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汇总计划!$A$1:$Q$5150</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<sst xmlns="http://schemas.openxmlformats.org/spreadsheetml/2006/main" count="11793" uniqueCount="580">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</sst>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7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1" xfId="0" applyNumberFormat="1" applyFont="1" applyFill="1" applyBorder="1" applyAlignment="1">
      <alignment horizontal="center" vertical="center"/>
    </xf>
    <xf numFmtId="14" fontId="16" fillId="0" borderId="1" xfId="0" applyNumberFormat="1" applyFont="1" applyBorder="1" applyAlignment="1">
      <alignment horizontal="center" vertical="center"/>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16" fillId="0" borderId="1" xfId="0" applyNumberFormat="1" applyFont="1" applyBorder="1" applyAlignment="1">
      <alignment horizontal="left" vertical="center"/>
    </xf>
    <xf numFmtId="0" fontId="22" fillId="0" borderId="1" xfId="0" applyNumberFormat="1" applyFont="1" applyBorder="1" applyAlignment="1">
      <alignment horizontal="left"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65"/>
  <sheetViews>
    <sheetView tabSelected="1" workbookViewId="0">
      <pane ySplit="1" topLeftCell="A5107" activePane="bottomLeft" state="frozen"/>
      <selection/>
      <selection pane="bottomLeft" activeCell="G5137" sqref="G5137"/>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259</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259</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259</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259</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259</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259</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259</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259</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259</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259</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259</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259</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259</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259</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260</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260</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260</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260</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259</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259</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259</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259</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259</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259</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260</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260</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260</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260</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261</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260</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260</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260</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259</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259</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259</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258</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258</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258</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258</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257</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257</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257</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257</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257</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257</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257</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257</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257</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257</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257</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258</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258</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258</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258</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258</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258</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258</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258</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258</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258</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258</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258</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258</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258</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258</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259</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259</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259</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258</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258</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258</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258</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257</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257</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257</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257</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257</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257</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257</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257</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257</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258</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258</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258</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258</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257</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257</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257</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253</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253</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253</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253</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256</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256</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251</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251</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251</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251</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259</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259</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259</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258</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258</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257</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257</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257</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257</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257</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258</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258</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258</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258</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257</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257</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257</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253</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256</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256</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251</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251</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251</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251</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256</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256</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256</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256</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259</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259</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259</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257</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257</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257</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257</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257</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258</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258</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258</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258</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257</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257</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257</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253</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256</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256</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251</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251</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251</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251</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256</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256</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256</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256</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256</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256</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256</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256</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256</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256</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256</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256</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255</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255</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255</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255</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254</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254</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254</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254</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254</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254</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254</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254</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254</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254</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254</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254</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254</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254</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254</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259</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259</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259</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259</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257</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257</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257</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257</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258</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257</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257</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253</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256</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256</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251</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251</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251</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251</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256</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256</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256</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256</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254</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254</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254</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254</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254</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254</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254</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254</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254</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254</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254</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254</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254</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254</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254</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254</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254</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254</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257</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257</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257</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257</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258</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257</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257</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253</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256</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256</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251</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251</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251</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251</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256</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256</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256</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254</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254</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254</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254</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254</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253</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253</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253</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253</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253</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253</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254</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254</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254</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254</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254</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254</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254</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254</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254</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254</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254</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254</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254</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252</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258</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257</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257</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257</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257</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253</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256</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256</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251</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251</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251</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251</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256</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256</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256</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254</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254</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254</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254</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253</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253</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253</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253</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253</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253</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254</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254</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252</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251</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258</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252</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252</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257</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257</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257</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257</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251</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251</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251</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251</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253</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253</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253</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253</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253</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253</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254</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254</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251</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258</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257</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257</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257</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257</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251</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251</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251</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251</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253</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253</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253</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253</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253</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253</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254</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254</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250</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250</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250</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250</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250</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250</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244</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244</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244</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244</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244</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248</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248</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246</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246</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246</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246</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246</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250</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250</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250</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250</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248</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248</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246</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246</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246</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248</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248</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248</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248</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248</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248</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253</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253</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253</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253</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253</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246</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246</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246</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246</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246</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246</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246</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246</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246</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246</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246</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246</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246</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246</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246</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245</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245</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245</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245</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245</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246</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246</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246</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246</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246</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246</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246</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246</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246</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246</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246</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246</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246</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246</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246</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246</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246</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246</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246</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246</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246</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246</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245</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245</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245</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245</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245</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246</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246</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246</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246</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246</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246</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246</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246</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246</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245</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245</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245</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245</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245</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246</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246</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246</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246</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246</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246</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245</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244</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244</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244</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244</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244</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244</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242</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242</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244</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244</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244</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243</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243</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238</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238</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244</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244</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243</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243</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243</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243</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243</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243</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243</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245</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245</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245</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246</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246</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242</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244</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244</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240</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240</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240</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240</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240</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239</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239</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240</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240</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240</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240</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240</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240</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240</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246</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246</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242</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244</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244</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240</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240</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240</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240</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240</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240</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240</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240</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238</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238</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238</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238</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239</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239</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239</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239</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239</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239</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246</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246</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242</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236</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236</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240</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240</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240</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240</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240</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240</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240</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240</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238</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238</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238</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238</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236</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234</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234</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236</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236</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236</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236</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235</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235</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235</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235</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235</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235</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235</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235</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235</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235</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235</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235</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235</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235</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234</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234</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234</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234</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231</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231</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231</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234</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234</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234</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234</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234</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234</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234</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234</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234</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234</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234</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234</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234</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234</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234</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234</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234</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234</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234</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234</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236</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236</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236</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236</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236</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236</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236</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234</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234</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235</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235</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235</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235</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235</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234</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234</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234</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234</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234</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234</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236</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236</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236</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231</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231</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231</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231</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234</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234</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234</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234</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234</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234</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236</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236</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236</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231</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231</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231</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231</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229</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229</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229</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229</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224</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224</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224</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224</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229</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229</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229</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229</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229</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229</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229</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229</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229</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229</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229</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229</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229</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229</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229</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229</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229</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229</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229</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228</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231</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229</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229</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226</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224</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224</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224</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224</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224</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224</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224</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224</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224</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224</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224</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224</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224</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224</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224</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224</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224</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221</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221</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221</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224</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224</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224</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224</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224</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210</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210</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210</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210</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216</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216</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215</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215</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215</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215</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215</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215</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215</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212</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212</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212</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212</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212</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212</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212</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212</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212</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213</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213</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213</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213</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212</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212</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215</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215</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215</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215</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215</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215</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215</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215</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215</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215</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215</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215</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215</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194</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194</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194</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194</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194</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194</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194</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194</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194</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194</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194</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193</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193</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193</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193</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193</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193</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193</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193</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193</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193</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193</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193</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193</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193</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193</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193</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194</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193</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193</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193</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193</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193</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193</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190</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190</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190</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190</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190</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193</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193</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193</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193</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193</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193</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193</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193</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193</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193</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193</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193</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193</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193</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193</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193</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193</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193</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193</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193</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199</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199</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199</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199</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190</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190</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190</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190</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190</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190</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193</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193</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194</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190</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190</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190</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190</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190</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196</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196</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196</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196</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193</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193</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193</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193</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199</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199</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199</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199</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194</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194</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190</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190</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190</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190</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190</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190</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190</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190</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190</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190</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189</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189</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189</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189</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189</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189</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189</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189</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189</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189</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189</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189</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189</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189</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189</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189</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189</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189</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189</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189</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189</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189</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189</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189</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189</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189</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189</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189</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189</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189</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189</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189</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189</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189</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193</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193</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199</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199</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199</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199</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194</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194</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190</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190</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190</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190</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190</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189</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189</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189</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189</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189</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189</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183</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183</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183</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183</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183</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183</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183</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183</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183</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189</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189</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189</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189</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189</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189</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189</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189</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189</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189</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189</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189</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189</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189</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189</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189</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189</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189</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189</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189</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187</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187</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187</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187</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187</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187</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187</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187</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187</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187</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193</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193</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187</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187</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187</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183</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183</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183</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183</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183</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183</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187</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185</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185</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185</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185</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185</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185</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185</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185</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185</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185</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185</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185</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185</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185</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185</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185</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185</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185</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185</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185</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185</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185</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185</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183</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183</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183</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183</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183</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184</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184</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184</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184</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184</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184</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184</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184</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182</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182</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182</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183</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183</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183</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183</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183</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183</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187</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185</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185</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185</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185</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185</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185</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184</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184</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184</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184</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182</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182</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182</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180</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180</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180</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180</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180</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180</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180</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180</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180</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180</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180</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182</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182</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183</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183</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185</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185</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185</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185</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182</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182</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182</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182</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182</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182</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180</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180</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180</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180</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180</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180</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180</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180</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180</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180</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182</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182</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178</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178</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178</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178</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178</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178</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178</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178</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178</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178</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178</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178</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178</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178</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178</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178</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178</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178</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178</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178</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178</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178</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178</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178</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178</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178</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178</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178</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178</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177</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177</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177</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177</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177</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177</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177</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177</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177</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177</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177</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177</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177</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175</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175</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175</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175</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175</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175</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175</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175</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175</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175</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175</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175</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175</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175</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175</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178</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178</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178</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178</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177</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177</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177</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177</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177</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177</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177</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177</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177</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177</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177</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177</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175</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175</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175</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175</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175</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175</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175</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175</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175</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175</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175</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175</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175</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175</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175</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175</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175</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175</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175</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175</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175</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175</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175</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175</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175</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175</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175</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175</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175</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175</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175</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175</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175</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175</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175</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175</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178</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178</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177</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177</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177</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177</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177</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177</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177</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177</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177</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177</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175</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175</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175</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175</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174</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174</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175</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175</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175</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175</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175</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175</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175</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175</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174</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174</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174</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174</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174</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174</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174</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174</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170</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170</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170</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178</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178</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177</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177</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177</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177</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177</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175</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174</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174</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175</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175</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175</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175</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175</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174</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174</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174</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170</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170</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170</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178</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178</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177</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177</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177</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175</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174</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174</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175</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175</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175</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175</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175</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174</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174</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170</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170</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170</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168</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168</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169</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169</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169</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169</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169</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165</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165</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165</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165</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165</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165</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165</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165</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165</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165</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165</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165</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165</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165</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165</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165</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165</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165</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162</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162</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162</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162</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162</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162</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162</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162</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162</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162</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165</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165</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165</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162</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162</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162</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162</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162</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162</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162</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162</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163</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163</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163</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163</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163</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163</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163</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163</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163</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163</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163</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163</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163</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163</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163</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163</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163</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163</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163</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163</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159</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159</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159</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159</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159</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159</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157</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157</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158</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158</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158</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158</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158</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158</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159</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159</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158</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158</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158</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158</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163</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155</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158</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158</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158</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158</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158</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158</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156</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156</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156</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156</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156</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156</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156</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155</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155</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155</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155</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155</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155</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155</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155</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155</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155</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155</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155</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155</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155</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155</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155</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155</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155</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155</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155</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155</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149</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149</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149</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149</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151</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151</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151</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151</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151</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151</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151</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151</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151</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151</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151</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150</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150</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150</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150</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150</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150</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149</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149</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149</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149</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149</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149</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149</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149</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149</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149</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149</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149</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149</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149</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149</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149</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149</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149</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149</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149</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149</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149</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149</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149</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149</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149</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149</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149</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149</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149</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149</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149</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149</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149</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149</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149</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149</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149</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149</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149</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149</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149</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149</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149</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149</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149</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142</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142</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142</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142</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142</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142</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143</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143</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143</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143</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143</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143</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143</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143</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143</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143</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143</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143</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143</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143</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143</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143</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143</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143</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143</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143</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143</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143</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140</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140</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140</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140</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140</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140</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140</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140</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140</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140</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140</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140</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140</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140</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140</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140</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140</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140</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140</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140</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140</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140</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140</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140</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140</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140</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140</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140</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140</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140</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143</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143</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143</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143</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143</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143</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143</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143</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140</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140</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140</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140</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140</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140</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140</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140</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140</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140</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140</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143</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143</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140</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140</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134</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134</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134</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134</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134</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134</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134</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134</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134</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134</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134</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143</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143</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134</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134</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134</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134</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134</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134</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134</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134</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134</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134</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134</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134</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134</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134</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134</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134</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134</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134</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134</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134</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134</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134</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134</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134</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135</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135</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135</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135</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135</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135</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135</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135</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135</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135</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134</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134</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134</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134</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134</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134</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134</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134</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134</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134</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134</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134</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134</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134</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134</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134</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134</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134</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134</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134</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134</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134</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134</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134</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134</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134</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134</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133</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133</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133</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133</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133</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133</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133</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133</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133</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133</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133</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133</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133</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133</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133</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133</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133</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133</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131</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131</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131</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131</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131</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131</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131</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131</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131</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131</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132</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132</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132</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132</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131</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131</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131</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131</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131</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131</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131</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131</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131</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131</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131</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131</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131</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131</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131</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131</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131</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131</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131</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131</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131</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131</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131</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131</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131</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131</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131</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127</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127</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127</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127</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127</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127</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127</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127</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127</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127</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127</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127</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127</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127</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127</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127</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127</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127</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127</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127</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131</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131</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131</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131</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131</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131</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131</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131</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131</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131</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131</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131</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131</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131</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131</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131</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131</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131</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131</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131</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131</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131</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131</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127</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127</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127</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127</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127</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127</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127</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127</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127</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127</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127</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127</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127</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127</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127</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127</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127</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127</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127</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127</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127</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127</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127</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127</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127</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127</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127</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127</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127</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127</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127</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127</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127</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124</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124</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124</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124</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124</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124</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124</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124</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124</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124</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124</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124</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124</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124</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124</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124</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124</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124</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124</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124</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124</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124</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124</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124</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124</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124</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124</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124</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124</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124</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124</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124</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124</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124</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124</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124</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124</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124</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124</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124</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124</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124</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124</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121</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121</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121</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121</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120</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120</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120</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120</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117</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117</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117</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117</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117</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117</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117</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117</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119</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119</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119</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119</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119</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119</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117</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117</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117</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117</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117</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117</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117</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117</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117</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117</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117</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117</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117</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117</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117</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117</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117</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117</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117</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117</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117</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117</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117</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117</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117</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117</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117</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117</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117</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117</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117</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117</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117</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117</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117</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117</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117</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117</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117</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117</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117</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117</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117</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117</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117</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117</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117</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117</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117</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117</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117</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117</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117</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115</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115</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115</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115</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115</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115</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115</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115</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117</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117</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117</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117</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117</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117</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117</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117</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115</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115</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113</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113</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113</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113</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113</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113</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113</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113</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117</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117</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117</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117</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117</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117</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117</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117</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115</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111</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111</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111</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111</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111</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111</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111</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111</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111</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111</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111</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111</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111</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111</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111</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111</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111</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111</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111</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109</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109</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109</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109</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109</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109</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109</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109</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109</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107</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107</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107</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107</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107</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107</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107</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107</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107</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107</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107</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107</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107</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107</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107</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107</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109</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109</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107</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107</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107</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107</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107</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107</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107</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107</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107</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107</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107</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107</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107</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107</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107</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107</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107</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107</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107</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107</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107</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107</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109</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109</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107</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107</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107</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107</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107</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107</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107</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107</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102</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102</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102</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102</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102</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102</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102</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102</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102</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102</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102</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102</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102</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102</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102</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102</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102</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102</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102</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102</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102</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102</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102</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102</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102</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102</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102</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102</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102</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102</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102</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102</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102</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102</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102</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102</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102</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102</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102</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102</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102</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102</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102</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102</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102</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102</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102</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102</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102</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102</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102</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102</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102</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102</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102</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102</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102</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101</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101</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101</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101</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101</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101</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101</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101</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101</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99</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99</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99</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99</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99</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99</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99</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99</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99</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99</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99</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99</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99</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99</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99</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99</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99</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99</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99</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99</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99</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99</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99</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99</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99</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99</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99</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99</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99</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99</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99</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99</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99</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99</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99</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99</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99</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99</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99</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99</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99</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99</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99</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99</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99</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99</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99</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99</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99</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99</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99</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99</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99</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99</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99</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99</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99</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99</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99</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99</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99</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99</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99</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99</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99</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99</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99</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99</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99</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99</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99</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96</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96</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96</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96</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96</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96</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96</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96</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96</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96</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96</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96</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96</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96</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96</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96</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96</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96</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96</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93</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93</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93</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93</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93</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93</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93</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93</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93</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93</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96</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96</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96</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96</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96</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96</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96</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96</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96</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94</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94</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94</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94</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94</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94</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94</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94</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94</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94</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94</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94</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94</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94</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94</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94</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94</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94</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94</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94</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94</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94</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94</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94</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94</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94</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94</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92</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92</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92</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92</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92</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92</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92</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92</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92</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92</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92</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92</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92</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92</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92</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92</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92</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92</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92</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92</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92</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92</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92</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92</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92</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92</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92</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92</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88</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88</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88</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88</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88</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88</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88</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88</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88</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88</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88</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88</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88</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88</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88</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88</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88</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88</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88</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88</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88</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88</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88</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88</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87</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87</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87</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87</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87</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87</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87</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87</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87</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87</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87</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87</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87</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87</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87</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87</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87</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87</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87</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87</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87</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87</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87</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87</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87</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87</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87</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87</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87</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87</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87</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87</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87</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87</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87</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87</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87</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83</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83</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83</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83</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83</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83</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83</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83</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83</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83</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83</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83</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83</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83</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83</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83</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83</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83</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83</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83</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83</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83</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83</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83</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83</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83</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83</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83</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83</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83</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83</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83</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83</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83</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83</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83</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92</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92</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92</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92</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92</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92</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92</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92</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92</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92</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92</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92</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92</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92</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92</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92</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92</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92</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65</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65</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65</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65</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65</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65</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65</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65</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65</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65</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65</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65</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65</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65</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65</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65</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65</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65</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62</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61</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60</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60</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60</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59</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59</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59</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59</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59</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59</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59</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59</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59</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59</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59</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59</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59</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59</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59</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58</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58</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58</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58</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58</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58</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58</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58</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58</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58</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58</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58</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58</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58</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58</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60</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60</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60</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60</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60</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60</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60</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60</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61</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61</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61</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61</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61</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61</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58</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58</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58</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58</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58</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58</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58</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58</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58</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58</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60</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60</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60</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59</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59</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59</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59</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59</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59</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59</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59</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59</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59</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59</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59</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59</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59</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59</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58</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58</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58</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58</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58</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58</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58</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58</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58</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58</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58</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58</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58</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58</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58</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59</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59</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59</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59</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56</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56</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56</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56</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56</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56</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56</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56</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56</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56</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56</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59</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59</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59</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59</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59</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59</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59</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59</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59</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59</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59</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59</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59</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59</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58</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58</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58</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58</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58</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58</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58</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58</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59</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59</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59</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59</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59</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59</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58</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58</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58</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58</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58</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58</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58</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58</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59</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59</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59</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59</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56</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56</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56</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56</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56</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56</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56</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56</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56</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56</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56</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59</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59</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59</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57</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57</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57</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57</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57</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57</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57</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57</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57</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57</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57</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57</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57</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57</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57</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57</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57</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57</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57</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57</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57</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57</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57</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57</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57</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57</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57</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57</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57</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57</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57</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57</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57</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57</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58</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58</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58</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58</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58</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58</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58</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58</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59</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56</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56</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56</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56</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56</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56</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59</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59</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59</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57</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57</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57</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57</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57</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52</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52</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52</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52</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52</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52</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52</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52</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52</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52</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52</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52</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52</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52</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52</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52</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52</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52</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52</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52</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52</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52</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52</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52</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52</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52</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52</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54</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54</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54</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54</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54</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52</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52</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52</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52</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52</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52</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52</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52</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50</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50</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50</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50</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50</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50</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51</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51</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51</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51</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51</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51</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51</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51</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51</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44</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44</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44</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44</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44</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44</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44</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44</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44</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44</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44</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44</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44</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44</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45</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45</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45</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44</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44</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44</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44</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44</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44</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43</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43</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44</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44</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44</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44</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44</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44</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43</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41</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41</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41</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41</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41</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41</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41</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41</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41</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41</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41</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41</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41</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41</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41</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44</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44</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44</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44</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44</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44</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44</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44</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44</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44</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43</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43</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43</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41</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41</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41</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41</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41</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41</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41</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41</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41</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42</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42</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42</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42</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42</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42</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42</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42</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42</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42</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42</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42</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42</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42</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42</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42</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42</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42</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42</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42</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42</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42</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42</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42</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44</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44</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44</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44</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43</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41</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41</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41</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41</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41</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41</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41</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42</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42</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40</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40</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40</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40</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40</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40</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40</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40</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40</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40</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40</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40</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40</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40</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40</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40</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40</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40</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40</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40</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40</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40</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40</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40</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40</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40</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40</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40</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40</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40</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40</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40</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40</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40</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37</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37</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37</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37</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37</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37</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39</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39</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39</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39</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39</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39</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39</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39</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37</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37</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37</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37</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37</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37</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41</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41</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40</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40</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40</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40</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40</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37</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37</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37</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37</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37</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37</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37</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37</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37</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37</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37</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37</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38</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38</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38</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38</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38</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38</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38</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38</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38</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38</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38</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38</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38</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40</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40</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37</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37</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37</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37</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37</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37</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37</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37</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37</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40</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40</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37</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37</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37</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37</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37</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37</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37</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37</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37</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37</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37</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37</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37</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33</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33</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33</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33</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33</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33</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33</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33</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33</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33</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33</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33</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33</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33</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33</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33</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33</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33</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33</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33</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33</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33</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33</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33</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33</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33</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33</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33</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33</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33</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33</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33</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33</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34</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34</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33</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33</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33</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33</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33</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33</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33</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33</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33</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33</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33</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33</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33</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33</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33</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33</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33</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33</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33</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33</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33</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33</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33</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33</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33</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33</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33</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33</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33</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33</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33</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33</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33</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33</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33</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33</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33</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33</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33</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33</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33</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33</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33</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33</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33</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33</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33</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33</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33</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33</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33</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33</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33</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33</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33</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33</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33</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33</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33</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33</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33</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33</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33</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33</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33</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33</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33</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33</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33</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33</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33</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33</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33</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33</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33</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33</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33</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33</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33</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34</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34</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33</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33</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33</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33</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33</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33</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33</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33</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33</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33</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33</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33</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33</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33</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33</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33</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33</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33</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33</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33</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33</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33</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33</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33</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33</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34</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34</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33</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33</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33</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33</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33</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33</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33</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33</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33</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33</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33</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33</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33</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33</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33</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33</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22</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22</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22</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22</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22</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22</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22</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20</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20</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20</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20</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20</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20</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20</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20</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20</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21</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21</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21</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21</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21</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21</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21</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21</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21</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21</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21</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21</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21</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21</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21</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21</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21</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21</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21</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21</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21</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21</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21</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21</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21</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21</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21</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21</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21</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21</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21</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21</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21</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21</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21</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21</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21</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21</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21</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21</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21</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21</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21</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21</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21</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21</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21</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21</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21</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21</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21</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21</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21</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22</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22</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22</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22</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22</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22</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22</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20</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20</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20</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20</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20</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20</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20</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20</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20</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21</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21</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21</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21</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21</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21</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21</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21</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21</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21</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21</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21</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21</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21</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21</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21</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21</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21</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21</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21</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21</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21</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21</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21</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21</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21</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21</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21</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21</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21</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21</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21</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21</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21</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21</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21</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21</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21</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21</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21</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20</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20</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20</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21</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21</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21</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21</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21</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21</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21</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21</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21</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21</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21</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21</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21</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21</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21</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21</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21</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21</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21</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21</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21</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21</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21</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21</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21</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21</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21</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21</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21</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21</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21</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21</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21</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21</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18</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18</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18</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18</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18</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14</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14</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14</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14</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14</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14</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14</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14</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21</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14</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14</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14</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14</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14</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14</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14</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14</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14</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14</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14</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14</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14</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14</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14</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14</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14</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14</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14</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14</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14</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14</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14</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13</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13</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13</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13</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13</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13</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13</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13</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13</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13</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13</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16</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16</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16</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16</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13</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13</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13</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13</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13</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16</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16</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16</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16</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16</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16</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16</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16</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16</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16</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16</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16</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16</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12</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12</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12</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18</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14</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14</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14</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14</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14</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14</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14</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14</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14</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14</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14</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14</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14</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13</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13</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13</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13</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13</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13</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13</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16</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16</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16</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16</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13</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13</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13</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13</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16</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16</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16</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16</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12</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12</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12</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12</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12</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12</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12</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12</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12</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12</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12</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12</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12</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12</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12</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12</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12</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12</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12</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12</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12</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12</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12</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12</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12</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12</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12</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12</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12</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12</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12</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12</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12</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12</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12</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12</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12</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12</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12</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12</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12</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12</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12</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12</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12</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12</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12</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12</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12</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14</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14</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14</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14</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14</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14</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9</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9</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9</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9</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9</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12</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12</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12</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12</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12</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12</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12</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12</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12</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12</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12</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12</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12</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12</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12</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12</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12</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12</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9</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9</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9</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9</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9</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9</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9</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9</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9</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9</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9</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9</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9</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9</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9</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9</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9</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9</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9</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9</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9</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9</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9</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9</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9</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9</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9</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9</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9</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9</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14</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14</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12</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12</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12</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12</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12</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12</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12</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12</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12</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12</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12</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12</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12</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12</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12</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12</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12</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12</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9</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9</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9</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9</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9</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9</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9</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9</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9</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8</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8</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8</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8</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8</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8</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8</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8</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8</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8</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8</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8</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8</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8</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6" t="s">
        <v>240</v>
      </c>
      <c r="C4993" s="70">
        <v>45958</v>
      </c>
      <c r="D4993" s="120" t="str">
        <f>VLOOKUP(B4993,辅助信息!E:K,7,FALSE)</f>
        <v>JWDDCD2025092400204</v>
      </c>
      <c r="E4993" s="120" t="str">
        <f>VLOOKUP(F4993,辅助信息!A:B,2,FALSE)</f>
        <v>螺纹钢</v>
      </c>
      <c r="F4993" s="120" t="s">
        <v>32</v>
      </c>
      <c r="G4993" s="121">
        <v>30</v>
      </c>
      <c r="H4993" s="134">
        <f>IF(SUMIFS('[1]2025年已发货'!$E:$E,'[1]2025年已发货'!$F:$F,C4993,'[1]2025年已发货'!$C:$C,F4993,'[1]2025年已发货'!$G:$G,I4993,'[1]2025年已发货'!$H:$H,J4993)=0,"未发货",SUMIFS('[1]2025年已发货'!$E:$E,'[1]2025年已发货'!$F:$F,C4993,'[1]2025年已发货'!$C:$C,F4993,'[1]2025年已发货'!$G:$G,I4993,'[1]2025年已发货'!$H:$H,J4993))</f>
        <v>30</v>
      </c>
      <c r="I4993" s="156" t="str">
        <f>VLOOKUP(B4993,辅助信息!E:I,3,FALSE)</f>
        <v>(五冶钢构龙泉东洪片区70亩住宅、商业及配套工程项目三标段)成都市龙泉驿外东洪路地铁2号线惠王陵地铁C口</v>
      </c>
      <c r="J4993" s="120" t="str">
        <f>VLOOKUP(B4993,辅助信息!E:I,4,FALSE)</f>
        <v>蒋嗣伟</v>
      </c>
      <c r="K4993" s="120">
        <f>VLOOKUP(J4993,辅助信息!H:I,2,FALSE)</f>
        <v>15014331252</v>
      </c>
      <c r="L4993" s="122">
        <f>VLOOKUP(B4993,辅助信息!E:J,6,FALSE)</f>
        <v>0</v>
      </c>
      <c r="M4993" s="91">
        <v>45954</v>
      </c>
      <c r="O4993" s="62">
        <f ca="1">IF(OR(M4993="",N4993&lt;&gt;""),"",MAX(M4993-TODAY(),0))</f>
        <v>0</v>
      </c>
      <c r="P4993" s="62">
        <f ca="1">IF(M4993="","",IF(N4993&lt;&gt;"",MAX(N4993-M4993,0),IF(TODAY()&gt;M4993,TODAY()-M4993,0)))</f>
        <v>8</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6" t="s">
        <v>240</v>
      </c>
      <c r="C4994" s="70">
        <v>45958</v>
      </c>
      <c r="D4994" s="120" t="str">
        <f>VLOOKUP(B4994,辅助信息!E:K,7,FALSE)</f>
        <v>JWDDCD2025092400204</v>
      </c>
      <c r="E4994" s="120" t="str">
        <f>VLOOKUP(F4994,辅助信息!A:B,2,FALSE)</f>
        <v>螺纹钢</v>
      </c>
      <c r="F4994" s="120" t="s">
        <v>30</v>
      </c>
      <c r="G4994" s="121">
        <v>6</v>
      </c>
      <c r="H4994" s="134">
        <f>IF(SUMIFS('[1]2025年已发货'!$E:$E,'[1]2025年已发货'!$F:$F,C4994,'[1]2025年已发货'!$C:$C,F4994,'[1]2025年已发货'!$G:$G,I4994,'[1]2025年已发货'!$H:$H,J4994)=0,"未发货",SUMIFS('[1]2025年已发货'!$E:$E,'[1]2025年已发货'!$F:$F,C4994,'[1]2025年已发货'!$C:$C,F4994,'[1]2025年已发货'!$G:$G,I4994,'[1]2025年已发货'!$H:$H,J4994))</f>
        <v>5</v>
      </c>
      <c r="I4994" s="156" t="str">
        <f>VLOOKUP(B4994,辅助信息!E:I,3,FALSE)</f>
        <v>(五冶钢构龙泉东洪片区70亩住宅、商业及配套工程项目三标段)成都市龙泉驿外东洪路地铁2号线惠王陵地铁C口</v>
      </c>
      <c r="J4994" s="120" t="str">
        <f>VLOOKUP(B4994,辅助信息!E:I,4,FALSE)</f>
        <v>蒋嗣伟</v>
      </c>
      <c r="K4994" s="120">
        <f>VLOOKUP(J4994,辅助信息!H:I,2,FALSE)</f>
        <v>15014331252</v>
      </c>
      <c r="L4994" s="122">
        <f>VLOOKUP(B4994,辅助信息!E:J,6,FALSE)</f>
        <v>0</v>
      </c>
      <c r="M4994" s="91">
        <v>45954</v>
      </c>
      <c r="O4994" s="62">
        <f ca="1">IF(OR(M4994="",N4994&lt;&gt;""),"",MAX(M4994-TODAY(),0))</f>
        <v>0</v>
      </c>
      <c r="P4994" s="62">
        <f ca="1">IF(M4994="","",IF(N4994&lt;&gt;"",MAX(N4994-M4994,0),IF(TODAY()&gt;M4994,TODAY()-M4994,0)))</f>
        <v>8</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5" t="s">
        <v>150</v>
      </c>
      <c r="C4995" s="70">
        <v>45958</v>
      </c>
      <c r="D4995" s="40" t="str">
        <f>VLOOKUP(B4995,辅助信息!E:K,7,FALSE)</f>
        <v>JWDDCD2025050800101</v>
      </c>
      <c r="E4995" s="40" t="str">
        <f>VLOOKUP(F4995,辅助信息!A:B,2,FALSE)</f>
        <v>盘螺</v>
      </c>
      <c r="F4995" s="40" t="s">
        <v>41</v>
      </c>
      <c r="G4995" s="36">
        <v>20</v>
      </c>
      <c r="H4995" s="134">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09" t="str">
        <f>VLOOKUP(B4995,辅助信息!E:J,6,FALSE)</f>
        <v>装货前联系收货人核实到场规格，货物最下面用方木垫下方便卸货</v>
      </c>
      <c r="M4995" s="91">
        <v>45954</v>
      </c>
      <c r="O4995" s="62">
        <f ca="1">IF(OR(M4995="",N4995&lt;&gt;""),"",MAX(M4995-TODAY(),0))</f>
        <v>0</v>
      </c>
      <c r="P4995" s="62">
        <f ca="1">IF(M4995="","",IF(N4995&lt;&gt;"",MAX(N4995-M4995,0),IF(TODAY()&gt;M4995,TODAY()-M4995,0)))</f>
        <v>8</v>
      </c>
      <c r="Q4995" s="29" t="str">
        <f>VLOOKUP(B4995,辅助信息!E:M,9,FALSE)</f>
        <v>ZTWM-CDGS-XS-2025-0050-中铁科研院-宜宾泥溪项目</v>
      </c>
      <c r="R4995" s="29" t="str">
        <f>_xlfn._xlws.FILTER(辅助信息!D:D,辅助信息!E:E=B4995)</f>
        <v>中铁科研院宜宾泥溪项目</v>
      </c>
    </row>
    <row r="4996" hidden="1" spans="2:18">
      <c r="B4996" s="135" t="s">
        <v>150</v>
      </c>
      <c r="C4996" s="70">
        <v>45958</v>
      </c>
      <c r="D4996" s="40" t="str">
        <f>VLOOKUP(B4996,辅助信息!E:K,7,FALSE)</f>
        <v>JWDDCD2025050800101</v>
      </c>
      <c r="E4996" s="40" t="str">
        <f>VLOOKUP(F4996,辅助信息!A:B,2,FALSE)</f>
        <v>盘螺</v>
      </c>
      <c r="F4996" s="40" t="s">
        <v>26</v>
      </c>
      <c r="G4996" s="36">
        <v>40</v>
      </c>
      <c r="H4996" s="134">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09" t="str">
        <f>VLOOKUP(B4996,辅助信息!E:J,6,FALSE)</f>
        <v>装货前联系收货人核实到场规格，货物最下面用方木垫下方便卸货</v>
      </c>
      <c r="M4996" s="91">
        <v>45954</v>
      </c>
      <c r="O4996" s="62">
        <f ca="1">IF(OR(M4996="",N4996&lt;&gt;""),"",MAX(M4996-TODAY(),0))</f>
        <v>0</v>
      </c>
      <c r="P4996" s="62">
        <f ca="1">IF(M4996="","",IF(N4996&lt;&gt;"",MAX(N4996-M4996,0),IF(TODAY()&gt;M4996,TODAY()-M4996,0)))</f>
        <v>8</v>
      </c>
      <c r="Q4996" s="29" t="str">
        <f>VLOOKUP(B4996,辅助信息!E:M,9,FALSE)</f>
        <v>ZTWM-CDGS-XS-2025-0050-中铁科研院-宜宾泥溪项目</v>
      </c>
      <c r="R4996" s="29" t="str">
        <f>_xlfn._xlws.FILTER(辅助信息!D:D,辅助信息!E:E=B4996)</f>
        <v>中铁科研院宜宾泥溪项目</v>
      </c>
    </row>
    <row r="4997" hidden="1" spans="2:18">
      <c r="B4997" s="135" t="s">
        <v>150</v>
      </c>
      <c r="C4997" s="70">
        <v>45958</v>
      </c>
      <c r="D4997" s="40" t="str">
        <f>VLOOKUP(B4997,辅助信息!E:K,7,FALSE)</f>
        <v>JWDDCD2025050800101</v>
      </c>
      <c r="E4997" s="40" t="str">
        <f>VLOOKUP(F4997,辅助信息!A:B,2,FALSE)</f>
        <v>螺纹钢</v>
      </c>
      <c r="F4997" s="40" t="s">
        <v>32</v>
      </c>
      <c r="G4997" s="36">
        <v>11</v>
      </c>
      <c r="H4997" s="134">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09" t="str">
        <f>VLOOKUP(B4997,辅助信息!E:J,6,FALSE)</f>
        <v>装货前联系收货人核实到场规格，货物最下面用方木垫下方便卸货</v>
      </c>
      <c r="M4997" s="91">
        <v>45954</v>
      </c>
      <c r="O4997" s="62">
        <f ca="1">IF(OR(M4997="",N4997&lt;&gt;""),"",MAX(M4997-TODAY(),0))</f>
        <v>0</v>
      </c>
      <c r="P4997" s="62">
        <f ca="1">IF(M4997="","",IF(N4997&lt;&gt;"",MAX(N4997-M4997,0),IF(TODAY()&gt;M4997,TODAY()-M4997,0)))</f>
        <v>8</v>
      </c>
      <c r="Q4997" s="29" t="str">
        <f>VLOOKUP(B4997,辅助信息!E:M,9,FALSE)</f>
        <v>ZTWM-CDGS-XS-2025-0050-中铁科研院-宜宾泥溪项目</v>
      </c>
      <c r="R4997" s="29" t="str">
        <f>_xlfn._xlws.FILTER(辅助信息!D:D,辅助信息!E:E=B4997)</f>
        <v>中铁科研院宜宾泥溪项目</v>
      </c>
    </row>
    <row r="4998" hidden="1" spans="2:18">
      <c r="B4998" s="135" t="s">
        <v>224</v>
      </c>
      <c r="C4998" s="70">
        <v>45959</v>
      </c>
      <c r="D4998" s="40" t="str">
        <f>VLOOKUP(B4998,辅助信息!E:K,7,FALSE)</f>
        <v>JWDDCD2025092400188</v>
      </c>
      <c r="E4998" s="40" t="str">
        <f>VLOOKUP(F4998,辅助信息!A:B,2,FALSE)</f>
        <v>螺纹钢</v>
      </c>
      <c r="F4998" s="97" t="s">
        <v>27</v>
      </c>
      <c r="G4998" s="36">
        <v>35</v>
      </c>
      <c r="H4998" s="134">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09">
        <f>VLOOKUP(B4998,辅助信息!E:J,6,FALSE)</f>
        <v>0</v>
      </c>
      <c r="M4998" s="91">
        <v>45954</v>
      </c>
      <c r="O4998" s="62">
        <f ca="1">IF(OR(M4998="",N4998&lt;&gt;""),"",MAX(M4998-TODAY(),0))</f>
        <v>0</v>
      </c>
      <c r="P4998" s="62">
        <f ca="1">IF(M4998="","",IF(N4998&lt;&gt;"",MAX(N4998-M4998,0),IF(TODAY()&gt;M4998,TODAY()-M4998,0)))</f>
        <v>8</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5" t="s">
        <v>224</v>
      </c>
      <c r="C4999" s="70">
        <v>45959</v>
      </c>
      <c r="D4999" s="40" t="str">
        <f>VLOOKUP(B4999,辅助信息!E:K,7,FALSE)</f>
        <v>JWDDCD2025092400188</v>
      </c>
      <c r="E4999" s="40" t="str">
        <f>VLOOKUP(F4999,辅助信息!A:B,2,FALSE)</f>
        <v>螺纹钢</v>
      </c>
      <c r="F4999" s="40" t="s">
        <v>27</v>
      </c>
      <c r="G4999" s="36">
        <v>10</v>
      </c>
      <c r="H4999" s="134">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09">
        <f>VLOOKUP(B4999,辅助信息!E:J,6,FALSE)</f>
        <v>0</v>
      </c>
      <c r="M4999" s="91">
        <v>45954</v>
      </c>
      <c r="O4999" s="62">
        <f ca="1">IF(OR(M4999="",N4999&lt;&gt;""),"",MAX(M4999-TODAY(),0))</f>
        <v>0</v>
      </c>
      <c r="P4999" s="62">
        <f ca="1">IF(M4999="","",IF(N4999&lt;&gt;"",MAX(N4999-M4999,0),IF(TODAY()&gt;M4999,TODAY()-M4999,0)))</f>
        <v>8</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5" t="s">
        <v>224</v>
      </c>
      <c r="C5000" s="70">
        <v>45959</v>
      </c>
      <c r="D5000" s="40" t="str">
        <f>VLOOKUP(B5000,辅助信息!E:K,7,FALSE)</f>
        <v>JWDDCD2025092400188</v>
      </c>
      <c r="E5000" s="40" t="str">
        <f>VLOOKUP(F5000,辅助信息!A:B,2,FALSE)</f>
        <v>螺纹钢</v>
      </c>
      <c r="F5000" s="40" t="s">
        <v>19</v>
      </c>
      <c r="G5000" s="36">
        <v>10</v>
      </c>
      <c r="H5000" s="134">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09">
        <f>VLOOKUP(B5000,辅助信息!E:J,6,FALSE)</f>
        <v>0</v>
      </c>
      <c r="M5000" s="91">
        <v>45954</v>
      </c>
      <c r="O5000" s="62">
        <f ca="1">IF(OR(M5000="",N5000&lt;&gt;""),"",MAX(M5000-TODAY(),0))</f>
        <v>0</v>
      </c>
      <c r="P5000" s="62">
        <f ca="1">IF(M5000="","",IF(N5000&lt;&gt;"",MAX(N5000-M5000,0),IF(TODAY()&gt;M5000,TODAY()-M5000,0)))</f>
        <v>8</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5" t="s">
        <v>224</v>
      </c>
      <c r="C5001" s="70">
        <v>45959</v>
      </c>
      <c r="D5001" s="40" t="str">
        <f>VLOOKUP(B5001,辅助信息!E:K,7,FALSE)</f>
        <v>JWDDCD2025092400188</v>
      </c>
      <c r="E5001" s="40" t="str">
        <f>VLOOKUP(F5001,辅助信息!A:B,2,FALSE)</f>
        <v>螺纹钢</v>
      </c>
      <c r="F5001" s="40" t="s">
        <v>32</v>
      </c>
      <c r="G5001" s="36">
        <v>10</v>
      </c>
      <c r="H5001" s="134">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09">
        <f>VLOOKUP(B5001,辅助信息!E:J,6,FALSE)</f>
        <v>0</v>
      </c>
      <c r="M5001" s="91">
        <v>45954</v>
      </c>
      <c r="O5001" s="62">
        <f ca="1">IF(OR(M5001="",N5001&lt;&gt;""),"",MAX(M5001-TODAY(),0))</f>
        <v>0</v>
      </c>
      <c r="P5001" s="62">
        <f ca="1">IF(M5001="","",IF(N5001&lt;&gt;"",MAX(N5001-M5001,0),IF(TODAY()&gt;M5001,TODAY()-M5001,0)))</f>
        <v>8</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5" t="s">
        <v>224</v>
      </c>
      <c r="C5002" s="70">
        <v>45959</v>
      </c>
      <c r="D5002" s="40" t="str">
        <f>VLOOKUP(B5002,辅助信息!E:K,7,FALSE)</f>
        <v>JWDDCD2025092400188</v>
      </c>
      <c r="E5002" s="40" t="str">
        <f>VLOOKUP(F5002,辅助信息!A:B,2,FALSE)</f>
        <v>螺纹钢</v>
      </c>
      <c r="F5002" s="40" t="s">
        <v>30</v>
      </c>
      <c r="G5002" s="36">
        <v>10</v>
      </c>
      <c r="H5002" s="134">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09">
        <f>VLOOKUP(B5002,辅助信息!E:J,6,FALSE)</f>
        <v>0</v>
      </c>
      <c r="M5002" s="91">
        <v>45954</v>
      </c>
      <c r="O5002" s="62">
        <f ca="1">IF(OR(M5002="",N5002&lt;&gt;""),"",MAX(M5002-TODAY(),0))</f>
        <v>0</v>
      </c>
      <c r="P5002" s="62">
        <f ca="1">IF(M5002="","",IF(N5002&lt;&gt;"",MAX(N5002-M5002,0),IF(TODAY()&gt;M5002,TODAY()-M5002,0)))</f>
        <v>8</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5" t="s">
        <v>224</v>
      </c>
      <c r="C5003" s="70">
        <v>45959</v>
      </c>
      <c r="D5003" s="40" t="str">
        <f>VLOOKUP(B5003,辅助信息!E:K,7,FALSE)</f>
        <v>JWDDCD2025092400188</v>
      </c>
      <c r="E5003" s="40" t="str">
        <f>VLOOKUP(F5003,辅助信息!A:B,2,FALSE)</f>
        <v>螺纹钢</v>
      </c>
      <c r="F5003" s="40" t="s">
        <v>33</v>
      </c>
      <c r="G5003" s="36">
        <v>10</v>
      </c>
      <c r="H5003" s="134">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09">
        <f>VLOOKUP(B5003,辅助信息!E:J,6,FALSE)</f>
        <v>0</v>
      </c>
      <c r="M5003" s="91">
        <v>45954</v>
      </c>
      <c r="O5003" s="62">
        <f ca="1">IF(OR(M5003="",N5003&lt;&gt;""),"",MAX(M5003-TODAY(),0))</f>
        <v>0</v>
      </c>
      <c r="P5003" s="62">
        <f ca="1">IF(M5003="","",IF(N5003&lt;&gt;"",MAX(N5003-M5003,0),IF(TODAY()&gt;M5003,TODAY()-M5003,0)))</f>
        <v>8</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5" t="s">
        <v>224</v>
      </c>
      <c r="C5004" s="70">
        <v>45959</v>
      </c>
      <c r="D5004" s="40" t="str">
        <f>VLOOKUP(B5004,辅助信息!E:K,7,FALSE)</f>
        <v>JWDDCD2025092400188</v>
      </c>
      <c r="E5004" s="40" t="str">
        <f>VLOOKUP(F5004,辅助信息!A:B,2,FALSE)</f>
        <v>螺纹钢</v>
      </c>
      <c r="F5004" s="40" t="s">
        <v>28</v>
      </c>
      <c r="G5004" s="36">
        <v>10</v>
      </c>
      <c r="H5004" s="134">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09">
        <f>VLOOKUP(B5004,辅助信息!E:J,6,FALSE)</f>
        <v>0</v>
      </c>
      <c r="M5004" s="91">
        <v>45954</v>
      </c>
      <c r="O5004" s="62">
        <f ca="1">IF(OR(M5004="",N5004&lt;&gt;""),"",MAX(M5004-TODAY(),0))</f>
        <v>0</v>
      </c>
      <c r="P5004" s="62">
        <f ca="1">IF(M5004="","",IF(N5004&lt;&gt;"",MAX(N5004-M5004,0),IF(TODAY()&gt;M5004,TODAY()-M5004,0)))</f>
        <v>8</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5" t="s">
        <v>224</v>
      </c>
      <c r="C5005" s="70">
        <v>45959</v>
      </c>
      <c r="D5005" s="40" t="str">
        <f>VLOOKUP(B5005,辅助信息!E:K,7,FALSE)</f>
        <v>JWDDCD2025092400188</v>
      </c>
      <c r="E5005" s="40" t="str">
        <f>VLOOKUP(F5005,辅助信息!A:B,2,FALSE)</f>
        <v>螺纹钢</v>
      </c>
      <c r="F5005" s="40" t="s">
        <v>18</v>
      </c>
      <c r="G5005" s="36">
        <v>10</v>
      </c>
      <c r="H5005" s="134">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09">
        <f>VLOOKUP(B5005,辅助信息!E:J,6,FALSE)</f>
        <v>0</v>
      </c>
      <c r="M5005" s="91">
        <v>45954</v>
      </c>
      <c r="O5005" s="62">
        <f ca="1">IF(OR(M5005="",N5005&lt;&gt;""),"",MAX(M5005-TODAY(),0))</f>
        <v>0</v>
      </c>
      <c r="P5005" s="62">
        <f ca="1">IF(M5005="","",IF(N5005&lt;&gt;"",MAX(N5005-M5005,0),IF(TODAY()&gt;M5005,TODAY()-M5005,0)))</f>
        <v>8</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1" t="s">
        <v>100</v>
      </c>
      <c r="B5006" s="135" t="s">
        <v>208</v>
      </c>
      <c r="C5006" s="70">
        <v>45957</v>
      </c>
      <c r="D5006" s="40" t="str">
        <f>VLOOKUP(B5006,辅助信息!E:K,7,FALSE)</f>
        <v>JWDDCD2025102100480</v>
      </c>
      <c r="E5006" s="40" t="str">
        <f>VLOOKUP(F5006,辅助信息!A:B,2,FALSE)</f>
        <v>高线</v>
      </c>
      <c r="F5006" s="40" t="s">
        <v>53</v>
      </c>
      <c r="G5006" s="36">
        <v>2.5</v>
      </c>
      <c r="H5006" s="134">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09" t="str">
        <f>VLOOKUP(B5006,辅助信息!E:J,6,FALSE)</f>
        <v>联系实际收货人（陶杰13980247952）五冶建设送货单,6份材质书,锈货不收，装货前联系收货人核实到场规格,没提前告知进场规格现场不给予接收</v>
      </c>
      <c r="M5006" s="91">
        <v>45954</v>
      </c>
      <c r="O5006" s="62">
        <f ca="1">IF(OR(M5006="",N5006&lt;&gt;""),"",MAX(M5006-TODAY(),0))</f>
        <v>0</v>
      </c>
      <c r="P5006" s="62">
        <f ca="1">IF(M5006="","",IF(N5006&lt;&gt;"",MAX(N5006-M5006,0),IF(TODAY()&gt;M5006,TODAY()-M5006,0)))</f>
        <v>8</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1"/>
      <c r="B5007" s="135" t="s">
        <v>208</v>
      </c>
      <c r="C5007" s="70">
        <v>45957</v>
      </c>
      <c r="D5007" s="40" t="str">
        <f>VLOOKUP(B5007,辅助信息!E:K,7,FALSE)</f>
        <v>JWDDCD2025102100480</v>
      </c>
      <c r="E5007" s="40" t="str">
        <f>VLOOKUP(F5007,辅助信息!A:B,2,FALSE)</f>
        <v>盘螺</v>
      </c>
      <c r="F5007" s="40" t="s">
        <v>40</v>
      </c>
      <c r="G5007" s="36">
        <v>2.5</v>
      </c>
      <c r="H5007" s="134">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09" t="str">
        <f>VLOOKUP(B5007,辅助信息!E:J,6,FALSE)</f>
        <v>联系实际收货人（陶杰13980247952）五冶建设送货单,6份材质书,锈货不收，装货前联系收货人核实到场规格,没提前告知进场规格现场不给予接收</v>
      </c>
      <c r="M5007" s="91">
        <v>45954</v>
      </c>
      <c r="O5007" s="62">
        <f ca="1">IF(OR(M5007="",N5007&lt;&gt;""),"",MAX(M5007-TODAY(),0))</f>
        <v>0</v>
      </c>
      <c r="P5007" s="62">
        <f ca="1">IF(M5007="","",IF(N5007&lt;&gt;"",MAX(N5007-M5007,0),IF(TODAY()&gt;M5007,TODAY()-M5007,0)))</f>
        <v>8</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1"/>
      <c r="B5008" s="135" t="s">
        <v>208</v>
      </c>
      <c r="C5008" s="70">
        <v>45957</v>
      </c>
      <c r="D5008" s="40" t="str">
        <f>VLOOKUP(B5008,辅助信息!E:K,7,FALSE)</f>
        <v>JWDDCD2025102100480</v>
      </c>
      <c r="E5008" s="40" t="str">
        <f>VLOOKUP(F5008,辅助信息!A:B,2,FALSE)</f>
        <v>盘螺</v>
      </c>
      <c r="F5008" s="40" t="s">
        <v>41</v>
      </c>
      <c r="G5008" s="36">
        <v>2.5</v>
      </c>
      <c r="H5008" s="134">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09" t="str">
        <f>VLOOKUP(B5008,辅助信息!E:J,6,FALSE)</f>
        <v>联系实际收货人（陶杰13980247952）五冶建设送货单,6份材质书,锈货不收，装货前联系收货人核实到场规格,没提前告知进场规格现场不给予接收</v>
      </c>
      <c r="M5008" s="91">
        <v>45954</v>
      </c>
      <c r="O5008" s="62">
        <f ca="1">IF(OR(M5008="",N5008&lt;&gt;""),"",MAX(M5008-TODAY(),0))</f>
        <v>0</v>
      </c>
      <c r="P5008" s="62">
        <f ca="1">IF(M5008="","",IF(N5008&lt;&gt;"",MAX(N5008-M5008,0),IF(TODAY()&gt;M5008,TODAY()-M5008,0)))</f>
        <v>8</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1"/>
      <c r="B5009" s="135" t="s">
        <v>208</v>
      </c>
      <c r="C5009" s="70">
        <v>45957</v>
      </c>
      <c r="D5009" s="40" t="str">
        <f>VLOOKUP(B5009,辅助信息!E:K,7,FALSE)</f>
        <v>JWDDCD2025102100480</v>
      </c>
      <c r="E5009" s="40" t="str">
        <f>VLOOKUP(F5009,辅助信息!A:B,2,FALSE)</f>
        <v>螺纹钢</v>
      </c>
      <c r="F5009" s="40" t="s">
        <v>27</v>
      </c>
      <c r="G5009" s="36">
        <v>2.5</v>
      </c>
      <c r="H5009" s="134">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09" t="str">
        <f>VLOOKUP(B5009,辅助信息!E:J,6,FALSE)</f>
        <v>联系实际收货人（陶杰13980247952）五冶建设送货单,6份材质书,锈货不收，装货前联系收货人核实到场规格,没提前告知进场规格现场不给予接收</v>
      </c>
      <c r="M5009" s="91">
        <v>45954</v>
      </c>
      <c r="O5009" s="62">
        <f ca="1">IF(OR(M5009="",N5009&lt;&gt;""),"",MAX(M5009-TODAY(),0))</f>
        <v>0</v>
      </c>
      <c r="P5009" s="62">
        <f ca="1">IF(M5009="","",IF(N5009&lt;&gt;"",MAX(N5009-M5009,0),IF(TODAY()&gt;M5009,TODAY()-M5009,0)))</f>
        <v>8</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1"/>
      <c r="B5010" s="135" t="s">
        <v>208</v>
      </c>
      <c r="C5010" s="70">
        <v>45957</v>
      </c>
      <c r="D5010" s="40" t="str">
        <f>VLOOKUP(B5010,辅助信息!E:K,7,FALSE)</f>
        <v>JWDDCD2025102100480</v>
      </c>
      <c r="E5010" s="40" t="str">
        <f>VLOOKUP(F5010,辅助信息!A:B,2,FALSE)</f>
        <v>螺纹钢</v>
      </c>
      <c r="F5010" s="40" t="s">
        <v>19</v>
      </c>
      <c r="G5010" s="36">
        <v>10</v>
      </c>
      <c r="H5010" s="134">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09" t="str">
        <f>VLOOKUP(B5010,辅助信息!E:J,6,FALSE)</f>
        <v>联系实际收货人（陶杰13980247952）五冶建设送货单,6份材质书,锈货不收，装货前联系收货人核实到场规格,没提前告知进场规格现场不给予接收</v>
      </c>
      <c r="M5010" s="91">
        <v>45954</v>
      </c>
      <c r="O5010" s="62">
        <f ca="1">IF(OR(M5010="",N5010&lt;&gt;""),"",MAX(M5010-TODAY(),0))</f>
        <v>0</v>
      </c>
      <c r="P5010" s="62">
        <f ca="1">IF(M5010="","",IF(N5010&lt;&gt;"",MAX(N5010-M5010,0),IF(TODAY()&gt;M5010,TODAY()-M5010,0)))</f>
        <v>8</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1"/>
      <c r="B5011" s="135" t="s">
        <v>208</v>
      </c>
      <c r="C5011" s="70">
        <v>45957</v>
      </c>
      <c r="D5011" s="40" t="str">
        <f>VLOOKUP(B5011,辅助信息!E:K,7,FALSE)</f>
        <v>JWDDCD2025102100480</v>
      </c>
      <c r="E5011" s="40" t="str">
        <f>VLOOKUP(F5011,辅助信息!A:B,2,FALSE)</f>
        <v>螺纹钢</v>
      </c>
      <c r="F5011" s="40" t="s">
        <v>32</v>
      </c>
      <c r="G5011" s="36">
        <v>5</v>
      </c>
      <c r="H5011" s="134">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09" t="str">
        <f>VLOOKUP(B5011,辅助信息!E:J,6,FALSE)</f>
        <v>联系实际收货人（陶杰13980247952）五冶建设送货单,6份材质书,锈货不收，装货前联系收货人核实到场规格,没提前告知进场规格现场不给予接收</v>
      </c>
      <c r="M5011" s="91">
        <v>45954</v>
      </c>
      <c r="O5011" s="62">
        <f ca="1">IF(OR(M5011="",N5011&lt;&gt;""),"",MAX(M5011-TODAY(),0))</f>
        <v>0</v>
      </c>
      <c r="P5011" s="62">
        <f ca="1">IF(M5011="","",IF(N5011&lt;&gt;"",MAX(N5011-M5011,0),IF(TODAY()&gt;M5011,TODAY()-M5011,0)))</f>
        <v>8</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1"/>
      <c r="B5012" s="135" t="s">
        <v>208</v>
      </c>
      <c r="C5012" s="70">
        <v>45957</v>
      </c>
      <c r="D5012" s="40" t="str">
        <f>VLOOKUP(B5012,辅助信息!E:K,7,FALSE)</f>
        <v>JWDDCD2025102100480</v>
      </c>
      <c r="E5012" s="40" t="str">
        <f>VLOOKUP(F5012,辅助信息!A:B,2,FALSE)</f>
        <v>螺纹钢</v>
      </c>
      <c r="F5012" s="40" t="s">
        <v>28</v>
      </c>
      <c r="G5012" s="36">
        <v>2.5</v>
      </c>
      <c r="H5012" s="134">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09" t="str">
        <f>VLOOKUP(B5012,辅助信息!E:J,6,FALSE)</f>
        <v>联系实际收货人（陶杰13980247952）五冶建设送货单,6份材质书,锈货不收，装货前联系收货人核实到场规格,没提前告知进场规格现场不给予接收</v>
      </c>
      <c r="M5012" s="91">
        <v>45954</v>
      </c>
      <c r="O5012" s="62">
        <f ca="1">IF(OR(M5012="",N5012&lt;&gt;""),"",MAX(M5012-TODAY(),0))</f>
        <v>0</v>
      </c>
      <c r="P5012" s="62">
        <f ca="1">IF(M5012="","",IF(N5012&lt;&gt;"",MAX(N5012-M5012,0),IF(TODAY()&gt;M5012,TODAY()-M5012,0)))</f>
        <v>8</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1"/>
      <c r="B5013" s="135" t="s">
        <v>208</v>
      </c>
      <c r="C5013" s="70">
        <v>45957</v>
      </c>
      <c r="D5013" s="40" t="str">
        <f>VLOOKUP(B5013,辅助信息!E:K,7,FALSE)</f>
        <v>JWDDCD2025102100480</v>
      </c>
      <c r="E5013" s="40" t="str">
        <f>VLOOKUP(F5013,辅助信息!A:B,2,FALSE)</f>
        <v>螺纹钢</v>
      </c>
      <c r="F5013" s="40" t="s">
        <v>18</v>
      </c>
      <c r="G5013" s="36">
        <f>80-2.5</f>
        <v>77.5</v>
      </c>
      <c r="H5013" s="134">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09" t="str">
        <f>VLOOKUP(B5013,辅助信息!E:J,6,FALSE)</f>
        <v>联系实际收货人（陶杰13980247952）五冶建设送货单,6份材质书,锈货不收，装货前联系收货人核实到场规格,没提前告知进场规格现场不给予接收</v>
      </c>
      <c r="M5013" s="91">
        <v>45954</v>
      </c>
      <c r="O5013" s="62">
        <f ca="1">IF(OR(M5013="",N5013&lt;&gt;""),"",MAX(M5013-TODAY(),0))</f>
        <v>0</v>
      </c>
      <c r="P5013" s="62">
        <f ca="1">IF(M5013="","",IF(N5013&lt;&gt;"",MAX(N5013-M5013,0),IF(TODAY()&gt;M5013,TODAY()-M5013,0)))</f>
        <v>8</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5" t="s">
        <v>231</v>
      </c>
      <c r="C5014" s="70">
        <v>45957</v>
      </c>
      <c r="D5014" s="40" t="str">
        <f>VLOOKUP(B5014,辅助信息!E:K,7,FALSE)</f>
        <v>JWDDCD2025102100481</v>
      </c>
      <c r="E5014" s="40" t="str">
        <f>VLOOKUP(F5014,辅助信息!A:B,2,FALSE)</f>
        <v>盘螺</v>
      </c>
      <c r="F5014" s="40" t="s">
        <v>40</v>
      </c>
      <c r="G5014" s="36">
        <v>4</v>
      </c>
      <c r="H5014" s="134">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09" t="str">
        <f>VLOOKUP(B5014,辅助信息!E:J,6,FALSE)</f>
        <v>联系实际收货人（易前刚18228465067）五冶建设送货单,6份材质书,锈货不收，装货前联系收货人核实到场规格,没提前告知进场规格现场不给予接收</v>
      </c>
      <c r="M5014" s="91">
        <v>45956</v>
      </c>
      <c r="O5014" s="62">
        <f ca="1">IF(OR(M5014="",N5014&lt;&gt;""),"",MAX(M5014-TODAY(),0))</f>
        <v>0</v>
      </c>
      <c r="P5014" s="62">
        <f ca="1">IF(M5014="","",IF(N5014&lt;&gt;"",MAX(N5014-M5014,0),IF(TODAY()&gt;M5014,TODAY()-M5014,0)))</f>
        <v>6</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5" t="s">
        <v>231</v>
      </c>
      <c r="C5015" s="70">
        <v>45957</v>
      </c>
      <c r="D5015" s="40" t="str">
        <f>VLOOKUP(B5015,辅助信息!E:K,7,FALSE)</f>
        <v>JWDDCD2025102100481</v>
      </c>
      <c r="E5015" s="40" t="str">
        <f>VLOOKUP(F5015,辅助信息!A:B,2,FALSE)</f>
        <v>盘螺</v>
      </c>
      <c r="F5015" s="40" t="s">
        <v>41</v>
      </c>
      <c r="G5015" s="36">
        <v>4</v>
      </c>
      <c r="H5015" s="134">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09" t="str">
        <f>VLOOKUP(B5015,辅助信息!E:J,6,FALSE)</f>
        <v>联系实际收货人（易前刚18228465067）五冶建设送货单,6份材质书,锈货不收，装货前联系收货人核实到场规格,没提前告知进场规格现场不给予接收</v>
      </c>
      <c r="M5015" s="91">
        <v>45956</v>
      </c>
      <c r="O5015" s="62">
        <f ca="1">IF(OR(M5015="",N5015&lt;&gt;""),"",MAX(M5015-TODAY(),0))</f>
        <v>0</v>
      </c>
      <c r="P5015" s="62">
        <f ca="1">IF(M5015="","",IF(N5015&lt;&gt;"",MAX(N5015-M5015,0),IF(TODAY()&gt;M5015,TODAY()-M5015,0)))</f>
        <v>6</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5" t="s">
        <v>231</v>
      </c>
      <c r="C5016" s="70">
        <v>45957</v>
      </c>
      <c r="D5016" s="40" t="str">
        <f>VLOOKUP(B5016,辅助信息!E:K,7,FALSE)</f>
        <v>JWDDCD2025102100481</v>
      </c>
      <c r="E5016" s="40" t="str">
        <f>VLOOKUP(F5016,辅助信息!A:B,2,FALSE)</f>
        <v>盘螺</v>
      </c>
      <c r="F5016" s="40" t="s">
        <v>26</v>
      </c>
      <c r="G5016" s="36">
        <v>16</v>
      </c>
      <c r="H5016" s="134">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09" t="str">
        <f>VLOOKUP(B5016,辅助信息!E:J,6,FALSE)</f>
        <v>联系实际收货人（易前刚18228465067）五冶建设送货单,6份材质书,锈货不收，装货前联系收货人核实到场规格,没提前告知进场规格现场不给予接收</v>
      </c>
      <c r="M5016" s="91">
        <v>45956</v>
      </c>
      <c r="O5016" s="62">
        <f ca="1">IF(OR(M5016="",N5016&lt;&gt;""),"",MAX(M5016-TODAY(),0))</f>
        <v>0</v>
      </c>
      <c r="P5016" s="62">
        <f ca="1">IF(M5016="","",IF(N5016&lt;&gt;"",MAX(N5016-M5016,0),IF(TODAY()&gt;M5016,TODAY()-M5016,0)))</f>
        <v>6</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5" t="s">
        <v>231</v>
      </c>
      <c r="C5017" s="70">
        <v>45957</v>
      </c>
      <c r="D5017" s="40" t="str">
        <f>VLOOKUP(B5017,辅助信息!E:K,7,FALSE)</f>
        <v>JWDDCD2025102100481</v>
      </c>
      <c r="E5017" s="40" t="str">
        <f>VLOOKUP(F5017,辅助信息!A:B,2,FALSE)</f>
        <v>螺纹钢</v>
      </c>
      <c r="F5017" s="40" t="s">
        <v>18</v>
      </c>
      <c r="G5017" s="36">
        <v>5</v>
      </c>
      <c r="H5017" s="134">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09" t="str">
        <f>VLOOKUP(B5017,辅助信息!E:J,6,FALSE)</f>
        <v>联系实际收货人（易前刚18228465067）五冶建设送货单,6份材质书,锈货不收，装货前联系收货人核实到场规格,没提前告知进场规格现场不给予接收</v>
      </c>
      <c r="M5017" s="91">
        <v>45956</v>
      </c>
      <c r="O5017" s="62">
        <f ca="1">IF(OR(M5017="",N5017&lt;&gt;""),"",MAX(M5017-TODAY(),0))</f>
        <v>0</v>
      </c>
      <c r="P5017" s="62">
        <f ca="1">IF(M5017="","",IF(N5017&lt;&gt;"",MAX(N5017-M5017,0),IF(TODAY()&gt;M5017,TODAY()-M5017,0)))</f>
        <v>6</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5" t="s">
        <v>231</v>
      </c>
      <c r="C5018" s="70">
        <v>45957</v>
      </c>
      <c r="D5018" s="40" t="str">
        <f>VLOOKUP(B5018,辅助信息!E:K,7,FALSE)</f>
        <v>JWDDCD2025102100481</v>
      </c>
      <c r="E5018" s="40" t="str">
        <f>VLOOKUP(F5018,辅助信息!A:B,2,FALSE)</f>
        <v>螺纹钢</v>
      </c>
      <c r="F5018" s="40" t="s">
        <v>65</v>
      </c>
      <c r="G5018" s="36">
        <v>6</v>
      </c>
      <c r="H5018" s="134">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09" t="str">
        <f>VLOOKUP(B5018,辅助信息!E:J,6,FALSE)</f>
        <v>联系实际收货人（易前刚18228465067）五冶建设送货单,6份材质书,锈货不收，装货前联系收货人核实到场规格,没提前告知进场规格现场不给予接收</v>
      </c>
      <c r="M5018" s="91">
        <v>45956</v>
      </c>
      <c r="O5018" s="62">
        <f ca="1">IF(OR(M5018="",N5018&lt;&gt;""),"",MAX(M5018-TODAY(),0))</f>
        <v>0</v>
      </c>
      <c r="P5018" s="62">
        <f ca="1">IF(M5018="","",IF(N5018&lt;&gt;"",MAX(N5018-M5018,0),IF(TODAY()&gt;M5018,TODAY()-M5018,0)))</f>
        <v>6</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5" t="s">
        <v>167</v>
      </c>
      <c r="C5019" s="70">
        <v>45957</v>
      </c>
      <c r="D5019" s="40" t="str">
        <f>VLOOKUP(B5019,辅助信息!E:K,7,FALSE)</f>
        <v>JWDDCD2025102100473</v>
      </c>
      <c r="E5019" s="40" t="str">
        <f>VLOOKUP(F5019,辅助信息!A:B,2,FALSE)</f>
        <v>盘螺</v>
      </c>
      <c r="F5019" s="40" t="s">
        <v>49</v>
      </c>
      <c r="G5019" s="36">
        <v>4</v>
      </c>
      <c r="H5019" s="134">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09"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1">
        <v>45957</v>
      </c>
      <c r="O5019" s="62">
        <f ca="1">IF(OR(M5019="",N5019&lt;&gt;""),"",MAX(M5019-TODAY(),0))</f>
        <v>0</v>
      </c>
      <c r="P5019" s="62">
        <f ca="1">IF(M5019="","",IF(N5019&lt;&gt;"",MAX(N5019-M5019,0),IF(TODAY()&gt;M5019,TODAY()-M5019,0)))</f>
        <v>5</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5" t="s">
        <v>167</v>
      </c>
      <c r="C5020" s="70">
        <v>45957</v>
      </c>
      <c r="D5020" s="40" t="str">
        <f>VLOOKUP(B5020,辅助信息!E:K,7,FALSE)</f>
        <v>JWDDCD2025102100473</v>
      </c>
      <c r="E5020" s="40" t="str">
        <f>VLOOKUP(F5020,辅助信息!A:B,2,FALSE)</f>
        <v>盘螺</v>
      </c>
      <c r="F5020" s="40" t="s">
        <v>40</v>
      </c>
      <c r="G5020" s="36">
        <v>6</v>
      </c>
      <c r="H5020" s="134">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09"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1">
        <v>45957</v>
      </c>
      <c r="O5020" s="62">
        <f ca="1">IF(OR(M5020="",N5020&lt;&gt;""),"",MAX(M5020-TODAY(),0))</f>
        <v>0</v>
      </c>
      <c r="P5020" s="62">
        <f ca="1">IF(M5020="","",IF(N5020&lt;&gt;"",MAX(N5020-M5020,0),IF(TODAY()&gt;M5020,TODAY()-M5020,0)))</f>
        <v>5</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5" t="s">
        <v>167</v>
      </c>
      <c r="C5021" s="70">
        <v>45957</v>
      </c>
      <c r="D5021" s="40" t="str">
        <f>VLOOKUP(B5021,辅助信息!E:K,7,FALSE)</f>
        <v>JWDDCD2025102100473</v>
      </c>
      <c r="E5021" s="40" t="str">
        <f>VLOOKUP(F5021,辅助信息!A:B,2,FALSE)</f>
        <v>盘螺</v>
      </c>
      <c r="F5021" s="40" t="s">
        <v>41</v>
      </c>
      <c r="G5021" s="36">
        <v>6</v>
      </c>
      <c r="H5021" s="134">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09"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1">
        <v>45957</v>
      </c>
      <c r="O5021" s="62">
        <f ca="1">IF(OR(M5021="",N5021&lt;&gt;""),"",MAX(M5021-TODAY(),0))</f>
        <v>0</v>
      </c>
      <c r="P5021" s="62">
        <f ca="1">IF(M5021="","",IF(N5021&lt;&gt;"",MAX(N5021-M5021,0),IF(TODAY()&gt;M5021,TODAY()-M5021,0)))</f>
        <v>5</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5" t="s">
        <v>167</v>
      </c>
      <c r="C5022" s="70">
        <v>45957</v>
      </c>
      <c r="D5022" s="40" t="str">
        <f>VLOOKUP(B5022,辅助信息!E:K,7,FALSE)</f>
        <v>JWDDCD2025102100473</v>
      </c>
      <c r="E5022" s="40" t="str">
        <f>VLOOKUP(F5022,辅助信息!A:B,2,FALSE)</f>
        <v>螺纹钢</v>
      </c>
      <c r="F5022" s="40" t="s">
        <v>27</v>
      </c>
      <c r="G5022" s="36">
        <v>45</v>
      </c>
      <c r="H5022" s="134">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09"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1">
        <v>45957</v>
      </c>
      <c r="O5022" s="62">
        <f ca="1">IF(OR(M5022="",N5022&lt;&gt;""),"",MAX(M5022-TODAY(),0))</f>
        <v>0</v>
      </c>
      <c r="P5022" s="62">
        <f ca="1">IF(M5022="","",IF(N5022&lt;&gt;"",MAX(N5022-M5022,0),IF(TODAY()&gt;M5022,TODAY()-M5022,0)))</f>
        <v>5</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5" t="s">
        <v>167</v>
      </c>
      <c r="C5023" s="70">
        <v>45957</v>
      </c>
      <c r="D5023" s="40" t="str">
        <f>VLOOKUP(B5023,辅助信息!E:K,7,FALSE)</f>
        <v>JWDDCD2025102100473</v>
      </c>
      <c r="E5023" s="40" t="str">
        <f>VLOOKUP(F5023,辅助信息!A:B,2,FALSE)</f>
        <v>螺纹钢</v>
      </c>
      <c r="F5023" s="40" t="s">
        <v>21</v>
      </c>
      <c r="G5023" s="36">
        <v>3</v>
      </c>
      <c r="H5023" s="134">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09"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1">
        <v>45957</v>
      </c>
      <c r="O5023" s="62">
        <f ca="1">IF(OR(M5023="",N5023&lt;&gt;""),"",MAX(M5023-TODAY(),0))</f>
        <v>0</v>
      </c>
      <c r="P5023" s="62">
        <f ca="1">IF(M5023="","",IF(N5023&lt;&gt;"",MAX(N5023-M5023,0),IF(TODAY()&gt;M5023,TODAY()-M5023,0)))</f>
        <v>5</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5" t="s">
        <v>167</v>
      </c>
      <c r="C5024" s="70">
        <v>45957</v>
      </c>
      <c r="D5024" s="40" t="str">
        <f>VLOOKUP(B5024,辅助信息!E:K,7,FALSE)</f>
        <v>JWDDCD2025102100473</v>
      </c>
      <c r="E5024" s="40" t="str">
        <f>VLOOKUP(F5024,辅助信息!A:B,2,FALSE)</f>
        <v>螺纹钢</v>
      </c>
      <c r="F5024" s="40" t="s">
        <v>22</v>
      </c>
      <c r="G5024" s="36">
        <v>40</v>
      </c>
      <c r="H5024" s="134">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09"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1">
        <v>45957</v>
      </c>
      <c r="O5024" s="62">
        <f ca="1">IF(OR(M5024="",N5024&lt;&gt;""),"",MAX(M5024-TODAY(),0))</f>
        <v>0</v>
      </c>
      <c r="P5024" s="62">
        <f ca="1">IF(M5024="","",IF(N5024&lt;&gt;"",MAX(N5024-M5024,0),IF(TODAY()&gt;M5024,TODAY()-M5024,0)))</f>
        <v>5</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5" t="s">
        <v>47</v>
      </c>
      <c r="C5025" s="70">
        <v>45961</v>
      </c>
      <c r="D5025" s="40" t="str">
        <f>VLOOKUP(B5025,辅助信息!E:K,7,FALSE)</f>
        <v>JWDDCD2025052800131</v>
      </c>
      <c r="E5025" s="40" t="str">
        <f>VLOOKUP(F5025,辅助信息!A:B,2,FALSE)</f>
        <v>盘螺</v>
      </c>
      <c r="F5025" s="40" t="s">
        <v>40</v>
      </c>
      <c r="G5025" s="36">
        <v>30</v>
      </c>
      <c r="H5025" s="134">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09" t="str">
        <f>VLOOKUP(B5025,辅助信息!E:J,6,FALSE)</f>
        <v>控制炉批号！多了现场不收！,优先安排达钢,提前联系到场规格及数量</v>
      </c>
      <c r="M5025" s="91">
        <v>45957</v>
      </c>
      <c r="O5025" s="62">
        <f ca="1">IF(OR(M5025="",N5025&lt;&gt;""),"",MAX(M5025-TODAY(),0))</f>
        <v>0</v>
      </c>
      <c r="P5025" s="62">
        <f ca="1">IF(M5025="","",IF(N5025&lt;&gt;"",MAX(N5025-M5025,0),IF(TODAY()&gt;M5025,TODAY()-M5025,0)))</f>
        <v>5</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5" t="s">
        <v>47</v>
      </c>
      <c r="C5026" s="70">
        <v>45961</v>
      </c>
      <c r="D5026" s="40" t="str">
        <f>VLOOKUP(B5026,辅助信息!E:K,7,FALSE)</f>
        <v>JWDDCD2025052800131</v>
      </c>
      <c r="E5026" s="40" t="str">
        <f>VLOOKUP(F5026,辅助信息!A:B,2,FALSE)</f>
        <v>盘螺</v>
      </c>
      <c r="F5026" s="40" t="s">
        <v>41</v>
      </c>
      <c r="G5026" s="36">
        <v>15</v>
      </c>
      <c r="H5026" s="134">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09" t="str">
        <f>VLOOKUP(B5026,辅助信息!E:J,6,FALSE)</f>
        <v>控制炉批号！多了现场不收！,优先安排达钢,提前联系到场规格及数量</v>
      </c>
      <c r="M5026" s="91">
        <v>45957</v>
      </c>
      <c r="O5026" s="62">
        <f ca="1">IF(OR(M5026="",N5026&lt;&gt;""),"",MAX(M5026-TODAY(),0))</f>
        <v>0</v>
      </c>
      <c r="P5026" s="62">
        <f ca="1">IF(M5026="","",IF(N5026&lt;&gt;"",MAX(N5026-M5026,0),IF(TODAY()&gt;M5026,TODAY()-M5026,0)))</f>
        <v>5</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5" t="s">
        <v>47</v>
      </c>
      <c r="C5027" s="70">
        <v>45961</v>
      </c>
      <c r="D5027" s="40" t="str">
        <f>VLOOKUP(B5027,辅助信息!E:K,7,FALSE)</f>
        <v>JWDDCD2025052800131</v>
      </c>
      <c r="E5027" s="40" t="str">
        <f>VLOOKUP(F5027,辅助信息!A:B,2,FALSE)</f>
        <v>螺纹钢</v>
      </c>
      <c r="F5027" s="40" t="s">
        <v>33</v>
      </c>
      <c r="G5027" s="36">
        <v>6</v>
      </c>
      <c r="H5027" s="134">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09" t="str">
        <f>VLOOKUP(B5027,辅助信息!E:J,6,FALSE)</f>
        <v>控制炉批号！多了现场不收！,优先安排达钢,提前联系到场规格及数量</v>
      </c>
      <c r="M5027" s="91">
        <v>45957</v>
      </c>
      <c r="O5027" s="62">
        <f ca="1">IF(OR(M5027="",N5027&lt;&gt;""),"",MAX(M5027-TODAY(),0))</f>
        <v>0</v>
      </c>
      <c r="P5027" s="62">
        <f ca="1">IF(M5027="","",IF(N5027&lt;&gt;"",MAX(N5027-M5027,0),IF(TODAY()&gt;M5027,TODAY()-M5027,0)))</f>
        <v>5</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5" t="s">
        <v>47</v>
      </c>
      <c r="C5028" s="70">
        <v>45957</v>
      </c>
      <c r="D5028" s="40" t="str">
        <f>VLOOKUP(B5028,辅助信息!E:K,7,FALSE)</f>
        <v>JWDDCD2025052800131</v>
      </c>
      <c r="E5028" s="40" t="str">
        <f>VLOOKUP(F5028,辅助信息!A:B,2,FALSE)</f>
        <v>螺纹钢</v>
      </c>
      <c r="F5028" s="40" t="s">
        <v>66</v>
      </c>
      <c r="G5028" s="36">
        <v>6</v>
      </c>
      <c r="H5028" s="134">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09" t="str">
        <f>VLOOKUP(B5028,辅助信息!E:J,6,FALSE)</f>
        <v>控制炉批号！多了现场不收！,优先安排达钢,提前联系到场规格及数量</v>
      </c>
      <c r="M5028" s="91">
        <v>45957</v>
      </c>
      <c r="O5028" s="62">
        <f ca="1">IF(OR(M5028="",N5028&lt;&gt;""),"",MAX(M5028-TODAY(),0))</f>
        <v>0</v>
      </c>
      <c r="P5028" s="62">
        <f ca="1">IF(M5028="","",IF(N5028&lt;&gt;"",MAX(N5028-M5028,0),IF(TODAY()&gt;M5028,TODAY()-M5028,0)))</f>
        <v>5</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5" t="s">
        <v>47</v>
      </c>
      <c r="C5029" s="70">
        <v>45957</v>
      </c>
      <c r="D5029" s="40" t="str">
        <f>VLOOKUP(B5029,辅助信息!E:K,7,FALSE)</f>
        <v>JWDDCD2025052800131</v>
      </c>
      <c r="E5029" s="40" t="str">
        <f>VLOOKUP(F5029,辅助信息!A:B,2,FALSE)</f>
        <v>螺纹钢</v>
      </c>
      <c r="F5029" s="40" t="s">
        <v>45</v>
      </c>
      <c r="G5029" s="36">
        <v>6</v>
      </c>
      <c r="H5029" s="134">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09" t="str">
        <f>VLOOKUP(B5029,辅助信息!E:J,6,FALSE)</f>
        <v>控制炉批号！多了现场不收！,优先安排达钢,提前联系到场规格及数量</v>
      </c>
      <c r="M5029" s="91">
        <v>45957</v>
      </c>
      <c r="O5029" s="62">
        <f ca="1">IF(OR(M5029="",N5029&lt;&gt;""),"",MAX(M5029-TODAY(),0))</f>
        <v>0</v>
      </c>
      <c r="P5029" s="62">
        <f ca="1">IF(M5029="","",IF(N5029&lt;&gt;"",MAX(N5029-M5029,0),IF(TODAY()&gt;M5029,TODAY()-M5029,0)))</f>
        <v>5</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5" t="s">
        <v>47</v>
      </c>
      <c r="C5030" s="70">
        <v>45957</v>
      </c>
      <c r="D5030" s="40" t="str">
        <f>VLOOKUP(B5030,辅助信息!E:K,7,FALSE)</f>
        <v>JWDDCD2025052800131</v>
      </c>
      <c r="E5030" s="40" t="str">
        <f>VLOOKUP(F5030,辅助信息!A:B,2,FALSE)</f>
        <v>螺纹钢</v>
      </c>
      <c r="F5030" s="40" t="s">
        <v>21</v>
      </c>
      <c r="G5030" s="36">
        <v>6</v>
      </c>
      <c r="H5030" s="134">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09" t="str">
        <f>VLOOKUP(B5030,辅助信息!E:J,6,FALSE)</f>
        <v>控制炉批号！多了现场不收！,优先安排达钢,提前联系到场规格及数量</v>
      </c>
      <c r="M5030" s="91">
        <v>45957</v>
      </c>
      <c r="O5030" s="62">
        <f ca="1">IF(OR(M5030="",N5030&lt;&gt;""),"",MAX(M5030-TODAY(),0))</f>
        <v>0</v>
      </c>
      <c r="P5030" s="62">
        <f ca="1">IF(M5030="","",IF(N5030&lt;&gt;"",MAX(N5030-M5030,0),IF(TODAY()&gt;M5030,TODAY()-M5030,0)))</f>
        <v>5</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5" t="s">
        <v>47</v>
      </c>
      <c r="C5031" s="70">
        <v>45957</v>
      </c>
      <c r="D5031" s="40" t="str">
        <f>VLOOKUP(B5031,辅助信息!E:K,7,FALSE)</f>
        <v>JWDDCD2025052800131</v>
      </c>
      <c r="E5031" s="40" t="str">
        <f>VLOOKUP(F5031,辅助信息!A:B,2,FALSE)</f>
        <v>螺纹钢</v>
      </c>
      <c r="F5031" s="40" t="s">
        <v>58</v>
      </c>
      <c r="G5031" s="36">
        <v>9</v>
      </c>
      <c r="H5031" s="134">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09" t="str">
        <f>VLOOKUP(B5031,辅助信息!E:J,6,FALSE)</f>
        <v>控制炉批号！多了现场不收！,优先安排达钢,提前联系到场规格及数量</v>
      </c>
      <c r="M5031" s="91">
        <v>45957</v>
      </c>
      <c r="O5031" s="62">
        <f ca="1">IF(OR(M5031="",N5031&lt;&gt;""),"",MAX(M5031-TODAY(),0))</f>
        <v>0</v>
      </c>
      <c r="P5031" s="62">
        <f ca="1">IF(M5031="","",IF(N5031&lt;&gt;"",MAX(N5031-M5031,0),IF(TODAY()&gt;M5031,TODAY()-M5031,0)))</f>
        <v>5</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5" t="s">
        <v>47</v>
      </c>
      <c r="C5032" s="70">
        <v>45957</v>
      </c>
      <c r="D5032" s="40" t="str">
        <f>VLOOKUP(B5032,辅助信息!E:K,7,FALSE)</f>
        <v>JWDDCD2025052800131</v>
      </c>
      <c r="E5032" s="40" t="str">
        <f>VLOOKUP(F5032,辅助信息!A:B,2,FALSE)</f>
        <v>螺纹钢</v>
      </c>
      <c r="F5032" s="40" t="s">
        <v>46</v>
      </c>
      <c r="G5032" s="36">
        <v>9</v>
      </c>
      <c r="H5032" s="134">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09" t="str">
        <f>VLOOKUP(B5032,辅助信息!E:J,6,FALSE)</f>
        <v>控制炉批号！多了现场不收！,优先安排达钢,提前联系到场规格及数量</v>
      </c>
      <c r="M5032" s="91">
        <v>45957</v>
      </c>
      <c r="O5032" s="62">
        <f ca="1">IF(OR(M5032="",N5032&lt;&gt;""),"",MAX(M5032-TODAY(),0))</f>
        <v>0</v>
      </c>
      <c r="P5032" s="62">
        <f ca="1">IF(M5032="","",IF(N5032&lt;&gt;"",MAX(N5032-M5032,0),IF(TODAY()&gt;M5032,TODAY()-M5032,0)))</f>
        <v>5</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1" t="s">
        <v>100</v>
      </c>
      <c r="B5033" s="135" t="s">
        <v>167</v>
      </c>
      <c r="C5033" s="70">
        <v>45957</v>
      </c>
      <c r="D5033" s="40" t="str">
        <f>VLOOKUP(B5033,辅助信息!E:K,7,FALSE)</f>
        <v>JWDDCD2025102100473</v>
      </c>
      <c r="E5033" s="40" t="str">
        <f>VLOOKUP(F5033,辅助信息!A:B,2,FALSE)</f>
        <v>螺纹钢</v>
      </c>
      <c r="F5033" s="40" t="s">
        <v>27</v>
      </c>
      <c r="G5033" s="36">
        <v>15</v>
      </c>
      <c r="H5033" s="134">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09"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1">
        <v>45957</v>
      </c>
      <c r="O5033" s="62">
        <f ca="1">IF(OR(M5033="",N5033&lt;&gt;""),"",MAX(M5033-TODAY(),0))</f>
        <v>0</v>
      </c>
      <c r="P5033" s="62">
        <f ca="1">IF(M5033="","",IF(N5033&lt;&gt;"",MAX(N5033-M5033,0),IF(TODAY()&gt;M5033,TODAY()-M5033,0)))</f>
        <v>5</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1"/>
      <c r="B5034" s="135" t="s">
        <v>167</v>
      </c>
      <c r="C5034" s="70">
        <v>45957</v>
      </c>
      <c r="D5034" s="40" t="str">
        <f>VLOOKUP(B5034,辅助信息!E:K,7,FALSE)</f>
        <v>JWDDCD2025102100473</v>
      </c>
      <c r="E5034" s="40" t="str">
        <f>VLOOKUP(F5034,辅助信息!A:B,2,FALSE)</f>
        <v>螺纹钢</v>
      </c>
      <c r="F5034" s="40" t="s">
        <v>82</v>
      </c>
      <c r="G5034" s="36">
        <v>10</v>
      </c>
      <c r="H5034" s="134">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09"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1">
        <v>45957</v>
      </c>
      <c r="O5034" s="62">
        <f ca="1">IF(OR(M5034="",N5034&lt;&gt;""),"",MAX(M5034-TODAY(),0))</f>
        <v>0</v>
      </c>
      <c r="P5034" s="62">
        <f ca="1">IF(M5034="","",IF(N5034&lt;&gt;"",MAX(N5034-M5034,0),IF(TODAY()&gt;M5034,TODAY()-M5034,0)))</f>
        <v>5</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1"/>
      <c r="B5035" s="135" t="s">
        <v>167</v>
      </c>
      <c r="C5035" s="70">
        <v>45957</v>
      </c>
      <c r="D5035" s="40" t="str">
        <f>VLOOKUP(B5035,辅助信息!E:K,7,FALSE)</f>
        <v>JWDDCD2025102100473</v>
      </c>
      <c r="E5035" s="40" t="str">
        <f>VLOOKUP(F5035,辅助信息!A:B,2,FALSE)</f>
        <v>螺纹钢</v>
      </c>
      <c r="F5035" s="40" t="s">
        <v>22</v>
      </c>
      <c r="G5035" s="36">
        <v>10</v>
      </c>
      <c r="H5035" s="134">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09"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1">
        <v>45957</v>
      </c>
      <c r="O5035" s="62">
        <f ca="1">IF(OR(M5035="",N5035&lt;&gt;""),"",MAX(M5035-TODAY(),0))</f>
        <v>0</v>
      </c>
      <c r="P5035" s="62">
        <f ca="1">IF(M5035="","",IF(N5035&lt;&gt;"",MAX(N5035-M5035,0),IF(TODAY()&gt;M5035,TODAY()-M5035,0)))</f>
        <v>5</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5" t="s">
        <v>194</v>
      </c>
      <c r="C5036" s="70">
        <v>45958</v>
      </c>
      <c r="D5036" s="40" t="str">
        <f>VLOOKUP(B5036,辅助信息!E:K,7,FALSE)</f>
        <v>JWDD2025071500089</v>
      </c>
      <c r="E5036" s="40" t="str">
        <f>VLOOKUP(F5036,辅助信息!A:B,2,FALSE)</f>
        <v>盘螺</v>
      </c>
      <c r="F5036" s="40" t="s">
        <v>40</v>
      </c>
      <c r="G5036" s="36">
        <v>35</v>
      </c>
      <c r="H5036" s="134">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09" t="str">
        <f>VLOOKUP(B5036,辅助信息!E:J,6,FALSE)</f>
        <v>现场要求调度统一联系指定收货人，不单独发司机位置。锈货不收，装货前联系收货人核实到场规格,没提前告知进场规格现场不给予接收</v>
      </c>
      <c r="M5036" s="91">
        <v>45957</v>
      </c>
      <c r="O5036" s="62">
        <f ca="1">IF(OR(M5036="",N5036&lt;&gt;""),"",MAX(M5036-TODAY(),0))</f>
        <v>0</v>
      </c>
      <c r="P5036" s="62">
        <f ca="1">IF(M5036="","",IF(N5036&lt;&gt;"",MAX(N5036-M5036,0),IF(TODAY()&gt;M5036,TODAY()-M5036,0)))</f>
        <v>5</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5" t="s">
        <v>194</v>
      </c>
      <c r="C5037" s="70">
        <v>45958</v>
      </c>
      <c r="D5037" s="40" t="str">
        <f>VLOOKUP(B5037,辅助信息!E:K,7,FALSE)</f>
        <v>JWDD2025071500089</v>
      </c>
      <c r="E5037" s="40" t="str">
        <f>VLOOKUP(F5037,辅助信息!A:B,2,FALSE)</f>
        <v>螺纹钢</v>
      </c>
      <c r="F5037" s="40" t="s">
        <v>27</v>
      </c>
      <c r="G5037" s="36">
        <v>10</v>
      </c>
      <c r="H5037" s="134">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09" t="str">
        <f>VLOOKUP(B5037,辅助信息!E:J,6,FALSE)</f>
        <v>现场要求调度统一联系指定收货人，不单独发司机位置。锈货不收，装货前联系收货人核实到场规格,没提前告知进场规格现场不给予接收</v>
      </c>
      <c r="M5037" s="91">
        <v>45957</v>
      </c>
      <c r="O5037" s="62">
        <f ca="1">IF(OR(M5037="",N5037&lt;&gt;""),"",MAX(M5037-TODAY(),0))</f>
        <v>0</v>
      </c>
      <c r="P5037" s="62">
        <f ca="1">IF(M5037="","",IF(N5037&lt;&gt;"",MAX(N5037-M5037,0),IF(TODAY()&gt;M5037,TODAY()-M5037,0)))</f>
        <v>5</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5" t="s">
        <v>194</v>
      </c>
      <c r="C5038" s="70">
        <v>45958</v>
      </c>
      <c r="D5038" s="40" t="str">
        <f>VLOOKUP(B5038,辅助信息!E:K,7,FALSE)</f>
        <v>JWDD2025071500089</v>
      </c>
      <c r="E5038" s="40" t="str">
        <f>VLOOKUP(F5038,辅助信息!A:B,2,FALSE)</f>
        <v>螺纹钢</v>
      </c>
      <c r="F5038" s="40" t="s">
        <v>32</v>
      </c>
      <c r="G5038" s="36">
        <v>35</v>
      </c>
      <c r="H5038" s="134">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09" t="str">
        <f>VLOOKUP(B5038,辅助信息!E:J,6,FALSE)</f>
        <v>现场要求调度统一联系指定收货人，不单独发司机位置。锈货不收，装货前联系收货人核实到场规格,没提前告知进场规格现场不给予接收</v>
      </c>
      <c r="M5038" s="91">
        <v>45957</v>
      </c>
      <c r="O5038" s="62">
        <f ca="1">IF(OR(M5038="",N5038&lt;&gt;""),"",MAX(M5038-TODAY(),0))</f>
        <v>0</v>
      </c>
      <c r="P5038" s="62">
        <f ca="1">IF(M5038="","",IF(N5038&lt;&gt;"",MAX(N5038-M5038,0),IF(TODAY()&gt;M5038,TODAY()-M5038,0)))</f>
        <v>5</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5" t="s">
        <v>194</v>
      </c>
      <c r="C5039" s="70">
        <v>45958</v>
      </c>
      <c r="D5039" s="40" t="str">
        <f>VLOOKUP(B5039,辅助信息!E:K,7,FALSE)</f>
        <v>JWDD2025071500089</v>
      </c>
      <c r="E5039" s="40" t="str">
        <f>VLOOKUP(F5039,辅助信息!A:B,2,FALSE)</f>
        <v>螺纹钢</v>
      </c>
      <c r="F5039" s="40" t="s">
        <v>33</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09" t="str">
        <f>VLOOKUP(B5039,辅助信息!E:J,6,FALSE)</f>
        <v>现场要求调度统一联系指定收货人，不单独发司机位置。锈货不收，装货前联系收货人核实到场规格,没提前告知进场规格现场不给予接收</v>
      </c>
      <c r="M5039" s="91">
        <v>45957</v>
      </c>
      <c r="O5039" s="62">
        <f ca="1">IF(OR(M5039="",N5039&lt;&gt;""),"",MAX(M5039-TODAY(),0))</f>
        <v>0</v>
      </c>
      <c r="P5039" s="62">
        <f ca="1">IF(M5039="","",IF(N5039&lt;&gt;"",MAX(N5039-M5039,0),IF(TODAY()&gt;M5039,TODAY()-M5039,0)))</f>
        <v>5</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5" t="s">
        <v>194</v>
      </c>
      <c r="C5040" s="70">
        <v>45958</v>
      </c>
      <c r="D5040" s="40" t="str">
        <f>VLOOKUP(B5040,辅助信息!E:K,7,FALSE)</f>
        <v>JWDD2025071500089</v>
      </c>
      <c r="E5040" s="40" t="str">
        <f>VLOOKUP(F5040,辅助信息!A:B,2,FALSE)</f>
        <v>螺纹钢</v>
      </c>
      <c r="F5040" s="40" t="s">
        <v>28</v>
      </c>
      <c r="G5040" s="36">
        <v>10</v>
      </c>
      <c r="H5040" s="134">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09" t="str">
        <f>VLOOKUP(B5040,辅助信息!E:J,6,FALSE)</f>
        <v>现场要求调度统一联系指定收货人，不单独发司机位置。锈货不收，装货前联系收货人核实到场规格,没提前告知进场规格现场不给予接收</v>
      </c>
      <c r="M5040" s="91">
        <v>45957</v>
      </c>
      <c r="O5040" s="62">
        <f ca="1">IF(OR(M5040="",N5040&lt;&gt;""),"",MAX(M5040-TODAY(),0))</f>
        <v>0</v>
      </c>
      <c r="P5040" s="62">
        <f ca="1">IF(M5040="","",IF(N5040&lt;&gt;"",MAX(N5040-M5040,0),IF(TODAY()&gt;M5040,TODAY()-M5040,0)))</f>
        <v>5</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5" t="s">
        <v>194</v>
      </c>
      <c r="C5041" s="70">
        <v>45958</v>
      </c>
      <c r="D5041" s="40" t="str">
        <f>VLOOKUP(B5041,辅助信息!E:K,7,FALSE)</f>
        <v>JWDD2025071500089</v>
      </c>
      <c r="E5041" s="40" t="str">
        <f>VLOOKUP(F5041,辅助信息!A:B,2,FALSE)</f>
        <v>螺纹钢</v>
      </c>
      <c r="F5041" s="40" t="s">
        <v>18</v>
      </c>
      <c r="G5041" s="36">
        <v>10</v>
      </c>
      <c r="H5041" s="134">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09" t="str">
        <f>VLOOKUP(B5041,辅助信息!E:J,6,FALSE)</f>
        <v>现场要求调度统一联系指定收货人，不单独发司机位置。锈货不收，装货前联系收货人核实到场规格,没提前告知进场规格现场不给予接收</v>
      </c>
      <c r="M5041" s="91">
        <v>45957</v>
      </c>
      <c r="O5041" s="62">
        <f ca="1">IF(OR(M5041="",N5041&lt;&gt;""),"",MAX(M5041-TODAY(),0))</f>
        <v>0</v>
      </c>
      <c r="P5041" s="62">
        <f ca="1">IF(M5041="","",IF(N5041&lt;&gt;"",MAX(N5041-M5041,0),IF(TODAY()&gt;M5041,TODAY()-M5041,0)))</f>
        <v>5</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5" t="s">
        <v>231</v>
      </c>
      <c r="C5042" s="70">
        <v>45959</v>
      </c>
      <c r="D5042" s="40" t="str">
        <f>VLOOKUP(B5042,辅助信息!E:K,7,FALSE)</f>
        <v>JWDDCD2025102100481</v>
      </c>
      <c r="E5042" s="40" t="str">
        <f>VLOOKUP(F5042,辅助信息!A:B,2,FALSE)</f>
        <v>盘螺</v>
      </c>
      <c r="F5042" s="40" t="s">
        <v>26</v>
      </c>
      <c r="G5042" s="36">
        <v>4</v>
      </c>
      <c r="H5042" s="134">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09" t="str">
        <f>VLOOKUP(B5042,辅助信息!E:J,6,FALSE)</f>
        <v>联系实际收货人（易前刚18228465067）五冶建设送货单,6份材质书,锈货不收，装货前联系收货人核实到场规格,没提前告知进场规格现场不给予接收</v>
      </c>
      <c r="M5042" s="91">
        <v>45957</v>
      </c>
      <c r="O5042" s="62">
        <f ca="1">IF(OR(M5042="",N5042&lt;&gt;""),"",MAX(M5042-TODAY(),0))</f>
        <v>0</v>
      </c>
      <c r="P5042" s="62">
        <f ca="1">IF(M5042="","",IF(N5042&lt;&gt;"",MAX(N5042-M5042,0),IF(TODAY()&gt;M5042,TODAY()-M5042,0)))</f>
        <v>5</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5" t="s">
        <v>231</v>
      </c>
      <c r="C5043" s="70">
        <v>45959</v>
      </c>
      <c r="D5043" s="40" t="str">
        <f>VLOOKUP(B5043,辅助信息!E:K,7,FALSE)</f>
        <v>JWDDCD2025102100481</v>
      </c>
      <c r="E5043" s="40" t="str">
        <f>VLOOKUP(F5043,辅助信息!A:B,2,FALSE)</f>
        <v>螺纹钢</v>
      </c>
      <c r="F5043" s="40" t="s">
        <v>19</v>
      </c>
      <c r="G5043" s="36">
        <v>10</v>
      </c>
      <c r="H5043" s="134">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09" t="str">
        <f>VLOOKUP(B5043,辅助信息!E:J,6,FALSE)</f>
        <v>联系实际收货人（易前刚18228465067）五冶建设送货单,6份材质书,锈货不收，装货前联系收货人核实到场规格,没提前告知进场规格现场不给予接收</v>
      </c>
      <c r="M5043" s="91">
        <v>45957</v>
      </c>
      <c r="O5043" s="62">
        <f ca="1">IF(OR(M5043="",N5043&lt;&gt;""),"",MAX(M5043-TODAY(),0))</f>
        <v>0</v>
      </c>
      <c r="P5043" s="62">
        <f ca="1">IF(M5043="","",IF(N5043&lt;&gt;"",MAX(N5043-M5043,0),IF(TODAY()&gt;M5043,TODAY()-M5043,0)))</f>
        <v>5</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5" t="s">
        <v>231</v>
      </c>
      <c r="C5044" s="70">
        <v>45959</v>
      </c>
      <c r="D5044" s="40" t="str">
        <f>VLOOKUP(B5044,辅助信息!E:K,7,FALSE)</f>
        <v>JWDDCD2025102100481</v>
      </c>
      <c r="E5044" s="40" t="str">
        <f>VLOOKUP(F5044,辅助信息!A:B,2,FALSE)</f>
        <v>螺纹钢</v>
      </c>
      <c r="F5044" s="40" t="s">
        <v>32</v>
      </c>
      <c r="G5044" s="36">
        <v>2.5</v>
      </c>
      <c r="H5044" s="134">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09" t="str">
        <f>VLOOKUP(B5044,辅助信息!E:J,6,FALSE)</f>
        <v>联系实际收货人（易前刚18228465067）五冶建设送货单,6份材质书,锈货不收，装货前联系收货人核实到场规格,没提前告知进场规格现场不给予接收</v>
      </c>
      <c r="M5044" s="91">
        <v>45957</v>
      </c>
      <c r="O5044" s="62">
        <f ca="1">IF(OR(M5044="",N5044&lt;&gt;""),"",MAX(M5044-TODAY(),0))</f>
        <v>0</v>
      </c>
      <c r="P5044" s="62">
        <f ca="1">IF(M5044="","",IF(N5044&lt;&gt;"",MAX(N5044-M5044,0),IF(TODAY()&gt;M5044,TODAY()-M5044,0)))</f>
        <v>5</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5" t="s">
        <v>231</v>
      </c>
      <c r="C5045" s="70">
        <v>45959</v>
      </c>
      <c r="D5045" s="40" t="str">
        <f>VLOOKUP(B5045,辅助信息!E:K,7,FALSE)</f>
        <v>JWDDCD2025102100481</v>
      </c>
      <c r="E5045" s="40" t="str">
        <f>VLOOKUP(F5045,辅助信息!A:B,2,FALSE)</f>
        <v>螺纹钢</v>
      </c>
      <c r="F5045" s="40" t="s">
        <v>33</v>
      </c>
      <c r="G5045" s="36">
        <v>10</v>
      </c>
      <c r="H5045" s="134">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09" t="str">
        <f>VLOOKUP(B5045,辅助信息!E:J,6,FALSE)</f>
        <v>联系实际收货人（易前刚18228465067）五冶建设送货单,6份材质书,锈货不收，装货前联系收货人核实到场规格,没提前告知进场规格现场不给予接收</v>
      </c>
      <c r="M5045" s="91">
        <v>45957</v>
      </c>
      <c r="O5045" s="62">
        <f ca="1">IF(OR(M5045="",N5045&lt;&gt;""),"",MAX(M5045-TODAY(),0))</f>
        <v>0</v>
      </c>
      <c r="P5045" s="62">
        <f ca="1">IF(M5045="","",IF(N5045&lt;&gt;"",MAX(N5045-M5045,0),IF(TODAY()&gt;M5045,TODAY()-M5045,0)))</f>
        <v>5</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5" t="s">
        <v>231</v>
      </c>
      <c r="C5046" s="70">
        <v>45959</v>
      </c>
      <c r="D5046" s="40" t="str">
        <f>VLOOKUP(B5046,辅助信息!E:K,7,FALSE)</f>
        <v>JWDDCD2025102100481</v>
      </c>
      <c r="E5046" s="40" t="str">
        <f>VLOOKUP(F5046,辅助信息!A:B,2,FALSE)</f>
        <v>螺纹钢</v>
      </c>
      <c r="F5046" s="40" t="s">
        <v>28</v>
      </c>
      <c r="G5046" s="36">
        <v>5</v>
      </c>
      <c r="H5046" s="134">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09" t="str">
        <f>VLOOKUP(B5046,辅助信息!E:J,6,FALSE)</f>
        <v>联系实际收货人（易前刚18228465067）五冶建设送货单,6份材质书,锈货不收，装货前联系收货人核实到场规格,没提前告知进场规格现场不给予接收</v>
      </c>
      <c r="M5046" s="91">
        <v>45957</v>
      </c>
      <c r="O5046" s="62">
        <f ca="1">IF(OR(M5046="",N5046&lt;&gt;""),"",MAX(M5046-TODAY(),0))</f>
        <v>0</v>
      </c>
      <c r="P5046" s="62">
        <f ca="1">IF(M5046="","",IF(N5046&lt;&gt;"",MAX(N5046-M5046,0),IF(TODAY()&gt;M5046,TODAY()-M5046,0)))</f>
        <v>5</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5" t="s">
        <v>231</v>
      </c>
      <c r="C5047" s="70">
        <v>45959</v>
      </c>
      <c r="D5047" s="40" t="str">
        <f>VLOOKUP(B5047,辅助信息!E:K,7,FALSE)</f>
        <v>JWDDCD2025102100481</v>
      </c>
      <c r="E5047" s="40" t="str">
        <f>VLOOKUP(F5047,辅助信息!A:B,2,FALSE)</f>
        <v>螺纹钢</v>
      </c>
      <c r="F5047" s="40" t="s">
        <v>18</v>
      </c>
      <c r="G5047" s="36">
        <v>5</v>
      </c>
      <c r="H5047" s="134">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09" t="str">
        <f>VLOOKUP(B5047,辅助信息!E:J,6,FALSE)</f>
        <v>联系实际收货人（易前刚18228465067）五冶建设送货单,6份材质书,锈货不收，装货前联系收货人核实到场规格,没提前告知进场规格现场不给予接收</v>
      </c>
      <c r="M5047" s="91">
        <v>45957</v>
      </c>
      <c r="O5047" s="62">
        <f ca="1">IF(OR(M5047="",N5047&lt;&gt;""),"",MAX(M5047-TODAY(),0))</f>
        <v>0</v>
      </c>
      <c r="P5047" s="62">
        <f ca="1">IF(M5047="","",IF(N5047&lt;&gt;"",MAX(N5047-M5047,0),IF(TODAY()&gt;M5047,TODAY()-M5047,0)))</f>
        <v>5</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5" t="s">
        <v>81</v>
      </c>
      <c r="C5048" s="70">
        <v>45961</v>
      </c>
      <c r="D5048" s="40" t="str">
        <f>VLOOKUP(B5048,辅助信息!E:K,7,FALSE)</f>
        <v>JWDDCD2025060900080</v>
      </c>
      <c r="E5048" s="40" t="str">
        <f>VLOOKUP(F5048,辅助信息!A:B,2,FALSE)</f>
        <v>盘螺</v>
      </c>
      <c r="F5048" s="40" t="s">
        <v>49</v>
      </c>
      <c r="G5048" s="36">
        <v>8</v>
      </c>
      <c r="H5048" s="134">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09" t="str">
        <f>VLOOKUP(B5048,辅助信息!E:J,6,FALSE)</f>
        <v>现场禁止使用氢能源挂车！优先威钢发货,我方卸车,新老国标钢厂不加价可直发，因陕钢多次出现磅差，项目拒绝使用</v>
      </c>
      <c r="M5048" s="91">
        <v>45959</v>
      </c>
      <c r="O5048" s="62">
        <f ca="1">IF(OR(M5048="",N5048&lt;&gt;""),"",MAX(M5048-TODAY(),0))</f>
        <v>0</v>
      </c>
      <c r="P5048" s="62">
        <f ca="1">IF(M5048="","",IF(N5048&lt;&gt;"",MAX(N5048-M5048,0),IF(TODAY()&gt;M5048,TODAY()-M5048,0)))</f>
        <v>3</v>
      </c>
      <c r="Q5048" s="29" t="str">
        <f>VLOOKUP(B5048,辅助信息!E:M,9,FALSE)</f>
        <v>ZTWM-CDGS-XS-2024-0030-华西集采-简州大道</v>
      </c>
      <c r="R5048" s="29" t="str">
        <f>_xlfn._xlws.FILTER(辅助信息!D:D,辅助信息!E:E=B5048)</f>
        <v>华西简阳西城嘉苑</v>
      </c>
    </row>
    <row r="5049" hidden="1" spans="2:18">
      <c r="B5049" s="135" t="s">
        <v>81</v>
      </c>
      <c r="C5049" s="70">
        <v>45961</v>
      </c>
      <c r="D5049" s="40" t="str">
        <f>VLOOKUP(B5049,辅助信息!E:K,7,FALSE)</f>
        <v>JWDDCD2025060900080</v>
      </c>
      <c r="E5049" s="40" t="str">
        <f>VLOOKUP(F5049,辅助信息!A:B,2,FALSE)</f>
        <v>盘螺</v>
      </c>
      <c r="F5049" s="40" t="s">
        <v>41</v>
      </c>
      <c r="G5049" s="36">
        <v>12</v>
      </c>
      <c r="H5049" s="134">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09" t="str">
        <f>VLOOKUP(B5049,辅助信息!E:J,6,FALSE)</f>
        <v>现场禁止使用氢能源挂车！优先威钢发货,我方卸车,新老国标钢厂不加价可直发，因陕钢多次出现磅差，项目拒绝使用</v>
      </c>
      <c r="M5049" s="91">
        <v>45959</v>
      </c>
      <c r="O5049" s="62">
        <f ca="1">IF(OR(M5049="",N5049&lt;&gt;""),"",MAX(M5049-TODAY(),0))</f>
        <v>0</v>
      </c>
      <c r="P5049" s="62">
        <f ca="1">IF(M5049="","",IF(N5049&lt;&gt;"",MAX(N5049-M5049,0),IF(TODAY()&gt;M5049,TODAY()-M5049,0)))</f>
        <v>3</v>
      </c>
      <c r="Q5049" s="29" t="str">
        <f>VLOOKUP(B5049,辅助信息!E:M,9,FALSE)</f>
        <v>ZTWM-CDGS-XS-2024-0030-华西集采-简州大道</v>
      </c>
      <c r="R5049" s="29" t="str">
        <f>_xlfn._xlws.FILTER(辅助信息!D:D,辅助信息!E:E=B5049)</f>
        <v>华西简阳西城嘉苑</v>
      </c>
    </row>
    <row r="5050" hidden="1" spans="2:18">
      <c r="B5050" s="135" t="s">
        <v>81</v>
      </c>
      <c r="C5050" s="70">
        <v>45961</v>
      </c>
      <c r="D5050" s="40" t="str">
        <f>VLOOKUP(B5050,辅助信息!E:K,7,FALSE)</f>
        <v>JWDDCD2025060900080</v>
      </c>
      <c r="E5050" s="40" t="str">
        <f>VLOOKUP(F5050,辅助信息!A:B,2,FALSE)</f>
        <v>盘螺</v>
      </c>
      <c r="F5050" s="40" t="s">
        <v>26</v>
      </c>
      <c r="G5050" s="36">
        <v>15</v>
      </c>
      <c r="H5050" s="134">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09" t="str">
        <f>VLOOKUP(B5050,辅助信息!E:J,6,FALSE)</f>
        <v>现场禁止使用氢能源挂车！优先威钢发货,我方卸车,新老国标钢厂不加价可直发，因陕钢多次出现磅差，项目拒绝使用</v>
      </c>
      <c r="M5050" s="91">
        <v>45959</v>
      </c>
      <c r="O5050" s="62">
        <f ca="1">IF(OR(M5050="",N5050&lt;&gt;""),"",MAX(M5050-TODAY(),0))</f>
        <v>0</v>
      </c>
      <c r="P5050" s="62">
        <f ca="1">IF(M5050="","",IF(N5050&lt;&gt;"",MAX(N5050-M5050,0),IF(TODAY()&gt;M5050,TODAY()-M5050,0)))</f>
        <v>3</v>
      </c>
      <c r="Q5050" s="29" t="str">
        <f>VLOOKUP(B5050,辅助信息!E:M,9,FALSE)</f>
        <v>ZTWM-CDGS-XS-2024-0030-华西集采-简州大道</v>
      </c>
      <c r="R5050" s="29" t="str">
        <f>_xlfn._xlws.FILTER(辅助信息!D:D,辅助信息!E:E=B5050)</f>
        <v>华西简阳西城嘉苑</v>
      </c>
    </row>
    <row r="5051" hidden="1" spans="2:18">
      <c r="B5051" s="135" t="s">
        <v>240</v>
      </c>
      <c r="C5051" s="70">
        <v>45959</v>
      </c>
      <c r="D5051" s="40" t="str">
        <f>VLOOKUP(B5051,辅助信息!E:K,7,FALSE)</f>
        <v>JWDDCD2025092400204</v>
      </c>
      <c r="E5051" s="40" t="str">
        <f>VLOOKUP(F5051,辅助信息!A:B,2,FALSE)</f>
        <v>高线</v>
      </c>
      <c r="F5051" s="40" t="s">
        <v>53</v>
      </c>
      <c r="G5051" s="36">
        <v>2.5</v>
      </c>
      <c r="H5051" s="134"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09">
        <f>VLOOKUP(B5051,辅助信息!E:J,6,FALSE)</f>
        <v>0</v>
      </c>
      <c r="M5051" s="91">
        <v>45959</v>
      </c>
      <c r="O5051" s="62">
        <f ca="1">IF(OR(M5051="",N5051&lt;&gt;""),"",MAX(M5051-TODAY(),0))</f>
        <v>0</v>
      </c>
      <c r="P5051" s="62">
        <f ca="1">IF(M5051="","",IF(N5051&lt;&gt;"",MAX(N5051-M5051,0),IF(TODAY()&gt;M5051,TODAY()-M5051,0)))</f>
        <v>3</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5" t="s">
        <v>240</v>
      </c>
      <c r="C5052" s="70">
        <v>45960</v>
      </c>
      <c r="D5052" s="40" t="str">
        <f>VLOOKUP(B5052,辅助信息!E:K,7,FALSE)</f>
        <v>JWDDCD2025092400204</v>
      </c>
      <c r="E5052" s="40" t="str">
        <f>VLOOKUP(F5052,辅助信息!A:B,2,FALSE)</f>
        <v>盘螺</v>
      </c>
      <c r="F5052" s="40" t="s">
        <v>41</v>
      </c>
      <c r="G5052" s="36">
        <v>15</v>
      </c>
      <c r="H5052" s="134">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09">
        <f>VLOOKUP(B5052,辅助信息!E:J,6,FALSE)</f>
        <v>0</v>
      </c>
      <c r="M5052" s="91">
        <v>45959</v>
      </c>
      <c r="O5052" s="62">
        <f ca="1">IF(OR(M5052="",N5052&lt;&gt;""),"",MAX(M5052-TODAY(),0))</f>
        <v>0</v>
      </c>
      <c r="P5052" s="62">
        <f ca="1">IF(M5052="","",IF(N5052&lt;&gt;"",MAX(N5052-M5052,0),IF(TODAY()&gt;M5052,TODAY()-M5052,0)))</f>
        <v>3</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5" t="s">
        <v>240</v>
      </c>
      <c r="C5053" s="70">
        <v>45960</v>
      </c>
      <c r="D5053" s="40" t="str">
        <f>VLOOKUP(B5053,辅助信息!E:K,7,FALSE)</f>
        <v>JWDDCD2025092400204</v>
      </c>
      <c r="E5053" s="40" t="str">
        <f>VLOOKUP(F5053,辅助信息!A:B,2,FALSE)</f>
        <v>螺纹钢</v>
      </c>
      <c r="F5053" s="40" t="s">
        <v>19</v>
      </c>
      <c r="G5053" s="36">
        <v>10</v>
      </c>
      <c r="H5053" s="134">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09">
        <f>VLOOKUP(B5053,辅助信息!E:J,6,FALSE)</f>
        <v>0</v>
      </c>
      <c r="M5053" s="91">
        <v>45959</v>
      </c>
      <c r="O5053" s="62">
        <f ca="1">IF(OR(M5053="",N5053&lt;&gt;""),"",MAX(M5053-TODAY(),0))</f>
        <v>0</v>
      </c>
      <c r="P5053" s="62">
        <f ca="1">IF(M5053="","",IF(N5053&lt;&gt;"",MAX(N5053-M5053,0),IF(TODAY()&gt;M5053,TODAY()-M5053,0)))</f>
        <v>3</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5" t="s">
        <v>240</v>
      </c>
      <c r="C5054" s="70">
        <v>45960</v>
      </c>
      <c r="D5054" s="40" t="str">
        <f>VLOOKUP(B5054,辅助信息!E:K,7,FALSE)</f>
        <v>JWDDCD2025092400204</v>
      </c>
      <c r="E5054" s="40" t="str">
        <f>VLOOKUP(F5054,辅助信息!A:B,2,FALSE)</f>
        <v>螺纹钢</v>
      </c>
      <c r="F5054" s="40" t="s">
        <v>32</v>
      </c>
      <c r="G5054" s="36">
        <v>60</v>
      </c>
      <c r="H5054" s="134">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09">
        <f>VLOOKUP(B5054,辅助信息!E:J,6,FALSE)</f>
        <v>0</v>
      </c>
      <c r="M5054" s="91">
        <v>45959</v>
      </c>
      <c r="O5054" s="62">
        <f ca="1">IF(OR(M5054="",N5054&lt;&gt;""),"",MAX(M5054-TODAY(),0))</f>
        <v>0</v>
      </c>
      <c r="P5054" s="62">
        <f ca="1">IF(M5054="","",IF(N5054&lt;&gt;"",MAX(N5054-M5054,0),IF(TODAY()&gt;M5054,TODAY()-M5054,0)))</f>
        <v>3</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5" t="s">
        <v>240</v>
      </c>
      <c r="C5055" s="70">
        <v>45960</v>
      </c>
      <c r="D5055" s="40" t="str">
        <f>VLOOKUP(B5055,辅助信息!E:K,7,FALSE)</f>
        <v>JWDDCD2025092400204</v>
      </c>
      <c r="E5055" s="40" t="str">
        <f>VLOOKUP(F5055,辅助信息!A:B,2,FALSE)</f>
        <v>螺纹钢</v>
      </c>
      <c r="F5055" s="40" t="s">
        <v>33</v>
      </c>
      <c r="G5055" s="36">
        <v>6</v>
      </c>
      <c r="H5055" s="134">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09">
        <f>VLOOKUP(B5055,辅助信息!E:J,6,FALSE)</f>
        <v>0</v>
      </c>
      <c r="M5055" s="91">
        <v>45959</v>
      </c>
      <c r="O5055" s="62">
        <f ca="1">IF(OR(M5055="",N5055&lt;&gt;""),"",MAX(M5055-TODAY(),0))</f>
        <v>0</v>
      </c>
      <c r="P5055" s="62">
        <f ca="1">IF(M5055="","",IF(N5055&lt;&gt;"",MAX(N5055-M5055,0),IF(TODAY()&gt;M5055,TODAY()-M5055,0)))</f>
        <v>3</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5" t="s">
        <v>240</v>
      </c>
      <c r="C5056" s="70">
        <v>45960</v>
      </c>
      <c r="D5056" s="40" t="str">
        <f>VLOOKUP(B5056,辅助信息!E:K,7,FALSE)</f>
        <v>JWDDCD2025092400204</v>
      </c>
      <c r="E5056" s="40" t="str">
        <f>VLOOKUP(F5056,辅助信息!A:B,2,FALSE)</f>
        <v>螺纹钢</v>
      </c>
      <c r="F5056" s="40" t="s">
        <v>18</v>
      </c>
      <c r="G5056" s="36">
        <v>10</v>
      </c>
      <c r="H5056" s="134">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09">
        <f>VLOOKUP(B5056,辅助信息!E:J,6,FALSE)</f>
        <v>0</v>
      </c>
      <c r="M5056" s="91">
        <v>45959</v>
      </c>
      <c r="O5056" s="62">
        <f ca="1">IF(OR(M5056="",N5056&lt;&gt;""),"",MAX(M5056-TODAY(),0))</f>
        <v>0</v>
      </c>
      <c r="P5056" s="62">
        <f ca="1">IF(M5056="","",IF(N5056&lt;&gt;"",MAX(N5056-M5056,0),IF(TODAY()&gt;M5056,TODAY()-M5056,0)))</f>
        <v>3</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5" t="s">
        <v>240</v>
      </c>
      <c r="C5057" s="70">
        <v>45960</v>
      </c>
      <c r="D5057" s="40" t="str">
        <f>VLOOKUP(B5057,辅助信息!E:K,7,FALSE)</f>
        <v>JWDDCD2025092400204</v>
      </c>
      <c r="E5057" s="40" t="str">
        <f>VLOOKUP(F5057,辅助信息!A:B,2,FALSE)</f>
        <v>螺纹钢</v>
      </c>
      <c r="F5057" s="40" t="s">
        <v>66</v>
      </c>
      <c r="G5057" s="36">
        <v>3</v>
      </c>
      <c r="H5057" s="134">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09">
        <f>VLOOKUP(B5057,辅助信息!E:J,6,FALSE)</f>
        <v>0</v>
      </c>
      <c r="M5057" s="91">
        <v>45959</v>
      </c>
      <c r="O5057" s="62">
        <f ca="1">IF(OR(M5057="",N5057&lt;&gt;""),"",MAX(M5057-TODAY(),0))</f>
        <v>0</v>
      </c>
      <c r="P5057" s="62">
        <f ca="1">IF(M5057="","",IF(N5057&lt;&gt;"",MAX(N5057-M5057,0),IF(TODAY()&gt;M5057,TODAY()-M5057,0)))</f>
        <v>3</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5" t="s">
        <v>240</v>
      </c>
      <c r="C5058" s="70">
        <v>45960</v>
      </c>
      <c r="D5058" s="40" t="str">
        <f>VLOOKUP(B5058,辅助信息!E:K,7,FALSE)</f>
        <v>JWDDCD2025092400204</v>
      </c>
      <c r="E5058" s="40" t="str">
        <f>VLOOKUP(F5058,辅助信息!A:B,2,FALSE)</f>
        <v>螺纹钢</v>
      </c>
      <c r="F5058" s="40" t="s">
        <v>45</v>
      </c>
      <c r="G5058" s="36">
        <v>3</v>
      </c>
      <c r="H5058" s="134">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09">
        <f>VLOOKUP(B5058,辅助信息!E:J,6,FALSE)</f>
        <v>0</v>
      </c>
      <c r="M5058" s="91">
        <v>45959</v>
      </c>
      <c r="O5058" s="62">
        <f ca="1">IF(OR(M5058="",N5058&lt;&gt;""),"",MAX(M5058-TODAY(),0))</f>
        <v>0</v>
      </c>
      <c r="P5058" s="62">
        <f ca="1">IF(M5058="","",IF(N5058&lt;&gt;"",MAX(N5058-M5058,0),IF(TODAY()&gt;M5058,TODAY()-M5058,0)))</f>
        <v>3</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5" t="s">
        <v>240</v>
      </c>
      <c r="C5059" s="70">
        <v>45960</v>
      </c>
      <c r="D5059" s="40" t="str">
        <f>VLOOKUP(B5059,辅助信息!E:K,7,FALSE)</f>
        <v>JWDDCD2025092400204</v>
      </c>
      <c r="E5059" s="40" t="str">
        <f>VLOOKUP(F5059,辅助信息!A:B,2,FALSE)</f>
        <v>螺纹钢</v>
      </c>
      <c r="F5059" s="40" t="s">
        <v>58</v>
      </c>
      <c r="G5059" s="36">
        <v>3</v>
      </c>
      <c r="H5059" s="134">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09">
        <f>VLOOKUP(B5059,辅助信息!E:J,6,FALSE)</f>
        <v>0</v>
      </c>
      <c r="M5059" s="91">
        <v>45959</v>
      </c>
      <c r="O5059" s="62">
        <f ca="1">IF(OR(M5059="",N5059&lt;&gt;""),"",MAX(M5059-TODAY(),0))</f>
        <v>0</v>
      </c>
      <c r="P5059" s="62">
        <f ca="1">IF(M5059="","",IF(N5059&lt;&gt;"",MAX(N5059-M5059,0),IF(TODAY()&gt;M5059,TODAY()-M5059,0)))</f>
        <v>3</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5" t="s">
        <v>240</v>
      </c>
      <c r="C5060" s="70">
        <v>45960</v>
      </c>
      <c r="D5060" s="40" t="str">
        <f>VLOOKUP(B5060,辅助信息!E:K,7,FALSE)</f>
        <v>JWDDCD2025092400204</v>
      </c>
      <c r="E5060" s="40" t="str">
        <f>VLOOKUP(F5060,辅助信息!A:B,2,FALSE)</f>
        <v>螺纹钢</v>
      </c>
      <c r="F5060" s="40" t="s">
        <v>46</v>
      </c>
      <c r="G5060" s="36">
        <v>6</v>
      </c>
      <c r="H5060" s="134">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09">
        <f>VLOOKUP(B5060,辅助信息!E:J,6,FALSE)</f>
        <v>0</v>
      </c>
      <c r="M5060" s="91">
        <v>45959</v>
      </c>
      <c r="O5060" s="62">
        <f ca="1">IF(OR(M5060="",N5060&lt;&gt;""),"",MAX(M5060-TODAY(),0))</f>
        <v>0</v>
      </c>
      <c r="P5060" s="62">
        <f ca="1">IF(M5060="","",IF(N5060&lt;&gt;"",MAX(N5060-M5060,0),IF(TODAY()&gt;M5060,TODAY()-M5060,0)))</f>
        <v>3</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5" t="s">
        <v>240</v>
      </c>
      <c r="C5061" s="70">
        <v>45960</v>
      </c>
      <c r="D5061" s="40" t="str">
        <f>VLOOKUP(B5061,辅助信息!E:K,7,FALSE)</f>
        <v>JWDDCD2025092400204</v>
      </c>
      <c r="E5061" s="40" t="str">
        <f>VLOOKUP(F5061,辅助信息!A:B,2,FALSE)</f>
        <v>螺纹钢</v>
      </c>
      <c r="F5061" s="40" t="s">
        <v>22</v>
      </c>
      <c r="G5061" s="36">
        <v>25</v>
      </c>
      <c r="H5061" s="134">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09">
        <f>VLOOKUP(B5061,辅助信息!E:J,6,FALSE)</f>
        <v>0</v>
      </c>
      <c r="M5061" s="91">
        <v>45959</v>
      </c>
      <c r="O5061" s="62">
        <f ca="1">IF(OR(M5061="",N5061&lt;&gt;""),"",MAX(M5061-TODAY(),0))</f>
        <v>0</v>
      </c>
      <c r="P5061" s="62">
        <f ca="1">IF(M5061="","",IF(N5061&lt;&gt;"",MAX(N5061-M5061,0),IF(TODAY()&gt;M5061,TODAY()-M5061,0)))</f>
        <v>3</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5" t="s">
        <v>31</v>
      </c>
      <c r="C5062" s="70">
        <v>45961</v>
      </c>
      <c r="D5062" s="40" t="str">
        <f>VLOOKUP(B5062,辅助信息!E:K,7,FALSE)</f>
        <v>JWDDCD2024121000136</v>
      </c>
      <c r="E5062" s="40" t="str">
        <f>VLOOKUP(F5062,辅助信息!A:B,2,FALSE)</f>
        <v>盘螺</v>
      </c>
      <c r="F5062" s="40" t="s">
        <v>49</v>
      </c>
      <c r="G5062" s="36">
        <v>24</v>
      </c>
      <c r="H5062" s="134"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09" t="str">
        <f>VLOOKUP(B5062,辅助信息!E:J,6,FALSE)</f>
        <v>提前联系到场规格及数量</v>
      </c>
      <c r="M5062" s="91">
        <v>45959</v>
      </c>
      <c r="O5062" s="62">
        <f ca="1">IF(OR(M5062="",N5062&lt;&gt;""),"",MAX(M5062-TODAY(),0))</f>
        <v>0</v>
      </c>
      <c r="P5062" s="62">
        <f ca="1">IF(M5062="","",IF(N5062&lt;&gt;"",MAX(N5062-M5062,0),IF(TODAY()&gt;M5062,TODAY()-M5062,0)))</f>
        <v>3</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5" t="s">
        <v>31</v>
      </c>
      <c r="C5063" s="70">
        <v>45961</v>
      </c>
      <c r="D5063" s="40" t="str">
        <f>VLOOKUP(B5063,辅助信息!E:K,7,FALSE)</f>
        <v>JWDDCD2024121000136</v>
      </c>
      <c r="E5063" s="40" t="str">
        <f>VLOOKUP(F5063,辅助信息!A:B,2,FALSE)</f>
        <v>螺纹钢</v>
      </c>
      <c r="F5063" s="40" t="s">
        <v>19</v>
      </c>
      <c r="G5063" s="36">
        <v>11</v>
      </c>
      <c r="H5063" s="134"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09" t="str">
        <f>VLOOKUP(B5063,辅助信息!E:J,6,FALSE)</f>
        <v>提前联系到场规格及数量</v>
      </c>
      <c r="M5063" s="91">
        <v>45959</v>
      </c>
      <c r="O5063" s="62">
        <f ca="1">IF(OR(M5063="",N5063&lt;&gt;""),"",MAX(M5063-TODAY(),0))</f>
        <v>0</v>
      </c>
      <c r="P5063" s="62">
        <f ca="1">IF(M5063="","",IF(N5063&lt;&gt;"",MAX(N5063-M5063,0),IF(TODAY()&gt;M5063,TODAY()-M5063,0)))</f>
        <v>3</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5" t="s">
        <v>31</v>
      </c>
      <c r="C5064" s="70">
        <v>45961</v>
      </c>
      <c r="D5064" s="40" t="str">
        <f>VLOOKUP(B5064,辅助信息!E:K,7,FALSE)</f>
        <v>JWDDCD2024121000136</v>
      </c>
      <c r="E5064" s="40" t="str">
        <f>VLOOKUP(F5064,辅助信息!A:B,2,FALSE)</f>
        <v>螺纹钢</v>
      </c>
      <c r="F5064" s="40" t="s">
        <v>22</v>
      </c>
      <c r="G5064" s="36">
        <v>35</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09" t="str">
        <f>VLOOKUP(B5064,辅助信息!E:J,6,FALSE)</f>
        <v>提前联系到场规格及数量</v>
      </c>
      <c r="M5064" s="91">
        <v>45959</v>
      </c>
      <c r="O5064" s="62">
        <f ca="1">IF(OR(M5064="",N5064&lt;&gt;""),"",MAX(M5064-TODAY(),0))</f>
        <v>0</v>
      </c>
      <c r="P5064" s="62">
        <f ca="1">IF(M5064="","",IF(N5064&lt;&gt;"",MAX(N5064-M5064,0),IF(TODAY()&gt;M5064,TODAY()-M5064,0)))</f>
        <v>3</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5" t="s">
        <v>224</v>
      </c>
      <c r="C5065" s="70">
        <v>45959</v>
      </c>
      <c r="D5065" s="40" t="str">
        <f>VLOOKUP(B5065,辅助信息!E:K,7,FALSE)</f>
        <v>JWDDCD2025092400188</v>
      </c>
      <c r="E5065" s="40" t="str">
        <f>VLOOKUP(F5065,辅助信息!A:B,2,FALSE)</f>
        <v>盘螺</v>
      </c>
      <c r="F5065" s="40" t="s">
        <v>49</v>
      </c>
      <c r="G5065" s="36">
        <v>6</v>
      </c>
      <c r="H5065" s="134">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09">
        <f>VLOOKUP(B5065,辅助信息!E:J,6,FALSE)</f>
        <v>0</v>
      </c>
      <c r="M5065" s="91">
        <v>45959</v>
      </c>
      <c r="O5065" s="62">
        <f ca="1">IF(OR(M5065="",N5065&lt;&gt;""),"",MAX(M5065-TODAY(),0))</f>
        <v>0</v>
      </c>
      <c r="P5065" s="62">
        <f ca="1">IF(M5065="","",IF(N5065&lt;&gt;"",MAX(N5065-M5065,0),IF(TODAY()&gt;M5065,TODAY()-M5065,0)))</f>
        <v>3</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5" t="s">
        <v>224</v>
      </c>
      <c r="C5066" s="70">
        <v>45959</v>
      </c>
      <c r="D5066" s="40" t="str">
        <f>VLOOKUP(B5066,辅助信息!E:K,7,FALSE)</f>
        <v>JWDDCD2025092400188</v>
      </c>
      <c r="E5066" s="40" t="str">
        <f>VLOOKUP(F5066,辅助信息!A:B,2,FALSE)</f>
        <v>盘螺</v>
      </c>
      <c r="F5066" s="40" t="s">
        <v>40</v>
      </c>
      <c r="G5066" s="36">
        <v>30</v>
      </c>
      <c r="H5066" s="134">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09">
        <f>VLOOKUP(B5066,辅助信息!E:J,6,FALSE)</f>
        <v>0</v>
      </c>
      <c r="M5066" s="91">
        <v>45959</v>
      </c>
      <c r="O5066" s="62">
        <f ca="1">IF(OR(M5066="",N5066&lt;&gt;""),"",MAX(M5066-TODAY(),0))</f>
        <v>0</v>
      </c>
      <c r="P5066" s="62">
        <f ca="1">IF(M5066="","",IF(N5066&lt;&gt;"",MAX(N5066-M5066,0),IF(TODAY()&gt;M5066,TODAY()-M5066,0)))</f>
        <v>3</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5" t="s">
        <v>226</v>
      </c>
      <c r="C5067" s="70">
        <v>45959</v>
      </c>
      <c r="D5067" s="40" t="str">
        <f>VLOOKUP(B5067,辅助信息!E:K,7,FALSE)</f>
        <v>JWDDCD2025092400211</v>
      </c>
      <c r="E5067" s="40" t="str">
        <f>VLOOKUP(F5067,辅助信息!A:B,2,FALSE)</f>
        <v>盘螺</v>
      </c>
      <c r="F5067" s="40" t="s">
        <v>40</v>
      </c>
      <c r="G5067" s="36">
        <v>35</v>
      </c>
      <c r="H5067" s="134">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09">
        <f>VLOOKUP(B5067,辅助信息!E:J,6,FALSE)</f>
        <v>0</v>
      </c>
      <c r="M5067" s="159">
        <v>45959</v>
      </c>
      <c r="O5067" s="62">
        <f ca="1">IF(OR(M5067="",N5067&lt;&gt;""),"",MAX(M5067-TODAY(),0))</f>
        <v>0</v>
      </c>
      <c r="P5067" s="62">
        <f ca="1">IF(M5067="","",IF(N5067&lt;&gt;"",MAX(N5067-M5067,0),IF(TODAY()&gt;M5067,TODAY()-M5067,0)))</f>
        <v>3</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5" t="s">
        <v>226</v>
      </c>
      <c r="C5068" s="70">
        <v>45959</v>
      </c>
      <c r="D5068" s="40" t="str">
        <f>VLOOKUP(B5068,辅助信息!E:K,7,FALSE)</f>
        <v>JWDDCD2025092400211</v>
      </c>
      <c r="E5068" s="40" t="str">
        <f>VLOOKUP(F5068,辅助信息!A:B,2,FALSE)</f>
        <v>螺纹钢</v>
      </c>
      <c r="F5068" s="40" t="s">
        <v>19</v>
      </c>
      <c r="G5068" s="36">
        <v>10</v>
      </c>
      <c r="H5068" s="134">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09">
        <f>VLOOKUP(B5068,辅助信息!E:J,6,FALSE)</f>
        <v>0</v>
      </c>
      <c r="M5068" s="159">
        <v>45959</v>
      </c>
      <c r="O5068" s="62">
        <f ca="1">IF(OR(M5068="",N5068&lt;&gt;""),"",MAX(M5068-TODAY(),0))</f>
        <v>0</v>
      </c>
      <c r="P5068" s="62">
        <f ca="1">IF(M5068="","",IF(N5068&lt;&gt;"",MAX(N5068-M5068,0),IF(TODAY()&gt;M5068,TODAY()-M5068,0)))</f>
        <v>3</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5" t="s">
        <v>226</v>
      </c>
      <c r="C5069" s="70">
        <v>45959</v>
      </c>
      <c r="D5069" s="40" t="str">
        <f>VLOOKUP(B5069,辅助信息!E:K,7,FALSE)</f>
        <v>JWDDCD2025092400211</v>
      </c>
      <c r="E5069" s="40" t="str">
        <f>VLOOKUP(F5069,辅助信息!A:B,2,FALSE)</f>
        <v>螺纹钢</v>
      </c>
      <c r="F5069" s="40" t="s">
        <v>32</v>
      </c>
      <c r="G5069" s="36">
        <v>10</v>
      </c>
      <c r="H5069" s="134">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09">
        <f>VLOOKUP(B5069,辅助信息!E:J,6,FALSE)</f>
        <v>0</v>
      </c>
      <c r="M5069" s="159">
        <v>45959</v>
      </c>
      <c r="O5069" s="62">
        <f ca="1">IF(OR(M5069="",N5069&lt;&gt;""),"",MAX(M5069-TODAY(),0))</f>
        <v>0</v>
      </c>
      <c r="P5069" s="62">
        <f ca="1">IF(M5069="","",IF(N5069&lt;&gt;"",MAX(N5069-M5069,0),IF(TODAY()&gt;M5069,TODAY()-M5069,0)))</f>
        <v>3</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5" t="s">
        <v>226</v>
      </c>
      <c r="C5070" s="70">
        <v>45959</v>
      </c>
      <c r="D5070" s="40" t="str">
        <f>VLOOKUP(B5070,辅助信息!E:K,7,FALSE)</f>
        <v>JWDDCD2025092400211</v>
      </c>
      <c r="E5070" s="40" t="str">
        <f>VLOOKUP(F5070,辅助信息!A:B,2,FALSE)</f>
        <v>螺纹钢</v>
      </c>
      <c r="F5070" s="40" t="s">
        <v>30</v>
      </c>
      <c r="G5070" s="36">
        <v>15</v>
      </c>
      <c r="H5070" s="134">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09">
        <f>VLOOKUP(B5070,辅助信息!E:J,6,FALSE)</f>
        <v>0</v>
      </c>
      <c r="M5070" s="159">
        <v>45959</v>
      </c>
      <c r="O5070" s="62">
        <f ca="1">IF(OR(M5070="",N5070&lt;&gt;""),"",MAX(M5070-TODAY(),0))</f>
        <v>0</v>
      </c>
      <c r="P5070" s="62">
        <f ca="1">IF(M5070="","",IF(N5070&lt;&gt;"",MAX(N5070-M5070,0),IF(TODAY()&gt;M5070,TODAY()-M5070,0)))</f>
        <v>3</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5" t="s">
        <v>215</v>
      </c>
      <c r="C5071" s="70">
        <v>45960</v>
      </c>
      <c r="D5071" s="40" t="str">
        <f>VLOOKUP(B5071,辅助信息!E:K,7,FALSE)</f>
        <v>JWDDCD2025102100486</v>
      </c>
      <c r="E5071" s="40" t="str">
        <f>VLOOKUP(F5071,辅助信息!A:B,2,FALSE)</f>
        <v>盘螺</v>
      </c>
      <c r="F5071" s="40" t="s">
        <v>40</v>
      </c>
      <c r="G5071" s="36">
        <v>16</v>
      </c>
      <c r="H5071" s="134">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09" t="str">
        <f>VLOOKUP(B5071,辅助信息!E:J,6,FALSE)</f>
        <v>联系实际收货人（孙敏13617695006）五冶建设送货单,6份材质书,锈货不收，装货前联系收货人核实到场规格,没提前告知进场规格现场不给予接收</v>
      </c>
      <c r="M5071" s="91">
        <v>45960</v>
      </c>
      <c r="O5071" s="62">
        <f ca="1">IF(OR(M5071="",N5071&lt;&gt;""),"",MAX(M5071-TODAY(),0))</f>
        <v>0</v>
      </c>
      <c r="P5071" s="62">
        <f ca="1">IF(M5071="","",IF(N5071&lt;&gt;"",MAX(N5071-M5071,0),IF(TODAY()&gt;M5071,TODAY()-M5071,0)))</f>
        <v>2</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5" t="s">
        <v>215</v>
      </c>
      <c r="C5072" s="70">
        <v>45960</v>
      </c>
      <c r="D5072" s="40" t="str">
        <f>VLOOKUP(B5072,辅助信息!E:K,7,FALSE)</f>
        <v>JWDDCD2025102100486</v>
      </c>
      <c r="E5072" s="40" t="str">
        <f>VLOOKUP(F5072,辅助信息!A:B,2,FALSE)</f>
        <v>盘螺</v>
      </c>
      <c r="F5072" s="40" t="s">
        <v>41</v>
      </c>
      <c r="G5072" s="36">
        <v>18</v>
      </c>
      <c r="H5072" s="134">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09" t="str">
        <f>VLOOKUP(B5072,辅助信息!E:J,6,FALSE)</f>
        <v>联系实际收货人（孙敏13617695006）五冶建设送货单,6份材质书,锈货不收，装货前联系收货人核实到场规格,没提前告知进场规格现场不给予接收</v>
      </c>
      <c r="M5072" s="91">
        <v>45960</v>
      </c>
      <c r="O5072" s="62">
        <f ca="1">IF(OR(M5072="",N5072&lt;&gt;""),"",MAX(M5072-TODAY(),0))</f>
        <v>0</v>
      </c>
      <c r="P5072" s="62">
        <f ca="1">IF(M5072="","",IF(N5072&lt;&gt;"",MAX(N5072-M5072,0),IF(TODAY()&gt;M5072,TODAY()-M5072,0)))</f>
        <v>2</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5" t="s">
        <v>215</v>
      </c>
      <c r="C5073" s="70">
        <v>45960</v>
      </c>
      <c r="D5073" s="40" t="str">
        <f>VLOOKUP(B5073,辅助信息!E:K,7,FALSE)</f>
        <v>JWDDCD2025102100486</v>
      </c>
      <c r="E5073" s="40" t="str">
        <f>VLOOKUP(F5073,辅助信息!A:B,2,FALSE)</f>
        <v>盘螺</v>
      </c>
      <c r="F5073" s="40" t="s">
        <v>26</v>
      </c>
      <c r="G5073" s="36">
        <v>6</v>
      </c>
      <c r="H5073" s="134">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09" t="str">
        <f>VLOOKUP(B5073,辅助信息!E:J,6,FALSE)</f>
        <v>联系实际收货人（孙敏13617695006）五冶建设送货单,6份材质书,锈货不收，装货前联系收货人核实到场规格,没提前告知进场规格现场不给予接收</v>
      </c>
      <c r="M5073" s="91">
        <v>45960</v>
      </c>
      <c r="O5073" s="62">
        <f ca="1">IF(OR(M5073="",N5073&lt;&gt;""),"",MAX(M5073-TODAY(),0))</f>
        <v>0</v>
      </c>
      <c r="P5073" s="62">
        <f ca="1">IF(M5073="","",IF(N5073&lt;&gt;"",MAX(N5073-M5073,0),IF(TODAY()&gt;M5073,TODAY()-M5073,0)))</f>
        <v>2</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5" t="s">
        <v>215</v>
      </c>
      <c r="C5074" s="70">
        <v>45960</v>
      </c>
      <c r="D5074" s="40" t="str">
        <f>VLOOKUP(B5074,辅助信息!E:K,7,FALSE)</f>
        <v>JWDDCD2025102100486</v>
      </c>
      <c r="E5074" s="40" t="str">
        <f>VLOOKUP(F5074,辅助信息!A:B,2,FALSE)</f>
        <v>螺纹钢</v>
      </c>
      <c r="F5074" s="40" t="s">
        <v>27</v>
      </c>
      <c r="G5074" s="36">
        <v>3</v>
      </c>
      <c r="H5074" s="134">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09" t="str">
        <f>VLOOKUP(B5074,辅助信息!E:J,6,FALSE)</f>
        <v>联系实际收货人（孙敏13617695006）五冶建设送货单,6份材质书,锈货不收，装货前联系收货人核实到场规格,没提前告知进场规格现场不给予接收</v>
      </c>
      <c r="M5074" s="91">
        <v>45960</v>
      </c>
      <c r="O5074" s="62">
        <f ca="1">IF(OR(M5074="",N5074&lt;&gt;""),"",MAX(M5074-TODAY(),0))</f>
        <v>0</v>
      </c>
      <c r="P5074" s="62">
        <f ca="1">IF(M5074="","",IF(N5074&lt;&gt;"",MAX(N5074-M5074,0),IF(TODAY()&gt;M5074,TODAY()-M5074,0)))</f>
        <v>2</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5" t="s">
        <v>215</v>
      </c>
      <c r="C5075" s="70">
        <v>45960</v>
      </c>
      <c r="D5075" s="40" t="str">
        <f>VLOOKUP(B5075,辅助信息!E:K,7,FALSE)</f>
        <v>JWDDCD2025102100486</v>
      </c>
      <c r="E5075" s="40" t="str">
        <f>VLOOKUP(F5075,辅助信息!A:B,2,FALSE)</f>
        <v>螺纹钢</v>
      </c>
      <c r="F5075" s="40" t="s">
        <v>19</v>
      </c>
      <c r="G5075" s="36">
        <v>3</v>
      </c>
      <c r="H5075" s="134">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09" t="str">
        <f>VLOOKUP(B5075,辅助信息!E:J,6,FALSE)</f>
        <v>联系实际收货人（孙敏13617695006）五冶建设送货单,6份材质书,锈货不收，装货前联系收货人核实到场规格,没提前告知进场规格现场不给予接收</v>
      </c>
      <c r="M5075" s="91">
        <v>45960</v>
      </c>
      <c r="O5075" s="62">
        <f ca="1">IF(OR(M5075="",N5075&lt;&gt;""),"",MAX(M5075-TODAY(),0))</f>
        <v>0</v>
      </c>
      <c r="P5075" s="62">
        <f ca="1">IF(M5075="","",IF(N5075&lt;&gt;"",MAX(N5075-M5075,0),IF(TODAY()&gt;M5075,TODAY()-M5075,0)))</f>
        <v>2</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5" t="s">
        <v>215</v>
      </c>
      <c r="C5076" s="70">
        <v>45960</v>
      </c>
      <c r="D5076" s="40" t="str">
        <f>VLOOKUP(B5076,辅助信息!E:K,7,FALSE)</f>
        <v>JWDDCD2025102100486</v>
      </c>
      <c r="E5076" s="40" t="str">
        <f>VLOOKUP(F5076,辅助信息!A:B,2,FALSE)</f>
        <v>螺纹钢</v>
      </c>
      <c r="F5076" s="40" t="s">
        <v>32</v>
      </c>
      <c r="G5076" s="36">
        <v>3</v>
      </c>
      <c r="H5076" s="134">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09" t="str">
        <f>VLOOKUP(B5076,辅助信息!E:J,6,FALSE)</f>
        <v>联系实际收货人（孙敏13617695006）五冶建设送货单,6份材质书,锈货不收，装货前联系收货人核实到场规格,没提前告知进场规格现场不给予接收</v>
      </c>
      <c r="M5076" s="91">
        <v>45960</v>
      </c>
      <c r="O5076" s="62">
        <f ca="1">IF(OR(M5076="",N5076&lt;&gt;""),"",MAX(M5076-TODAY(),0))</f>
        <v>0</v>
      </c>
      <c r="P5076" s="62">
        <f ca="1">IF(M5076="","",IF(N5076&lt;&gt;"",MAX(N5076-M5076,0),IF(TODAY()&gt;M5076,TODAY()-M5076,0)))</f>
        <v>2</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5" t="s">
        <v>215</v>
      </c>
      <c r="C5077" s="70">
        <v>45960</v>
      </c>
      <c r="D5077" s="40" t="str">
        <f>VLOOKUP(B5077,辅助信息!E:K,7,FALSE)</f>
        <v>JWDDCD2025102100486</v>
      </c>
      <c r="E5077" s="40" t="str">
        <f>VLOOKUP(F5077,辅助信息!A:B,2,FALSE)</f>
        <v>螺纹钢</v>
      </c>
      <c r="F5077" s="40" t="s">
        <v>82</v>
      </c>
      <c r="G5077" s="36">
        <v>3</v>
      </c>
      <c r="H5077" s="134">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09" t="str">
        <f>VLOOKUP(B5077,辅助信息!E:J,6,FALSE)</f>
        <v>联系实际收货人（孙敏13617695006）五冶建设送货单,6份材质书,锈货不收，装货前联系收货人核实到场规格,没提前告知进场规格现场不给予接收</v>
      </c>
      <c r="M5077" s="91">
        <v>45960</v>
      </c>
      <c r="O5077" s="62">
        <f ca="1">IF(OR(M5077="",N5077&lt;&gt;""),"",MAX(M5077-TODAY(),0))</f>
        <v>0</v>
      </c>
      <c r="P5077" s="62">
        <f ca="1">IF(M5077="","",IF(N5077&lt;&gt;"",MAX(N5077-M5077,0),IF(TODAY()&gt;M5077,TODAY()-M5077,0)))</f>
        <v>2</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5" t="s">
        <v>215</v>
      </c>
      <c r="C5078" s="70">
        <v>45960</v>
      </c>
      <c r="D5078" s="40" t="str">
        <f>VLOOKUP(B5078,辅助信息!E:K,7,FALSE)</f>
        <v>JWDDCD2025102100486</v>
      </c>
      <c r="E5078" s="40" t="str">
        <f>VLOOKUP(F5078,辅助信息!A:B,2,FALSE)</f>
        <v>螺纹钢</v>
      </c>
      <c r="F5078" s="40" t="s">
        <v>21</v>
      </c>
      <c r="G5078" s="36">
        <v>3</v>
      </c>
      <c r="H5078" s="134">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09" t="str">
        <f>VLOOKUP(B5078,辅助信息!E:J,6,FALSE)</f>
        <v>联系实际收货人（孙敏13617695006）五冶建设送货单,6份材质书,锈货不收，装货前联系收货人核实到场规格,没提前告知进场规格现场不给予接收</v>
      </c>
      <c r="M5078" s="91">
        <v>45960</v>
      </c>
      <c r="O5078" s="62">
        <f ca="1">IF(OR(M5078="",N5078&lt;&gt;""),"",MAX(M5078-TODAY(),0))</f>
        <v>0</v>
      </c>
      <c r="P5078" s="62">
        <f ca="1">IF(M5078="","",IF(N5078&lt;&gt;"",MAX(N5078-M5078,0),IF(TODAY()&gt;M5078,TODAY()-M5078,0)))</f>
        <v>2</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5" t="s">
        <v>215</v>
      </c>
      <c r="C5079" s="70">
        <v>45960</v>
      </c>
      <c r="D5079" s="40" t="str">
        <f>VLOOKUP(B5079,辅助信息!E:K,7,FALSE)</f>
        <v>JWDDCD2025102100486</v>
      </c>
      <c r="E5079" s="40" t="str">
        <f>VLOOKUP(F5079,辅助信息!A:B,2,FALSE)</f>
        <v>螺纹钢</v>
      </c>
      <c r="F5079" s="40" t="s">
        <v>58</v>
      </c>
      <c r="G5079" s="36">
        <v>12</v>
      </c>
      <c r="H5079" s="134">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09" t="str">
        <f>VLOOKUP(B5079,辅助信息!E:J,6,FALSE)</f>
        <v>联系实际收货人（孙敏13617695006）五冶建设送货单,6份材质书,锈货不收，装货前联系收货人核实到场规格,没提前告知进场规格现场不给予接收</v>
      </c>
      <c r="M5079" s="91">
        <v>45960</v>
      </c>
      <c r="O5079" s="62">
        <f ca="1">IF(OR(M5079="",N5079&lt;&gt;""),"",MAX(M5079-TODAY(),0))</f>
        <v>0</v>
      </c>
      <c r="P5079" s="62">
        <f ca="1">IF(M5079="","",IF(N5079&lt;&gt;"",MAX(N5079-M5079,0),IF(TODAY()&gt;M5079,TODAY()-M5079,0)))</f>
        <v>2</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5" t="s">
        <v>215</v>
      </c>
      <c r="C5080" s="70">
        <v>45960</v>
      </c>
      <c r="D5080" s="40" t="str">
        <f>VLOOKUP(B5080,辅助信息!E:K,7,FALSE)</f>
        <v>JWDDCD2025102100486</v>
      </c>
      <c r="E5080" s="40" t="str">
        <f>VLOOKUP(F5080,辅助信息!A:B,2,FALSE)</f>
        <v>螺纹钢</v>
      </c>
      <c r="F5080" s="40" t="s">
        <v>46</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09" t="str">
        <f>VLOOKUP(B5080,辅助信息!E:J,6,FALSE)</f>
        <v>联系实际收货人（孙敏13617695006）五冶建设送货单,6份材质书,锈货不收，装货前联系收货人核实到场规格,没提前告知进场规格现场不给予接收</v>
      </c>
      <c r="M5080" s="91">
        <v>45960</v>
      </c>
      <c r="O5080" s="62">
        <f ca="1">IF(OR(M5080="",N5080&lt;&gt;""),"",MAX(M5080-TODAY(),0))</f>
        <v>0</v>
      </c>
      <c r="P5080" s="62">
        <f ca="1">IF(M5080="","",IF(N5080&lt;&gt;"",MAX(N5080-M5080,0),IF(TODAY()&gt;M5080,TODAY()-M5080,0)))</f>
        <v>2</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5" t="s">
        <v>215</v>
      </c>
      <c r="C5081" s="70">
        <v>45960</v>
      </c>
      <c r="D5081" s="40" t="str">
        <f>VLOOKUP(B5081,辅助信息!E:K,7,FALSE)</f>
        <v>JWDDCD2025102100486</v>
      </c>
      <c r="E5081" s="40" t="str">
        <f>VLOOKUP(F5081,辅助信息!A:B,2,FALSE)</f>
        <v>螺纹钢</v>
      </c>
      <c r="F5081" s="40" t="s">
        <v>22</v>
      </c>
      <c r="G5081" s="36">
        <v>35</v>
      </c>
      <c r="H5081" s="134">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09" t="str">
        <f>VLOOKUP(B5081,辅助信息!E:J,6,FALSE)</f>
        <v>联系实际收货人（孙敏13617695006）五冶建设送货单,6份材质书,锈货不收，装货前联系收货人核实到场规格,没提前告知进场规格现场不给予接收</v>
      </c>
      <c r="M5081" s="91">
        <v>45960</v>
      </c>
      <c r="O5081" s="62">
        <f ca="1">IF(OR(M5081="",N5081&lt;&gt;""),"",MAX(M5081-TODAY(),0))</f>
        <v>0</v>
      </c>
      <c r="P5081" s="62">
        <f ca="1">IF(M5081="","",IF(N5081&lt;&gt;"",MAX(N5081-M5081,0),IF(TODAY()&gt;M5081,TODAY()-M5081,0)))</f>
        <v>2</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5" t="s">
        <v>196</v>
      </c>
      <c r="C5082" s="70">
        <v>45960</v>
      </c>
      <c r="D5082" s="40" t="str">
        <f>VLOOKUP(B5082,辅助信息!E:K,7,FALSE)</f>
        <v>JWDDCD2025102100476</v>
      </c>
      <c r="E5082" s="40" t="str">
        <f>VLOOKUP(F5082,辅助信息!A:B,2,FALSE)</f>
        <v>盘螺</v>
      </c>
      <c r="F5082" s="40" t="s">
        <v>40</v>
      </c>
      <c r="G5082" s="36">
        <v>5</v>
      </c>
      <c r="H5082" s="134">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09"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1">
        <v>45960</v>
      </c>
      <c r="O5082" s="62">
        <f ca="1">IF(OR(M5082="",N5082&lt;&gt;""),"",MAX(M5082-TODAY(),0))</f>
        <v>0</v>
      </c>
      <c r="P5082" s="62">
        <f ca="1">IF(M5082="","",IF(N5082&lt;&gt;"",MAX(N5082-M5082,0),IF(TODAY()&gt;M5082,TODAY()-M5082,0)))</f>
        <v>2</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5" t="s">
        <v>196</v>
      </c>
      <c r="C5083" s="70">
        <v>45960</v>
      </c>
      <c r="D5083" s="40" t="str">
        <f>VLOOKUP(B5083,辅助信息!E:K,7,FALSE)</f>
        <v>JWDDCD2025102100476</v>
      </c>
      <c r="E5083" s="40" t="str">
        <f>VLOOKUP(F5083,辅助信息!A:B,2,FALSE)</f>
        <v>盘螺</v>
      </c>
      <c r="F5083" s="40" t="s">
        <v>41</v>
      </c>
      <c r="G5083" s="36">
        <v>5</v>
      </c>
      <c r="H5083" s="134">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09"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1">
        <v>45960</v>
      </c>
      <c r="O5083" s="62">
        <f ca="1">IF(OR(M5083="",N5083&lt;&gt;""),"",MAX(M5083-TODAY(),0))</f>
        <v>0</v>
      </c>
      <c r="P5083" s="62">
        <f ca="1">IF(M5083="","",IF(N5083&lt;&gt;"",MAX(N5083-M5083,0),IF(TODAY()&gt;M5083,TODAY()-M5083,0)))</f>
        <v>2</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5" t="s">
        <v>196</v>
      </c>
      <c r="C5084" s="70">
        <v>45960</v>
      </c>
      <c r="D5084" s="40" t="str">
        <f>VLOOKUP(B5084,辅助信息!E:K,7,FALSE)</f>
        <v>JWDDCD2025102100476</v>
      </c>
      <c r="E5084" s="40" t="str">
        <f>VLOOKUP(F5084,辅助信息!A:B,2,FALSE)</f>
        <v>螺纹钢</v>
      </c>
      <c r="F5084" s="40" t="s">
        <v>21</v>
      </c>
      <c r="G5084" s="36">
        <v>5</v>
      </c>
      <c r="H5084" s="134">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09"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1">
        <v>45960</v>
      </c>
      <c r="O5084" s="62">
        <f ca="1">IF(OR(M5084="",N5084&lt;&gt;""),"",MAX(M5084-TODAY(),0))</f>
        <v>0</v>
      </c>
      <c r="P5084" s="62">
        <f ca="1">IF(M5084="","",IF(N5084&lt;&gt;"",MAX(N5084-M5084,0),IF(TODAY()&gt;M5084,TODAY()-M5084,0)))</f>
        <v>2</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5" t="s">
        <v>196</v>
      </c>
      <c r="C5085" s="70">
        <v>45960</v>
      </c>
      <c r="D5085" s="40" t="str">
        <f>VLOOKUP(B5085,辅助信息!E:K,7,FALSE)</f>
        <v>JWDDCD2025102100476</v>
      </c>
      <c r="E5085" s="40" t="str">
        <f>VLOOKUP(F5085,辅助信息!A:B,2,FALSE)</f>
        <v>螺纹钢</v>
      </c>
      <c r="F5085" s="40" t="s">
        <v>22</v>
      </c>
      <c r="G5085" s="36">
        <v>20</v>
      </c>
      <c r="H5085" s="134">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09"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1">
        <v>45960</v>
      </c>
      <c r="O5085" s="62">
        <f ca="1">IF(OR(M5085="",N5085&lt;&gt;""),"",MAX(M5085-TODAY(),0))</f>
        <v>0</v>
      </c>
      <c r="P5085" s="62">
        <f ca="1">IF(M5085="","",IF(N5085&lt;&gt;"",MAX(N5085-M5085,0),IF(TODAY()&gt;M5085,TODAY()-M5085,0)))</f>
        <v>2</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5" t="s">
        <v>194</v>
      </c>
      <c r="C5086" s="70">
        <v>45961</v>
      </c>
      <c r="D5086" s="40" t="str">
        <f>VLOOKUP(B5086,辅助信息!E:K,7,FALSE)</f>
        <v>JWDD2025071500089</v>
      </c>
      <c r="E5086" s="40" t="str">
        <f>VLOOKUP(F5086,辅助信息!A:B,2,FALSE)</f>
        <v>盘螺</v>
      </c>
      <c r="F5086" s="40" t="s">
        <v>49</v>
      </c>
      <c r="G5086" s="36">
        <v>6</v>
      </c>
      <c r="H5086" s="134">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09" t="str">
        <f>VLOOKUP(B5086,辅助信息!E:J,6,FALSE)</f>
        <v>现场要求调度统一联系指定收货人，不单独发司机位置。锈货不收，装货前联系收货人核实到场规格,没提前告知进场规格现场不给予接收</v>
      </c>
      <c r="O5086" s="62" t="str">
        <f ca="1">IF(OR(M5086="",N5086&lt;&gt;""),"",MAX(M5086-TODAY(),0))</f>
        <v/>
      </c>
      <c r="P5086" s="62" t="str">
        <f ca="1">IF(M5086="","",IF(N5086&lt;&gt;"",MAX(N5086-M5086,0),IF(TODAY()&gt;M5086,TODAY()-M5086,0)))</f>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5" t="s">
        <v>194</v>
      </c>
      <c r="C5087" s="70">
        <v>45961</v>
      </c>
      <c r="D5087" s="40" t="str">
        <f>VLOOKUP(B5087,辅助信息!E:K,7,FALSE)</f>
        <v>JWDD2025071500089</v>
      </c>
      <c r="E5087" s="40" t="str">
        <f>VLOOKUP(F5087,辅助信息!A:B,2,FALSE)</f>
        <v>盘螺</v>
      </c>
      <c r="F5087" s="40" t="s">
        <v>40</v>
      </c>
      <c r="G5087" s="36">
        <v>33</v>
      </c>
      <c r="H5087" s="134">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09" t="str">
        <f>VLOOKUP(B5087,辅助信息!E:J,6,FALSE)</f>
        <v>现场要求调度统一联系指定收货人，不单独发司机位置。锈货不收，装货前联系收货人核实到场规格,没提前告知进场规格现场不给予接收</v>
      </c>
      <c r="O5087" s="62" t="str">
        <f ca="1">IF(OR(M5087="",N5087&lt;&gt;""),"",MAX(M5087-TODAY(),0))</f>
        <v/>
      </c>
      <c r="P5087" s="62" t="str">
        <f ca="1">IF(M5087="","",IF(N5087&lt;&gt;"",MAX(N5087-M5087,0),IF(TODAY()&gt;M5087,TODAY()-M5087,0)))</f>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5" t="s">
        <v>194</v>
      </c>
      <c r="C5088" s="70">
        <v>45961</v>
      </c>
      <c r="D5088" s="40" t="str">
        <f>VLOOKUP(B5088,辅助信息!E:K,7,FALSE)</f>
        <v>JWDD2025071500089</v>
      </c>
      <c r="E5088" s="40" t="str">
        <f>VLOOKUP(F5088,辅助信息!A:B,2,FALSE)</f>
        <v>螺纹钢</v>
      </c>
      <c r="F5088" s="40" t="s">
        <v>19</v>
      </c>
      <c r="G5088" s="36">
        <v>10</v>
      </c>
      <c r="H5088" s="134">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09" t="str">
        <f>VLOOKUP(B5088,辅助信息!E:J,6,FALSE)</f>
        <v>现场要求调度统一联系指定收货人，不单独发司机位置。锈货不收，装货前联系收货人核实到场规格,没提前告知进场规格现场不给予接收</v>
      </c>
      <c r="O5088" s="62" t="str">
        <f ca="1">IF(OR(M5088="",N5088&lt;&gt;""),"",MAX(M5088-TODAY(),0))</f>
        <v/>
      </c>
      <c r="P5088" s="62" t="str">
        <f ca="1">IF(M5088="","",IF(N5088&lt;&gt;"",MAX(N5088-M5088,0),IF(TODAY()&gt;M5088,TODAY()-M5088,0)))</f>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5" t="s">
        <v>194</v>
      </c>
      <c r="C5089" s="70">
        <v>45961</v>
      </c>
      <c r="D5089" s="40" t="str">
        <f>VLOOKUP(B5089,辅助信息!E:K,7,FALSE)</f>
        <v>JWDD2025071500089</v>
      </c>
      <c r="E5089" s="40" t="str">
        <f>VLOOKUP(F5089,辅助信息!A:B,2,FALSE)</f>
        <v>螺纹钢</v>
      </c>
      <c r="F5089" s="40" t="s">
        <v>32</v>
      </c>
      <c r="G5089" s="36">
        <v>10</v>
      </c>
      <c r="H5089" s="134">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09" t="str">
        <f>VLOOKUP(B5089,辅助信息!E:J,6,FALSE)</f>
        <v>现场要求调度统一联系指定收货人，不单独发司机位置。锈货不收，装货前联系收货人核实到场规格,没提前告知进场规格现场不给予接收</v>
      </c>
      <c r="O5089" s="62" t="str">
        <f ca="1">IF(OR(M5089="",N5089&lt;&gt;""),"",MAX(M5089-TODAY(),0))</f>
        <v/>
      </c>
      <c r="P5089" s="62" t="str">
        <f ca="1">IF(M5089="","",IF(N5089&lt;&gt;"",MAX(N5089-M5089,0),IF(TODAY()&gt;M5089,TODAY()-M5089,0)))</f>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5" t="s">
        <v>194</v>
      </c>
      <c r="C5090" s="70">
        <v>45961</v>
      </c>
      <c r="D5090" s="40" t="str">
        <f>VLOOKUP(B5090,辅助信息!E:K,7,FALSE)</f>
        <v>JWDD2025071500089</v>
      </c>
      <c r="E5090" s="40" t="str">
        <f>VLOOKUP(F5090,辅助信息!A:B,2,FALSE)</f>
        <v>螺纹钢</v>
      </c>
      <c r="F5090" s="40" t="s">
        <v>30</v>
      </c>
      <c r="G5090" s="36">
        <v>16</v>
      </c>
      <c r="H5090" s="134">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09" t="str">
        <f>VLOOKUP(B5090,辅助信息!E:J,6,FALSE)</f>
        <v>现场要求调度统一联系指定收货人，不单独发司机位置。锈货不收，装货前联系收货人核实到场规格,没提前告知进场规格现场不给予接收</v>
      </c>
      <c r="O5090" s="62" t="str">
        <f ca="1">IF(OR(M5090="",N5090&lt;&gt;""),"",MAX(M5090-TODAY(),0))</f>
        <v/>
      </c>
      <c r="P5090" s="62" t="str">
        <f ca="1">IF(M5090="","",IF(N5090&lt;&gt;"",MAX(N5090-M5090,0),IF(TODAY()&gt;M5090,TODAY()-M5090,0)))</f>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5" t="s">
        <v>194</v>
      </c>
      <c r="C5091" s="70">
        <v>45961</v>
      </c>
      <c r="D5091" s="40" t="str">
        <f>VLOOKUP(B5091,辅助信息!E:K,7,FALSE)</f>
        <v>JWDD2025071500089</v>
      </c>
      <c r="E5091" s="40" t="str">
        <f>VLOOKUP(F5091,辅助信息!A:B,2,FALSE)</f>
        <v>螺纹钢</v>
      </c>
      <c r="F5091" s="40" t="s">
        <v>33</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09" t="str">
        <f>VLOOKUP(B5091,辅助信息!E:J,6,FALSE)</f>
        <v>现场要求调度统一联系指定收货人，不单独发司机位置。锈货不收，装货前联系收货人核实到场规格,没提前告知进场规格现场不给予接收</v>
      </c>
      <c r="O5091" s="62" t="str">
        <f ca="1">IF(OR(M5091="",N5091&lt;&gt;""),"",MAX(M5091-TODAY(),0))</f>
        <v/>
      </c>
      <c r="P5091" s="62" t="str">
        <f ca="1">IF(M5091="","",IF(N5091&lt;&gt;"",MAX(N5091-M5091,0),IF(TODAY()&gt;M5091,TODAY()-M5091,0)))</f>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5" t="s">
        <v>194</v>
      </c>
      <c r="C5092" s="70">
        <v>45961</v>
      </c>
      <c r="D5092" s="40" t="str">
        <f>VLOOKUP(B5092,辅助信息!E:K,7,FALSE)</f>
        <v>JWDD2025071500089</v>
      </c>
      <c r="E5092" s="40" t="str">
        <f>VLOOKUP(F5092,辅助信息!A:B,2,FALSE)</f>
        <v>螺纹钢</v>
      </c>
      <c r="F5092" s="40" t="s">
        <v>28</v>
      </c>
      <c r="G5092" s="36">
        <v>10</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09" t="str">
        <f>VLOOKUP(B5092,辅助信息!E:J,6,FALSE)</f>
        <v>现场要求调度统一联系指定收货人，不单独发司机位置。锈货不收，装货前联系收货人核实到场规格,没提前告知进场规格现场不给予接收</v>
      </c>
      <c r="O5092" s="62" t="str">
        <f ca="1">IF(OR(M5092="",N5092&lt;&gt;""),"",MAX(M5092-TODAY(),0))</f>
        <v/>
      </c>
      <c r="P5092" s="62" t="str">
        <f ca="1">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5" t="s">
        <v>194</v>
      </c>
      <c r="C5093" s="70">
        <v>45961</v>
      </c>
      <c r="D5093" s="40" t="str">
        <f>VLOOKUP(B5093,辅助信息!E:K,7,FALSE)</f>
        <v>JWDD2025071500089</v>
      </c>
      <c r="E5093" s="40" t="str">
        <f>VLOOKUP(F5093,辅助信息!A:B,2,FALSE)</f>
        <v>螺纹钢</v>
      </c>
      <c r="F5093" s="40" t="s">
        <v>18</v>
      </c>
      <c r="G5093" s="36">
        <v>13</v>
      </c>
      <c r="H5093" s="134">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09" t="str">
        <f>VLOOKUP(B5093,辅助信息!E:J,6,FALSE)</f>
        <v>现场要求调度统一联系指定收货人，不单独发司机位置。锈货不收，装货前联系收货人核实到场规格,没提前告知进场规格现场不给予接收</v>
      </c>
      <c r="O5093" s="62" t="str">
        <f ca="1">IF(OR(M5093="",N5093&lt;&gt;""),"",MAX(M5093-TODAY(),0))</f>
        <v/>
      </c>
      <c r="P5093" s="62" t="str">
        <f ca="1">IF(M5093="","",IF(N5093&lt;&gt;"",MAX(N5093-M5093,0),IF(TODAY()&gt;M5093,TODAY()-M5093,0)))</f>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5" t="s">
        <v>187</v>
      </c>
      <c r="C5094" s="70">
        <v>45961</v>
      </c>
      <c r="D5094" s="40" t="str">
        <f>VLOOKUP(B5094,辅助信息!E:K,7,FALSE)</f>
        <v>JWDDCD2025072900121</v>
      </c>
      <c r="E5094" s="40" t="str">
        <f>VLOOKUP(F5094,辅助信息!A:B,2,FALSE)</f>
        <v>盘螺</v>
      </c>
      <c r="F5094" s="40" t="s">
        <v>40</v>
      </c>
      <c r="G5094" s="36">
        <v>10</v>
      </c>
      <c r="H5094" s="134"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09" t="str">
        <f>VLOOKUP(B5094,辅助信息!E:J,6,FALSE)</f>
        <v>联系实际收货人（范增云13668153241）现场要求炉批号控制2个以下，超2个不给予签收。提前联系到场规格及数量</v>
      </c>
      <c r="O5094" s="62" t="str">
        <f ca="1">IF(OR(M5094="",N5094&lt;&gt;""),"",MAX(M5094-TODAY(),0))</f>
        <v/>
      </c>
      <c r="P5094" s="62" t="str">
        <f ca="1">IF(M5094="","",IF(N5094&lt;&gt;"",MAX(N5094-M5094,0),IF(TODAY()&gt;M5094,TODAY()-M5094,0)))</f>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5" t="s">
        <v>187</v>
      </c>
      <c r="C5095" s="70">
        <v>45961</v>
      </c>
      <c r="D5095" s="40" t="str">
        <f>VLOOKUP(B5095,辅助信息!E:K,7,FALSE)</f>
        <v>JWDDCD2025072900121</v>
      </c>
      <c r="E5095" s="40" t="str">
        <f>VLOOKUP(F5095,辅助信息!A:B,2,FALSE)</f>
        <v>盘螺</v>
      </c>
      <c r="F5095" s="40" t="s">
        <v>41</v>
      </c>
      <c r="G5095" s="36">
        <v>15</v>
      </c>
      <c r="H5095" s="134"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09" t="str">
        <f>VLOOKUP(B5095,辅助信息!E:J,6,FALSE)</f>
        <v>联系实际收货人（范增云13668153241）现场要求炉批号控制2个以下，超2个不给予签收。提前联系到场规格及数量</v>
      </c>
      <c r="O5095" s="62" t="str">
        <f ca="1">IF(OR(M5095="",N5095&lt;&gt;""),"",MAX(M5095-TODAY(),0))</f>
        <v/>
      </c>
      <c r="P5095" s="62" t="str">
        <f ca="1">IF(M5095="","",IF(N5095&lt;&gt;"",MAX(N5095-M5095,0),IF(TODAY()&gt;M5095,TODAY()-M5095,0)))</f>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5" t="s">
        <v>187</v>
      </c>
      <c r="C5096" s="70">
        <v>45961</v>
      </c>
      <c r="D5096" s="40" t="str">
        <f>VLOOKUP(B5096,辅助信息!E:K,7,FALSE)</f>
        <v>JWDDCD2025072900121</v>
      </c>
      <c r="E5096" s="40" t="str">
        <f>VLOOKUP(F5096,辅助信息!A:B,2,FALSE)</f>
        <v>螺纹钢</v>
      </c>
      <c r="F5096" s="40" t="s">
        <v>82</v>
      </c>
      <c r="G5096" s="36">
        <v>5</v>
      </c>
      <c r="H5096" s="134"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09" t="str">
        <f>VLOOKUP(B5096,辅助信息!E:J,6,FALSE)</f>
        <v>联系实际收货人（范增云13668153241）现场要求炉批号控制2个以下，超2个不给予签收。提前联系到场规格及数量</v>
      </c>
      <c r="O5096" s="62" t="str">
        <f ca="1">IF(OR(M5096="",N5096&lt;&gt;""),"",MAX(M5096-TODAY(),0))</f>
        <v/>
      </c>
      <c r="P5096" s="62" t="str">
        <f ca="1">IF(M5096="","",IF(N5096&lt;&gt;"",MAX(N5096-M5096,0),IF(TODAY()&gt;M5096,TODAY()-M5096,0)))</f>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5" t="s">
        <v>187</v>
      </c>
      <c r="C5097" s="70">
        <v>45961</v>
      </c>
      <c r="D5097" s="40" t="str">
        <f>VLOOKUP(B5097,辅助信息!E:K,7,FALSE)</f>
        <v>JWDDCD2025072900121</v>
      </c>
      <c r="E5097" s="40" t="str">
        <f>VLOOKUP(F5097,辅助信息!A:B,2,FALSE)</f>
        <v>螺纹钢</v>
      </c>
      <c r="F5097" s="40" t="s">
        <v>45</v>
      </c>
      <c r="G5097" s="36">
        <v>5</v>
      </c>
      <c r="H5097" s="134"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09" t="str">
        <f>VLOOKUP(B5097,辅助信息!E:J,6,FALSE)</f>
        <v>联系实际收货人（范增云13668153241）现场要求炉批号控制2个以下，超2个不给予签收。提前联系到场规格及数量</v>
      </c>
      <c r="O5097" s="62" t="str">
        <f ca="1">IF(OR(M5097="",N5097&lt;&gt;""),"",MAX(M5097-TODAY(),0))</f>
        <v/>
      </c>
      <c r="P5097" s="62" t="str">
        <f ca="1">IF(M5097="","",IF(N5097&lt;&gt;"",MAX(N5097-M5097,0),IF(TODAY()&gt;M5097,TODAY()-M5097,0)))</f>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5" t="s">
        <v>187</v>
      </c>
      <c r="C5098" s="70">
        <v>45961</v>
      </c>
      <c r="D5098" s="40" t="str">
        <f>VLOOKUP(B5098,辅助信息!E:K,7,FALSE)</f>
        <v>JWDDCD2025072900121</v>
      </c>
      <c r="E5098" s="40" t="str">
        <f>VLOOKUP(F5098,辅助信息!A:B,2,FALSE)</f>
        <v>螺纹钢</v>
      </c>
      <c r="F5098" s="40" t="s">
        <v>22</v>
      </c>
      <c r="G5098" s="36">
        <v>23</v>
      </c>
      <c r="H5098" s="134">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09" t="str">
        <f>VLOOKUP(B5098,辅助信息!E:J,6,FALSE)</f>
        <v>联系实际收货人（范增云13668153241）现场要求炉批号控制2个以下，超2个不给予签收。提前联系到场规格及数量</v>
      </c>
      <c r="O5098" s="62" t="str">
        <f ca="1">IF(OR(M5098="",N5098&lt;&gt;""),"",MAX(M5098-TODAY(),0))</f>
        <v/>
      </c>
      <c r="P5098" s="62" t="str">
        <f ca="1">IF(M5098="","",IF(N5098&lt;&gt;"",MAX(N5098-M5098,0),IF(TODAY()&gt;M5098,TODAY()-M5098,0)))</f>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5" t="s">
        <v>187</v>
      </c>
      <c r="C5099" s="70">
        <v>45961</v>
      </c>
      <c r="D5099" s="40" t="str">
        <f>VLOOKUP(B5099,辅助信息!E:K,7,FALSE)</f>
        <v>JWDDCD2025072900121</v>
      </c>
      <c r="E5099" s="40" t="str">
        <f>VLOOKUP(F5099,辅助信息!A:B,2,FALSE)</f>
        <v>螺纹钢</v>
      </c>
      <c r="F5099" s="40" t="s">
        <v>142</v>
      </c>
      <c r="G5099" s="36">
        <v>12</v>
      </c>
      <c r="H5099" s="134">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09" t="str">
        <f>VLOOKUP(B5099,辅助信息!E:J,6,FALSE)</f>
        <v>联系实际收货人（范增云13668153241）现场要求炉批号控制2个以下，超2个不给予签收。提前联系到场规格及数量</v>
      </c>
      <c r="O5099" s="62" t="str">
        <f ca="1">IF(OR(M5099="",N5099&lt;&gt;""),"",MAX(M5099-TODAY(),0))</f>
        <v/>
      </c>
      <c r="P5099" s="62" t="str">
        <f ca="1">IF(M5099="","",IF(N5099&lt;&gt;"",MAX(N5099-M5099,0),IF(TODAY()&gt;M5099,TODAY()-M5099,0)))</f>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8" t="s">
        <v>228</v>
      </c>
      <c r="C5100" s="95">
        <v>45961</v>
      </c>
      <c r="D5100" s="26" t="str">
        <f>VLOOKUP(B5100,辅助信息!E:K,7,FALSE)</f>
        <v>JWDDCD2025092400190</v>
      </c>
      <c r="E5100" s="26" t="str">
        <f>VLOOKUP(F5100,辅助信息!A:B,2,FALSE)</f>
        <v>高线</v>
      </c>
      <c r="F5100" s="26" t="s">
        <v>53</v>
      </c>
      <c r="G5100" s="59">
        <v>2</v>
      </c>
      <c r="H5100" s="134"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1">
        <f>VLOOKUP(B5100,辅助信息!E:J,6,FALSE)</f>
        <v>0</v>
      </c>
      <c r="O5100" s="62" t="str">
        <f ca="1">IF(OR(M5100="",N5100&lt;&gt;""),"",MAX(M5100-TODAY(),0))</f>
        <v/>
      </c>
      <c r="P5100" s="62" t="str">
        <f ca="1">IF(M5100="","",IF(N5100&lt;&gt;"",MAX(N5100-M5100,0),IF(TODAY()&gt;M5100,TODAY()-M5100,0)))</f>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8" t="s">
        <v>228</v>
      </c>
      <c r="C5101" s="95">
        <v>45961</v>
      </c>
      <c r="D5101" s="26" t="str">
        <f>VLOOKUP(B5101,辅助信息!E:K,7,FALSE)</f>
        <v>JWDDCD2025092400190</v>
      </c>
      <c r="E5101" s="26" t="str">
        <f>VLOOKUP(F5101,辅助信息!A:B,2,FALSE)</f>
        <v>盘螺</v>
      </c>
      <c r="F5101" s="26" t="s">
        <v>41</v>
      </c>
      <c r="G5101" s="59">
        <v>51</v>
      </c>
      <c r="H5101" s="134">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1">
        <f>VLOOKUP(B5101,辅助信息!E:J,6,FALSE)</f>
        <v>0</v>
      </c>
      <c r="O5101" s="62" t="str">
        <f ca="1">IF(OR(M5101="",N5101&lt;&gt;""),"",MAX(M5101-TODAY(),0))</f>
        <v/>
      </c>
      <c r="P5101" s="62" t="str">
        <f ca="1">IF(M5101="","",IF(N5101&lt;&gt;"",MAX(N5101-M5101,0),IF(TODAY()&gt;M5101,TODAY()-M5101,0)))</f>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8" t="s">
        <v>228</v>
      </c>
      <c r="C5102" s="95">
        <v>45961</v>
      </c>
      <c r="D5102" s="26" t="str">
        <f>VLOOKUP(B5102,辅助信息!E:K,7,FALSE)</f>
        <v>JWDDCD2025092400190</v>
      </c>
      <c r="E5102" s="26" t="str">
        <f>VLOOKUP(F5102,辅助信息!A:B,2,FALSE)</f>
        <v>盘螺</v>
      </c>
      <c r="F5102" s="26" t="s">
        <v>49</v>
      </c>
      <c r="G5102" s="59">
        <v>12</v>
      </c>
      <c r="H5102" s="134">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1">
        <f>VLOOKUP(B5102,辅助信息!E:J,6,FALSE)</f>
        <v>0</v>
      </c>
      <c r="O5102" s="62" t="str">
        <f ca="1">IF(OR(M5102="",N5102&lt;&gt;""),"",MAX(M5102-TODAY(),0))</f>
        <v/>
      </c>
      <c r="P5102" s="62" t="str">
        <f ca="1">IF(M5102="","",IF(N5102&lt;&gt;"",MAX(N5102-M5102,0),IF(TODAY()&gt;M5102,TODAY()-M5102,0)))</f>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8" t="s">
        <v>228</v>
      </c>
      <c r="C5103" s="95">
        <v>45961</v>
      </c>
      <c r="D5103" s="26" t="str">
        <f>VLOOKUP(B5103,辅助信息!E:K,7,FALSE)</f>
        <v>JWDDCD2025092400190</v>
      </c>
      <c r="E5103" s="26" t="str">
        <f>VLOOKUP(F5103,辅助信息!A:B,2,FALSE)</f>
        <v>盘螺</v>
      </c>
      <c r="F5103" s="26" t="s">
        <v>40</v>
      </c>
      <c r="G5103" s="59">
        <v>23</v>
      </c>
      <c r="H5103" s="134">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1">
        <f>VLOOKUP(B5103,辅助信息!E:J,6,FALSE)</f>
        <v>0</v>
      </c>
      <c r="O5103" s="62" t="str">
        <f ca="1">IF(OR(M5103="",N5103&lt;&gt;""),"",MAX(M5103-TODAY(),0))</f>
        <v/>
      </c>
      <c r="P5103" s="62" t="str">
        <f ca="1">IF(M5103="","",IF(N5103&lt;&gt;"",MAX(N5103-M5103,0),IF(TODAY()&gt;M5103,TODAY()-M5103,0)))</f>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8" t="s">
        <v>224</v>
      </c>
      <c r="C5104" s="95">
        <v>45961</v>
      </c>
      <c r="D5104" s="26" t="str">
        <f>VLOOKUP(B5104,辅助信息!E:K,7,FALSE)</f>
        <v>JWDDCD2025092400188</v>
      </c>
      <c r="E5104" s="26" t="str">
        <f>VLOOKUP(F5104,辅助信息!A:B,2,FALSE)</f>
        <v>螺纹钢</v>
      </c>
      <c r="F5104" s="26" t="s">
        <v>66</v>
      </c>
      <c r="G5104" s="59">
        <v>5</v>
      </c>
      <c r="H5104" s="134"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1">
        <f>VLOOKUP(B5104,辅助信息!E:J,6,FALSE)</f>
        <v>0</v>
      </c>
      <c r="O5104" s="62" t="str">
        <f ca="1">IF(OR(M5104="",N5104&lt;&gt;""),"",MAX(M5104-TODAY(),0))</f>
        <v/>
      </c>
      <c r="P5104" s="62" t="str">
        <f ca="1">IF(M5104="","",IF(N5104&lt;&gt;"",MAX(N5104-M5104,0),IF(TODAY()&gt;M5104,TODAY()-M5104,0)))</f>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8" t="s">
        <v>224</v>
      </c>
      <c r="C5105" s="95">
        <v>45961</v>
      </c>
      <c r="D5105" s="26" t="str">
        <f>VLOOKUP(B5105,辅助信息!E:K,7,FALSE)</f>
        <v>JWDDCD2025092400188</v>
      </c>
      <c r="E5105" s="26" t="str">
        <f>VLOOKUP(F5105,辅助信息!A:B,2,FALSE)</f>
        <v>螺纹钢</v>
      </c>
      <c r="F5105" s="26" t="s">
        <v>45</v>
      </c>
      <c r="G5105" s="59">
        <v>5</v>
      </c>
      <c r="H5105" s="134"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1">
        <f>VLOOKUP(B5105,辅助信息!E:J,6,FALSE)</f>
        <v>0</v>
      </c>
      <c r="O5105" s="62" t="str">
        <f ca="1">IF(OR(M5105="",N5105&lt;&gt;""),"",MAX(M5105-TODAY(),0))</f>
        <v/>
      </c>
      <c r="P5105" s="62" t="str">
        <f ca="1">IF(M5105="","",IF(N5105&lt;&gt;"",MAX(N5105-M5105,0),IF(TODAY()&gt;M5105,TODAY()-M5105,0)))</f>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8" t="s">
        <v>224</v>
      </c>
      <c r="C5106" s="95">
        <v>45961</v>
      </c>
      <c r="D5106" s="26" t="str">
        <f>VLOOKUP(B5106,辅助信息!E:K,7,FALSE)</f>
        <v>JWDDCD2025092400188</v>
      </c>
      <c r="E5106" s="26" t="str">
        <f>VLOOKUP(F5106,辅助信息!A:B,2,FALSE)</f>
        <v>螺纹钢</v>
      </c>
      <c r="F5106" s="26" t="s">
        <v>21</v>
      </c>
      <c r="G5106" s="59">
        <v>10</v>
      </c>
      <c r="H5106" s="134"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1">
        <f>VLOOKUP(B5106,辅助信息!E:J,6,FALSE)</f>
        <v>0</v>
      </c>
      <c r="O5106" s="62" t="str">
        <f ca="1">IF(OR(M5106="",N5106&lt;&gt;""),"",MAX(M5106-TODAY(),0))</f>
        <v/>
      </c>
      <c r="P5106" s="62" t="str">
        <f ca="1">IF(M5106="","",IF(N5106&lt;&gt;"",MAX(N5106-M5106,0),IF(TODAY()&gt;M5106,TODAY()-M5106,0)))</f>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8" t="s">
        <v>224</v>
      </c>
      <c r="C5107" s="95">
        <v>45961</v>
      </c>
      <c r="D5107" s="26" t="str">
        <f>VLOOKUP(B5107,辅助信息!E:K,7,FALSE)</f>
        <v>JWDDCD2025092400188</v>
      </c>
      <c r="E5107" s="26" t="str">
        <f>VLOOKUP(F5107,辅助信息!A:B,2,FALSE)</f>
        <v>螺纹钢</v>
      </c>
      <c r="F5107" s="26" t="s">
        <v>46</v>
      </c>
      <c r="G5107" s="59">
        <v>15</v>
      </c>
      <c r="H5107" s="134"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1">
        <f>VLOOKUP(B5107,辅助信息!E:J,6,FALSE)</f>
        <v>0</v>
      </c>
      <c r="O5107" s="62" t="str">
        <f ca="1">IF(OR(M5107="",N5107&lt;&gt;""),"",MAX(M5107-TODAY(),0))</f>
        <v/>
      </c>
      <c r="P5107" s="62" t="str">
        <f ca="1">IF(M5107="","",IF(N5107&lt;&gt;"",MAX(N5107-M5107,0),IF(TODAY()&gt;M5107,TODAY()-M5107,0)))</f>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8" t="s">
        <v>229</v>
      </c>
      <c r="C5108" s="95">
        <v>45961</v>
      </c>
      <c r="D5108" s="26" t="str">
        <f>VLOOKUP(B5108,辅助信息!E:K,7,FALSE)</f>
        <v>JWDDCD2025092400212</v>
      </c>
      <c r="E5108" s="26" t="str">
        <f>VLOOKUP(F5108,辅助信息!A:B,2,FALSE)</f>
        <v>高线</v>
      </c>
      <c r="F5108" s="26" t="s">
        <v>57</v>
      </c>
      <c r="G5108" s="59">
        <v>2</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1">
        <f>VLOOKUP(B5108,辅助信息!E:J,6,FALSE)</f>
        <v>0</v>
      </c>
      <c r="O5108" s="62" t="str">
        <f ca="1">IF(OR(M5108="",N5108&lt;&gt;""),"",MAX(M5108-TODAY(),0))</f>
        <v/>
      </c>
      <c r="P5108" s="62" t="str">
        <f ca="1">IF(M5108="","",IF(N5108&lt;&gt;"",MAX(N5108-M5108,0),IF(TODAY()&gt;M5108,TODAY()-M5108,0)))</f>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8" t="s">
        <v>229</v>
      </c>
      <c r="C5109" s="95">
        <v>45961</v>
      </c>
      <c r="D5109" s="26" t="str">
        <f>VLOOKUP(B5109,辅助信息!E:K,7,FALSE)</f>
        <v>JWDDCD2025092400212</v>
      </c>
      <c r="E5109" s="26" t="str">
        <f>VLOOKUP(F5109,辅助信息!A:B,2,FALSE)</f>
        <v>高线</v>
      </c>
      <c r="F5109" s="26" t="s">
        <v>53</v>
      </c>
      <c r="G5109" s="59">
        <v>2</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1">
        <f>VLOOKUP(B5109,辅助信息!E:J,6,FALSE)</f>
        <v>0</v>
      </c>
      <c r="O5109" s="62" t="str">
        <f ca="1">IF(OR(M5109="",N5109&lt;&gt;""),"",MAX(M5109-TODAY(),0))</f>
        <v/>
      </c>
      <c r="P5109" s="62" t="str">
        <f ca="1">IF(M5109="","",IF(N5109&lt;&gt;"",MAX(N5109-M5109,0),IF(TODAY()&gt;M5109,TODAY()-M5109,0)))</f>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8" t="s">
        <v>229</v>
      </c>
      <c r="C5110" s="95">
        <v>45961</v>
      </c>
      <c r="D5110" s="26" t="str">
        <f>VLOOKUP(B5110,辅助信息!E:K,7,FALSE)</f>
        <v>JWDDCD2025092400212</v>
      </c>
      <c r="E5110" s="26" t="str">
        <f>VLOOKUP(F5110,辅助信息!A:B,2,FALSE)</f>
        <v>螺纹钢</v>
      </c>
      <c r="F5110" s="26" t="s">
        <v>27</v>
      </c>
      <c r="G5110" s="59">
        <v>117</v>
      </c>
      <c r="H5110" s="134">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1">
        <f>VLOOKUP(B5110,辅助信息!E:J,6,FALSE)</f>
        <v>0</v>
      </c>
      <c r="O5110" s="62" t="str">
        <f ca="1">IF(OR(M5110="",N5110&lt;&gt;""),"",MAX(M5110-TODAY(),0))</f>
        <v/>
      </c>
      <c r="P5110" s="62" t="str">
        <f ca="1">IF(M5110="","",IF(N5110&lt;&gt;"",MAX(N5110-M5110,0),IF(TODAY()&gt;M5110,TODAY()-M5110,0)))</f>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8" t="s">
        <v>229</v>
      </c>
      <c r="C5111" s="95">
        <v>45961</v>
      </c>
      <c r="D5111" s="26" t="str">
        <f>VLOOKUP(B5111,辅助信息!E:K,7,FALSE)</f>
        <v>JWDDCD2025092400212</v>
      </c>
      <c r="E5111" s="26" t="str">
        <f>VLOOKUP(F5111,辅助信息!A:B,2,FALSE)</f>
        <v>螺纹钢</v>
      </c>
      <c r="F5111" s="26" t="s">
        <v>19</v>
      </c>
      <c r="G5111" s="59">
        <v>35</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1">
        <f>VLOOKUP(B5111,辅助信息!E:J,6,FALSE)</f>
        <v>0</v>
      </c>
      <c r="O5111" s="62" t="str">
        <f ca="1">IF(OR(M5111="",N5111&lt;&gt;""),"",MAX(M5111-TODAY(),0))</f>
        <v/>
      </c>
      <c r="P5111" s="62" t="str">
        <f ca="1">IF(M5111="","",IF(N5111&lt;&gt;"",MAX(N5111-M5111,0),IF(TODAY()&gt;M5111,TODAY()-M5111,0)))</f>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8" t="s">
        <v>229</v>
      </c>
      <c r="C5112" s="95">
        <v>45961</v>
      </c>
      <c r="D5112" s="26" t="str">
        <f>VLOOKUP(B5112,辅助信息!E:K,7,FALSE)</f>
        <v>JWDDCD2025092400212</v>
      </c>
      <c r="E5112" s="26" t="str">
        <f>VLOOKUP(F5112,辅助信息!A:B,2,FALSE)</f>
        <v>螺纹钢</v>
      </c>
      <c r="F5112" s="26" t="s">
        <v>32</v>
      </c>
      <c r="G5112" s="59">
        <v>10</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1">
        <f>VLOOKUP(B5112,辅助信息!E:J,6,FALSE)</f>
        <v>0</v>
      </c>
      <c r="O5112" s="62" t="str">
        <f ca="1">IF(OR(M5112="",N5112&lt;&gt;""),"",MAX(M5112-TODAY(),0))</f>
        <v/>
      </c>
      <c r="P5112" s="62" t="str">
        <f ca="1">IF(M5112="","",IF(N5112&lt;&gt;"",MAX(N5112-M5112,0),IF(TODAY()&gt;M5112,TODAY()-M5112,0)))</f>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8" t="s">
        <v>229</v>
      </c>
      <c r="C5113" s="95">
        <v>45961</v>
      </c>
      <c r="D5113" s="26" t="str">
        <f>VLOOKUP(B5113,辅助信息!E:K,7,FALSE)</f>
        <v>JWDDCD2025092400212</v>
      </c>
      <c r="E5113" s="26" t="str">
        <f>VLOOKUP(F5113,辅助信息!A:B,2,FALSE)</f>
        <v>螺纹钢</v>
      </c>
      <c r="F5113" s="26" t="s">
        <v>30</v>
      </c>
      <c r="G5113" s="59">
        <v>21</v>
      </c>
      <c r="H5113" s="134">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1">
        <f>VLOOKUP(B5113,辅助信息!E:J,6,FALSE)</f>
        <v>0</v>
      </c>
      <c r="O5113" s="62" t="str">
        <f ca="1">IF(OR(M5113="",N5113&lt;&gt;""),"",MAX(M5113-TODAY(),0))</f>
        <v/>
      </c>
      <c r="P5113" s="62" t="str">
        <f ca="1">IF(M5113="","",IF(N5113&lt;&gt;"",MAX(N5113-M5113,0),IF(TODAY()&gt;M5113,TODAY()-M5113,0)))</f>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8" t="s">
        <v>229</v>
      </c>
      <c r="C5114" s="95">
        <v>45961</v>
      </c>
      <c r="D5114" s="26" t="str">
        <f>VLOOKUP(B5114,辅助信息!E:K,7,FALSE)</f>
        <v>JWDDCD2025092400212</v>
      </c>
      <c r="E5114" s="26" t="str">
        <f>VLOOKUP(F5114,辅助信息!A:B,2,FALSE)</f>
        <v>螺纹钢</v>
      </c>
      <c r="F5114" s="26" t="s">
        <v>33</v>
      </c>
      <c r="G5114" s="59">
        <v>8</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1">
        <f>VLOOKUP(B5114,辅助信息!E:J,6,FALSE)</f>
        <v>0</v>
      </c>
      <c r="O5114" s="62" t="str">
        <f ca="1">IF(OR(M5114="",N5114&lt;&gt;""),"",MAX(M5114-TODAY(),0))</f>
        <v/>
      </c>
      <c r="P5114" s="62" t="str">
        <f ca="1">IF(M5114="","",IF(N5114&lt;&gt;"",MAX(N5114-M5114,0),IF(TODAY()&gt;M5114,TODAY()-M5114,0)))</f>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8" t="s">
        <v>229</v>
      </c>
      <c r="C5115" s="95">
        <v>45961</v>
      </c>
      <c r="D5115" s="26" t="str">
        <f>VLOOKUP(B5115,辅助信息!E:K,7,FALSE)</f>
        <v>JWDDCD2025092400212</v>
      </c>
      <c r="E5115" s="26" t="str">
        <f>VLOOKUP(F5115,辅助信息!A:B,2,FALSE)</f>
        <v>螺纹钢</v>
      </c>
      <c r="F5115" s="26" t="s">
        <v>28</v>
      </c>
      <c r="G5115" s="59">
        <v>16</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1">
        <f>VLOOKUP(B5115,辅助信息!E:J,6,FALSE)</f>
        <v>0</v>
      </c>
      <c r="O5115" s="62" t="str">
        <f ca="1">IF(OR(M5115="",N5115&lt;&gt;""),"",MAX(M5115-TODAY(),0))</f>
        <v/>
      </c>
      <c r="P5115" s="62" t="str">
        <f ca="1">IF(M5115="","",IF(N5115&lt;&gt;"",MAX(N5115-M5115,0),IF(TODAY()&gt;M5115,TODAY()-M5115,0)))</f>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8" t="s">
        <v>229</v>
      </c>
      <c r="C5116" s="95">
        <v>45961</v>
      </c>
      <c r="D5116" s="26" t="str">
        <f>VLOOKUP(B5116,辅助信息!E:K,7,FALSE)</f>
        <v>JWDDCD2025092400212</v>
      </c>
      <c r="E5116" s="26" t="str">
        <f>VLOOKUP(F5116,辅助信息!A:B,2,FALSE)</f>
        <v>螺纹钢</v>
      </c>
      <c r="F5116" s="26" t="s">
        <v>18</v>
      </c>
      <c r="G5116" s="59">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1">
        <f>VLOOKUP(B5116,辅助信息!E:J,6,FALSE)</f>
        <v>0</v>
      </c>
      <c r="O5116" s="62" t="str">
        <f ca="1">IF(OR(M5116="",N5116&lt;&gt;""),"",MAX(M5116-TODAY(),0))</f>
        <v/>
      </c>
      <c r="P5116" s="62" t="str">
        <f ca="1">IF(M5116="","",IF(N5116&lt;&gt;"",MAX(N5116-M5116,0),IF(TODAY()&gt;M5116,TODAY()-M5116,0)))</f>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8" t="s">
        <v>229</v>
      </c>
      <c r="C5117" s="95">
        <v>45961</v>
      </c>
      <c r="D5117" s="26" t="str">
        <f>VLOOKUP(B5117,辅助信息!E:K,7,FALSE)</f>
        <v>JWDDCD2025092400212</v>
      </c>
      <c r="E5117" s="26" t="str">
        <f>VLOOKUP(F5117,辅助信息!A:B,2,FALSE)</f>
        <v>螺纹钢</v>
      </c>
      <c r="F5117" s="26" t="s">
        <v>66</v>
      </c>
      <c r="G5117" s="59">
        <v>6</v>
      </c>
      <c r="H5117" s="134">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1">
        <f>VLOOKUP(B5117,辅助信息!E:J,6,FALSE)</f>
        <v>0</v>
      </c>
      <c r="O5117" s="62" t="str">
        <f ca="1">IF(OR(M5117="",N5117&lt;&gt;""),"",MAX(M5117-TODAY(),0))</f>
        <v/>
      </c>
      <c r="P5117" s="62" t="str">
        <f ca="1">IF(M5117="","",IF(N5117&lt;&gt;"",MAX(N5117-M5117,0),IF(TODAY()&gt;M5117,TODAY()-M5117,0)))</f>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8" t="s">
        <v>229</v>
      </c>
      <c r="C5118" s="95">
        <v>45961</v>
      </c>
      <c r="D5118" s="26" t="str">
        <f>VLOOKUP(B5118,辅助信息!E:K,7,FALSE)</f>
        <v>JWDDCD2025092400212</v>
      </c>
      <c r="E5118" s="26" t="str">
        <f>VLOOKUP(F5118,辅助信息!A:B,2,FALSE)</f>
        <v>螺纹钢</v>
      </c>
      <c r="F5118" s="26" t="s">
        <v>58</v>
      </c>
      <c r="G5118" s="59">
        <v>6</v>
      </c>
      <c r="H5118" s="134">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1">
        <f>VLOOKUP(B5118,辅助信息!E:J,6,FALSE)</f>
        <v>0</v>
      </c>
      <c r="O5118" s="62" t="str">
        <f ca="1">IF(OR(M5118="",N5118&lt;&gt;""),"",MAX(M5118-TODAY(),0))</f>
        <v/>
      </c>
      <c r="P5118" s="62" t="str">
        <f ca="1">IF(M5118="","",IF(N5118&lt;&gt;"",MAX(N5118-M5118,0),IF(TODAY()&gt;M5118,TODAY()-M5118,0)))</f>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8" t="s">
        <v>229</v>
      </c>
      <c r="C5119" s="95">
        <v>45961</v>
      </c>
      <c r="D5119" s="26" t="str">
        <f>VLOOKUP(B5119,辅助信息!E:K,7,FALSE)</f>
        <v>JWDDCD2025092400212</v>
      </c>
      <c r="E5119" s="26" t="str">
        <f>VLOOKUP(F5119,辅助信息!A:B,2,FALSE)</f>
        <v>螺纹钢</v>
      </c>
      <c r="F5119" s="26" t="s">
        <v>46</v>
      </c>
      <c r="G5119" s="59">
        <v>9</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1">
        <f>VLOOKUP(B5119,辅助信息!E:J,6,FALSE)</f>
        <v>0</v>
      </c>
      <c r="O5119" s="62" t="str">
        <f ca="1">IF(OR(M5119="",N5119&lt;&gt;""),"",MAX(M5119-TODAY(),0))</f>
        <v/>
      </c>
      <c r="P5119" s="62" t="str">
        <f ca="1">IF(M5119="","",IF(N5119&lt;&gt;"",MAX(N5119-M5119,0),IF(TODAY()&gt;M5119,TODAY()-M5119,0)))</f>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8" t="s">
        <v>229</v>
      </c>
      <c r="C5120" s="95">
        <v>45961</v>
      </c>
      <c r="D5120" s="26" t="str">
        <f>VLOOKUP(B5120,辅助信息!E:K,7,FALSE)</f>
        <v>JWDDCD2025092400212</v>
      </c>
      <c r="E5120" s="26" t="str">
        <f>VLOOKUP(F5120,辅助信息!A:B,2,FALSE)</f>
        <v>螺纹钢</v>
      </c>
      <c r="F5120" s="26" t="s">
        <v>22</v>
      </c>
      <c r="G5120" s="59">
        <v>21</v>
      </c>
      <c r="H5120" s="134">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1">
        <f>VLOOKUP(B5120,辅助信息!E:J,6,FALSE)</f>
        <v>0</v>
      </c>
      <c r="O5120" s="62" t="str">
        <f ca="1">IF(OR(M5120="",N5120&lt;&gt;""),"",MAX(M5120-TODAY(),0))</f>
        <v/>
      </c>
      <c r="P5120" s="62" t="str">
        <f ca="1">IF(M5120="","",IF(N5120&lt;&gt;"",MAX(N5120-M5120,0),IF(TODAY()&gt;M5120,TODAY()-M5120,0)))</f>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8" t="s">
        <v>229</v>
      </c>
      <c r="C5121" s="95">
        <v>45961</v>
      </c>
      <c r="D5121" s="26" t="str">
        <f>VLOOKUP(B5121,辅助信息!E:K,7,FALSE)</f>
        <v>JWDDCD2025092400212</v>
      </c>
      <c r="E5121" s="26" t="str">
        <f>VLOOKUP(F5121,辅助信息!A:B,2,FALSE)</f>
        <v>盘螺</v>
      </c>
      <c r="F5121" s="26" t="s">
        <v>41</v>
      </c>
      <c r="G5121" s="59">
        <v>70</v>
      </c>
      <c r="H5121" s="134">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1">
        <f>VLOOKUP(B5121,辅助信息!E:J,6,FALSE)</f>
        <v>0</v>
      </c>
      <c r="O5121" s="62" t="str">
        <f ca="1">IF(OR(M5121="",N5121&lt;&gt;""),"",MAX(M5121-TODAY(),0))</f>
        <v/>
      </c>
      <c r="P5121" s="62" t="str">
        <f ca="1">IF(M5121="","",IF(N5121&lt;&gt;"",MAX(N5121-M5121,0),IF(TODAY()&gt;M5121,TODAY()-M5121,0)))</f>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8" t="s">
        <v>229</v>
      </c>
      <c r="C5122" s="95">
        <v>45961</v>
      </c>
      <c r="D5122" s="26" t="str">
        <f>VLOOKUP(B5122,辅助信息!E:K,7,FALSE)</f>
        <v>JWDDCD2025092400212</v>
      </c>
      <c r="E5122" s="26" t="str">
        <f>VLOOKUP(F5122,辅助信息!A:B,2,FALSE)</f>
        <v>盘螺</v>
      </c>
      <c r="F5122" s="26" t="s">
        <v>49</v>
      </c>
      <c r="G5122" s="59">
        <v>8</v>
      </c>
      <c r="H5122" s="134"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1">
        <f>VLOOKUP(B5122,辅助信息!E:J,6,FALSE)</f>
        <v>0</v>
      </c>
      <c r="O5122" s="62" t="str">
        <f ca="1">IF(OR(M5122="",N5122&lt;&gt;""),"",MAX(M5122-TODAY(),0))</f>
        <v/>
      </c>
      <c r="P5122" s="62" t="str">
        <f ca="1">IF(M5122="","",IF(N5122&lt;&gt;"",MAX(N5122-M5122,0),IF(TODAY()&gt;M5122,TODAY()-M5122,0)))</f>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8" t="s">
        <v>229</v>
      </c>
      <c r="C5123" s="95">
        <v>45961</v>
      </c>
      <c r="D5123" s="26" t="str">
        <f>VLOOKUP(B5123,辅助信息!E:K,7,FALSE)</f>
        <v>JWDDCD2025092400212</v>
      </c>
      <c r="E5123" s="26" t="str">
        <f>VLOOKUP(F5123,辅助信息!A:B,2,FALSE)</f>
        <v>盘螺</v>
      </c>
      <c r="F5123" s="26" t="s">
        <v>40</v>
      </c>
      <c r="G5123" s="59">
        <v>84</v>
      </c>
      <c r="H5123" s="134">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1">
        <f>VLOOKUP(B5123,辅助信息!E:J,6,FALSE)</f>
        <v>0</v>
      </c>
      <c r="O5123" s="62" t="str">
        <f ca="1">IF(OR(M5123="",N5123&lt;&gt;""),"",MAX(M5123-TODAY(),0))</f>
        <v/>
      </c>
      <c r="P5123" s="62" t="str">
        <f ca="1">IF(M5123="","",IF(N5123&lt;&gt;"",MAX(N5123-M5123,0),IF(TODAY()&gt;M5123,TODAY()-M5123,0)))</f>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8" t="s">
        <v>225</v>
      </c>
      <c r="C5124" s="95">
        <v>45961</v>
      </c>
      <c r="D5124" s="26" t="str">
        <f>VLOOKUP(B5124,辅助信息!E:K,7,FALSE)</f>
        <v>JWDDCD2025092400210</v>
      </c>
      <c r="E5124" s="26" t="str">
        <f>VLOOKUP(F5124,辅助信息!A:B,2,FALSE)</f>
        <v>盘螺</v>
      </c>
      <c r="F5124" s="26" t="s">
        <v>40</v>
      </c>
      <c r="G5124" s="59">
        <v>35</v>
      </c>
      <c r="H5124" s="138">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1">
        <f>VLOOKUP(B5124,辅助信息!E:J,6,FALSE)</f>
        <v>0</v>
      </c>
      <c r="O5124" s="62" t="str">
        <f ca="1">IF(OR(M5124="",N5124&lt;&gt;""),"",MAX(M5124-TODAY(),0))</f>
        <v/>
      </c>
      <c r="P5124" s="62" t="str">
        <f ca="1">IF(M5124="","",IF(N5124&lt;&gt;"",MAX(N5124-M5124,0),IF(TODAY()&gt;M5124,TODAY()-M5124,0)))</f>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spans="2:18">
      <c r="B5125" s="160" t="s">
        <v>31</v>
      </c>
      <c r="C5125" s="161">
        <v>45962</v>
      </c>
      <c r="D5125" s="162" t="str">
        <f>VLOOKUP(B5125,辅助信息!E:K,7,FALSE)</f>
        <v>JWDDCD2024121000136</v>
      </c>
      <c r="E5125" s="162" t="str">
        <f>VLOOKUP(F5125,辅助信息!A:B,2,FALSE)</f>
        <v>盘螺</v>
      </c>
      <c r="F5125" s="162" t="s">
        <v>49</v>
      </c>
      <c r="G5125" s="163">
        <v>24</v>
      </c>
      <c r="H5125" s="164"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68" t="str">
        <f>VLOOKUP(B5125,辅助信息!E:I,3,FALSE)</f>
        <v>（四川商建-射洪城乡一体化项目）遂宁市射洪市忠新幼儿园北侧约220米新溪小区</v>
      </c>
      <c r="J5125" s="162" t="str">
        <f>VLOOKUP(B5125,辅助信息!E:I,4,FALSE)</f>
        <v>柏子刚</v>
      </c>
      <c r="K5125" s="162">
        <f>VLOOKUP(J5125,辅助信息!H:I,2,FALSE)</f>
        <v>15692885305</v>
      </c>
      <c r="L5125" s="169" t="str">
        <f>VLOOKUP(B5125,辅助信息!E:J,6,FALSE)</f>
        <v>提前联系到场规格及数量</v>
      </c>
      <c r="M5125" s="91">
        <v>45959</v>
      </c>
      <c r="O5125" s="62">
        <f ca="1">IF(OR(M5125="",N5125&lt;&gt;""),"",MAX(M5125-TODAY(),0))</f>
        <v>0</v>
      </c>
      <c r="P5125" s="62">
        <f ca="1">IF(M5125="","",IF(N5125&lt;&gt;"",MAX(N5125-M5125,0),IF(TODAY()&gt;M5125,TODAY()-M5125,0)))</f>
        <v>3</v>
      </c>
      <c r="Q5125" s="29" t="str">
        <f>VLOOKUP(B5125,辅助信息!E:M,9,FALSE)</f>
        <v>ZTWM-CDGS-XS-2024-0179-四川商投-射洪城乡一体化建设项目</v>
      </c>
      <c r="R5125" s="29" t="str">
        <f>_xlfn._xlws.FILTER(辅助信息!D:D,辅助信息!E:E=B5125)</f>
        <v>四川商建
射洪城乡一体化项目</v>
      </c>
    </row>
    <row r="5126" spans="2:18">
      <c r="B5126" s="160" t="s">
        <v>31</v>
      </c>
      <c r="C5126" s="161">
        <v>45962</v>
      </c>
      <c r="D5126" s="162" t="str">
        <f>VLOOKUP(B5126,辅助信息!E:K,7,FALSE)</f>
        <v>JWDDCD2024121000136</v>
      </c>
      <c r="E5126" s="162" t="str">
        <f>VLOOKUP(F5126,辅助信息!A:B,2,FALSE)</f>
        <v>螺纹钢</v>
      </c>
      <c r="F5126" s="162" t="s">
        <v>19</v>
      </c>
      <c r="G5126" s="163">
        <v>11</v>
      </c>
      <c r="H5126" s="164"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68" t="str">
        <f>VLOOKUP(B5126,辅助信息!E:I,3,FALSE)</f>
        <v>（四川商建-射洪城乡一体化项目）遂宁市射洪市忠新幼儿园北侧约220米新溪小区</v>
      </c>
      <c r="J5126" s="162" t="str">
        <f>VLOOKUP(B5126,辅助信息!E:I,4,FALSE)</f>
        <v>柏子刚</v>
      </c>
      <c r="K5126" s="162">
        <f>VLOOKUP(J5126,辅助信息!H:I,2,FALSE)</f>
        <v>15692885305</v>
      </c>
      <c r="L5126" s="169" t="str">
        <f>VLOOKUP(B5126,辅助信息!E:J,6,FALSE)</f>
        <v>提前联系到场规格及数量</v>
      </c>
      <c r="M5126" s="91">
        <v>45959</v>
      </c>
      <c r="O5126" s="62">
        <f ca="1">IF(OR(M5126="",N5126&lt;&gt;""),"",MAX(M5126-TODAY(),0))</f>
        <v>0</v>
      </c>
      <c r="P5126" s="62">
        <f ca="1">IF(M5126="","",IF(N5126&lt;&gt;"",MAX(N5126-M5126,0),IF(TODAY()&gt;M5126,TODAY()-M5126,0)))</f>
        <v>3</v>
      </c>
      <c r="Q5126" s="29" t="str">
        <f>VLOOKUP(B5126,辅助信息!E:M,9,FALSE)</f>
        <v>ZTWM-CDGS-XS-2024-0179-四川商投-射洪城乡一体化建设项目</v>
      </c>
      <c r="R5126" s="29" t="str">
        <f>_xlfn._xlws.FILTER(辅助信息!D:D,辅助信息!E:E=B5126)</f>
        <v>四川商建
射洪城乡一体化项目</v>
      </c>
    </row>
    <row r="5127" spans="2:18">
      <c r="B5127" s="160" t="s">
        <v>31</v>
      </c>
      <c r="C5127" s="161">
        <v>45962</v>
      </c>
      <c r="D5127" s="162" t="str">
        <f>VLOOKUP(B5127,辅助信息!E:K,7,FALSE)</f>
        <v>JWDDCD2024121000136</v>
      </c>
      <c r="E5127" s="162" t="str">
        <f>VLOOKUP(F5127,辅助信息!A:B,2,FALSE)</f>
        <v>螺纹钢</v>
      </c>
      <c r="F5127" s="162" t="s">
        <v>22</v>
      </c>
      <c r="G5127" s="163">
        <v>35</v>
      </c>
      <c r="H5127" s="164"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68" t="str">
        <f>VLOOKUP(B5127,辅助信息!E:I,3,FALSE)</f>
        <v>（四川商建-射洪城乡一体化项目）遂宁市射洪市忠新幼儿园北侧约220米新溪小区</v>
      </c>
      <c r="J5127" s="162" t="str">
        <f>VLOOKUP(B5127,辅助信息!E:I,4,FALSE)</f>
        <v>柏子刚</v>
      </c>
      <c r="K5127" s="162">
        <f>VLOOKUP(J5127,辅助信息!H:I,2,FALSE)</f>
        <v>15692885305</v>
      </c>
      <c r="L5127" s="169" t="str">
        <f>VLOOKUP(B5127,辅助信息!E:J,6,FALSE)</f>
        <v>提前联系到场规格及数量</v>
      </c>
      <c r="M5127" s="91">
        <v>45959</v>
      </c>
      <c r="O5127" s="62">
        <f ca="1">IF(OR(M5127="",N5127&lt;&gt;""),"",MAX(M5127-TODAY(),0))</f>
        <v>0</v>
      </c>
      <c r="P5127" s="62">
        <f ca="1">IF(M5127="","",IF(N5127&lt;&gt;"",MAX(N5127-M5127,0),IF(TODAY()&gt;M5127,TODAY()-M5127,0)))</f>
        <v>3</v>
      </c>
      <c r="Q5127" s="29" t="str">
        <f>VLOOKUP(B5127,辅助信息!E:M,9,FALSE)</f>
        <v>ZTWM-CDGS-XS-2024-0179-四川商投-射洪城乡一体化建设项目</v>
      </c>
      <c r="R5127" s="29" t="str">
        <f>_xlfn._xlws.FILTER(辅助信息!D:D,辅助信息!E:E=B5127)</f>
        <v>四川商建
射洪城乡一体化项目</v>
      </c>
    </row>
    <row r="5128" spans="2:18">
      <c r="B5128" s="160" t="s">
        <v>187</v>
      </c>
      <c r="C5128" s="161">
        <v>45962</v>
      </c>
      <c r="D5128" s="162" t="str">
        <f>VLOOKUP(B5128,辅助信息!E:K,7,FALSE)</f>
        <v>JWDDCD2025072900121</v>
      </c>
      <c r="E5128" s="162" t="str">
        <f>VLOOKUP(F5128,辅助信息!A:B,2,FALSE)</f>
        <v>盘螺</v>
      </c>
      <c r="F5128" s="162" t="s">
        <v>40</v>
      </c>
      <c r="G5128" s="163">
        <v>10</v>
      </c>
      <c r="H5128" s="164"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68" t="str">
        <f>VLOOKUP(B5128,辅助信息!E:I,3,FALSE)</f>
        <v>(乐山市校地共建产教融合基地建设项目一标段)四川省乐山市市中区苏稽镇周山嘴</v>
      </c>
      <c r="J5128" s="162" t="str">
        <f>VLOOKUP(B5128,辅助信息!E:I,4,FALSE)</f>
        <v>范增云</v>
      </c>
      <c r="K5128" s="162">
        <f>VLOOKUP(J5128,辅助信息!H:I,2,FALSE)</f>
        <v>13668153241</v>
      </c>
      <c r="L5128" s="169" t="str">
        <f>VLOOKUP(B5128,辅助信息!E:J,6,FALSE)</f>
        <v>联系实际收货人（范增云13668153241）现场要求炉批号控制2个以下，超2个不给予签收。提前联系到场规格及数量</v>
      </c>
      <c r="O5128" s="62" t="str">
        <f ca="1">IF(OR(M5128="",N5128&lt;&gt;""),"",MAX(M5128-TODAY(),0))</f>
        <v/>
      </c>
      <c r="P5128" s="62" t="str">
        <f ca="1">IF(M5128="","",IF(N5128&lt;&gt;"",MAX(N5128-M5128,0),IF(TODAY()&gt;M5128,TODAY()-M5128,0)))</f>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spans="2:18">
      <c r="B5129" s="160" t="s">
        <v>187</v>
      </c>
      <c r="C5129" s="161">
        <v>45962</v>
      </c>
      <c r="D5129" s="162" t="str">
        <f>VLOOKUP(B5129,辅助信息!E:K,7,FALSE)</f>
        <v>JWDDCD2025072900121</v>
      </c>
      <c r="E5129" s="162" t="str">
        <f>VLOOKUP(F5129,辅助信息!A:B,2,FALSE)</f>
        <v>盘螺</v>
      </c>
      <c r="F5129" s="162" t="s">
        <v>41</v>
      </c>
      <c r="G5129" s="163">
        <v>15</v>
      </c>
      <c r="H5129" s="164"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68" t="str">
        <f>VLOOKUP(B5129,辅助信息!E:I,3,FALSE)</f>
        <v>(乐山市校地共建产教融合基地建设项目一标段)四川省乐山市市中区苏稽镇周山嘴</v>
      </c>
      <c r="J5129" s="162" t="str">
        <f>VLOOKUP(B5129,辅助信息!E:I,4,FALSE)</f>
        <v>范增云</v>
      </c>
      <c r="K5129" s="162">
        <f>VLOOKUP(J5129,辅助信息!H:I,2,FALSE)</f>
        <v>13668153241</v>
      </c>
      <c r="L5129" s="169" t="str">
        <f>VLOOKUP(B5129,辅助信息!E:J,6,FALSE)</f>
        <v>联系实际收货人（范增云13668153241）现场要求炉批号控制2个以下，超2个不给予签收。提前联系到场规格及数量</v>
      </c>
      <c r="O5129" s="62" t="str">
        <f ca="1">IF(OR(M5129="",N5129&lt;&gt;""),"",MAX(M5129-TODAY(),0))</f>
        <v/>
      </c>
      <c r="P5129" s="62" t="str">
        <f ca="1">IF(M5129="","",IF(N5129&lt;&gt;"",MAX(N5129-M5129,0),IF(TODAY()&gt;M5129,TODAY()-M5129,0)))</f>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spans="2:18">
      <c r="B5130" s="160" t="s">
        <v>187</v>
      </c>
      <c r="C5130" s="161">
        <v>45962</v>
      </c>
      <c r="D5130" s="162" t="str">
        <f>VLOOKUP(B5130,辅助信息!E:K,7,FALSE)</f>
        <v>JWDDCD2025072900121</v>
      </c>
      <c r="E5130" s="162" t="str">
        <f>VLOOKUP(F5130,辅助信息!A:B,2,FALSE)</f>
        <v>螺纹钢</v>
      </c>
      <c r="F5130" s="162" t="s">
        <v>82</v>
      </c>
      <c r="G5130" s="163">
        <v>5</v>
      </c>
      <c r="H5130" s="164"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68" t="str">
        <f>VLOOKUP(B5130,辅助信息!E:I,3,FALSE)</f>
        <v>(乐山市校地共建产教融合基地建设项目一标段)四川省乐山市市中区苏稽镇周山嘴</v>
      </c>
      <c r="J5130" s="162" t="str">
        <f>VLOOKUP(B5130,辅助信息!E:I,4,FALSE)</f>
        <v>范增云</v>
      </c>
      <c r="K5130" s="162">
        <f>VLOOKUP(J5130,辅助信息!H:I,2,FALSE)</f>
        <v>13668153241</v>
      </c>
      <c r="L5130" s="169" t="str">
        <f>VLOOKUP(B5130,辅助信息!E:J,6,FALSE)</f>
        <v>联系实际收货人（范增云13668153241）现场要求炉批号控制2个以下，超2个不给予签收。提前联系到场规格及数量</v>
      </c>
      <c r="O5130" s="62" t="str">
        <f ca="1">IF(OR(M5130="",N5130&lt;&gt;""),"",MAX(M5130-TODAY(),0))</f>
        <v/>
      </c>
      <c r="P5130" s="62" t="str">
        <f ca="1">IF(M5130="","",IF(N5130&lt;&gt;"",MAX(N5130-M5130,0),IF(TODAY()&gt;M5130,TODAY()-M5130,0)))</f>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spans="2:18">
      <c r="B5131" s="160" t="s">
        <v>187</v>
      </c>
      <c r="C5131" s="161">
        <v>45962</v>
      </c>
      <c r="D5131" s="162" t="str">
        <f>VLOOKUP(B5131,辅助信息!E:K,7,FALSE)</f>
        <v>JWDDCD2025072900121</v>
      </c>
      <c r="E5131" s="162" t="str">
        <f>VLOOKUP(F5131,辅助信息!A:B,2,FALSE)</f>
        <v>螺纹钢</v>
      </c>
      <c r="F5131" s="162" t="s">
        <v>45</v>
      </c>
      <c r="G5131" s="163">
        <v>5</v>
      </c>
      <c r="H5131" s="164"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68" t="str">
        <f>VLOOKUP(B5131,辅助信息!E:I,3,FALSE)</f>
        <v>(乐山市校地共建产教融合基地建设项目一标段)四川省乐山市市中区苏稽镇周山嘴</v>
      </c>
      <c r="J5131" s="162" t="str">
        <f>VLOOKUP(B5131,辅助信息!E:I,4,FALSE)</f>
        <v>范增云</v>
      </c>
      <c r="K5131" s="162">
        <f>VLOOKUP(J5131,辅助信息!H:I,2,FALSE)</f>
        <v>13668153241</v>
      </c>
      <c r="L5131" s="169" t="str">
        <f>VLOOKUP(B5131,辅助信息!E:J,6,FALSE)</f>
        <v>联系实际收货人（范增云13668153241）现场要求炉批号控制2个以下，超2个不给予签收。提前联系到场规格及数量</v>
      </c>
      <c r="O5131" s="62" t="str">
        <f ca="1">IF(OR(M5131="",N5131&lt;&gt;""),"",MAX(M5131-TODAY(),0))</f>
        <v/>
      </c>
      <c r="P5131" s="62" t="str">
        <f ca="1">IF(M5131="","",IF(N5131&lt;&gt;"",MAX(N5131-M5131,0),IF(TODAY()&gt;M5131,TODAY()-M5131,0)))</f>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spans="2:18">
      <c r="B5132" s="165" t="s">
        <v>228</v>
      </c>
      <c r="C5132" s="161">
        <v>45962</v>
      </c>
      <c r="D5132" s="166" t="str">
        <f>VLOOKUP(B5132,辅助信息!E:K,7,FALSE)</f>
        <v>JWDDCD2025092400190</v>
      </c>
      <c r="E5132" s="166" t="str">
        <f>VLOOKUP(F5132,辅助信息!A:B,2,FALSE)</f>
        <v>高线</v>
      </c>
      <c r="F5132" s="166" t="s">
        <v>53</v>
      </c>
      <c r="G5132" s="167">
        <v>2</v>
      </c>
      <c r="H5132" s="164"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170" t="str">
        <f>VLOOKUP(B5132,辅助信息!E:I,3,FALSE)</f>
        <v>(五冶钢构龙泉东洪片区70亩住宅、商业及配套工程项目二标段)成都市龙泉驿外东洪路地铁2号线惠王陵地铁C口</v>
      </c>
      <c r="J5132" s="166" t="str">
        <f>VLOOKUP(B5132,辅助信息!E:I,4,FALSE)</f>
        <v>蒋嗣伟</v>
      </c>
      <c r="K5132" s="166">
        <f>VLOOKUP(J5132,辅助信息!H:I,2,FALSE)</f>
        <v>15014331252</v>
      </c>
      <c r="L5132" s="171">
        <f>VLOOKUP(B5132,辅助信息!E:J,6,FALSE)</f>
        <v>0</v>
      </c>
      <c r="O5132" s="62" t="str">
        <f ca="1">IF(OR(M5132="",N5132&lt;&gt;""),"",MAX(M5132-TODAY(),0))</f>
        <v/>
      </c>
      <c r="P5132" s="62" t="str">
        <f ca="1">IF(M5132="","",IF(N5132&lt;&gt;"",MAX(N5132-M5132,0),IF(TODAY()&gt;M5132,TODAY()-M5132,0)))</f>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spans="2:18">
      <c r="B5133" s="165" t="s">
        <v>228</v>
      </c>
      <c r="C5133" s="161">
        <v>45962</v>
      </c>
      <c r="D5133" s="166" t="str">
        <f>VLOOKUP(B5133,辅助信息!E:K,7,FALSE)</f>
        <v>JWDDCD2025092400190</v>
      </c>
      <c r="E5133" s="166" t="str">
        <f>VLOOKUP(F5133,辅助信息!A:B,2,FALSE)</f>
        <v>盘螺</v>
      </c>
      <c r="F5133" s="166" t="s">
        <v>41</v>
      </c>
      <c r="G5133" s="167">
        <v>16</v>
      </c>
      <c r="H5133" s="164"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170" t="str">
        <f>VLOOKUP(B5133,辅助信息!E:I,3,FALSE)</f>
        <v>(五冶钢构龙泉东洪片区70亩住宅、商业及配套工程项目二标段)成都市龙泉驿外东洪路地铁2号线惠王陵地铁C口</v>
      </c>
      <c r="J5133" s="166" t="str">
        <f>VLOOKUP(B5133,辅助信息!E:I,4,FALSE)</f>
        <v>蒋嗣伟</v>
      </c>
      <c r="K5133" s="166">
        <f>VLOOKUP(J5133,辅助信息!H:I,2,FALSE)</f>
        <v>15014331252</v>
      </c>
      <c r="L5133" s="171">
        <f>VLOOKUP(B5133,辅助信息!E:J,6,FALSE)</f>
        <v>0</v>
      </c>
      <c r="O5133" s="62" t="str">
        <f ca="1">IF(OR(M5133="",N5133&lt;&gt;""),"",MAX(M5133-TODAY(),0))</f>
        <v/>
      </c>
      <c r="P5133" s="62" t="str">
        <f ca="1">IF(M5133="","",IF(N5133&lt;&gt;"",MAX(N5133-M5133,0),IF(TODAY()&gt;M5133,TODAY()-M5133,0)))</f>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spans="2:18">
      <c r="B5134" s="165" t="s">
        <v>224</v>
      </c>
      <c r="C5134" s="161">
        <v>45962</v>
      </c>
      <c r="D5134" s="166" t="str">
        <f>VLOOKUP(B5134,辅助信息!E:K,7,FALSE)</f>
        <v>JWDDCD2025092400188</v>
      </c>
      <c r="E5134" s="166" t="str">
        <f>VLOOKUP(F5134,辅助信息!A:B,2,FALSE)</f>
        <v>螺纹钢</v>
      </c>
      <c r="F5134" s="166" t="s">
        <v>66</v>
      </c>
      <c r="G5134" s="167">
        <v>5</v>
      </c>
      <c r="H5134" s="164"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170" t="str">
        <f>VLOOKUP(B5134,辅助信息!E:I,3,FALSE)</f>
        <v>(五冶钢构龙泉东洪片区70亩住宅、商业及配套工程项目一标段)成都市龙泉驿外东洪路地铁2号线惠王陵地铁C口</v>
      </c>
      <c r="J5134" s="166" t="str">
        <f>VLOOKUP(B5134,辅助信息!E:I,4,FALSE)</f>
        <v>邹爱国</v>
      </c>
      <c r="K5134" s="166">
        <f>VLOOKUP(J5134,辅助信息!H:I,2,FALSE)</f>
        <v>13540231225</v>
      </c>
      <c r="L5134" s="171">
        <f>VLOOKUP(B5134,辅助信息!E:J,6,FALSE)</f>
        <v>0</v>
      </c>
      <c r="O5134" s="62" t="str">
        <f ca="1">IF(OR(M5134="",N5134&lt;&gt;""),"",MAX(M5134-TODAY(),0))</f>
        <v/>
      </c>
      <c r="P5134" s="62" t="str">
        <f ca="1">IF(M5134="","",IF(N5134&lt;&gt;"",MAX(N5134-M5134,0),IF(TODAY()&gt;M5134,TODAY()-M5134,0)))</f>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spans="2:18">
      <c r="B5135" s="165" t="s">
        <v>224</v>
      </c>
      <c r="C5135" s="161">
        <v>45962</v>
      </c>
      <c r="D5135" s="166" t="str">
        <f>VLOOKUP(B5135,辅助信息!E:K,7,FALSE)</f>
        <v>JWDDCD2025092400188</v>
      </c>
      <c r="E5135" s="166" t="str">
        <f>VLOOKUP(F5135,辅助信息!A:B,2,FALSE)</f>
        <v>螺纹钢</v>
      </c>
      <c r="F5135" s="166" t="s">
        <v>45</v>
      </c>
      <c r="G5135" s="167">
        <v>5</v>
      </c>
      <c r="H5135" s="164"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170" t="str">
        <f>VLOOKUP(B5135,辅助信息!E:I,3,FALSE)</f>
        <v>(五冶钢构龙泉东洪片区70亩住宅、商业及配套工程项目一标段)成都市龙泉驿外东洪路地铁2号线惠王陵地铁C口</v>
      </c>
      <c r="J5135" s="166" t="str">
        <f>VLOOKUP(B5135,辅助信息!E:I,4,FALSE)</f>
        <v>邹爱国</v>
      </c>
      <c r="K5135" s="166">
        <f>VLOOKUP(J5135,辅助信息!H:I,2,FALSE)</f>
        <v>13540231225</v>
      </c>
      <c r="L5135" s="171">
        <f>VLOOKUP(B5135,辅助信息!E:J,6,FALSE)</f>
        <v>0</v>
      </c>
      <c r="O5135" s="62" t="str">
        <f ca="1">IF(OR(M5135="",N5135&lt;&gt;""),"",MAX(M5135-TODAY(),0))</f>
        <v/>
      </c>
      <c r="P5135" s="62" t="str">
        <f ca="1">IF(M5135="","",IF(N5135&lt;&gt;"",MAX(N5135-M5135,0),IF(TODAY()&gt;M5135,TODAY()-M5135,0)))</f>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spans="2:18">
      <c r="B5136" s="165" t="s">
        <v>224</v>
      </c>
      <c r="C5136" s="161">
        <v>45962</v>
      </c>
      <c r="D5136" s="166" t="str">
        <f>VLOOKUP(B5136,辅助信息!E:K,7,FALSE)</f>
        <v>JWDDCD2025092400188</v>
      </c>
      <c r="E5136" s="166" t="str">
        <f>VLOOKUP(F5136,辅助信息!A:B,2,FALSE)</f>
        <v>螺纹钢</v>
      </c>
      <c r="F5136" s="166" t="s">
        <v>21</v>
      </c>
      <c r="G5136" s="167">
        <v>10</v>
      </c>
      <c r="H5136" s="164"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170" t="str">
        <f>VLOOKUP(B5136,辅助信息!E:I,3,FALSE)</f>
        <v>(五冶钢构龙泉东洪片区70亩住宅、商业及配套工程项目一标段)成都市龙泉驿外东洪路地铁2号线惠王陵地铁C口</v>
      </c>
      <c r="J5136" s="166" t="str">
        <f>VLOOKUP(B5136,辅助信息!E:I,4,FALSE)</f>
        <v>邹爱国</v>
      </c>
      <c r="K5136" s="166">
        <f>VLOOKUP(J5136,辅助信息!H:I,2,FALSE)</f>
        <v>13540231225</v>
      </c>
      <c r="L5136" s="171">
        <f>VLOOKUP(B5136,辅助信息!E:J,6,FALSE)</f>
        <v>0</v>
      </c>
      <c r="O5136" s="62" t="str">
        <f ca="1">IF(OR(M5136="",N5136&lt;&gt;""),"",MAX(M5136-TODAY(),0))</f>
        <v/>
      </c>
      <c r="P5136" s="62" t="str">
        <f ca="1">IF(M5136="","",IF(N5136&lt;&gt;"",MAX(N5136-M5136,0),IF(TODAY()&gt;M5136,TODAY()-M5136,0)))</f>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spans="2:18">
      <c r="B5137" s="165" t="s">
        <v>224</v>
      </c>
      <c r="C5137" s="161">
        <v>45962</v>
      </c>
      <c r="D5137" s="166" t="str">
        <f>VLOOKUP(B5137,辅助信息!E:K,7,FALSE)</f>
        <v>JWDDCD2025092400188</v>
      </c>
      <c r="E5137" s="166" t="str">
        <f>VLOOKUP(F5137,辅助信息!A:B,2,FALSE)</f>
        <v>螺纹钢</v>
      </c>
      <c r="F5137" s="166" t="s">
        <v>46</v>
      </c>
      <c r="G5137" s="167">
        <v>15</v>
      </c>
      <c r="H5137" s="164"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170" t="str">
        <f>VLOOKUP(B5137,辅助信息!E:I,3,FALSE)</f>
        <v>(五冶钢构龙泉东洪片区70亩住宅、商业及配套工程项目一标段)成都市龙泉驿外东洪路地铁2号线惠王陵地铁C口</v>
      </c>
      <c r="J5137" s="166" t="str">
        <f>VLOOKUP(B5137,辅助信息!E:I,4,FALSE)</f>
        <v>邹爱国</v>
      </c>
      <c r="K5137" s="166">
        <f>VLOOKUP(J5137,辅助信息!H:I,2,FALSE)</f>
        <v>13540231225</v>
      </c>
      <c r="L5137" s="171">
        <f>VLOOKUP(B5137,辅助信息!E:J,6,FALSE)</f>
        <v>0</v>
      </c>
      <c r="O5137" s="62" t="str">
        <f ca="1">IF(OR(M5137="",N5137&lt;&gt;""),"",MAX(M5137-TODAY(),0))</f>
        <v/>
      </c>
      <c r="P5137" s="62" t="str">
        <f ca="1">IF(M5137="","",IF(N5137&lt;&gt;"",MAX(N5137-M5137,0),IF(TODAY()&gt;M5137,TODAY()-M5137,0)))</f>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spans="2:18">
      <c r="B5138" s="165" t="s">
        <v>229</v>
      </c>
      <c r="C5138" s="161">
        <v>45962</v>
      </c>
      <c r="D5138" s="166" t="str">
        <f>VLOOKUP(B5138,辅助信息!E:K,7,FALSE)</f>
        <v>JWDDCD2025092400212</v>
      </c>
      <c r="E5138" s="166" t="str">
        <f>VLOOKUP(F5138,辅助信息!A:B,2,FALSE)</f>
        <v>高线</v>
      </c>
      <c r="F5138" s="166" t="s">
        <v>57</v>
      </c>
      <c r="G5138" s="167">
        <v>2</v>
      </c>
      <c r="H5138" s="164"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170" t="str">
        <f>VLOOKUP(B5138,辅助信息!E:I,3,FALSE)</f>
        <v>(五冶钢构龙泉东洪片区85亩住宅、商业及配套工程项目三标段)成都市龙泉驿外东洪路地铁2号线惠王陵地铁C口</v>
      </c>
      <c r="J5138" s="166" t="str">
        <f>VLOOKUP(B5138,辅助信息!E:I,4,FALSE)</f>
        <v>王军宝</v>
      </c>
      <c r="K5138" s="166">
        <f>VLOOKUP(J5138,辅助信息!H:I,2,FALSE)</f>
        <v>13889142392</v>
      </c>
      <c r="L5138" s="171">
        <f>VLOOKUP(B5138,辅助信息!E:J,6,FALSE)</f>
        <v>0</v>
      </c>
      <c r="O5138" s="62" t="str">
        <f ca="1">IF(OR(M5138="",N5138&lt;&gt;""),"",MAX(M5138-TODAY(),0))</f>
        <v/>
      </c>
      <c r="P5138" s="62" t="str">
        <f ca="1">IF(M5138="","",IF(N5138&lt;&gt;"",MAX(N5138-M5138,0),IF(TODAY()&gt;M5138,TODAY()-M5138,0)))</f>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spans="2:18">
      <c r="B5139" s="165" t="s">
        <v>229</v>
      </c>
      <c r="C5139" s="161">
        <v>45962</v>
      </c>
      <c r="D5139" s="166" t="str">
        <f>VLOOKUP(B5139,辅助信息!E:K,7,FALSE)</f>
        <v>JWDDCD2025092400212</v>
      </c>
      <c r="E5139" s="166" t="str">
        <f>VLOOKUP(F5139,辅助信息!A:B,2,FALSE)</f>
        <v>高线</v>
      </c>
      <c r="F5139" s="166" t="s">
        <v>53</v>
      </c>
      <c r="G5139" s="167">
        <v>2</v>
      </c>
      <c r="H5139" s="164"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170" t="str">
        <f>VLOOKUP(B5139,辅助信息!E:I,3,FALSE)</f>
        <v>(五冶钢构龙泉东洪片区85亩住宅、商业及配套工程项目三标段)成都市龙泉驿外东洪路地铁2号线惠王陵地铁C口</v>
      </c>
      <c r="J5139" s="166" t="str">
        <f>VLOOKUP(B5139,辅助信息!E:I,4,FALSE)</f>
        <v>王军宝</v>
      </c>
      <c r="K5139" s="166">
        <f>VLOOKUP(J5139,辅助信息!H:I,2,FALSE)</f>
        <v>13889142392</v>
      </c>
      <c r="L5139" s="171">
        <f>VLOOKUP(B5139,辅助信息!E:J,6,FALSE)</f>
        <v>0</v>
      </c>
      <c r="O5139" s="62" t="str">
        <f ca="1">IF(OR(M5139="",N5139&lt;&gt;""),"",MAX(M5139-TODAY(),0))</f>
        <v/>
      </c>
      <c r="P5139" s="62" t="str">
        <f ca="1">IF(M5139="","",IF(N5139&lt;&gt;"",MAX(N5139-M5139,0),IF(TODAY()&gt;M5139,TODAY()-M5139,0)))</f>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spans="2:18">
      <c r="B5140" s="165" t="s">
        <v>229</v>
      </c>
      <c r="C5140" s="161">
        <v>45962</v>
      </c>
      <c r="D5140" s="166" t="str">
        <f>VLOOKUP(B5140,辅助信息!E:K,7,FALSE)</f>
        <v>JWDDCD2025092400212</v>
      </c>
      <c r="E5140" s="166" t="str">
        <f>VLOOKUP(F5140,辅助信息!A:B,2,FALSE)</f>
        <v>螺纹钢</v>
      </c>
      <c r="F5140" s="166" t="s">
        <v>27</v>
      </c>
      <c r="G5140" s="167">
        <f>117-35</f>
        <v>82</v>
      </c>
      <c r="H5140" s="164"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170" t="str">
        <f>VLOOKUP(B5140,辅助信息!E:I,3,FALSE)</f>
        <v>(五冶钢构龙泉东洪片区85亩住宅、商业及配套工程项目三标段)成都市龙泉驿外东洪路地铁2号线惠王陵地铁C口</v>
      </c>
      <c r="J5140" s="166" t="str">
        <f>VLOOKUP(B5140,辅助信息!E:I,4,FALSE)</f>
        <v>王军宝</v>
      </c>
      <c r="K5140" s="166">
        <f>VLOOKUP(J5140,辅助信息!H:I,2,FALSE)</f>
        <v>13889142392</v>
      </c>
      <c r="L5140" s="171">
        <f>VLOOKUP(B5140,辅助信息!E:J,6,FALSE)</f>
        <v>0</v>
      </c>
      <c r="O5140" s="62" t="str">
        <f ca="1">IF(OR(M5140="",N5140&lt;&gt;""),"",MAX(M5140-TODAY(),0))</f>
        <v/>
      </c>
      <c r="P5140" s="62" t="str">
        <f ca="1">IF(M5140="","",IF(N5140&lt;&gt;"",MAX(N5140-M5140,0),IF(TODAY()&gt;M5140,TODAY()-M5140,0)))</f>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spans="2:18">
      <c r="B5141" s="165" t="s">
        <v>229</v>
      </c>
      <c r="C5141" s="161">
        <v>45962</v>
      </c>
      <c r="D5141" s="166" t="str">
        <f>VLOOKUP(B5141,辅助信息!E:K,7,FALSE)</f>
        <v>JWDDCD2025092400212</v>
      </c>
      <c r="E5141" s="166" t="str">
        <f>VLOOKUP(F5141,辅助信息!A:B,2,FALSE)</f>
        <v>螺纹钢</v>
      </c>
      <c r="F5141" s="166" t="s">
        <v>19</v>
      </c>
      <c r="G5141" s="167">
        <v>35</v>
      </c>
      <c r="H5141" s="164"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170" t="str">
        <f>VLOOKUP(B5141,辅助信息!E:I,3,FALSE)</f>
        <v>(五冶钢构龙泉东洪片区85亩住宅、商业及配套工程项目三标段)成都市龙泉驿外东洪路地铁2号线惠王陵地铁C口</v>
      </c>
      <c r="J5141" s="166" t="str">
        <f>VLOOKUP(B5141,辅助信息!E:I,4,FALSE)</f>
        <v>王军宝</v>
      </c>
      <c r="K5141" s="166">
        <f>VLOOKUP(J5141,辅助信息!H:I,2,FALSE)</f>
        <v>13889142392</v>
      </c>
      <c r="L5141" s="171">
        <f>VLOOKUP(B5141,辅助信息!E:J,6,FALSE)</f>
        <v>0</v>
      </c>
      <c r="O5141" s="62" t="str">
        <f ca="1">IF(OR(M5141="",N5141&lt;&gt;""),"",MAX(M5141-TODAY(),0))</f>
        <v/>
      </c>
      <c r="P5141" s="62" t="str">
        <f ca="1">IF(M5141="","",IF(N5141&lt;&gt;"",MAX(N5141-M5141,0),IF(TODAY()&gt;M5141,TODAY()-M5141,0)))</f>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spans="2:18">
      <c r="B5142" s="165" t="s">
        <v>229</v>
      </c>
      <c r="C5142" s="161">
        <v>45962</v>
      </c>
      <c r="D5142" s="166" t="str">
        <f>VLOOKUP(B5142,辅助信息!E:K,7,FALSE)</f>
        <v>JWDDCD2025092400212</v>
      </c>
      <c r="E5142" s="166" t="str">
        <f>VLOOKUP(F5142,辅助信息!A:B,2,FALSE)</f>
        <v>螺纹钢</v>
      </c>
      <c r="F5142" s="166" t="s">
        <v>32</v>
      </c>
      <c r="G5142" s="167">
        <v>10</v>
      </c>
      <c r="H5142" s="164"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170" t="str">
        <f>VLOOKUP(B5142,辅助信息!E:I,3,FALSE)</f>
        <v>(五冶钢构龙泉东洪片区85亩住宅、商业及配套工程项目三标段)成都市龙泉驿外东洪路地铁2号线惠王陵地铁C口</v>
      </c>
      <c r="J5142" s="166" t="str">
        <f>VLOOKUP(B5142,辅助信息!E:I,4,FALSE)</f>
        <v>王军宝</v>
      </c>
      <c r="K5142" s="166">
        <f>VLOOKUP(J5142,辅助信息!H:I,2,FALSE)</f>
        <v>13889142392</v>
      </c>
      <c r="L5142" s="171">
        <f>VLOOKUP(B5142,辅助信息!E:J,6,FALSE)</f>
        <v>0</v>
      </c>
      <c r="O5142" s="62" t="str">
        <f ca="1">IF(OR(M5142="",N5142&lt;&gt;""),"",MAX(M5142-TODAY(),0))</f>
        <v/>
      </c>
      <c r="P5142" s="62" t="str">
        <f ca="1">IF(M5142="","",IF(N5142&lt;&gt;"",MAX(N5142-M5142,0),IF(TODAY()&gt;M5142,TODAY()-M5142,0)))</f>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spans="2:18">
      <c r="B5143" s="165" t="s">
        <v>229</v>
      </c>
      <c r="C5143" s="161">
        <v>45962</v>
      </c>
      <c r="D5143" s="166" t="str">
        <f>VLOOKUP(B5143,辅助信息!E:K,7,FALSE)</f>
        <v>JWDDCD2025092400212</v>
      </c>
      <c r="E5143" s="166" t="str">
        <f>VLOOKUP(F5143,辅助信息!A:B,2,FALSE)</f>
        <v>螺纹钢</v>
      </c>
      <c r="F5143" s="166" t="s">
        <v>30</v>
      </c>
      <c r="G5143" s="167">
        <f>21-5</f>
        <v>16</v>
      </c>
      <c r="H5143" s="164"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170" t="str">
        <f>VLOOKUP(B5143,辅助信息!E:I,3,FALSE)</f>
        <v>(五冶钢构龙泉东洪片区85亩住宅、商业及配套工程项目三标段)成都市龙泉驿外东洪路地铁2号线惠王陵地铁C口</v>
      </c>
      <c r="J5143" s="166" t="str">
        <f>VLOOKUP(B5143,辅助信息!E:I,4,FALSE)</f>
        <v>王军宝</v>
      </c>
      <c r="K5143" s="166">
        <f>VLOOKUP(J5143,辅助信息!H:I,2,FALSE)</f>
        <v>13889142392</v>
      </c>
      <c r="L5143" s="171">
        <f>VLOOKUP(B5143,辅助信息!E:J,6,FALSE)</f>
        <v>0</v>
      </c>
      <c r="O5143" s="62" t="str">
        <f ca="1">IF(OR(M5143="",N5143&lt;&gt;""),"",MAX(M5143-TODAY(),0))</f>
        <v/>
      </c>
      <c r="P5143" s="62" t="str">
        <f ca="1">IF(M5143="","",IF(N5143&lt;&gt;"",MAX(N5143-M5143,0),IF(TODAY()&gt;M5143,TODAY()-M5143,0)))</f>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spans="2:18">
      <c r="B5144" s="165" t="s">
        <v>229</v>
      </c>
      <c r="C5144" s="161">
        <v>45962</v>
      </c>
      <c r="D5144" s="166" t="str">
        <f>VLOOKUP(B5144,辅助信息!E:K,7,FALSE)</f>
        <v>JWDDCD2025092400212</v>
      </c>
      <c r="E5144" s="166" t="str">
        <f>VLOOKUP(F5144,辅助信息!A:B,2,FALSE)</f>
        <v>螺纹钢</v>
      </c>
      <c r="F5144" s="166" t="s">
        <v>33</v>
      </c>
      <c r="G5144" s="167">
        <v>8</v>
      </c>
      <c r="H5144" s="164"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170" t="str">
        <f>VLOOKUP(B5144,辅助信息!E:I,3,FALSE)</f>
        <v>(五冶钢构龙泉东洪片区85亩住宅、商业及配套工程项目三标段)成都市龙泉驿外东洪路地铁2号线惠王陵地铁C口</v>
      </c>
      <c r="J5144" s="166" t="str">
        <f>VLOOKUP(B5144,辅助信息!E:I,4,FALSE)</f>
        <v>王军宝</v>
      </c>
      <c r="K5144" s="166">
        <f>VLOOKUP(J5144,辅助信息!H:I,2,FALSE)</f>
        <v>13889142392</v>
      </c>
      <c r="L5144" s="171">
        <f>VLOOKUP(B5144,辅助信息!E:J,6,FALSE)</f>
        <v>0</v>
      </c>
      <c r="O5144" s="62" t="str">
        <f ca="1">IF(OR(M5144="",N5144&lt;&gt;""),"",MAX(M5144-TODAY(),0))</f>
        <v/>
      </c>
      <c r="P5144" s="62" t="str">
        <f ca="1">IF(M5144="","",IF(N5144&lt;&gt;"",MAX(N5144-M5144,0),IF(TODAY()&gt;M5144,TODAY()-M5144,0)))</f>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spans="2:18">
      <c r="B5145" s="165" t="s">
        <v>229</v>
      </c>
      <c r="C5145" s="161">
        <v>45962</v>
      </c>
      <c r="D5145" s="166" t="str">
        <f>VLOOKUP(B5145,辅助信息!E:K,7,FALSE)</f>
        <v>JWDDCD2025092400212</v>
      </c>
      <c r="E5145" s="166" t="str">
        <f>VLOOKUP(F5145,辅助信息!A:B,2,FALSE)</f>
        <v>螺纹钢</v>
      </c>
      <c r="F5145" s="166" t="s">
        <v>28</v>
      </c>
      <c r="G5145" s="167">
        <v>16</v>
      </c>
      <c r="H5145" s="164"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170" t="str">
        <f>VLOOKUP(B5145,辅助信息!E:I,3,FALSE)</f>
        <v>(五冶钢构龙泉东洪片区85亩住宅、商业及配套工程项目三标段)成都市龙泉驿外东洪路地铁2号线惠王陵地铁C口</v>
      </c>
      <c r="J5145" s="166" t="str">
        <f>VLOOKUP(B5145,辅助信息!E:I,4,FALSE)</f>
        <v>王军宝</v>
      </c>
      <c r="K5145" s="166">
        <f>VLOOKUP(J5145,辅助信息!H:I,2,FALSE)</f>
        <v>13889142392</v>
      </c>
      <c r="L5145" s="171">
        <f>VLOOKUP(B5145,辅助信息!E:J,6,FALSE)</f>
        <v>0</v>
      </c>
      <c r="O5145" s="62" t="str">
        <f ca="1">IF(OR(M5145="",N5145&lt;&gt;""),"",MAX(M5145-TODAY(),0))</f>
        <v/>
      </c>
      <c r="P5145" s="62" t="str">
        <f ca="1">IF(M5145="","",IF(N5145&lt;&gt;"",MAX(N5145-M5145,0),IF(TODAY()&gt;M5145,TODAY()-M5145,0)))</f>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spans="2:18">
      <c r="B5146" s="165" t="s">
        <v>229</v>
      </c>
      <c r="C5146" s="161">
        <v>45962</v>
      </c>
      <c r="D5146" s="166" t="str">
        <f>VLOOKUP(B5146,辅助信息!E:K,7,FALSE)</f>
        <v>JWDDCD2025092400212</v>
      </c>
      <c r="E5146" s="166" t="str">
        <f>VLOOKUP(F5146,辅助信息!A:B,2,FALSE)</f>
        <v>螺纹钢</v>
      </c>
      <c r="F5146" s="166" t="s">
        <v>18</v>
      </c>
      <c r="G5146" s="167">
        <v>10</v>
      </c>
      <c r="H5146" s="164"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170" t="str">
        <f>VLOOKUP(B5146,辅助信息!E:I,3,FALSE)</f>
        <v>(五冶钢构龙泉东洪片区85亩住宅、商业及配套工程项目三标段)成都市龙泉驿外东洪路地铁2号线惠王陵地铁C口</v>
      </c>
      <c r="J5146" s="166" t="str">
        <f>VLOOKUP(B5146,辅助信息!E:I,4,FALSE)</f>
        <v>王军宝</v>
      </c>
      <c r="K5146" s="166">
        <f>VLOOKUP(J5146,辅助信息!H:I,2,FALSE)</f>
        <v>13889142392</v>
      </c>
      <c r="L5146" s="171">
        <f>VLOOKUP(B5146,辅助信息!E:J,6,FALSE)</f>
        <v>0</v>
      </c>
      <c r="O5146" s="62" t="str">
        <f ca="1">IF(OR(M5146="",N5146&lt;&gt;""),"",MAX(M5146-TODAY(),0))</f>
        <v/>
      </c>
      <c r="P5146" s="62" t="str">
        <f ca="1">IF(M5146="","",IF(N5146&lt;&gt;"",MAX(N5146-M5146,0),IF(TODAY()&gt;M5146,TODAY()-M5146,0)))</f>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spans="2:18">
      <c r="B5147" s="165" t="s">
        <v>229</v>
      </c>
      <c r="C5147" s="161">
        <v>45962</v>
      </c>
      <c r="D5147" s="166" t="str">
        <f>VLOOKUP(B5147,辅助信息!E:K,7,FALSE)</f>
        <v>JWDDCD2025092400212</v>
      </c>
      <c r="E5147" s="166" t="str">
        <f>VLOOKUP(F5147,辅助信息!A:B,2,FALSE)</f>
        <v>螺纹钢</v>
      </c>
      <c r="F5147" s="166" t="s">
        <v>46</v>
      </c>
      <c r="G5147" s="167">
        <v>9</v>
      </c>
      <c r="H5147" s="164"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170" t="str">
        <f>VLOOKUP(B5147,辅助信息!E:I,3,FALSE)</f>
        <v>(五冶钢构龙泉东洪片区85亩住宅、商业及配套工程项目三标段)成都市龙泉驿外东洪路地铁2号线惠王陵地铁C口</v>
      </c>
      <c r="J5147" s="166" t="str">
        <f>VLOOKUP(B5147,辅助信息!E:I,4,FALSE)</f>
        <v>王军宝</v>
      </c>
      <c r="K5147" s="166">
        <f>VLOOKUP(J5147,辅助信息!H:I,2,FALSE)</f>
        <v>13889142392</v>
      </c>
      <c r="L5147" s="171">
        <f>VLOOKUP(B5147,辅助信息!E:J,6,FALSE)</f>
        <v>0</v>
      </c>
      <c r="O5147" s="62" t="str">
        <f ca="1">IF(OR(M5147="",N5147&lt;&gt;""),"",MAX(M5147-TODAY(),0))</f>
        <v/>
      </c>
      <c r="P5147" s="62" t="str">
        <f ca="1">IF(M5147="","",IF(N5147&lt;&gt;"",MAX(N5147-M5147,0),IF(TODAY()&gt;M5147,TODAY()-M5147,0)))</f>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spans="2:18">
      <c r="B5148" s="165" t="s">
        <v>229</v>
      </c>
      <c r="C5148" s="161">
        <v>45962</v>
      </c>
      <c r="D5148" s="166" t="str">
        <f>VLOOKUP(B5148,辅助信息!E:K,7,FALSE)</f>
        <v>JWDDCD2025092400212</v>
      </c>
      <c r="E5148" s="166" t="str">
        <f>VLOOKUP(F5148,辅助信息!A:B,2,FALSE)</f>
        <v>盘螺</v>
      </c>
      <c r="F5148" s="166" t="s">
        <v>41</v>
      </c>
      <c r="G5148" s="167">
        <v>35</v>
      </c>
      <c r="H5148" s="164"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170" t="str">
        <f>VLOOKUP(B5148,辅助信息!E:I,3,FALSE)</f>
        <v>(五冶钢构龙泉东洪片区85亩住宅、商业及配套工程项目三标段)成都市龙泉驿外东洪路地铁2号线惠王陵地铁C口</v>
      </c>
      <c r="J5148" s="166" t="str">
        <f>VLOOKUP(B5148,辅助信息!E:I,4,FALSE)</f>
        <v>王军宝</v>
      </c>
      <c r="K5148" s="166">
        <f>VLOOKUP(J5148,辅助信息!H:I,2,FALSE)</f>
        <v>13889142392</v>
      </c>
      <c r="L5148" s="171">
        <f>VLOOKUP(B5148,辅助信息!E:J,6,FALSE)</f>
        <v>0</v>
      </c>
      <c r="O5148" s="62" t="str">
        <f ca="1">IF(OR(M5148="",N5148&lt;&gt;""),"",MAX(M5148-TODAY(),0))</f>
        <v/>
      </c>
      <c r="P5148" s="62" t="str">
        <f ca="1">IF(M5148="","",IF(N5148&lt;&gt;"",MAX(N5148-M5148,0),IF(TODAY()&gt;M5148,TODAY()-M5148,0)))</f>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spans="2:18">
      <c r="B5149" s="165" t="s">
        <v>229</v>
      </c>
      <c r="C5149" s="161">
        <v>45962</v>
      </c>
      <c r="D5149" s="166" t="str">
        <f>VLOOKUP(B5149,辅助信息!E:K,7,FALSE)</f>
        <v>JWDDCD2025092400212</v>
      </c>
      <c r="E5149" s="166" t="str">
        <f>VLOOKUP(F5149,辅助信息!A:B,2,FALSE)</f>
        <v>盘螺</v>
      </c>
      <c r="F5149" s="166" t="s">
        <v>49</v>
      </c>
      <c r="G5149" s="167">
        <v>8</v>
      </c>
      <c r="H5149" s="164"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170" t="str">
        <f>VLOOKUP(B5149,辅助信息!E:I,3,FALSE)</f>
        <v>(五冶钢构龙泉东洪片区85亩住宅、商业及配套工程项目三标段)成都市龙泉驿外东洪路地铁2号线惠王陵地铁C口</v>
      </c>
      <c r="J5149" s="166" t="str">
        <f>VLOOKUP(B5149,辅助信息!E:I,4,FALSE)</f>
        <v>王军宝</v>
      </c>
      <c r="K5149" s="166">
        <f>VLOOKUP(J5149,辅助信息!H:I,2,FALSE)</f>
        <v>13889142392</v>
      </c>
      <c r="L5149" s="171">
        <f>VLOOKUP(B5149,辅助信息!E:J,6,FALSE)</f>
        <v>0</v>
      </c>
      <c r="O5149" s="62" t="str">
        <f ca="1">IF(OR(M5149="",N5149&lt;&gt;""),"",MAX(M5149-TODAY(),0))</f>
        <v/>
      </c>
      <c r="P5149" s="62" t="str">
        <f ca="1">IF(M5149="","",IF(N5149&lt;&gt;"",MAX(N5149-M5149,0),IF(TODAY()&gt;M5149,TODAY()-M5149,0)))</f>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spans="2:18">
      <c r="B5150" s="165" t="s">
        <v>229</v>
      </c>
      <c r="C5150" s="161">
        <v>45962</v>
      </c>
      <c r="D5150" s="166" t="str">
        <f>VLOOKUP(B5150,辅助信息!E:K,7,FALSE)</f>
        <v>JWDDCD2025092400212</v>
      </c>
      <c r="E5150" s="166" t="str">
        <f>VLOOKUP(F5150,辅助信息!A:B,2,FALSE)</f>
        <v>盘螺</v>
      </c>
      <c r="F5150" s="166" t="s">
        <v>40</v>
      </c>
      <c r="G5150" s="167">
        <f>84-35</f>
        <v>49</v>
      </c>
      <c r="H5150" s="164"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170" t="str">
        <f>VLOOKUP(B5150,辅助信息!E:I,3,FALSE)</f>
        <v>(五冶钢构龙泉东洪片区85亩住宅、商业及配套工程项目三标段)成都市龙泉驿外东洪路地铁2号线惠王陵地铁C口</v>
      </c>
      <c r="J5150" s="166" t="str">
        <f>VLOOKUP(B5150,辅助信息!E:I,4,FALSE)</f>
        <v>王军宝</v>
      </c>
      <c r="K5150" s="166">
        <f>VLOOKUP(J5150,辅助信息!H:I,2,FALSE)</f>
        <v>13889142392</v>
      </c>
      <c r="L5150" s="171">
        <f>VLOOKUP(B5150,辅助信息!E:J,6,FALSE)</f>
        <v>0</v>
      </c>
      <c r="O5150" s="62" t="str">
        <f ca="1">IF(OR(M5150="",N5150&lt;&gt;""),"",MAX(M5150-TODAY(),0))</f>
        <v/>
      </c>
      <c r="P5150" s="62" t="str">
        <f ca="1">IF(M5150="","",IF(N5150&lt;&gt;"",MAX(N5150-M5150,0),IF(TODAY()&gt;M5150,TODAY()-M5150,0)))</f>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spans="2:18">
      <c r="B5151" s="165" t="s">
        <v>163</v>
      </c>
      <c r="C5151" s="161">
        <v>45962</v>
      </c>
      <c r="D5151" s="166" t="str">
        <f>VLOOKUP(B5151,辅助信息!E:K,7,FALSE)</f>
        <v>JWDDCD2025052800131</v>
      </c>
      <c r="E5151" s="166" t="str">
        <f>VLOOKUP(F5151,辅助信息!A:B,2,FALSE)</f>
        <v>盘螺</v>
      </c>
      <c r="F5151" s="166" t="s">
        <v>40</v>
      </c>
      <c r="G5151" s="167">
        <v>35</v>
      </c>
      <c r="H5151" s="164" t="str">
        <f>IF(SUMIFS('[1]2025年已发货'!$E:$E,'[1]2025年已发货'!$F:$F,C5151,'[1]2025年已发货'!$C:$C,F5151,'[1]2025年已发货'!$G:$G,I5151,'[1]2025年已发货'!$H:$H,J5151)=0,"未发货",SUMIFS('[1]2025年已发货'!$E:$E,'[1]2025年已发货'!$F:$F,C5151,'[1]2025年已发货'!$C:$C,F5151,'[1]2025年已发货'!$G:$G,I5151,'[1]2025年已发货'!$H:$H,J5151))</f>
        <v>未发货</v>
      </c>
      <c r="I5151" s="170" t="str">
        <f>VLOOKUP(B5151,辅助信息!E:I,3,FALSE)</f>
        <v>（商投建工达州中医药科技园-4工区-9号楼）达州市通川区达州中医药职业学院犀牛大道北段</v>
      </c>
      <c r="J5151" s="166" t="str">
        <f>VLOOKUP(B5151,辅助信息!E:I,4,FALSE)</f>
        <v>张扬</v>
      </c>
      <c r="K5151" s="166">
        <f>VLOOKUP(J5151,辅助信息!H:I,2,FALSE)</f>
        <v>18381904567</v>
      </c>
      <c r="L5151" s="171" t="str">
        <f>VLOOKUP(B5151,辅助信息!E:J,6,FALSE)</f>
        <v>控制炉批号！多了现场不收！,优先安排达钢,提前联系到场规格及数量</v>
      </c>
      <c r="O5151" s="62" t="str">
        <f ca="1">IF(OR(M5151="",N5151&lt;&gt;""),"",MAX(M5151-TODAY(),0))</f>
        <v/>
      </c>
      <c r="P5151" s="62" t="str">
        <f ca="1">IF(M5151="","",IF(N5151&lt;&gt;"",MAX(N5151-M5151,0),IF(TODAY()&gt;M5151,TODAY()-M5151,0)))</f>
        <v/>
      </c>
      <c r="Q5151" s="29" t="str">
        <f>VLOOKUP(B5151,辅助信息!E:M,9,FALSE)</f>
        <v>ZTWM-CDGS-XS-2024-0134-商投建工达州中医药科技成果示范园项目</v>
      </c>
      <c r="R5151" s="29" t="str">
        <f>_xlfn._xlws.FILTER(辅助信息!D:D,辅助信息!E:E=B5151)</f>
        <v>商投建工达州中医药科技园</v>
      </c>
    </row>
    <row r="5152" spans="2:18">
      <c r="B5152" s="165" t="s">
        <v>163</v>
      </c>
      <c r="C5152" s="161">
        <v>45962</v>
      </c>
      <c r="D5152" s="166" t="str">
        <f>VLOOKUP(B5152,辅助信息!E:K,7,FALSE)</f>
        <v>JWDDCD2025052800131</v>
      </c>
      <c r="E5152" s="166" t="str">
        <f>VLOOKUP(F5152,辅助信息!A:B,2,FALSE)</f>
        <v>螺纹钢</v>
      </c>
      <c r="F5152" s="166" t="s">
        <v>82</v>
      </c>
      <c r="G5152" s="167">
        <v>3</v>
      </c>
      <c r="H5152" s="164"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170" t="str">
        <f>VLOOKUP(B5152,辅助信息!E:I,3,FALSE)</f>
        <v>（商投建工达州中医药科技园-4工区-9号楼）达州市通川区达州中医药职业学院犀牛大道北段</v>
      </c>
      <c r="J5152" s="166" t="str">
        <f>VLOOKUP(B5152,辅助信息!E:I,4,FALSE)</f>
        <v>张扬</v>
      </c>
      <c r="K5152" s="166">
        <f>VLOOKUP(J5152,辅助信息!H:I,2,FALSE)</f>
        <v>18381904567</v>
      </c>
      <c r="L5152" s="171" t="str">
        <f>VLOOKUP(B5152,辅助信息!E:J,6,FALSE)</f>
        <v>控制炉批号！多了现场不收！,优先安排达钢,提前联系到场规格及数量</v>
      </c>
      <c r="O5152" s="62" t="str">
        <f ca="1">IF(OR(M5152="",N5152&lt;&gt;""),"",MAX(M5152-TODAY(),0))</f>
        <v/>
      </c>
      <c r="P5152" s="62" t="str">
        <f ca="1">IF(M5152="","",IF(N5152&lt;&gt;"",MAX(N5152-M5152,0),IF(TODAY()&gt;M5152,TODAY()-M5152,0)))</f>
        <v/>
      </c>
      <c r="Q5152" s="29" t="str">
        <f>VLOOKUP(B5152,辅助信息!E:M,9,FALSE)</f>
        <v>ZTWM-CDGS-XS-2024-0134-商投建工达州中医药科技成果示范园项目</v>
      </c>
      <c r="R5152" s="29" t="str">
        <f>_xlfn._xlws.FILTER(辅助信息!D:D,辅助信息!E:E=B5152)</f>
        <v>商投建工达州中医药科技园</v>
      </c>
    </row>
    <row r="5153" spans="2:18">
      <c r="B5153" s="165" t="s">
        <v>163</v>
      </c>
      <c r="C5153" s="161">
        <v>45962</v>
      </c>
      <c r="D5153" s="166" t="str">
        <f>VLOOKUP(B5153,辅助信息!E:K,7,FALSE)</f>
        <v>JWDDCD2025052800131</v>
      </c>
      <c r="E5153" s="166" t="str">
        <f>VLOOKUP(F5153,辅助信息!A:B,2,FALSE)</f>
        <v>螺纹钢</v>
      </c>
      <c r="F5153" s="166" t="s">
        <v>45</v>
      </c>
      <c r="G5153" s="167">
        <v>6</v>
      </c>
      <c r="H5153" s="164" t="str">
        <f>IF(SUMIFS('[1]2025年已发货'!$E:$E,'[1]2025年已发货'!$F:$F,C5153,'[1]2025年已发货'!$C:$C,F5153,'[1]2025年已发货'!$G:$G,I5153,'[1]2025年已发货'!$H:$H,J5153)=0,"未发货",SUMIFS('[1]2025年已发货'!$E:$E,'[1]2025年已发货'!$F:$F,C5153,'[1]2025年已发货'!$C:$C,F5153,'[1]2025年已发货'!$G:$G,I5153,'[1]2025年已发货'!$H:$H,J5153))</f>
        <v>未发货</v>
      </c>
      <c r="I5153" s="170" t="str">
        <f>VLOOKUP(B5153,辅助信息!E:I,3,FALSE)</f>
        <v>（商投建工达州中医药科技园-4工区-9号楼）达州市通川区达州中医药职业学院犀牛大道北段</v>
      </c>
      <c r="J5153" s="166" t="str">
        <f>VLOOKUP(B5153,辅助信息!E:I,4,FALSE)</f>
        <v>张扬</v>
      </c>
      <c r="K5153" s="166">
        <f>VLOOKUP(J5153,辅助信息!H:I,2,FALSE)</f>
        <v>18381904567</v>
      </c>
      <c r="L5153" s="171" t="str">
        <f>VLOOKUP(B5153,辅助信息!E:J,6,FALSE)</f>
        <v>控制炉批号！多了现场不收！,优先安排达钢,提前联系到场规格及数量</v>
      </c>
      <c r="O5153" s="62" t="str">
        <f ca="1">IF(OR(M5153="",N5153&lt;&gt;""),"",MAX(M5153-TODAY(),0))</f>
        <v/>
      </c>
      <c r="P5153" s="62" t="str">
        <f ca="1">IF(M5153="","",IF(N5153&lt;&gt;"",MAX(N5153-M5153,0),IF(TODAY()&gt;M5153,TODAY()-M5153,0)))</f>
        <v/>
      </c>
      <c r="Q5153" s="29" t="str">
        <f>VLOOKUP(B5153,辅助信息!E:M,9,FALSE)</f>
        <v>ZTWM-CDGS-XS-2024-0134-商投建工达州中医药科技成果示范园项目</v>
      </c>
      <c r="R5153" s="29" t="str">
        <f>_xlfn._xlws.FILTER(辅助信息!D:D,辅助信息!E:E=B5153)</f>
        <v>商投建工达州中医药科技园</v>
      </c>
    </row>
    <row r="5154" spans="2:18">
      <c r="B5154" s="165" t="s">
        <v>163</v>
      </c>
      <c r="C5154" s="161">
        <v>45962</v>
      </c>
      <c r="D5154" s="166" t="str">
        <f>VLOOKUP(B5154,辅助信息!E:K,7,FALSE)</f>
        <v>JWDDCD2025052800131</v>
      </c>
      <c r="E5154" s="166" t="str">
        <f>VLOOKUP(F5154,辅助信息!A:B,2,FALSE)</f>
        <v>螺纹钢</v>
      </c>
      <c r="F5154" s="166" t="s">
        <v>21</v>
      </c>
      <c r="G5154" s="167">
        <v>8</v>
      </c>
      <c r="H5154" s="164"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170" t="str">
        <f>VLOOKUP(B5154,辅助信息!E:I,3,FALSE)</f>
        <v>（商投建工达州中医药科技园-4工区-9号楼）达州市通川区达州中医药职业学院犀牛大道北段</v>
      </c>
      <c r="J5154" s="166" t="str">
        <f>VLOOKUP(B5154,辅助信息!E:I,4,FALSE)</f>
        <v>张扬</v>
      </c>
      <c r="K5154" s="166">
        <f>VLOOKUP(J5154,辅助信息!H:I,2,FALSE)</f>
        <v>18381904567</v>
      </c>
      <c r="L5154" s="171" t="str">
        <f>VLOOKUP(B5154,辅助信息!E:J,6,FALSE)</f>
        <v>控制炉批号！多了现场不收！,优先安排达钢,提前联系到场规格及数量</v>
      </c>
      <c r="O5154" s="62" t="str">
        <f ca="1">IF(OR(M5154="",N5154&lt;&gt;""),"",MAX(M5154-TODAY(),0))</f>
        <v/>
      </c>
      <c r="P5154" s="62" t="str">
        <f ca="1">IF(M5154="","",IF(N5154&lt;&gt;"",MAX(N5154-M5154,0),IF(TODAY()&gt;M5154,TODAY()-M5154,0)))</f>
        <v/>
      </c>
      <c r="Q5154" s="29" t="str">
        <f>VLOOKUP(B5154,辅助信息!E:M,9,FALSE)</f>
        <v>ZTWM-CDGS-XS-2024-0134-商投建工达州中医药科技成果示范园项目</v>
      </c>
      <c r="R5154" s="29" t="str">
        <f>_xlfn._xlws.FILTER(辅助信息!D:D,辅助信息!E:E=B5154)</f>
        <v>商投建工达州中医药科技园</v>
      </c>
    </row>
    <row r="5155" spans="2:18">
      <c r="B5155" s="165" t="s">
        <v>163</v>
      </c>
      <c r="C5155" s="161">
        <v>45962</v>
      </c>
      <c r="D5155" s="166" t="str">
        <f>VLOOKUP(B5155,辅助信息!E:K,7,FALSE)</f>
        <v>JWDDCD2025052800131</v>
      </c>
      <c r="E5155" s="166" t="str">
        <f>VLOOKUP(F5155,辅助信息!A:B,2,FALSE)</f>
        <v>螺纹钢</v>
      </c>
      <c r="F5155" s="166" t="s">
        <v>46</v>
      </c>
      <c r="G5155" s="167">
        <v>10</v>
      </c>
      <c r="H5155" s="164" t="str">
        <f>IF(SUMIFS('[1]2025年已发货'!$E:$E,'[1]2025年已发货'!$F:$F,C5155,'[1]2025年已发货'!$C:$C,F5155,'[1]2025年已发货'!$G:$G,I5155,'[1]2025年已发货'!$H:$H,J5155)=0,"未发货",SUMIFS('[1]2025年已发货'!$E:$E,'[1]2025年已发货'!$F:$F,C5155,'[1]2025年已发货'!$C:$C,F5155,'[1]2025年已发货'!$G:$G,I5155,'[1]2025年已发货'!$H:$H,J5155))</f>
        <v>未发货</v>
      </c>
      <c r="I5155" s="170" t="str">
        <f>VLOOKUP(B5155,辅助信息!E:I,3,FALSE)</f>
        <v>（商投建工达州中医药科技园-4工区-9号楼）达州市通川区达州中医药职业学院犀牛大道北段</v>
      </c>
      <c r="J5155" s="166" t="str">
        <f>VLOOKUP(B5155,辅助信息!E:I,4,FALSE)</f>
        <v>张扬</v>
      </c>
      <c r="K5155" s="166">
        <f>VLOOKUP(J5155,辅助信息!H:I,2,FALSE)</f>
        <v>18381904567</v>
      </c>
      <c r="L5155" s="171" t="str">
        <f>VLOOKUP(B5155,辅助信息!E:J,6,FALSE)</f>
        <v>控制炉批号！多了现场不收！,优先安排达钢,提前联系到场规格及数量</v>
      </c>
      <c r="O5155" s="62" t="str">
        <f ca="1">IF(OR(M5155="",N5155&lt;&gt;""),"",MAX(M5155-TODAY(),0))</f>
        <v/>
      </c>
      <c r="P5155" s="62" t="str">
        <f ca="1">IF(M5155="","",IF(N5155&lt;&gt;"",MAX(N5155-M5155,0),IF(TODAY()&gt;M5155,TODAY()-M5155,0)))</f>
        <v/>
      </c>
      <c r="Q5155" s="29" t="str">
        <f>VLOOKUP(B5155,辅助信息!E:M,9,FALSE)</f>
        <v>ZTWM-CDGS-XS-2024-0134-商投建工达州中医药科技成果示范园项目</v>
      </c>
      <c r="R5155" s="29" t="str">
        <f>_xlfn._xlws.FILTER(辅助信息!D:D,辅助信息!E:E=B5155)</f>
        <v>商投建工达州中医药科技园</v>
      </c>
    </row>
    <row r="5156" spans="2:18">
      <c r="B5156" s="165" t="s">
        <v>163</v>
      </c>
      <c r="C5156" s="161">
        <v>45962</v>
      </c>
      <c r="D5156" s="166" t="str">
        <f>VLOOKUP(B5156,辅助信息!E:K,7,FALSE)</f>
        <v>JWDDCD2025052800131</v>
      </c>
      <c r="E5156" s="166" t="str">
        <f>VLOOKUP(F5156,辅助信息!A:B,2,FALSE)</f>
        <v>螺纹钢</v>
      </c>
      <c r="F5156" s="166" t="s">
        <v>22</v>
      </c>
      <c r="G5156" s="167">
        <v>20</v>
      </c>
      <c r="H5156" s="164" t="str">
        <f>IF(SUMIFS('[1]2025年已发货'!$E:$E,'[1]2025年已发货'!$F:$F,C5156,'[1]2025年已发货'!$C:$C,F5156,'[1]2025年已发货'!$G:$G,I5156,'[1]2025年已发货'!$H:$H,J5156)=0,"未发货",SUMIFS('[1]2025年已发货'!$E:$E,'[1]2025年已发货'!$F:$F,C5156,'[1]2025年已发货'!$C:$C,F5156,'[1]2025年已发货'!$G:$G,I5156,'[1]2025年已发货'!$H:$H,J5156))</f>
        <v>未发货</v>
      </c>
      <c r="I5156" s="170" t="str">
        <f>VLOOKUP(B5156,辅助信息!E:I,3,FALSE)</f>
        <v>（商投建工达州中医药科技园-4工区-9号楼）达州市通川区达州中医药职业学院犀牛大道北段</v>
      </c>
      <c r="J5156" s="166" t="str">
        <f>VLOOKUP(B5156,辅助信息!E:I,4,FALSE)</f>
        <v>张扬</v>
      </c>
      <c r="K5156" s="166">
        <f>VLOOKUP(J5156,辅助信息!H:I,2,FALSE)</f>
        <v>18381904567</v>
      </c>
      <c r="L5156" s="171" t="str">
        <f>VLOOKUP(B5156,辅助信息!E:J,6,FALSE)</f>
        <v>控制炉批号！多了现场不收！,优先安排达钢,提前联系到场规格及数量</v>
      </c>
      <c r="O5156" s="62" t="str">
        <f ca="1">IF(OR(M5156="",N5156&lt;&gt;""),"",MAX(M5156-TODAY(),0))</f>
        <v/>
      </c>
      <c r="P5156" s="62" t="str">
        <f ca="1">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spans="2:18">
      <c r="B5157" s="165" t="s">
        <v>112</v>
      </c>
      <c r="C5157" s="161">
        <v>45962</v>
      </c>
      <c r="D5157" s="166" t="str">
        <f>VLOOKUP(B5157,辅助信息!E:K,7,FALSE)</f>
        <v>JWDDCD2025052800131</v>
      </c>
      <c r="E5157" s="166" t="str">
        <f>VLOOKUP(F5157,辅助信息!A:B,2,FALSE)</f>
        <v>盘螺</v>
      </c>
      <c r="F5157" s="166" t="s">
        <v>40</v>
      </c>
      <c r="G5157" s="167">
        <v>18</v>
      </c>
      <c r="H5157" s="164" t="str">
        <f>IF(SUMIFS('[1]2025年已发货'!$E:$E,'[1]2025年已发货'!$F:$F,C5157,'[1]2025年已发货'!$C:$C,F5157,'[1]2025年已发货'!$G:$G,I5157,'[1]2025年已发货'!$H:$H,J5157)=0,"未发货",SUMIFS('[1]2025年已发货'!$E:$E,'[1]2025年已发货'!$F:$F,C5157,'[1]2025年已发货'!$C:$C,F5157,'[1]2025年已发货'!$G:$G,I5157,'[1]2025年已发货'!$H:$H,J5157))</f>
        <v>未发货</v>
      </c>
      <c r="I5157" s="170" t="str">
        <f>VLOOKUP(B5157,辅助信息!E:I,3,FALSE)</f>
        <v>（商投建工达州中医药科技园-4工区-10号楼）达州市通川区达州中医药职业学院犀牛大道北段</v>
      </c>
      <c r="J5157" s="166" t="str">
        <f>VLOOKUP(B5157,辅助信息!E:I,4,FALSE)</f>
        <v>张扬</v>
      </c>
      <c r="K5157" s="166">
        <f>VLOOKUP(J5157,辅助信息!H:I,2,FALSE)</f>
        <v>18381904567</v>
      </c>
      <c r="L5157" s="171" t="str">
        <f>VLOOKUP(B5157,辅助信息!E:J,6,FALSE)</f>
        <v>控制炉批号！多了现场不收！,优先安排达钢,提前联系到场规格及数量</v>
      </c>
      <c r="O5157" s="62" t="str">
        <f ca="1">IF(OR(M5157="",N5157&lt;&gt;""),"",MAX(M5157-TODAY(),0))</f>
        <v/>
      </c>
      <c r="P5157" s="62" t="str">
        <f ca="1">IF(M5157="","",IF(N5157&lt;&gt;"",MAX(N5157-M5157,0),IF(TODAY()&gt;M5157,TODAY()-M5157,0)))</f>
        <v/>
      </c>
      <c r="Q5157" s="29" t="str">
        <f>VLOOKUP(B5157,辅助信息!E:M,9,FALSE)</f>
        <v>ZTWM-CDGS-XS-2024-0134-商投建工达州中医药科技成果示范园项目</v>
      </c>
      <c r="R5157" s="29" t="str">
        <f>_xlfn._xlws.FILTER(辅助信息!D:D,辅助信息!E:E=B5157)</f>
        <v>商投建工达州中医药科技园</v>
      </c>
    </row>
    <row r="5158" spans="2:18">
      <c r="B5158" s="165" t="s">
        <v>112</v>
      </c>
      <c r="C5158" s="161">
        <v>45962</v>
      </c>
      <c r="D5158" s="166" t="str">
        <f>VLOOKUP(B5158,辅助信息!E:K,7,FALSE)</f>
        <v>JWDDCD2025052800131</v>
      </c>
      <c r="E5158" s="166" t="str">
        <f>VLOOKUP(F5158,辅助信息!A:B,2,FALSE)</f>
        <v>盘螺</v>
      </c>
      <c r="F5158" s="166" t="s">
        <v>41</v>
      </c>
      <c r="G5158" s="167">
        <v>21</v>
      </c>
      <c r="H5158" s="164" t="str">
        <f>IF(SUMIFS('[1]2025年已发货'!$E:$E,'[1]2025年已发货'!$F:$F,C5158,'[1]2025年已发货'!$C:$C,F5158,'[1]2025年已发货'!$G:$G,I5158,'[1]2025年已发货'!$H:$H,J5158)=0,"未发货",SUMIFS('[1]2025年已发货'!$E:$E,'[1]2025年已发货'!$F:$F,C5158,'[1]2025年已发货'!$C:$C,F5158,'[1]2025年已发货'!$G:$G,I5158,'[1]2025年已发货'!$H:$H,J5158))</f>
        <v>未发货</v>
      </c>
      <c r="I5158" s="170" t="str">
        <f>VLOOKUP(B5158,辅助信息!E:I,3,FALSE)</f>
        <v>（商投建工达州中医药科技园-4工区-10号楼）达州市通川区达州中医药职业学院犀牛大道北段</v>
      </c>
      <c r="J5158" s="166" t="str">
        <f>VLOOKUP(B5158,辅助信息!E:I,4,FALSE)</f>
        <v>张扬</v>
      </c>
      <c r="K5158" s="166">
        <f>VLOOKUP(J5158,辅助信息!H:I,2,FALSE)</f>
        <v>18381904567</v>
      </c>
      <c r="L5158" s="171" t="str">
        <f>VLOOKUP(B5158,辅助信息!E:J,6,FALSE)</f>
        <v>控制炉批号！多了现场不收！,优先安排达钢,提前联系到场规格及数量</v>
      </c>
      <c r="O5158" s="62" t="str">
        <f ca="1">IF(OR(M5158="",N5158&lt;&gt;""),"",MAX(M5158-TODAY(),0))</f>
        <v/>
      </c>
      <c r="P5158" s="62" t="str">
        <f ca="1">IF(M5158="","",IF(N5158&lt;&gt;"",MAX(N5158-M5158,0),IF(TODAY()&gt;M5158,TODAY()-M5158,0)))</f>
        <v/>
      </c>
      <c r="Q5158" s="29" t="str">
        <f>VLOOKUP(B5158,辅助信息!E:M,9,FALSE)</f>
        <v>ZTWM-CDGS-XS-2024-0134-商投建工达州中医药科技成果示范园项目</v>
      </c>
      <c r="R5158" s="29" t="str">
        <f>_xlfn._xlws.FILTER(辅助信息!D:D,辅助信息!E:E=B5158)</f>
        <v>商投建工达州中医药科技园</v>
      </c>
    </row>
    <row r="5159" spans="2:18">
      <c r="B5159" s="165" t="s">
        <v>112</v>
      </c>
      <c r="C5159" s="161">
        <v>45962</v>
      </c>
      <c r="D5159" s="166" t="str">
        <f>VLOOKUP(B5159,辅助信息!E:K,7,FALSE)</f>
        <v>JWDDCD2025052800131</v>
      </c>
      <c r="E5159" s="166" t="str">
        <f>VLOOKUP(F5159,辅助信息!A:B,2,FALSE)</f>
        <v>螺纹钢</v>
      </c>
      <c r="F5159" s="166" t="s">
        <v>27</v>
      </c>
      <c r="G5159" s="167">
        <v>21</v>
      </c>
      <c r="H5159" s="164"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170" t="str">
        <f>VLOOKUP(B5159,辅助信息!E:I,3,FALSE)</f>
        <v>（商投建工达州中医药科技园-4工区-10号楼）达州市通川区达州中医药职业学院犀牛大道北段</v>
      </c>
      <c r="J5159" s="166" t="str">
        <f>VLOOKUP(B5159,辅助信息!E:I,4,FALSE)</f>
        <v>张扬</v>
      </c>
      <c r="K5159" s="166">
        <f>VLOOKUP(J5159,辅助信息!H:I,2,FALSE)</f>
        <v>18381904567</v>
      </c>
      <c r="L5159" s="171" t="str">
        <f>VLOOKUP(B5159,辅助信息!E:J,6,FALSE)</f>
        <v>控制炉批号！多了现场不收！,优先安排达钢,提前联系到场规格及数量</v>
      </c>
      <c r="O5159" s="62" t="str">
        <f ca="1">IF(OR(M5159="",N5159&lt;&gt;""),"",MAX(M5159-TODAY(),0))</f>
        <v/>
      </c>
      <c r="P5159" s="62" t="str">
        <f ca="1">IF(M5159="","",IF(N5159&lt;&gt;"",MAX(N5159-M5159,0),IF(TODAY()&gt;M5159,TODAY()-M5159,0)))</f>
        <v/>
      </c>
      <c r="Q5159" s="29" t="str">
        <f>VLOOKUP(B5159,辅助信息!E:M,9,FALSE)</f>
        <v>ZTWM-CDGS-XS-2024-0134-商投建工达州中医药科技成果示范园项目</v>
      </c>
      <c r="R5159" s="29" t="str">
        <f>_xlfn._xlws.FILTER(辅助信息!D:D,辅助信息!E:E=B5159)</f>
        <v>商投建工达州中医药科技园</v>
      </c>
    </row>
    <row r="5160" spans="2:18">
      <c r="B5160" s="165" t="s">
        <v>112</v>
      </c>
      <c r="C5160" s="161">
        <v>45962</v>
      </c>
      <c r="D5160" s="166" t="str">
        <f>VLOOKUP(B5160,辅助信息!E:K,7,FALSE)</f>
        <v>JWDDCD2025052800131</v>
      </c>
      <c r="E5160" s="166" t="str">
        <f>VLOOKUP(F5160,辅助信息!A:B,2,FALSE)</f>
        <v>螺纹钢</v>
      </c>
      <c r="F5160" s="166" t="s">
        <v>28</v>
      </c>
      <c r="G5160" s="167">
        <v>9</v>
      </c>
      <c r="H5160" s="164" t="str">
        <f>IF(SUMIFS('[1]2025年已发货'!$E:$E,'[1]2025年已发货'!$F:$F,C5160,'[1]2025年已发货'!$C:$C,F5160,'[1]2025年已发货'!$G:$G,I5160,'[1]2025年已发货'!$H:$H,J5160)=0,"未发货",SUMIFS('[1]2025年已发货'!$E:$E,'[1]2025年已发货'!$F:$F,C5160,'[1]2025年已发货'!$C:$C,F5160,'[1]2025年已发货'!$G:$G,I5160,'[1]2025年已发货'!$H:$H,J5160))</f>
        <v>未发货</v>
      </c>
      <c r="I5160" s="170" t="str">
        <f>VLOOKUP(B5160,辅助信息!E:I,3,FALSE)</f>
        <v>（商投建工达州中医药科技园-4工区-10号楼）达州市通川区达州中医药职业学院犀牛大道北段</v>
      </c>
      <c r="J5160" s="166" t="str">
        <f>VLOOKUP(B5160,辅助信息!E:I,4,FALSE)</f>
        <v>张扬</v>
      </c>
      <c r="K5160" s="166">
        <f>VLOOKUP(J5160,辅助信息!H:I,2,FALSE)</f>
        <v>18381904567</v>
      </c>
      <c r="L5160" s="171" t="str">
        <f>VLOOKUP(B5160,辅助信息!E:J,6,FALSE)</f>
        <v>控制炉批号！多了现场不收！,优先安排达钢,提前联系到场规格及数量</v>
      </c>
      <c r="O5160" s="62" t="str">
        <f ca="1">IF(OR(M5160="",N5160&lt;&gt;""),"",MAX(M5160-TODAY(),0))</f>
        <v/>
      </c>
      <c r="P5160" s="62" t="str">
        <f ca="1">IF(M5160="","",IF(N5160&lt;&gt;"",MAX(N5160-M5160,0),IF(TODAY()&gt;M5160,TODAY()-M5160,0)))</f>
        <v/>
      </c>
      <c r="Q5160" s="29" t="str">
        <f>VLOOKUP(B5160,辅助信息!E:M,9,FALSE)</f>
        <v>ZTWM-CDGS-XS-2024-0134-商投建工达州中医药科技成果示范园项目</v>
      </c>
      <c r="R5160" s="29" t="str">
        <f>_xlfn._xlws.FILTER(辅助信息!D:D,辅助信息!E:E=B5160)</f>
        <v>商投建工达州中医药科技园</v>
      </c>
    </row>
    <row r="5161" spans="2:18">
      <c r="B5161" s="165" t="s">
        <v>112</v>
      </c>
      <c r="C5161" s="161">
        <v>45962</v>
      </c>
      <c r="D5161" s="166" t="str">
        <f>VLOOKUP(B5161,辅助信息!E:K,7,FALSE)</f>
        <v>JWDDCD2025052800131</v>
      </c>
      <c r="E5161" s="166" t="str">
        <f>VLOOKUP(F5161,辅助信息!A:B,2,FALSE)</f>
        <v>螺纹钢</v>
      </c>
      <c r="F5161" s="166" t="s">
        <v>18</v>
      </c>
      <c r="G5161" s="167">
        <v>6</v>
      </c>
      <c r="H5161" s="164" t="str">
        <f>IF(SUMIFS('[1]2025年已发货'!$E:$E,'[1]2025年已发货'!$F:$F,C5161,'[1]2025年已发货'!$C:$C,F5161,'[1]2025年已发货'!$G:$G,I5161,'[1]2025年已发货'!$H:$H,J5161)=0,"未发货",SUMIFS('[1]2025年已发货'!$E:$E,'[1]2025年已发货'!$F:$F,C5161,'[1]2025年已发货'!$C:$C,F5161,'[1]2025年已发货'!$G:$G,I5161,'[1]2025年已发货'!$H:$H,J5161))</f>
        <v>未发货</v>
      </c>
      <c r="I5161" s="170" t="str">
        <f>VLOOKUP(B5161,辅助信息!E:I,3,FALSE)</f>
        <v>（商投建工达州中医药科技园-4工区-10号楼）达州市通川区达州中医药职业学院犀牛大道北段</v>
      </c>
      <c r="J5161" s="166" t="str">
        <f>VLOOKUP(B5161,辅助信息!E:I,4,FALSE)</f>
        <v>张扬</v>
      </c>
      <c r="K5161" s="166">
        <f>VLOOKUP(J5161,辅助信息!H:I,2,FALSE)</f>
        <v>18381904567</v>
      </c>
      <c r="L5161" s="171" t="str">
        <f>VLOOKUP(B5161,辅助信息!E:J,6,FALSE)</f>
        <v>控制炉批号！多了现场不收！,优先安排达钢,提前联系到场规格及数量</v>
      </c>
      <c r="O5161" s="62" t="str">
        <f ca="1">IF(OR(M5161="",N5161&lt;&gt;""),"",MAX(M5161-TODAY(),0))</f>
        <v/>
      </c>
      <c r="P5161" s="62" t="str">
        <f ca="1">IF(M5161="","",IF(N5161&lt;&gt;"",MAX(N5161-M5161,0),IF(TODAY()&gt;M5161,TODAY()-M5161,0)))</f>
        <v/>
      </c>
      <c r="Q5161" s="29" t="str">
        <f>VLOOKUP(B5161,辅助信息!E:M,9,FALSE)</f>
        <v>ZTWM-CDGS-XS-2024-0134-商投建工达州中医药科技成果示范园项目</v>
      </c>
      <c r="R5161" s="29" t="str">
        <f>_xlfn._xlws.FILTER(辅助信息!D:D,辅助信息!E:E=B5161)</f>
        <v>商投建工达州中医药科技园</v>
      </c>
    </row>
    <row r="5162" spans="2:18">
      <c r="B5162" s="165" t="s">
        <v>232</v>
      </c>
      <c r="C5162" s="161">
        <v>45962</v>
      </c>
      <c r="D5162" s="166" t="str">
        <f>VLOOKUP(B5162,辅助信息!E:K,7,FALSE)</f>
        <v>JWDDCD2025052800131</v>
      </c>
      <c r="E5162" s="166" t="str">
        <f>VLOOKUP(F5162,辅助信息!A:B,2,FALSE)</f>
        <v>盘螺</v>
      </c>
      <c r="F5162" s="166" t="s">
        <v>40</v>
      </c>
      <c r="G5162" s="167">
        <v>20</v>
      </c>
      <c r="H5162" s="164" t="str">
        <f>IF(SUMIFS('[1]2025年已发货'!$E:$E,'[1]2025年已发货'!$F:$F,C5162,'[1]2025年已发货'!$C:$C,F5162,'[1]2025年已发货'!$G:$G,I5162,'[1]2025年已发货'!$H:$H,J5162)=0,"未发货",SUMIFS('[1]2025年已发货'!$E:$E,'[1]2025年已发货'!$F:$F,C5162,'[1]2025年已发货'!$C:$C,F5162,'[1]2025年已发货'!$G:$G,I5162,'[1]2025年已发货'!$H:$H,J5162))</f>
        <v>未发货</v>
      </c>
      <c r="I5162" s="170" t="str">
        <f>VLOOKUP(B5162,辅助信息!E:I,3,FALSE)</f>
        <v>（商投建工达州中医药科技园-2工区-2号桥）达州市通川区达州中医药职业学院犀牛大道北段</v>
      </c>
      <c r="J5162" s="166" t="str">
        <f>VLOOKUP(B5162,辅助信息!E:I,4,FALSE)</f>
        <v>李波</v>
      </c>
      <c r="K5162" s="166">
        <f>VLOOKUP(J5162,辅助信息!H:I,2,FALSE)</f>
        <v>18381899787</v>
      </c>
      <c r="L5162" s="171" t="str">
        <f>VLOOKUP(B5162,辅助信息!E:J,6,FALSE)</f>
        <v>控制炉批号！多了现场不收！,优先安排达钢,提前联系到场规格及数量</v>
      </c>
      <c r="O5162" s="62" t="str">
        <f ca="1">IF(OR(M5162="",N5162&lt;&gt;""),"",MAX(M5162-TODAY(),0))</f>
        <v/>
      </c>
      <c r="P5162" s="62" t="str">
        <f ca="1">IF(M5162="","",IF(N5162&lt;&gt;"",MAX(N5162-M5162,0),IF(TODAY()&gt;M5162,TODAY()-M5162,0)))</f>
        <v/>
      </c>
      <c r="Q5162" s="29" t="str">
        <f>VLOOKUP(B5162,辅助信息!E:M,9,FALSE)</f>
        <v>ZTWM-CDGS-XS-2024-0134-商投建工达州中医药科技成果示范园项目</v>
      </c>
      <c r="R5162" s="29" t="str">
        <f>_xlfn._xlws.FILTER(辅助信息!D:D,辅助信息!E:E=B5162)</f>
        <v>商投建工达州中医药科技园</v>
      </c>
    </row>
    <row r="5163" spans="2:18">
      <c r="B5163" s="165" t="s">
        <v>232</v>
      </c>
      <c r="C5163" s="161">
        <v>45962</v>
      </c>
      <c r="D5163" s="166" t="str">
        <f>VLOOKUP(B5163,辅助信息!E:K,7,FALSE)</f>
        <v>JWDDCD2025052800131</v>
      </c>
      <c r="E5163" s="166" t="str">
        <f>VLOOKUP(F5163,辅助信息!A:B,2,FALSE)</f>
        <v>盘螺</v>
      </c>
      <c r="F5163" s="166" t="s">
        <v>41</v>
      </c>
      <c r="G5163" s="167">
        <v>20</v>
      </c>
      <c r="H5163" s="164" t="str">
        <f>IF(SUMIFS('[1]2025年已发货'!$E:$E,'[1]2025年已发货'!$F:$F,C5163,'[1]2025年已发货'!$C:$C,F5163,'[1]2025年已发货'!$G:$G,I5163,'[1]2025年已发货'!$H:$H,J5163)=0,"未发货",SUMIFS('[1]2025年已发货'!$E:$E,'[1]2025年已发货'!$F:$F,C5163,'[1]2025年已发货'!$C:$C,F5163,'[1]2025年已发货'!$G:$G,I5163,'[1]2025年已发货'!$H:$H,J5163))</f>
        <v>未发货</v>
      </c>
      <c r="I5163" s="170" t="str">
        <f>VLOOKUP(B5163,辅助信息!E:I,3,FALSE)</f>
        <v>（商投建工达州中医药科技园-2工区-2号桥）达州市通川区达州中医药职业学院犀牛大道北段</v>
      </c>
      <c r="J5163" s="166" t="str">
        <f>VLOOKUP(B5163,辅助信息!E:I,4,FALSE)</f>
        <v>李波</v>
      </c>
      <c r="K5163" s="166">
        <f>VLOOKUP(J5163,辅助信息!H:I,2,FALSE)</f>
        <v>18381899787</v>
      </c>
      <c r="L5163" s="171" t="str">
        <f>VLOOKUP(B5163,辅助信息!E:J,6,FALSE)</f>
        <v>控制炉批号！多了现场不收！,优先安排达钢,提前联系到场规格及数量</v>
      </c>
      <c r="O5163" s="62" t="str">
        <f ca="1">IF(OR(M5163="",N5163&lt;&gt;""),"",MAX(M5163-TODAY(),0))</f>
        <v/>
      </c>
      <c r="P5163" s="62" t="str">
        <f ca="1">IF(M5163="","",IF(N5163&lt;&gt;"",MAX(N5163-M5163,0),IF(TODAY()&gt;M5163,TODAY()-M5163,0)))</f>
        <v/>
      </c>
      <c r="Q5163" s="29" t="str">
        <f>VLOOKUP(B5163,辅助信息!E:M,9,FALSE)</f>
        <v>ZTWM-CDGS-XS-2024-0134-商投建工达州中医药科技成果示范园项目</v>
      </c>
      <c r="R5163" s="29" t="str">
        <f>_xlfn._xlws.FILTER(辅助信息!D:D,辅助信息!E:E=B5163)</f>
        <v>商投建工达州中医药科技园</v>
      </c>
    </row>
    <row r="5164" spans="2:18">
      <c r="B5164" s="165" t="s">
        <v>232</v>
      </c>
      <c r="C5164" s="161">
        <v>45962</v>
      </c>
      <c r="D5164" s="166" t="str">
        <f>VLOOKUP(B5164,辅助信息!E:K,7,FALSE)</f>
        <v>JWDDCD2025052800131</v>
      </c>
      <c r="E5164" s="166" t="str">
        <f>VLOOKUP(F5164,辅助信息!A:B,2,FALSE)</f>
        <v>螺纹钢</v>
      </c>
      <c r="F5164" s="166" t="s">
        <v>19</v>
      </c>
      <c r="G5164" s="167">
        <v>50</v>
      </c>
      <c r="H5164" s="164" t="str">
        <f>IF(SUMIFS('[1]2025年已发货'!$E:$E,'[1]2025年已发货'!$F:$F,C5164,'[1]2025年已发货'!$C:$C,F5164,'[1]2025年已发货'!$G:$G,I5164,'[1]2025年已发货'!$H:$H,J5164)=0,"未发货",SUMIFS('[1]2025年已发货'!$E:$E,'[1]2025年已发货'!$F:$F,C5164,'[1]2025年已发货'!$C:$C,F5164,'[1]2025年已发货'!$G:$G,I5164,'[1]2025年已发货'!$H:$H,J5164))</f>
        <v>未发货</v>
      </c>
      <c r="I5164" s="170" t="str">
        <f>VLOOKUP(B5164,辅助信息!E:I,3,FALSE)</f>
        <v>（商投建工达州中医药科技园-2工区-2号桥）达州市通川区达州中医药职业学院犀牛大道北段</v>
      </c>
      <c r="J5164" s="166" t="str">
        <f>VLOOKUP(B5164,辅助信息!E:I,4,FALSE)</f>
        <v>李波</v>
      </c>
      <c r="K5164" s="166">
        <f>VLOOKUP(J5164,辅助信息!H:I,2,FALSE)</f>
        <v>18381899787</v>
      </c>
      <c r="L5164" s="171" t="str">
        <f>VLOOKUP(B5164,辅助信息!E:J,6,FALSE)</f>
        <v>控制炉批号！多了现场不收！,优先安排达钢,提前联系到场规格及数量</v>
      </c>
      <c r="O5164" s="62" t="str">
        <f ca="1">IF(OR(M5164="",N5164&lt;&gt;""),"",MAX(M5164-TODAY(),0))</f>
        <v/>
      </c>
      <c r="P5164" s="62" t="str">
        <f ca="1">IF(M5164="","",IF(N5164&lt;&gt;"",MAX(N5164-M5164,0),IF(TODAY()&gt;M5164,TODAY()-M5164,0)))</f>
        <v/>
      </c>
      <c r="Q5164" s="29" t="str">
        <f>VLOOKUP(B5164,辅助信息!E:M,9,FALSE)</f>
        <v>ZTWM-CDGS-XS-2024-0134-商投建工达州中医药科技成果示范园项目</v>
      </c>
      <c r="R5164" s="29" t="str">
        <f>_xlfn._xlws.FILTER(辅助信息!D:D,辅助信息!E:E=B5164)</f>
        <v>商投建工达州中医药科技园</v>
      </c>
    </row>
    <row r="5165" spans="2:18">
      <c r="B5165" s="165" t="s">
        <v>232</v>
      </c>
      <c r="C5165" s="161">
        <v>45962</v>
      </c>
      <c r="D5165" s="166" t="str">
        <f>VLOOKUP(B5165,辅助信息!E:K,7,FALSE)</f>
        <v>JWDDCD2025052800131</v>
      </c>
      <c r="E5165" s="166" t="str">
        <f>VLOOKUP(F5165,辅助信息!A:B,2,FALSE)</f>
        <v>螺纹钢</v>
      </c>
      <c r="F5165" s="166" t="s">
        <v>18</v>
      </c>
      <c r="G5165" s="167">
        <v>12</v>
      </c>
      <c r="H5165" s="164" t="str">
        <f>IF(SUMIFS('[1]2025年已发货'!$E:$E,'[1]2025年已发货'!$F:$F,C5165,'[1]2025年已发货'!$C:$C,F5165,'[1]2025年已发货'!$G:$G,I5165,'[1]2025年已发货'!$H:$H,J5165)=0,"未发货",SUMIFS('[1]2025年已发货'!$E:$E,'[1]2025年已发货'!$F:$F,C5165,'[1]2025年已发货'!$C:$C,F5165,'[1]2025年已发货'!$G:$G,I5165,'[1]2025年已发货'!$H:$H,J5165))</f>
        <v>未发货</v>
      </c>
      <c r="I5165" s="170" t="str">
        <f>VLOOKUP(B5165,辅助信息!E:I,3,FALSE)</f>
        <v>（商投建工达州中医药科技园-2工区-2号桥）达州市通川区达州中医药职业学院犀牛大道北段</v>
      </c>
      <c r="J5165" s="166" t="str">
        <f>VLOOKUP(B5165,辅助信息!E:I,4,FALSE)</f>
        <v>李波</v>
      </c>
      <c r="K5165" s="166">
        <f>VLOOKUP(J5165,辅助信息!H:I,2,FALSE)</f>
        <v>18381899787</v>
      </c>
      <c r="L5165" s="171" t="str">
        <f>VLOOKUP(B5165,辅助信息!E:J,6,FALSE)</f>
        <v>控制炉批号！多了现场不收！,优先安排达钢,提前联系到场规格及数量</v>
      </c>
      <c r="O5165" s="62" t="str">
        <f ca="1">IF(OR(M5165="",N5165&lt;&gt;""),"",MAX(M5165-TODAY(),0))</f>
        <v/>
      </c>
      <c r="P5165" s="62" t="str">
        <f ca="1">IF(M5165="","",IF(N5165&lt;&gt;"",MAX(N5165-M5165,0),IF(TODAY()&gt;M5165,TODAY()-M5165,0)))</f>
        <v/>
      </c>
      <c r="Q5165" s="29" t="str">
        <f>VLOOKUP(B5165,辅助信息!E:M,9,FALSE)</f>
        <v>ZTWM-CDGS-XS-2024-0134-商投建工达州中医药科技成果示范园项目</v>
      </c>
      <c r="R5165" s="29" t="str">
        <f>_xlfn._xlws.FILTER(辅助信息!D:D,辅助信息!E:E=B5165)</f>
        <v>商投建工达州中医药科技园</v>
      </c>
    </row>
  </sheetData>
  <protectedRanges>
    <protectedRange sqref="M3348:M3353" name="区域1"/>
  </protectedRanges>
  <autoFilter ref="A1:Q5150">
    <filterColumn colId="2">
      <filters>
        <dateGroupItem year="2025" month="11" dateTimeGrouping="month"/>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9" operator="lessThan">
      <formula>TODAY()</formula>
    </cfRule>
  </conditionalFormatting>
  <conditionalFormatting sqref="L32:O32">
    <cfRule type="containsText" dxfId="1" priority="1986" operator="between" text="送货车型9.6米">
      <formula>NOT(ISERROR(SEARCH("送货车型9.6米",L32)))</formula>
    </cfRule>
  </conditionalFormatting>
  <conditionalFormatting sqref="L40:O40">
    <cfRule type="containsText" dxfId="1" priority="1983" operator="between" text="送货车型9.6米">
      <formula>NOT(ISERROR(SEARCH("送货车型9.6米",L40)))</formula>
    </cfRule>
  </conditionalFormatting>
  <conditionalFormatting sqref="L45:O45">
    <cfRule type="containsText" dxfId="1" priority="1985" operator="between" text="送货车型9.6米">
      <formula>NOT(ISERROR(SEARCH("送货车型9.6米",L45)))</formula>
    </cfRule>
  </conditionalFormatting>
  <conditionalFormatting sqref="L50:O50">
    <cfRule type="containsText" dxfId="1" priority="1982" operator="between" text="送货车型9.6米">
      <formula>NOT(ISERROR(SEARCH("送货车型9.6米",L50)))</formula>
    </cfRule>
  </conditionalFormatting>
  <conditionalFormatting sqref="L85:O85">
    <cfRule type="containsText" dxfId="1" priority="1977" operator="between" text="送货车型9.6米">
      <formula>NOT(ISERROR(SEARCH("送货车型9.6米",L85)))</formula>
    </cfRule>
  </conditionalFormatting>
  <conditionalFormatting sqref="L89:O89">
    <cfRule type="containsText" dxfId="1" priority="1976" operator="between" text="送货车型9.6米">
      <formula>NOT(ISERROR(SEARCH("送货车型9.6米",L89)))</formula>
    </cfRule>
  </conditionalFormatting>
  <conditionalFormatting sqref="L166:O166">
    <cfRule type="containsText" dxfId="1" priority="1972" operator="between" text="送货车型9.6米">
      <formula>NOT(ISERROR(SEARCH("送货车型9.6米",L166)))</formula>
    </cfRule>
  </conditionalFormatting>
  <conditionalFormatting sqref="L178:O178">
    <cfRule type="containsText" dxfId="1" priority="1967" operator="between" text="送货车型9.6米">
      <formula>NOT(ISERROR(SEARCH("送货车型9.6米",L178)))</formula>
    </cfRule>
  </conditionalFormatting>
  <conditionalFormatting sqref="L193:O193">
    <cfRule type="containsText" dxfId="1" priority="1964" operator="between" text="送货车型9.6米">
      <formula>NOT(ISERROR(SEARCH("送货车型9.6米",L193)))</formula>
    </cfRule>
  </conditionalFormatting>
  <conditionalFormatting sqref="L197:O197">
    <cfRule type="containsText" dxfId="1" priority="1963" operator="between" text="送货车型9.6米">
      <formula>NOT(ISERROR(SEARCH("送货车型9.6米",L197)))</formula>
    </cfRule>
  </conditionalFormatting>
  <conditionalFormatting sqref="L270:O270">
    <cfRule type="containsText" dxfId="1" priority="1943" operator="between" text="送货车型9.6米">
      <formula>NOT(ISERROR(SEARCH("送货车型9.6米",L270)))</formula>
    </cfRule>
  </conditionalFormatting>
  <conditionalFormatting sqref="L274:O274">
    <cfRule type="containsText" dxfId="1" priority="1942" operator="between" text="送货车型9.6米">
      <formula>NOT(ISERROR(SEARCH("送货车型9.6米",L274)))</formula>
    </cfRule>
  </conditionalFormatting>
  <conditionalFormatting sqref="L278:O278">
    <cfRule type="containsText" dxfId="1" priority="1941" operator="between" text="送货车型9.6米">
      <formula>NOT(ISERROR(SEARCH("送货车型9.6米",L278)))</formula>
    </cfRule>
  </conditionalFormatting>
  <conditionalFormatting sqref="L284:O284">
    <cfRule type="containsText" dxfId="1" priority="1940" operator="between" text="送货车型9.6米">
      <formula>NOT(ISERROR(SEARCH("送货车型9.6米",L284)))</formula>
    </cfRule>
  </conditionalFormatting>
  <conditionalFormatting sqref="L288:O288">
    <cfRule type="containsText" dxfId="1" priority="1939" operator="between" text="送货车型9.6米">
      <formula>NOT(ISERROR(SEARCH("送货车型9.6米",L288)))</formula>
    </cfRule>
  </conditionalFormatting>
  <conditionalFormatting sqref="L290:O290">
    <cfRule type="containsText" dxfId="1" priority="1938" operator="between" text="送货车型9.6米">
      <formula>NOT(ISERROR(SEARCH("送货车型9.6米",L290)))</formula>
    </cfRule>
  </conditionalFormatting>
  <conditionalFormatting sqref="L295:O295">
    <cfRule type="containsText" dxfId="1" priority="1937" operator="between" text="送货车型9.6米">
      <formula>NOT(ISERROR(SEARCH("送货车型9.6米",L295)))</formula>
    </cfRule>
  </conditionalFormatting>
  <conditionalFormatting sqref="L299:O299">
    <cfRule type="containsText" dxfId="1" priority="1936" operator="between" text="送货车型9.6米">
      <formula>NOT(ISERROR(SEARCH("送货车型9.6米",L299)))</formula>
    </cfRule>
  </conditionalFormatting>
  <conditionalFormatting sqref="L307:O307">
    <cfRule type="containsText" dxfId="1" priority="1935" operator="between" text="送货车型9.6米">
      <formula>NOT(ISERROR(SEARCH("送货车型9.6米",L307)))</formula>
    </cfRule>
  </conditionalFormatting>
  <conditionalFormatting sqref="L310:O310">
    <cfRule type="containsText" dxfId="1" priority="1934" operator="between" text="送货车型9.6米">
      <formula>NOT(ISERROR(SEARCH("送货车型9.6米",L310)))</formula>
    </cfRule>
  </conditionalFormatting>
  <conditionalFormatting sqref="L318">
    <cfRule type="containsText" dxfId="1" priority="1933" operator="between" text="送货车型9.6米">
      <formula>NOT(ISERROR(SEARCH("送货车型9.6米",L318)))</formula>
    </cfRule>
  </conditionalFormatting>
  <conditionalFormatting sqref="L328">
    <cfRule type="containsText" dxfId="1" priority="1932" operator="between" text="送货车型9.6米">
      <formula>NOT(ISERROR(SEARCH("送货车型9.6米",L328)))</formula>
    </cfRule>
  </conditionalFormatting>
  <conditionalFormatting sqref="L332">
    <cfRule type="containsText" dxfId="1" priority="1929" operator="between" text="送货车型9.6米">
      <formula>NOT(ISERROR(SEARCH("送货车型9.6米",L332)))</formula>
    </cfRule>
  </conditionalFormatting>
  <conditionalFormatting sqref="L350:O350">
    <cfRule type="containsText" dxfId="1" priority="1927" operator="between" text="送货车型9.6米">
      <formula>NOT(ISERROR(SEARCH("送货车型9.6米",L350)))</formula>
    </cfRule>
  </conditionalFormatting>
  <conditionalFormatting sqref="L353">
    <cfRule type="containsText" dxfId="1" priority="1921" operator="between" text="送货车型9.6米">
      <formula>NOT(ISERROR(SEARCH("送货车型9.6米",L353)))</formula>
    </cfRule>
  </conditionalFormatting>
  <conditionalFormatting sqref="L357">
    <cfRule type="containsText" dxfId="1" priority="1920" operator="between" text="送货车型9.6米">
      <formula>NOT(ISERROR(SEARCH("送货车型9.6米",L357)))</formula>
    </cfRule>
  </conditionalFormatting>
  <conditionalFormatting sqref="L362">
    <cfRule type="containsText" dxfId="1" priority="1919" operator="between" text="送货车型9.6米">
      <formula>NOT(ISERROR(SEARCH("送货车型9.6米",L362)))</formula>
    </cfRule>
  </conditionalFormatting>
  <conditionalFormatting sqref="L365">
    <cfRule type="containsText" dxfId="1" priority="1918" operator="between" text="送货车型9.6米">
      <formula>NOT(ISERROR(SEARCH("送货车型9.6米",L365)))</formula>
    </cfRule>
  </conditionalFormatting>
  <conditionalFormatting sqref="L368">
    <cfRule type="containsText" dxfId="1" priority="1917" operator="between" text="送货车型9.6米">
      <formula>NOT(ISERROR(SEARCH("送货车型9.6米",L368)))</formula>
    </cfRule>
  </conditionalFormatting>
  <conditionalFormatting sqref="L395">
    <cfRule type="containsText" dxfId="1" priority="1888" operator="between" text="送货车型9.6米">
      <formula>NOT(ISERROR(SEARCH("送货车型9.6米",L395)))</formula>
    </cfRule>
  </conditionalFormatting>
  <conditionalFormatting sqref="L417:O417">
    <cfRule type="containsText" dxfId="1" priority="1880" operator="between" text="送货车型9.6米">
      <formula>NOT(ISERROR(SEARCH("送货车型9.6米",L417)))</formula>
    </cfRule>
  </conditionalFormatting>
  <conditionalFormatting sqref="L509">
    <cfRule type="containsText" dxfId="1" priority="1878" operator="between" text="送货车型9.6米">
      <formula>NOT(ISERROR(SEARCH("送货车型9.6米",L509)))</formula>
    </cfRule>
  </conditionalFormatting>
  <conditionalFormatting sqref="L559">
    <cfRule type="containsText" dxfId="1" priority="1877" operator="between" text="送货车型9.6米">
      <formula>NOT(ISERROR(SEARCH("送货车型9.6米",L559)))</formula>
    </cfRule>
  </conditionalFormatting>
  <conditionalFormatting sqref="L702">
    <cfRule type="containsText" dxfId="1" priority="1872" operator="between" text="送货车型9.6米">
      <formula>NOT(ISERROR(SEARCH("送货车型9.6米",L702)))</formula>
    </cfRule>
  </conditionalFormatting>
  <conditionalFormatting sqref="L713">
    <cfRule type="containsText" dxfId="1" priority="1869" operator="between" text="送货车型9.6米">
      <formula>NOT(ISERROR(SEARCH("送货车型9.6米",L713)))</formula>
    </cfRule>
  </conditionalFormatting>
  <conditionalFormatting sqref="L719">
    <cfRule type="containsText" dxfId="1" priority="1862" operator="between" text="送货车型9.6米">
      <formula>NOT(ISERROR(SEARCH("送货车型9.6米",L719)))</formula>
    </cfRule>
  </conditionalFormatting>
  <conditionalFormatting sqref="L726">
    <cfRule type="containsText" dxfId="1" priority="1861" operator="between" text="送货车型9.6米">
      <formula>NOT(ISERROR(SEARCH("送货车型9.6米",L726)))</formula>
    </cfRule>
  </conditionalFormatting>
  <conditionalFormatting sqref="L733">
    <cfRule type="containsText" dxfId="1" priority="1854" operator="between" text="送货车型9.6米">
      <formula>NOT(ISERROR(SEARCH("送货车型9.6米",L733)))</formula>
    </cfRule>
  </conditionalFormatting>
  <conditionalFormatting sqref="L738">
    <cfRule type="containsText" dxfId="1" priority="1858" operator="between" text="送货车型9.6米">
      <formula>NOT(ISERROR(SEARCH("送货车型9.6米",L738)))</formula>
    </cfRule>
  </conditionalFormatting>
  <conditionalFormatting sqref="L740">
    <cfRule type="containsText" dxfId="1" priority="1856" operator="between" text="送货车型9.6米">
      <formula>NOT(ISERROR(SEARCH("送货车型9.6米",L740)))</formula>
    </cfRule>
  </conditionalFormatting>
  <conditionalFormatting sqref="L746">
    <cfRule type="containsText" dxfId="1" priority="1853" operator="between" text="送货车型9.6米">
      <formula>NOT(ISERROR(SEARCH("送货车型9.6米",L746)))</formula>
    </cfRule>
  </conditionalFormatting>
  <conditionalFormatting sqref="L752">
    <cfRule type="containsText" dxfId="1" priority="1807" operator="between" text="送货车型9.6米">
      <formula>NOT(ISERROR(SEARCH("送货车型9.6米",L752)))</formula>
    </cfRule>
  </conditionalFormatting>
  <conditionalFormatting sqref="L755">
    <cfRule type="containsText" dxfId="1" priority="1799" operator="between" text="送货车型9.6米">
      <formula>NOT(ISERROR(SEARCH("送货车型9.6米",L755)))</formula>
    </cfRule>
  </conditionalFormatting>
  <conditionalFormatting sqref="L767">
    <cfRule type="containsText" dxfId="1" priority="1793" operator="between" text="送货车型9.6米">
      <formula>NOT(ISERROR(SEARCH("送货车型9.6米",L767)))</formula>
    </cfRule>
  </conditionalFormatting>
  <conditionalFormatting sqref="L793">
    <cfRule type="containsText" dxfId="1" priority="1777" operator="between" text="送货车型9.6米">
      <formula>NOT(ISERROR(SEARCH("送货车型9.6米",L793)))</formula>
    </cfRule>
  </conditionalFormatting>
  <conditionalFormatting sqref="L795">
    <cfRule type="containsText" dxfId="1" priority="1786" operator="between" text="送货车型9.6米">
      <formula>NOT(ISERROR(SEARCH("送货车型9.6米",L795)))</formula>
    </cfRule>
  </conditionalFormatting>
  <conditionalFormatting sqref="L799">
    <cfRule type="containsText" dxfId="1" priority="1785" operator="between" text="送货车型9.6米">
      <formula>NOT(ISERROR(SEARCH("送货车型9.6米",L799)))</formula>
    </cfRule>
  </conditionalFormatting>
  <conditionalFormatting sqref="L801">
    <cfRule type="containsText" dxfId="1" priority="1781" operator="between" text="送货车型9.6米">
      <formula>NOT(ISERROR(SEARCH("送货车型9.6米",L801)))</formula>
    </cfRule>
  </conditionalFormatting>
  <conditionalFormatting sqref="L803:N803">
    <cfRule type="containsText" dxfId="1" priority="1780" operator="between" text="送货车型9.6米">
      <formula>NOT(ISERROR(SEARCH("送货车型9.6米",L803)))</formula>
    </cfRule>
  </conditionalFormatting>
  <conditionalFormatting sqref="L805">
    <cfRule type="containsText" dxfId="1" priority="1779" operator="between" text="送货车型9.6米">
      <formula>NOT(ISERROR(SEARCH("送货车型9.6米",L805)))</formula>
    </cfRule>
  </conditionalFormatting>
  <conditionalFormatting sqref="L809">
    <cfRule type="containsText" dxfId="1" priority="1778" operator="between" text="送货车型9.6米">
      <formula>NOT(ISERROR(SEARCH("送货车型9.6米",L809)))</formula>
    </cfRule>
  </conditionalFormatting>
  <conditionalFormatting sqref="L820">
    <cfRule type="containsText" dxfId="1" priority="1775" operator="between" text="送货车型9.6米">
      <formula>NOT(ISERROR(SEARCH("送货车型9.6米",L820)))</formula>
    </cfRule>
  </conditionalFormatting>
  <conditionalFormatting sqref="L825">
    <cfRule type="containsText" dxfId="1" priority="1772" operator="between" text="送货车型9.6米">
      <formula>NOT(ISERROR(SEARCH("送货车型9.6米",L825)))</formula>
    </cfRule>
  </conditionalFormatting>
  <conditionalFormatting sqref="L827">
    <cfRule type="containsText" dxfId="1" priority="1771" operator="between" text="送货车型9.6米">
      <formula>NOT(ISERROR(SEARCH("送货车型9.6米",L827)))</formula>
    </cfRule>
  </conditionalFormatting>
  <conditionalFormatting sqref="L883">
    <cfRule type="containsText" dxfId="1" priority="1748" operator="between" text="送货车型9.6米">
      <formula>NOT(ISERROR(SEARCH("送货车型9.6米",L883)))</formula>
    </cfRule>
  </conditionalFormatting>
  <conditionalFormatting sqref="L887">
    <cfRule type="containsText" dxfId="1" priority="1746" operator="between" text="送货车型9.6米">
      <formula>NOT(ISERROR(SEARCH("送货车型9.6米",L887)))</formula>
    </cfRule>
  </conditionalFormatting>
  <conditionalFormatting sqref="N887">
    <cfRule type="expression" dxfId="2" priority="1729">
      <formula>N887&gt;0</formula>
    </cfRule>
  </conditionalFormatting>
  <conditionalFormatting sqref="L894">
    <cfRule type="containsText" dxfId="1" priority="1745" operator="between" text="送货车型9.6米">
      <formula>NOT(ISERROR(SEARCH("送货车型9.6米",L894)))</formula>
    </cfRule>
  </conditionalFormatting>
  <conditionalFormatting sqref="L901">
    <cfRule type="containsText" dxfId="1" priority="1702" operator="between" text="送货车型9.6米">
      <formula>NOT(ISERROR(SEARCH("送货车型9.6米",L901)))</formula>
    </cfRule>
  </conditionalFormatting>
  <conditionalFormatting sqref="L905">
    <cfRule type="containsText" dxfId="1" priority="1700" operator="between" text="送货车型9.6米">
      <formula>NOT(ISERROR(SEARCH("送货车型9.6米",L905)))</formula>
    </cfRule>
  </conditionalFormatting>
  <conditionalFormatting sqref="L908">
    <cfRule type="containsText" dxfId="1" priority="1699" operator="between" text="送货车型9.6米">
      <formula>NOT(ISERROR(SEARCH("送货车型9.6米",L908)))</formula>
    </cfRule>
  </conditionalFormatting>
  <conditionalFormatting sqref="L911">
    <cfRule type="containsText" dxfId="1" priority="1698" operator="between" text="送货车型9.6米">
      <formula>NOT(ISERROR(SEARCH("送货车型9.6米",L911)))</formula>
    </cfRule>
  </conditionalFormatting>
  <conditionalFormatting sqref="L923">
    <cfRule type="containsText" dxfId="1" priority="1695" operator="between" text="送货车型9.6米">
      <formula>NOT(ISERROR(SEARCH("送货车型9.6米",L923)))</formula>
    </cfRule>
  </conditionalFormatting>
  <conditionalFormatting sqref="L951">
    <cfRule type="containsText" dxfId="1" priority="1693" operator="between" text="送货车型9.6米">
      <formula>NOT(ISERROR(SEARCH("送货车型9.6米",L951)))</formula>
    </cfRule>
  </conditionalFormatting>
  <conditionalFormatting sqref="L955">
    <cfRule type="containsText" dxfId="1" priority="1605" operator="between" text="送货车型9.6米">
      <formula>NOT(ISERROR(SEARCH("送货车型9.6米",L955)))</formula>
    </cfRule>
  </conditionalFormatting>
  <conditionalFormatting sqref="L961">
    <cfRule type="containsText" dxfId="1" priority="1604" operator="between" text="送货车型9.6米">
      <formula>NOT(ISERROR(SEARCH("送货车型9.6米",L961)))</formula>
    </cfRule>
  </conditionalFormatting>
  <conditionalFormatting sqref="L964">
    <cfRule type="containsText" dxfId="1" priority="1603" operator="between" text="送货车型9.6米">
      <formula>NOT(ISERROR(SEARCH("送货车型9.6米",L964)))</formula>
    </cfRule>
  </conditionalFormatting>
  <conditionalFormatting sqref="L972">
    <cfRule type="containsText" dxfId="1" priority="1600" operator="between" text="送货车型9.6米">
      <formula>NOT(ISERROR(SEARCH("送货车型9.6米",L972)))</formula>
    </cfRule>
  </conditionalFormatting>
  <conditionalFormatting sqref="L976">
    <cfRule type="containsText" dxfId="1" priority="1599" operator="between" text="送货车型9.6米">
      <formula>NOT(ISERROR(SEARCH("送货车型9.6米",L976)))</formula>
    </cfRule>
  </conditionalFormatting>
  <conditionalFormatting sqref="L981">
    <cfRule type="containsText" dxfId="1" priority="1598" operator="between" text="送货车型9.6米">
      <formula>NOT(ISERROR(SEARCH("送货车型9.6米",L981)))</formula>
    </cfRule>
  </conditionalFormatting>
  <conditionalFormatting sqref="L987">
    <cfRule type="containsText" dxfId="1" priority="1597" operator="between" text="送货车型9.6米">
      <formula>NOT(ISERROR(SEARCH("送货车型9.6米",L987)))</formula>
    </cfRule>
  </conditionalFormatting>
  <conditionalFormatting sqref="L991">
    <cfRule type="containsText" dxfId="1" priority="1596" operator="between" text="送货车型9.6米">
      <formula>NOT(ISERROR(SEARCH("送货车型9.6米",L991)))</formula>
    </cfRule>
  </conditionalFormatting>
  <conditionalFormatting sqref="L998:O998">
    <cfRule type="containsText" dxfId="1" priority="1398" operator="between" text="送货车型9.6米">
      <formula>NOT(ISERROR(SEARCH("送货车型9.6米",L998)))</formula>
    </cfRule>
  </conditionalFormatting>
  <conditionalFormatting sqref="L1004">
    <cfRule type="containsText" dxfId="1" priority="1379" operator="between" text="送货车型9.6米">
      <formula>NOT(ISERROR(SEARCH("送货车型9.6米",L1004)))</formula>
    </cfRule>
  </conditionalFormatting>
  <conditionalFormatting sqref="L1006">
    <cfRule type="containsText" dxfId="1" priority="1383" operator="between" text="送货车型9.6米">
      <formula>NOT(ISERROR(SEARCH("送货车型9.6米",L1006)))</formula>
    </cfRule>
  </conditionalFormatting>
  <conditionalFormatting sqref="L1008">
    <cfRule type="containsText" dxfId="1" priority="1382" operator="between" text="送货车型9.6米">
      <formula>NOT(ISERROR(SEARCH("送货车型9.6米",L1008)))</formula>
    </cfRule>
  </conditionalFormatting>
  <conditionalFormatting sqref="L1012">
    <cfRule type="containsText" dxfId="1" priority="1381" operator="between" text="送货车型9.6米">
      <formula>NOT(ISERROR(SEARCH("送货车型9.6米",L1012)))</formula>
    </cfRule>
  </conditionalFormatting>
  <conditionalFormatting sqref="L1017">
    <cfRule type="containsText" dxfId="1" priority="1380" operator="between" text="送货车型9.6米">
      <formula>NOT(ISERROR(SEARCH("送货车型9.6米",L1017)))</formula>
    </cfRule>
  </conditionalFormatting>
  <conditionalFormatting sqref="L1028">
    <cfRule type="containsText" dxfId="1" priority="1358" operator="between" text="送货车型9.6米">
      <formula>NOT(ISERROR(SEARCH("送货车型9.6米",L1028)))</formula>
    </cfRule>
  </conditionalFormatting>
  <conditionalFormatting sqref="L1032">
    <cfRule type="containsText" dxfId="1" priority="1357" operator="between" text="送货车型9.6米">
      <formula>NOT(ISERROR(SEARCH("送货车型9.6米",L1032)))</formula>
    </cfRule>
  </conditionalFormatting>
  <conditionalFormatting sqref="L1034">
    <cfRule type="containsText" dxfId="1" priority="1356" operator="between" text="送货车型9.6米">
      <formula>NOT(ISERROR(SEARCH("送货车型9.6米",L1034)))</formula>
    </cfRule>
  </conditionalFormatting>
  <conditionalFormatting sqref="L1041">
    <cfRule type="containsText" dxfId="1" priority="1355" operator="between" text="送货车型9.6米">
      <formula>NOT(ISERROR(SEARCH("送货车型9.6米",L1041)))</formula>
    </cfRule>
  </conditionalFormatting>
  <conditionalFormatting sqref="L1045">
    <cfRule type="containsText" dxfId="1" priority="1354" operator="between" text="送货车型9.6米">
      <formula>NOT(ISERROR(SEARCH("送货车型9.6米",L1045)))</formula>
    </cfRule>
  </conditionalFormatting>
  <conditionalFormatting sqref="L1050">
    <cfRule type="containsText" dxfId="1" priority="1353" operator="between" text="送货车型9.6米">
      <formula>NOT(ISERROR(SEARCH("送货车型9.6米",L1050)))</formula>
    </cfRule>
  </conditionalFormatting>
  <conditionalFormatting sqref="L1054">
    <cfRule type="containsText" dxfId="1" priority="1352" operator="between" text="送货车型9.6米">
      <formula>NOT(ISERROR(SEARCH("送货车型9.6米",L1054)))</formula>
    </cfRule>
  </conditionalFormatting>
  <conditionalFormatting sqref="L1056">
    <cfRule type="containsText" dxfId="1" priority="1351" operator="between" text="送货车型9.6米">
      <formula>NOT(ISERROR(SEARCH("送货车型9.6米",L1056)))</formula>
    </cfRule>
  </conditionalFormatting>
  <conditionalFormatting sqref="L1059">
    <cfRule type="containsText" dxfId="1" priority="1350" operator="between" text="送货车型9.6米">
      <formula>NOT(ISERROR(SEARCH("送货车型9.6米",L1059)))</formula>
    </cfRule>
  </conditionalFormatting>
  <conditionalFormatting sqref="L1062">
    <cfRule type="containsText" dxfId="1" priority="1349" operator="between" text="送货车型9.6米">
      <formula>NOT(ISERROR(SEARCH("送货车型9.6米",L1062)))</formula>
    </cfRule>
  </conditionalFormatting>
  <conditionalFormatting sqref="L1066">
    <cfRule type="containsText" dxfId="1" priority="1348" operator="between" text="送货车型9.6米">
      <formula>NOT(ISERROR(SEARCH("送货车型9.6米",L1066)))</formula>
    </cfRule>
  </conditionalFormatting>
  <conditionalFormatting sqref="D1419:E1419">
    <cfRule type="expression" dxfId="3" priority="7714">
      <formula>AND(NOT(HasFormula(XEZ1419)),XEZ1419&lt;&gt;"")</formula>
    </cfRule>
    <cfRule type="expression" dxfId="4" priority="7713">
      <formula>AND(NOT(HasFormula(#REF!)),#REF!&lt;&gt;"")</formula>
    </cfRule>
  </conditionalFormatting>
  <conditionalFormatting sqref="H1419:L1419">
    <cfRule type="expression" dxfId="4" priority="7715">
      <formula>AND(NOT(HasFormula(#REF!)),#REF!&lt;&gt;"")</formula>
    </cfRule>
    <cfRule type="expression" dxfId="3" priority="7716">
      <formula>AND(NOT(HasFormula(XFD1419)),XFD1419&lt;&gt;"")</formula>
    </cfRule>
  </conditionalFormatting>
  <conditionalFormatting sqref="D1420">
    <cfRule type="expression" dxfId="4" priority="7669">
      <formula>AND(NOT(HasFormula(XFD1422)),XFD1422&lt;&gt;"")</formula>
    </cfRule>
    <cfRule type="expression" dxfId="3" priority="7670">
      <formula>AND(NOT(HasFormula(XEZ1420)),XEZ1420&lt;&gt;"")</formula>
    </cfRule>
  </conditionalFormatting>
  <conditionalFormatting sqref="D1421">
    <cfRule type="expression" dxfId="4" priority="7661">
      <formula>AND(NOT(HasFormula(#REF!)),#REF!&lt;&gt;"")</formula>
    </cfRule>
    <cfRule type="expression" dxfId="3" priority="7662">
      <formula>AND(NOT(HasFormula(XEZ1421)),XEZ1421&lt;&gt;"")</formula>
    </cfRule>
  </conditionalFormatting>
  <conditionalFormatting sqref="H1428:L1428">
    <cfRule type="expression" dxfId="4" priority="7685">
      <formula>AND(NOT(HasFormula(D1432)),D1432&lt;&gt;"")</formula>
    </cfRule>
    <cfRule type="expression" dxfId="3" priority="7686">
      <formula>AND(NOT(HasFormula(XFD1428)),XFD1428&lt;&gt;"")</formula>
    </cfRule>
  </conditionalFormatting>
  <conditionalFormatting sqref="H1431:L1431">
    <cfRule type="expression" dxfId="4" priority="7693">
      <formula>AND(NOT(HasFormula(D1435)),D1435&lt;&gt;"")</formula>
    </cfRule>
    <cfRule type="expression" dxfId="3" priority="7694">
      <formula>AND(NOT(HasFormula(XFD1431)),XFD1431&lt;&gt;"")</formula>
    </cfRule>
  </conditionalFormatting>
  <conditionalFormatting sqref="D1487:E1487">
    <cfRule type="expression" dxfId="4" priority="7737">
      <formula>AND(NOT(HasFormula(#REF!)),#REF!&lt;&gt;"")</formula>
    </cfRule>
    <cfRule type="expression" dxfId="3" priority="7738">
      <formula>AND(NOT(HasFormula(XEZ1487)),XEZ1487&lt;&gt;"")</formula>
    </cfRule>
  </conditionalFormatting>
  <conditionalFormatting sqref="H1487:L1487">
    <cfRule type="expression" dxfId="4" priority="7739">
      <formula>AND(NOT(HasFormula(#REF!)),#REF!&lt;&gt;"")</formula>
    </cfRule>
    <cfRule type="expression" dxfId="3" priority="7740">
      <formula>AND(NOT(HasFormula(XFD1487)),XFD1487&lt;&gt;"")</formula>
    </cfRule>
  </conditionalFormatting>
  <conditionalFormatting sqref="D1497:E1497">
    <cfRule type="expression" dxfId="4" priority="7755">
      <formula>AND(NOT(HasFormula(#REF!)),#REF!&lt;&gt;"")</formula>
    </cfRule>
    <cfRule type="expression" dxfId="3" priority="7756">
      <formula>AND(NOT(HasFormula(XEZ1497)),XEZ1497&lt;&gt;"")</formula>
    </cfRule>
  </conditionalFormatting>
  <conditionalFormatting sqref="H1497:L1497">
    <cfRule type="expression" dxfId="4" priority="7757">
      <formula>AND(NOT(HasFormula(#REF!)),#REF!&lt;&gt;"")</formula>
    </cfRule>
    <cfRule type="expression" dxfId="3" priority="7758">
      <formula>AND(NOT(HasFormula(XFD1497)),XFD1497&lt;&gt;"")</formula>
    </cfRule>
  </conditionalFormatting>
  <conditionalFormatting sqref="D1502:E1502">
    <cfRule type="expression" dxfId="4" priority="7743">
      <formula>AND(NOT(HasFormula(#REF!)),#REF!&lt;&gt;"")</formula>
    </cfRule>
    <cfRule type="expression" dxfId="3" priority="7744">
      <formula>AND(NOT(HasFormula(XEZ1502)),XEZ1502&lt;&gt;"")</formula>
    </cfRule>
  </conditionalFormatting>
  <conditionalFormatting sqref="D1503:E1503">
    <cfRule type="expression" dxfId="4" priority="968">
      <formula>AND(NOT(HasFormula(XFD1506)),XFD1506&lt;&gt;"")</formula>
    </cfRule>
    <cfRule type="expression" dxfId="3" priority="969">
      <formula>AND(NOT(HasFormula(XEZ1503)),XEZ1503&lt;&gt;"")</formula>
    </cfRule>
  </conditionalFormatting>
  <conditionalFormatting sqref="D1504:E1504">
    <cfRule type="expression" dxfId="4" priority="998">
      <formula>AND(NOT(HasFormula(XFD1505)),XFD1505&lt;&gt;"")</formula>
    </cfRule>
  </conditionalFormatting>
  <conditionalFormatting sqref="D1505:E1505">
    <cfRule type="expression" dxfId="4" priority="997">
      <formula>AND(NOT(HasFormula(XFD1514)),XFD1514&lt;&gt;"")</formula>
    </cfRule>
  </conditionalFormatting>
  <conditionalFormatting sqref="D1513:E1513">
    <cfRule type="expression" dxfId="4" priority="999">
      <formula>AND(NOT(HasFormula(XFD1504)),XFD1504&lt;&gt;"")</formula>
    </cfRule>
  </conditionalFormatting>
  <conditionalFormatting sqref="D1563">
    <cfRule type="expression" dxfId="4" priority="7763">
      <formula>AND(NOT(HasFormula(#REF!)),#REF!&lt;&gt;"")</formula>
    </cfRule>
  </conditionalFormatting>
  <conditionalFormatting sqref="H1563">
    <cfRule type="expression" dxfId="4" priority="7773">
      <formula>AND(NOT(HasFormula(#REF!)),#REF!&lt;&gt;"")</formula>
    </cfRule>
    <cfRule type="expression" dxfId="3" priority="7774">
      <formula>AND(NOT(HasFormula(XFD1563)),XFD1563&lt;&gt;"")</formula>
    </cfRule>
  </conditionalFormatting>
  <conditionalFormatting sqref="I1563:L1563">
    <cfRule type="expression" dxfId="4" priority="7759">
      <formula>AND(NOT(HasFormula(#REF!)),#REF!&lt;&gt;"")</formula>
    </cfRule>
    <cfRule type="expression" dxfId="3" priority="7760">
      <formula>AND(NOT(HasFormula(A1563)),A1563&lt;&gt;"")</formula>
    </cfRule>
  </conditionalFormatting>
  <conditionalFormatting sqref="D1565">
    <cfRule type="expression" dxfId="4" priority="7778">
      <formula>AND(NOT(HasFormula(#REF!)),#REF!&lt;&gt;"")</formula>
    </cfRule>
  </conditionalFormatting>
  <conditionalFormatting sqref="E1565">
    <cfRule type="expression" dxfId="4" priority="7775">
      <formula>AND(NOT(HasFormula(#REF!)),#REF!&lt;&gt;"")</formula>
    </cfRule>
  </conditionalFormatting>
  <conditionalFormatting sqref="H1565">
    <cfRule type="expression" dxfId="4" priority="7776">
      <formula>AND(NOT(HasFormula(#REF!)),#REF!&lt;&gt;"")</formula>
    </cfRule>
    <cfRule type="expression" dxfId="3" priority="7777">
      <formula>AND(NOT(HasFormula(XFD1565)),XFD1565&lt;&gt;"")</formula>
    </cfRule>
  </conditionalFormatting>
  <conditionalFormatting sqref="I1565:L1565">
    <cfRule type="expression" dxfId="4" priority="7779">
      <formula>AND(NOT(HasFormula(#REF!)),#REF!&lt;&gt;"")</formula>
    </cfRule>
    <cfRule type="expression" dxfId="3" priority="7780">
      <formula>AND(NOT(HasFormula(A1565)),A1565&lt;&gt;"")</formula>
    </cfRule>
  </conditionalFormatting>
  <conditionalFormatting sqref="D1609">
    <cfRule type="expression" dxfId="4" priority="7786">
      <formula>AND(NOT(HasFormula(#REF!)),#REF!&lt;&gt;"")</formula>
    </cfRule>
  </conditionalFormatting>
  <conditionalFormatting sqref="E1609">
    <cfRule type="expression" dxfId="4" priority="7787">
      <formula>AND(NOT(HasFormula(#REF!)),#REF!&lt;&gt;"")</formula>
    </cfRule>
  </conditionalFormatting>
  <conditionalFormatting sqref="H1609">
    <cfRule type="expression" dxfId="4" priority="7784">
      <formula>AND(NOT(HasFormula(#REF!)),#REF!&lt;&gt;"")</formula>
    </cfRule>
    <cfRule type="expression" dxfId="3" priority="7785">
      <formula>AND(NOT(HasFormula(XFD1609)),XFD1609&lt;&gt;"")</formula>
    </cfRule>
  </conditionalFormatting>
  <conditionalFormatting sqref="I1609:L1609">
    <cfRule type="expression" dxfId="4" priority="7788">
      <formula>AND(NOT(HasFormula(#REF!)),#REF!&lt;&gt;"")</formula>
    </cfRule>
    <cfRule type="expression" dxfId="3" priority="7789">
      <formula>AND(NOT(HasFormula(A1609)),A1609&lt;&gt;"")</formula>
    </cfRule>
  </conditionalFormatting>
  <conditionalFormatting sqref="M1630:O1630">
    <cfRule type="containsText" dxfId="1" priority="928" operator="between" text="送货车型9.6米">
      <formula>NOT(ISERROR(SEARCH("送货车型9.6米",M1630)))</formula>
    </cfRule>
  </conditionalFormatting>
  <conditionalFormatting sqref="M1631:O1631">
    <cfRule type="containsText" dxfId="1" priority="897" operator="between" text="送货车型9.6米">
      <formula>NOT(ISERROR(SEARCH("送货车型9.6米",M1631)))</formula>
    </cfRule>
  </conditionalFormatting>
  <conditionalFormatting sqref="M1632:O1632">
    <cfRule type="containsText" dxfId="1" priority="896" operator="between" text="送货车型9.6米">
      <formula>NOT(ISERROR(SEARCH("送货车型9.6米",M1632)))</formula>
    </cfRule>
  </conditionalFormatting>
  <conditionalFormatting sqref="M1633:O1633">
    <cfRule type="containsText" dxfId="1" priority="895" operator="between" text="送货车型9.6米">
      <formula>NOT(ISERROR(SEARCH("送货车型9.6米",M1633)))</formula>
    </cfRule>
  </conditionalFormatting>
  <conditionalFormatting sqref="M1634:O1634">
    <cfRule type="containsText" dxfId="1" priority="894" operator="between" text="送货车型9.6米">
      <formula>NOT(ISERROR(SEARCH("送货车型9.6米",M1634)))</formula>
    </cfRule>
  </conditionalFormatting>
  <conditionalFormatting sqref="D1650:E1650">
    <cfRule type="expression" dxfId="3" priority="881">
      <formula>AND(NOT(HasFormula(XEZ1650)),XEZ1650&lt;&gt;"")</formula>
    </cfRule>
  </conditionalFormatting>
  <conditionalFormatting sqref="D1650">
    <cfRule type="expression" dxfId="2" priority="879">
      <formula>AND(NOT(_xlfn.ISFORMULA(D1650)),D1650&lt;&gt;"")</formula>
    </cfRule>
    <cfRule type="expression" dxfId="4" priority="880">
      <formula>AND(NOT(HasFormula(#REF!)),#REF!&lt;&gt;"")</formula>
    </cfRule>
  </conditionalFormatting>
  <conditionalFormatting sqref="E1650">
    <cfRule type="expression" dxfId="4" priority="888">
      <formula>AND(NOT(HasFormula(#REF!)),#REF!&lt;&gt;"")</formula>
    </cfRule>
  </conditionalFormatting>
  <conditionalFormatting sqref="F1650">
    <cfRule type="containsText" dxfId="5" priority="883" operator="between" text="HRB500E">
      <formula>NOT(ISERROR(SEARCH("HRB500E",F1650)))</formula>
    </cfRule>
    <cfRule type="containsText" dxfId="6" priority="882" operator="between" text="12m">
      <formula>NOT(ISERROR(SEARCH("12m",F1650)))</formula>
    </cfRule>
  </conditionalFormatting>
  <conditionalFormatting sqref="H1650">
    <cfRule type="expression" dxfId="4" priority="884">
      <formula>AND(NOT(HasFormula(#REF!)),#REF!&lt;&gt;"")</formula>
    </cfRule>
    <cfRule type="expression" dxfId="3" priority="885">
      <formula>AND(NOT(HasFormula(XFD1650)),XFD1650&lt;&gt;"")</formula>
    </cfRule>
  </conditionalFormatting>
  <conditionalFormatting sqref="I1650:L1650">
    <cfRule type="expression" dxfId="4" priority="886">
      <formula>AND(NOT(HasFormula(#REF!)),#REF!&lt;&gt;"")</formula>
    </cfRule>
    <cfRule type="expression" dxfId="3" priority="887">
      <formula>AND(NOT(HasFormula(A1650)),A1650&lt;&gt;"")</formula>
    </cfRule>
  </conditionalFormatting>
  <conditionalFormatting sqref="L1650:N1650">
    <cfRule type="containsText" dxfId="1" priority="878" operator="between" text="送货车型9.6米">
      <formula>NOT(ISERROR(SEARCH("送货车型9.6米",L1650)))</formula>
    </cfRule>
  </conditionalFormatting>
  <conditionalFormatting sqref="O1650">
    <cfRule type="containsText" dxfId="1" priority="876" operator="between" text="送货车型9.6米">
      <formula>NOT(ISERROR(SEARCH("送货车型9.6米",O1650)))</formula>
    </cfRule>
  </conditionalFormatting>
  <conditionalFormatting sqref="O1665">
    <cfRule type="containsText" dxfId="1" priority="875" operator="between" text="送货车型9.6米">
      <formula>NOT(ISERROR(SEARCH("送货车型9.6米",O1665)))</formula>
    </cfRule>
  </conditionalFormatting>
  <conditionalFormatting sqref="O1666">
    <cfRule type="containsText" dxfId="1" priority="874" operator="between" text="送货车型9.6米">
      <formula>NOT(ISERROR(SEARCH("送货车型9.6米",O1666)))</formula>
    </cfRule>
  </conditionalFormatting>
  <conditionalFormatting sqref="O1667">
    <cfRule type="containsText" dxfId="1" priority="873" operator="between" text="送货车型9.6米">
      <formula>NOT(ISERROR(SEARCH("送货车型9.6米",O1667)))</formula>
    </cfRule>
  </conditionalFormatting>
  <conditionalFormatting sqref="O1668">
    <cfRule type="containsText" dxfId="1" priority="872" operator="between" text="送货车型9.6米">
      <formula>NOT(ISERROR(SEARCH("送货车型9.6米",O1668)))</formula>
    </cfRule>
  </conditionalFormatting>
  <conditionalFormatting sqref="O1669">
    <cfRule type="containsText" dxfId="1" priority="871" operator="between" text="送货车型9.6米">
      <formula>NOT(ISERROR(SEARCH("送货车型9.6米",O1669)))</formula>
    </cfRule>
  </conditionalFormatting>
  <conditionalFormatting sqref="O1670">
    <cfRule type="containsText" dxfId="1" priority="870" operator="between" text="送货车型9.6米">
      <formula>NOT(ISERROR(SEARCH("送货车型9.6米",O1670)))</formula>
    </cfRule>
  </conditionalFormatting>
  <conditionalFormatting sqref="O1671">
    <cfRule type="containsText" dxfId="1" priority="869" operator="between" text="送货车型9.6米">
      <formula>NOT(ISERROR(SEARCH("送货车型9.6米",O1671)))</formula>
    </cfRule>
  </conditionalFormatting>
  <conditionalFormatting sqref="O1672">
    <cfRule type="containsText" dxfId="1" priority="868" operator="between" text="送货车型9.6米">
      <formula>NOT(ISERROR(SEARCH("送货车型9.6米",O1672)))</formula>
    </cfRule>
  </conditionalFormatting>
  <conditionalFormatting sqref="N1673">
    <cfRule type="containsText" dxfId="1" priority="867" operator="between" text="送货车型9.6米">
      <formula>NOT(ISERROR(SEARCH("送货车型9.6米",N1673)))</formula>
    </cfRule>
  </conditionalFormatting>
  <conditionalFormatting sqref="O1673">
    <cfRule type="containsText" dxfId="1" priority="863" operator="between" text="送货车型9.6米">
      <formula>NOT(ISERROR(SEARCH("送货车型9.6米",O1673)))</formula>
    </cfRule>
  </conditionalFormatting>
  <conditionalFormatting sqref="N1674">
    <cfRule type="containsText" dxfId="1" priority="866" operator="between" text="送货车型9.6米">
      <formula>NOT(ISERROR(SEARCH("送货车型9.6米",N1674)))</formula>
    </cfRule>
  </conditionalFormatting>
  <conditionalFormatting sqref="O1674">
    <cfRule type="containsText" dxfId="1" priority="862" operator="between" text="送货车型9.6米">
      <formula>NOT(ISERROR(SEARCH("送货车型9.6米",O1674)))</formula>
    </cfRule>
  </conditionalFormatting>
  <conditionalFormatting sqref="N1675">
    <cfRule type="containsText" dxfId="1" priority="865" operator="between" text="送货车型9.6米">
      <formula>NOT(ISERROR(SEARCH("送货车型9.6米",N1675)))</formula>
    </cfRule>
  </conditionalFormatting>
  <conditionalFormatting sqref="O1675">
    <cfRule type="containsText" dxfId="1" priority="861" operator="between" text="送货车型9.6米">
      <formula>NOT(ISERROR(SEARCH("送货车型9.6米",O1675)))</formula>
    </cfRule>
  </conditionalFormatting>
  <conditionalFormatting sqref="N1676">
    <cfRule type="containsText" dxfId="1" priority="864" operator="between" text="送货车型9.6米">
      <formula>NOT(ISERROR(SEARCH("送货车型9.6米",N1676)))</formula>
    </cfRule>
  </conditionalFormatting>
  <conditionalFormatting sqref="O1676">
    <cfRule type="containsText" dxfId="1" priority="860" operator="between" text="送货车型9.6米">
      <formula>NOT(ISERROR(SEARCH("送货车型9.6米",O1676)))</formula>
    </cfRule>
  </conditionalFormatting>
  <conditionalFormatting sqref="M1811:O1811">
    <cfRule type="containsText" dxfId="1" priority="855" operator="between" text="送货车型9.6米">
      <formula>NOT(ISERROR(SEARCH("送货车型9.6米",M1811)))</formula>
    </cfRule>
  </conditionalFormatting>
  <conditionalFormatting sqref="D1844">
    <cfRule type="expression" dxfId="4" priority="7828">
      <formula>AND(NOT(HasFormula(XFD1846)),XFD1846&lt;&gt;"")</formula>
    </cfRule>
  </conditionalFormatting>
  <conditionalFormatting sqref="E1844">
    <cfRule type="expression" dxfId="4" priority="7829">
      <formula>AND(NOT(HasFormula(A1846)),A1846&lt;&gt;"")</formula>
    </cfRule>
  </conditionalFormatting>
  <conditionalFormatting sqref="H1844">
    <cfRule type="expression" dxfId="4" priority="7826">
      <formula>AND(NOT(HasFormula(D1846)),D1846&lt;&gt;"")</formula>
    </cfRule>
    <cfRule type="expression" dxfId="3" priority="7827">
      <formula>AND(NOT(HasFormula(XFD1844)),XFD1844&lt;&gt;"")</formula>
    </cfRule>
  </conditionalFormatting>
  <conditionalFormatting sqref="I1844:L1844">
    <cfRule type="expression" dxfId="4" priority="7830">
      <formula>AND(NOT(HasFormula(E1846)),E1846&lt;&gt;"")</formula>
    </cfRule>
    <cfRule type="expression" dxfId="3" priority="7831">
      <formula>AND(NOT(HasFormula(A1844)),A1844&lt;&gt;"")</formula>
    </cfRule>
  </conditionalFormatting>
  <conditionalFormatting sqref="C1845">
    <cfRule type="timePeriod" dxfId="7" priority="842" timePeriod="yesterday">
      <formula>FLOOR(C1845,1)=TODAY()-1</formula>
    </cfRule>
  </conditionalFormatting>
  <conditionalFormatting sqref="D1845:E1845">
    <cfRule type="expression" dxfId="3" priority="847">
      <formula>AND(NOT(HasFormula(XEZ1845)),XEZ1845&lt;&gt;"")</formula>
    </cfRule>
  </conditionalFormatting>
  <conditionalFormatting sqref="D1845">
    <cfRule type="expression" dxfId="4" priority="846">
      <formula>AND(NOT(HasFormula(XFD1846)),XFD1846&lt;&gt;"")</formula>
    </cfRule>
    <cfRule type="expression" dxfId="2" priority="844">
      <formula>AND(NOT(_xlfn.ISFORMULA(D1845)),D1845&lt;&gt;"")</formula>
    </cfRule>
  </conditionalFormatting>
  <conditionalFormatting sqref="E1845">
    <cfRule type="expression" dxfId="4" priority="854">
      <formula>AND(NOT(HasFormula(A1846)),A1846&lt;&gt;"")</formula>
    </cfRule>
  </conditionalFormatting>
  <conditionalFormatting sqref="F1845">
    <cfRule type="containsText" dxfId="5" priority="849" operator="between" text="HRB500E">
      <formula>NOT(ISERROR(SEARCH("HRB500E",F1845)))</formula>
    </cfRule>
    <cfRule type="containsText" dxfId="6" priority="848" operator="between" text="12m">
      <formula>NOT(ISERROR(SEARCH("12m",F1845)))</formula>
    </cfRule>
  </conditionalFormatting>
  <conditionalFormatting sqref="H1845">
    <cfRule type="expression" dxfId="3" priority="851">
      <formula>AND(NOT(HasFormula(XFD1845)),XFD1845&lt;&gt;"")</formula>
    </cfRule>
    <cfRule type="expression" dxfId="4" priority="850">
      <formula>AND(NOT(HasFormula(D1846)),D1846&lt;&gt;"")</formula>
    </cfRule>
  </conditionalFormatting>
  <conditionalFormatting sqref="I1845:L1845">
    <cfRule type="expression" dxfId="3" priority="853">
      <formula>AND(NOT(HasFormula(A1845)),A1845&lt;&gt;"")</formula>
    </cfRule>
    <cfRule type="expression" dxfId="4" priority="852">
      <formula>AND(NOT(HasFormula(E1846)),E1846&lt;&gt;"")</formula>
    </cfRule>
  </conditionalFormatting>
  <conditionalFormatting sqref="L1845:O1845">
    <cfRule type="containsText" dxfId="1" priority="843" operator="between" text="送货车型9.6米">
      <formula>NOT(ISERROR(SEARCH("送货车型9.6米",L1845)))</formula>
    </cfRule>
  </conditionalFormatting>
  <conditionalFormatting sqref="H1846">
    <cfRule type="expression" dxfId="3" priority="841">
      <formula>AND(NOT(HasFormula(XFD1846)),XFD1846&lt;&gt;"")</formula>
    </cfRule>
    <cfRule type="expression" dxfId="4" priority="840">
      <formula>AND(NOT(HasFormula(D1847)),D1847&lt;&gt;"")</formula>
    </cfRule>
  </conditionalFormatting>
  <conditionalFormatting sqref="O1871">
    <cfRule type="containsText" dxfId="1" priority="825" operator="between" text="送货车型9.6米">
      <formula>NOT(ISERROR(SEARCH("送货车型9.6米",O1871)))</formula>
    </cfRule>
  </conditionalFormatting>
  <conditionalFormatting sqref="O1872">
    <cfRule type="containsText" dxfId="1" priority="824" operator="between" text="送货车型9.6米">
      <formula>NOT(ISERROR(SEARCH("送货车型9.6米",O1872)))</formula>
    </cfRule>
  </conditionalFormatting>
  <conditionalFormatting sqref="O1873">
    <cfRule type="containsText" dxfId="1" priority="823" operator="between" text="送货车型9.6米">
      <formula>NOT(ISERROR(SEARCH("送货车型9.6米",O1873)))</formula>
    </cfRule>
  </conditionalFormatting>
  <conditionalFormatting sqref="O1874">
    <cfRule type="containsText" dxfId="1" priority="822" operator="between" text="送货车型9.6米">
      <formula>NOT(ISERROR(SEARCH("送货车型9.6米",O1874)))</formula>
    </cfRule>
  </conditionalFormatting>
  <conditionalFormatting sqref="O1875">
    <cfRule type="containsText" dxfId="1" priority="821" operator="between" text="送货车型9.6米">
      <formula>NOT(ISERROR(SEARCH("送货车型9.6米",O1875)))</formula>
    </cfRule>
  </conditionalFormatting>
  <conditionalFormatting sqref="O1876">
    <cfRule type="containsText" dxfId="1" priority="820" operator="between" text="送货车型9.6米">
      <formula>NOT(ISERROR(SEARCH("送货车型9.6米",O1876)))</formula>
    </cfRule>
  </conditionalFormatting>
  <conditionalFormatting sqref="O1877">
    <cfRule type="containsText" dxfId="1" priority="819" operator="between" text="送货车型9.6米">
      <formula>NOT(ISERROR(SEARCH("送货车型9.6米",O1877)))</formula>
    </cfRule>
  </conditionalFormatting>
  <conditionalFormatting sqref="O1878">
    <cfRule type="containsText" dxfId="1" priority="818" operator="between" text="送货车型9.6米">
      <formula>NOT(ISERROR(SEARCH("送货车型9.6米",O1878)))</formula>
    </cfRule>
  </conditionalFormatting>
  <conditionalFormatting sqref="O1879">
    <cfRule type="containsText" dxfId="1" priority="817" operator="between" text="送货车型9.6米">
      <formula>NOT(ISERROR(SEARCH("送货车型9.6米",O1879)))</formula>
    </cfRule>
  </conditionalFormatting>
  <conditionalFormatting sqref="O1880">
    <cfRule type="containsText" dxfId="1" priority="816" operator="between" text="送货车型9.6米">
      <formula>NOT(ISERROR(SEARCH("送货车型9.6米",O1880)))</formula>
    </cfRule>
  </conditionalFormatting>
  <conditionalFormatting sqref="D1897">
    <cfRule type="expression" dxfId="4" priority="7834">
      <formula>AND(NOT(HasFormula(#REF!)),#REF!&lt;&gt;"")</formula>
    </cfRule>
  </conditionalFormatting>
  <conditionalFormatting sqref="E1897">
    <cfRule type="expression" dxfId="4" priority="7835">
      <formula>AND(NOT(HasFormula(#REF!)),#REF!&lt;&gt;"")</formula>
    </cfRule>
  </conditionalFormatting>
  <conditionalFormatting sqref="H1897">
    <cfRule type="expression" dxfId="4" priority="7832">
      <formula>AND(NOT(HasFormula(#REF!)),#REF!&lt;&gt;"")</formula>
    </cfRule>
    <cfRule type="expression" dxfId="3" priority="7833">
      <formula>AND(NOT(HasFormula(XFD1897)),XFD1897&lt;&gt;"")</formula>
    </cfRule>
  </conditionalFormatting>
  <conditionalFormatting sqref="I1897:L1897">
    <cfRule type="expression" dxfId="4" priority="7836">
      <formula>AND(NOT(HasFormula(#REF!)),#REF!&lt;&gt;"")</formula>
    </cfRule>
    <cfRule type="expression" dxfId="3" priority="7837">
      <formula>AND(NOT(HasFormula(A1897)),A1897&lt;&gt;"")</formula>
    </cfRule>
  </conditionalFormatting>
  <conditionalFormatting sqref="J1907:L1907">
    <cfRule type="expression" dxfId="4" priority="7842">
      <formula>AND(NOT(HasFormula(#REF!)),#REF!&lt;&gt;"")</formula>
    </cfRule>
    <cfRule type="expression" dxfId="3" priority="7843">
      <formula>AND(NOT(HasFormula(B1907)),B1907&lt;&gt;"")</formula>
    </cfRule>
  </conditionalFormatting>
  <conditionalFormatting sqref="J1908:L1908">
    <cfRule type="expression" dxfId="3" priority="783">
      <formula>AND(NOT(HasFormula(B1908)),B1908&lt;&gt;"")</formula>
    </cfRule>
    <cfRule type="expression" dxfId="4" priority="772">
      <formula>AND(NOT(HasFormula(F1909)),F1909&lt;&gt;"")</formula>
    </cfRule>
  </conditionalFormatting>
  <conditionalFormatting sqref="J1909:L1909">
    <cfRule type="expression" dxfId="3" priority="782">
      <formula>AND(NOT(HasFormula(B1909)),B1909&lt;&gt;"")</formula>
    </cfRule>
    <cfRule type="expression" dxfId="4" priority="771">
      <formula>AND(NOT(HasFormula(F1910)),F1910&lt;&gt;"")</formula>
    </cfRule>
  </conditionalFormatting>
  <conditionalFormatting sqref="J1910:L1910">
    <cfRule type="expression" dxfId="3" priority="781">
      <formula>AND(NOT(HasFormula(B1910)),B1910&lt;&gt;"")</formula>
    </cfRule>
    <cfRule type="expression" dxfId="4" priority="770">
      <formula>AND(NOT(HasFormula(F1911)),F1911&lt;&gt;"")</formula>
    </cfRule>
  </conditionalFormatting>
  <conditionalFormatting sqref="J1911:L1911">
    <cfRule type="expression" dxfId="3" priority="780">
      <formula>AND(NOT(HasFormula(B1911)),B1911&lt;&gt;"")</formula>
    </cfRule>
    <cfRule type="expression" dxfId="4" priority="769">
      <formula>AND(NOT(HasFormula(F1912)),F1912&lt;&gt;"")</formula>
    </cfRule>
  </conditionalFormatting>
  <conditionalFormatting sqref="J1912:L1912">
    <cfRule type="expression" dxfId="3" priority="779">
      <formula>AND(NOT(HasFormula(B1912)),B1912&lt;&gt;"")</formula>
    </cfRule>
    <cfRule type="expression" dxfId="4" priority="768">
      <formula>AND(NOT(HasFormula(F1913)),F1913&lt;&gt;"")</formula>
    </cfRule>
  </conditionalFormatting>
  <conditionalFormatting sqref="J1913:L1913">
    <cfRule type="expression" dxfId="3" priority="778">
      <formula>AND(NOT(HasFormula(B1913)),B1913&lt;&gt;"")</formula>
    </cfRule>
    <cfRule type="expression" dxfId="4" priority="767">
      <formula>AND(NOT(HasFormula(F1914)),F1914&lt;&gt;"")</formula>
    </cfRule>
  </conditionalFormatting>
  <conditionalFormatting sqref="J1914:L1914">
    <cfRule type="expression" dxfId="3" priority="777">
      <formula>AND(NOT(HasFormula(B1914)),B1914&lt;&gt;"")</formula>
    </cfRule>
    <cfRule type="expression" dxfId="4" priority="766">
      <formula>AND(NOT(HasFormula(F1915)),F1915&lt;&gt;"")</formula>
    </cfRule>
  </conditionalFormatting>
  <conditionalFormatting sqref="J1915:L1915">
    <cfRule type="expression" dxfId="3" priority="776">
      <formula>AND(NOT(HasFormula(B1915)),B1915&lt;&gt;"")</formula>
    </cfRule>
    <cfRule type="expression" dxfId="4" priority="765">
      <formula>AND(NOT(HasFormula(F1916)),F1916&lt;&gt;"")</formula>
    </cfRule>
  </conditionalFormatting>
  <conditionalFormatting sqref="J1916:L1916">
    <cfRule type="expression" dxfId="3" priority="775">
      <formula>AND(NOT(HasFormula(B1916)),B1916&lt;&gt;"")</formula>
    </cfRule>
    <cfRule type="expression" dxfId="4" priority="764">
      <formula>AND(NOT(HasFormula(F1917)),F1917&lt;&gt;"")</formula>
    </cfRule>
  </conditionalFormatting>
  <conditionalFormatting sqref="J1917:L1917">
    <cfRule type="expression" dxfId="3" priority="774">
      <formula>AND(NOT(HasFormula(B1917)),B1917&lt;&gt;"")</formula>
    </cfRule>
    <cfRule type="expression" dxfId="4" priority="763">
      <formula>AND(NOT(HasFormula(F1918)),F1918&lt;&gt;"")</formula>
    </cfRule>
  </conditionalFormatting>
  <conditionalFormatting sqref="J1918:L1918">
    <cfRule type="expression" dxfId="3" priority="773">
      <formula>AND(NOT(HasFormula(B1918)),B1918&lt;&gt;"")</formula>
    </cfRule>
    <cfRule type="expression" dxfId="4" priority="762">
      <formula>AND(NOT(HasFormula(F1919)),F1919&lt;&gt;"")</formula>
    </cfRule>
  </conditionalFormatting>
  <conditionalFormatting sqref="C1936">
    <cfRule type="timePeriod" dxfId="7" priority="723" timePeriod="yesterday">
      <formula>FLOOR(C1936,1)=TODAY()-1</formula>
    </cfRule>
  </conditionalFormatting>
  <conditionalFormatting sqref="D1936:E1936">
    <cfRule type="expression" dxfId="3" priority="735">
      <formula>AND(NOT(HasFormula(XEZ1936)),XEZ1936&lt;&gt;"")</formula>
    </cfRule>
  </conditionalFormatting>
  <conditionalFormatting sqref="D1936">
    <cfRule type="expression" dxfId="4" priority="731">
      <formula>AND(NOT(HasFormula(XFD1937)),XFD1937&lt;&gt;"")</formula>
    </cfRule>
    <cfRule type="expression" dxfId="2" priority="727">
      <formula>AND(NOT(_xlfn.ISFORMULA(D1936)),D1936&lt;&gt;"")</formula>
    </cfRule>
  </conditionalFormatting>
  <conditionalFormatting sqref="E1936">
    <cfRule type="expression" dxfId="4" priority="739">
      <formula>AND(NOT(HasFormula(A1937)),A1937&lt;&gt;"")</formula>
    </cfRule>
  </conditionalFormatting>
  <conditionalFormatting sqref="C1937">
    <cfRule type="timePeriod" dxfId="7" priority="722" timePeriod="yesterday">
      <formula>FLOOR(C1937,1)=TODAY()-1</formula>
    </cfRule>
  </conditionalFormatting>
  <conditionalFormatting sqref="D1937:E1937">
    <cfRule type="expression" dxfId="3" priority="734">
      <formula>AND(NOT(HasFormula(XEZ1937)),XEZ1937&lt;&gt;"")</formula>
    </cfRule>
  </conditionalFormatting>
  <conditionalFormatting sqref="D1937">
    <cfRule type="expression" dxfId="4" priority="730">
      <formula>AND(NOT(HasFormula(XFD1938)),XFD1938&lt;&gt;"")</formula>
    </cfRule>
    <cfRule type="expression" dxfId="2" priority="726">
      <formula>AND(NOT(_xlfn.ISFORMULA(D1937)),D1937&lt;&gt;"")</formula>
    </cfRule>
  </conditionalFormatting>
  <conditionalFormatting sqref="E1937">
    <cfRule type="expression" dxfId="4" priority="738">
      <formula>AND(NOT(HasFormula(A1938)),A1938&lt;&gt;"")</formula>
    </cfRule>
  </conditionalFormatting>
  <conditionalFormatting sqref="C1938">
    <cfRule type="timePeriod" dxfId="7" priority="721" timePeriod="yesterday">
      <formula>FLOOR(C1938,1)=TODAY()-1</formula>
    </cfRule>
  </conditionalFormatting>
  <conditionalFormatting sqref="D1938:E1938">
    <cfRule type="expression" dxfId="3" priority="733">
      <formula>AND(NOT(HasFormula(XEZ1938)),XEZ1938&lt;&gt;"")</formula>
    </cfRule>
  </conditionalFormatting>
  <conditionalFormatting sqref="D1938">
    <cfRule type="expression" dxfId="4" priority="729">
      <formula>AND(NOT(HasFormula(XFD1939)),XFD1939&lt;&gt;"")</formula>
    </cfRule>
    <cfRule type="expression" dxfId="2" priority="725">
      <formula>AND(NOT(_xlfn.ISFORMULA(D1938)),D1938&lt;&gt;"")</formula>
    </cfRule>
  </conditionalFormatting>
  <conditionalFormatting sqref="E1938">
    <cfRule type="expression" dxfId="4" priority="737">
      <formula>AND(NOT(HasFormula(A1939)),A1939&lt;&gt;"")</formula>
    </cfRule>
  </conditionalFormatting>
  <conditionalFormatting sqref="C1939">
    <cfRule type="timePeriod" dxfId="7" priority="720" timePeriod="yesterday">
      <formula>FLOOR(C1939,1)=TODAY()-1</formula>
    </cfRule>
  </conditionalFormatting>
  <conditionalFormatting sqref="D1939:E1939">
    <cfRule type="expression" dxfId="3" priority="732">
      <formula>AND(NOT(HasFormula(XEZ1939)),XEZ1939&lt;&gt;"")</formula>
    </cfRule>
  </conditionalFormatting>
  <conditionalFormatting sqref="D1939">
    <cfRule type="expression" dxfId="4" priority="728">
      <formula>AND(NOT(HasFormula(XFD1940)),XFD1940&lt;&gt;"")</formula>
    </cfRule>
    <cfRule type="expression" dxfId="2" priority="724">
      <formula>AND(NOT(_xlfn.ISFORMULA(D1939)),D1939&lt;&gt;"")</formula>
    </cfRule>
  </conditionalFormatting>
  <conditionalFormatting sqref="E1939">
    <cfRule type="expression" dxfId="4" priority="736">
      <formula>AND(NOT(HasFormula(A1940)),A1940&lt;&gt;"")</formula>
    </cfRule>
  </conditionalFormatting>
  <conditionalFormatting sqref="D2022">
    <cfRule type="expression" dxfId="4" priority="7846">
      <formula>AND(NOT(HasFormula(#REF!)),#REF!&lt;&gt;"")</formula>
    </cfRule>
  </conditionalFormatting>
  <conditionalFormatting sqref="E2022">
    <cfRule type="expression" dxfId="4" priority="7847">
      <formula>AND(NOT(HasFormula(#REF!)),#REF!&lt;&gt;"")</formula>
    </cfRule>
  </conditionalFormatting>
  <conditionalFormatting sqref="H2022">
    <cfRule type="expression" dxfId="4" priority="7844">
      <formula>AND(NOT(HasFormula(#REF!)),#REF!&lt;&gt;"")</formula>
    </cfRule>
    <cfRule type="expression" dxfId="3" priority="7845">
      <formula>AND(NOT(HasFormula(XFD2022)),XFD2022&lt;&gt;"")</formula>
    </cfRule>
  </conditionalFormatting>
  <conditionalFormatting sqref="I2022:L2022">
    <cfRule type="expression" dxfId="4" priority="7848">
      <formula>AND(NOT(HasFormula(#REF!)),#REF!&lt;&gt;"")</formula>
    </cfRule>
    <cfRule type="expression" dxfId="3" priority="7849">
      <formula>AND(NOT(HasFormula(A2022)),A2022&lt;&gt;"")</formula>
    </cfRule>
  </conditionalFormatting>
  <conditionalFormatting sqref="M2109:O2109">
    <cfRule type="containsText" dxfId="1" priority="697" operator="between" text="送货车型9.6米">
      <formula>NOT(ISERROR(SEARCH("送货车型9.6米",M2109)))</formula>
    </cfRule>
  </conditionalFormatting>
  <conditionalFormatting sqref="M2110:O2110">
    <cfRule type="containsText" dxfId="1" priority="696" operator="between" text="送货车型9.6米">
      <formula>NOT(ISERROR(SEARCH("送货车型9.6米",M2110)))</formula>
    </cfRule>
  </conditionalFormatting>
  <conditionalFormatting sqref="M2111:O2111">
    <cfRule type="containsText" dxfId="1" priority="695" operator="between" text="送货车型9.6米">
      <formula>NOT(ISERROR(SEARCH("送货车型9.6米",M2111)))</formula>
    </cfRule>
  </conditionalFormatting>
  <conditionalFormatting sqref="M2112:O2112">
    <cfRule type="containsText" dxfId="1" priority="694" operator="between" text="送货车型9.6米">
      <formula>NOT(ISERROR(SEARCH("送货车型9.6米",M2112)))</formula>
    </cfRule>
  </conditionalFormatting>
  <conditionalFormatting sqref="M2113:O2113">
    <cfRule type="containsText" dxfId="1" priority="693" operator="between" text="送货车型9.6米">
      <formula>NOT(ISERROR(SEARCH("送货车型9.6米",M2113)))</formula>
    </cfRule>
  </conditionalFormatting>
  <conditionalFormatting sqref="M2114:O2114">
    <cfRule type="containsText" dxfId="1" priority="692" operator="between" text="送货车型9.6米">
      <formula>NOT(ISERROR(SEARCH("送货车型9.6米",M2114)))</formula>
    </cfRule>
  </conditionalFormatting>
  <conditionalFormatting sqref="M2115:O2115">
    <cfRule type="containsText" dxfId="1" priority="691" operator="between" text="送货车型9.6米">
      <formula>NOT(ISERROR(SEARCH("送货车型9.6米",M2115)))</formula>
    </cfRule>
  </conditionalFormatting>
  <conditionalFormatting sqref="M2116:O2116">
    <cfRule type="containsText" dxfId="1" priority="690" operator="between" text="送货车型9.6米">
      <formula>NOT(ISERROR(SEARCH("送货车型9.6米",M2116)))</formula>
    </cfRule>
  </conditionalFormatting>
  <conditionalFormatting sqref="M2117:O2117">
    <cfRule type="containsText" dxfId="1" priority="689" operator="between" text="送货车型9.6米">
      <formula>NOT(ISERROR(SEARCH("送货车型9.6米",M2117)))</formula>
    </cfRule>
  </conditionalFormatting>
  <conditionalFormatting sqref="M2118:O2118">
    <cfRule type="containsText" dxfId="1" priority="688" operator="between" text="送货车型9.6米">
      <formula>NOT(ISERROR(SEARCH("送货车型9.6米",M2118)))</formula>
    </cfRule>
  </conditionalFormatting>
  <conditionalFormatting sqref="M2119:O2119">
    <cfRule type="containsText" dxfId="1" priority="687" operator="between" text="送货车型9.6米">
      <formula>NOT(ISERROR(SEARCH("送货车型9.6米",M2119)))</formula>
    </cfRule>
  </conditionalFormatting>
  <conditionalFormatting sqref="M2129:O2129">
    <cfRule type="containsText" dxfId="1" priority="685" operator="between" text="送货车型9.6米">
      <formula>NOT(ISERROR(SEARCH("送货车型9.6米",M2129)))</formula>
    </cfRule>
  </conditionalFormatting>
  <conditionalFormatting sqref="M2130:O2130">
    <cfRule type="containsText" dxfId="1" priority="684" operator="between" text="送货车型9.6米">
      <formula>NOT(ISERROR(SEARCH("送货车型9.6米",M2130)))</formula>
    </cfRule>
  </conditionalFormatting>
  <conditionalFormatting sqref="M2131:O2131">
    <cfRule type="containsText" dxfId="1" priority="683" operator="between" text="送货车型9.6米">
      <formula>NOT(ISERROR(SEARCH("送货车型9.6米",M2131)))</formula>
    </cfRule>
  </conditionalFormatting>
  <conditionalFormatting sqref="M2132:O2132">
    <cfRule type="containsText" dxfId="1" priority="682" operator="between" text="送货车型9.6米">
      <formula>NOT(ISERROR(SEARCH("送货车型9.6米",M2132)))</formula>
    </cfRule>
  </conditionalFormatting>
  <conditionalFormatting sqref="M2133:O2133">
    <cfRule type="containsText" dxfId="1" priority="681" operator="between" text="送货车型9.6米">
      <formula>NOT(ISERROR(SEARCH("送货车型9.6米",M2133)))</formula>
    </cfRule>
  </conditionalFormatting>
  <conditionalFormatting sqref="M2134:O2134">
    <cfRule type="containsText" dxfId="1" priority="680" operator="between" text="送货车型9.6米">
      <formula>NOT(ISERROR(SEARCH("送货车型9.6米",M2134)))</formula>
    </cfRule>
  </conditionalFormatting>
  <conditionalFormatting sqref="D2135">
    <cfRule type="expression" dxfId="4" priority="7915">
      <formula>AND(NOT(HasFormula(#REF!)),#REF!&lt;&gt;"")</formula>
    </cfRule>
  </conditionalFormatting>
  <conditionalFormatting sqref="E2135">
    <cfRule type="expression" dxfId="4" priority="7916">
      <formula>AND(NOT(HasFormula(#REF!)),#REF!&lt;&gt;"")</formula>
    </cfRule>
  </conditionalFormatting>
  <conditionalFormatting sqref="H2135">
    <cfRule type="expression" dxfId="4" priority="7913">
      <formula>AND(NOT(HasFormula(#REF!)),#REF!&lt;&gt;"")</formula>
    </cfRule>
    <cfRule type="expression" dxfId="3" priority="7914">
      <formula>AND(NOT(HasFormula(XFD2135)),XFD2135&lt;&gt;"")</formula>
    </cfRule>
  </conditionalFormatting>
  <conditionalFormatting sqref="I2135:L2135">
    <cfRule type="expression" dxfId="4" priority="7917">
      <formula>AND(NOT(HasFormula(#REF!)),#REF!&lt;&gt;"")</formula>
    </cfRule>
    <cfRule type="expression" dxfId="3" priority="7918">
      <formula>AND(NOT(HasFormula(A2135)),A2135&lt;&gt;"")</formula>
    </cfRule>
  </conditionalFormatting>
  <conditionalFormatting sqref="M2135:O2135">
    <cfRule type="containsText" dxfId="1" priority="679" operator="between" text="送货车型9.6米">
      <formula>NOT(ISERROR(SEARCH("送货车型9.6米",M2135)))</formula>
    </cfRule>
  </conditionalFormatting>
  <conditionalFormatting sqref="M2136:O2136">
    <cfRule type="containsText" dxfId="1" priority="650" operator="between" text="送货车型9.6米">
      <formula>NOT(ISERROR(SEARCH("送货车型9.6米",M2136)))</formula>
    </cfRule>
  </conditionalFormatting>
  <conditionalFormatting sqref="M2137:O2137">
    <cfRule type="containsText" dxfId="1" priority="649" operator="between" text="送货车型9.6米">
      <formula>NOT(ISERROR(SEARCH("送货车型9.6米",M2137)))</formula>
    </cfRule>
  </conditionalFormatting>
  <conditionalFormatting sqref="M2138:O2138">
    <cfRule type="containsText" dxfId="1" priority="648" operator="between" text="送货车型9.6米">
      <formula>NOT(ISERROR(SEARCH("送货车型9.6米",M2138)))</formula>
    </cfRule>
  </conditionalFormatting>
  <conditionalFormatting sqref="M2139:O2139">
    <cfRule type="containsText" dxfId="1" priority="646" operator="between" text="送货车型9.6米">
      <formula>NOT(ISERROR(SEARCH("送货车型9.6米",M2139)))</formula>
    </cfRule>
  </conditionalFormatting>
  <conditionalFormatting sqref="M2140:O2140">
    <cfRule type="containsText" dxfId="1" priority="644" operator="between" text="送货车型9.6米">
      <formula>NOT(ISERROR(SEARCH("送货车型9.6米",M2140)))</formula>
    </cfRule>
  </conditionalFormatting>
  <conditionalFormatting sqref="M2141:O2141">
    <cfRule type="containsText" dxfId="1" priority="643" operator="between" text="送货车型9.6米">
      <formula>NOT(ISERROR(SEARCH("送货车型9.6米",M2141)))</formula>
    </cfRule>
  </conditionalFormatting>
  <conditionalFormatting sqref="M2142:O2142">
    <cfRule type="containsText" dxfId="1" priority="642" operator="between" text="送货车型9.6米">
      <formula>NOT(ISERROR(SEARCH("送货车型9.6米",M2142)))</formula>
    </cfRule>
  </conditionalFormatting>
  <conditionalFormatting sqref="E2165">
    <cfRule type="expression" dxfId="4" priority="7939">
      <formula>AND(NOT(HasFormula(#REF!)),#REF!&lt;&gt;"")</formula>
    </cfRule>
  </conditionalFormatting>
  <conditionalFormatting sqref="D2167">
    <cfRule type="expression" dxfId="4" priority="7981">
      <formula>AND(NOT(HasFormula(#REF!)),#REF!&lt;&gt;"")</formula>
    </cfRule>
  </conditionalFormatting>
  <conditionalFormatting sqref="H2167">
    <cfRule type="expression" dxfId="4" priority="7982">
      <formula>AND(NOT(HasFormula(#REF!)),#REF!&lt;&gt;"")</formula>
    </cfRule>
    <cfRule type="expression" dxfId="3" priority="7983">
      <formula>AND(NOT(HasFormula(XFD2167)),XFD2167&lt;&gt;"")</formula>
    </cfRule>
  </conditionalFormatting>
  <conditionalFormatting sqref="I2167:L2167">
    <cfRule type="expression" dxfId="4" priority="7985">
      <formula>AND(NOT(HasFormula(#REF!)),#REF!&lt;&gt;"")</formula>
    </cfRule>
    <cfRule type="expression" dxfId="3" priority="7986">
      <formula>AND(NOT(HasFormula(A2167)),A2167&lt;&gt;"")</formula>
    </cfRule>
  </conditionalFormatting>
  <conditionalFormatting sqref="E2168">
    <cfRule type="expression" dxfId="4" priority="7930">
      <formula>AND(NOT(HasFormula(#REF!)),#REF!&lt;&gt;"")</formula>
    </cfRule>
  </conditionalFormatting>
  <conditionalFormatting sqref="I2168:L2168">
    <cfRule type="expression" dxfId="4" priority="7971">
      <formula>AND(NOT(HasFormula(#REF!)),#REF!&lt;&gt;"")</formula>
    </cfRule>
    <cfRule type="expression" dxfId="3" priority="7972">
      <formula>AND(NOT(HasFormula(A2168)),A2168&lt;&gt;"")</formula>
    </cfRule>
  </conditionalFormatting>
  <conditionalFormatting sqref="D2173">
    <cfRule type="expression" dxfId="4" priority="7999">
      <formula>AND(NOT(HasFormula(#REF!)),#REF!&lt;&gt;"")</formula>
    </cfRule>
  </conditionalFormatting>
  <conditionalFormatting sqref="E2173">
    <cfRule type="expression" dxfId="4" priority="8000">
      <formula>AND(NOT(HasFormula(#REF!)),#REF!&lt;&gt;"")</formula>
    </cfRule>
  </conditionalFormatting>
  <conditionalFormatting sqref="I2173:L2173">
    <cfRule type="expression" dxfId="4" priority="8001">
      <formula>AND(NOT(HasFormula(#REF!)),#REF!&lt;&gt;"")</formula>
    </cfRule>
    <cfRule type="expression" dxfId="3" priority="8002">
      <formula>AND(NOT(HasFormula(A2173)),A2173&lt;&gt;"")</formula>
    </cfRule>
  </conditionalFormatting>
  <conditionalFormatting sqref="D2188">
    <cfRule type="expression" dxfId="4" priority="7995">
      <formula>AND(NOT(HasFormula(#REF!)),#REF!&lt;&gt;"")</formula>
    </cfRule>
  </conditionalFormatting>
  <conditionalFormatting sqref="E2188">
    <cfRule type="expression" dxfId="4" priority="7996">
      <formula>AND(NOT(HasFormula(#REF!)),#REF!&lt;&gt;"")</formula>
    </cfRule>
  </conditionalFormatting>
  <conditionalFormatting sqref="H2188">
    <cfRule type="expression" dxfId="4" priority="7993">
      <formula>AND(NOT(HasFormula(#REF!)),#REF!&lt;&gt;"")</formula>
    </cfRule>
    <cfRule type="expression" dxfId="3" priority="7994">
      <formula>AND(NOT(HasFormula(XFD2188)),XFD2188&lt;&gt;"")</formula>
    </cfRule>
  </conditionalFormatting>
  <conditionalFormatting sqref="I2188:L2188">
    <cfRule type="expression" dxfId="4" priority="7997">
      <formula>AND(NOT(HasFormula(#REF!)),#REF!&lt;&gt;"")</formula>
    </cfRule>
    <cfRule type="expression" dxfId="3" priority="7998">
      <formula>AND(NOT(HasFormula(A2188)),A2188&lt;&gt;"")</formula>
    </cfRule>
  </conditionalFormatting>
  <conditionalFormatting sqref="D2190">
    <cfRule type="expression" dxfId="4" priority="7989">
      <formula>AND(NOT(HasFormula(#REF!)),#REF!&lt;&gt;"")</formula>
    </cfRule>
  </conditionalFormatting>
  <conditionalFormatting sqref="E2190">
    <cfRule type="expression" dxfId="4" priority="7990">
      <formula>AND(NOT(HasFormula(#REF!)),#REF!&lt;&gt;"")</formula>
    </cfRule>
  </conditionalFormatting>
  <conditionalFormatting sqref="H2190">
    <cfRule type="expression" dxfId="4" priority="7987">
      <formula>AND(NOT(HasFormula(#REF!)),#REF!&lt;&gt;"")</formula>
    </cfRule>
    <cfRule type="expression" dxfId="3" priority="7988">
      <formula>AND(NOT(HasFormula(XFD2190)),XFD2190&lt;&gt;"")</formula>
    </cfRule>
  </conditionalFormatting>
  <conditionalFormatting sqref="I2190:L2190">
    <cfRule type="expression" dxfId="4" priority="7991">
      <formula>AND(NOT(HasFormula(#REF!)),#REF!&lt;&gt;"")</formula>
    </cfRule>
    <cfRule type="expression" dxfId="3" priority="7992">
      <formula>AND(NOT(HasFormula(A2190)),A2190&lt;&gt;"")</formula>
    </cfRule>
  </conditionalFormatting>
  <conditionalFormatting sqref="D2200">
    <cfRule type="expression" dxfId="4" priority="8011">
      <formula>AND(NOT(HasFormula(#REF!)),#REF!&lt;&gt;"")</formula>
    </cfRule>
  </conditionalFormatting>
  <conditionalFormatting sqref="E2200">
    <cfRule type="expression" dxfId="4" priority="8012">
      <formula>AND(NOT(HasFormula(#REF!)),#REF!&lt;&gt;"")</formula>
    </cfRule>
  </conditionalFormatting>
  <conditionalFormatting sqref="H2200">
    <cfRule type="expression" dxfId="4" priority="8009">
      <formula>AND(NOT(HasFormula(#REF!)),#REF!&lt;&gt;"")</formula>
    </cfRule>
    <cfRule type="expression" dxfId="3" priority="8010">
      <formula>AND(NOT(HasFormula(XFD2200)),XFD2200&lt;&gt;"")</formula>
    </cfRule>
  </conditionalFormatting>
  <conditionalFormatting sqref="I2200:L2200">
    <cfRule type="expression" dxfId="4" priority="8013">
      <formula>AND(NOT(HasFormula(#REF!)),#REF!&lt;&gt;"")</formula>
    </cfRule>
    <cfRule type="expression" dxfId="3" priority="8014">
      <formula>AND(NOT(HasFormula(A2200)),A2200&lt;&gt;"")</formula>
    </cfRule>
  </conditionalFormatting>
  <conditionalFormatting sqref="D2216">
    <cfRule type="expression" dxfId="4" priority="8005">
      <formula>AND(NOT(HasFormula(#REF!)),#REF!&lt;&gt;"")</formula>
    </cfRule>
  </conditionalFormatting>
  <conditionalFormatting sqref="E2216">
    <cfRule type="expression" dxfId="4" priority="8006">
      <formula>AND(NOT(HasFormula(#REF!)),#REF!&lt;&gt;"")</formula>
    </cfRule>
  </conditionalFormatting>
  <conditionalFormatting sqref="I2216:L2216">
    <cfRule type="expression" dxfId="4" priority="8007">
      <formula>AND(NOT(HasFormula(#REF!)),#REF!&lt;&gt;"")</formula>
    </cfRule>
    <cfRule type="expression" dxfId="3" priority="8008">
      <formula>AND(NOT(HasFormula(A2216)),A2216&lt;&gt;"")</formula>
    </cfRule>
  </conditionalFormatting>
  <conditionalFormatting sqref="D2219">
    <cfRule type="expression" dxfId="4" priority="8017">
      <formula>AND(NOT(HasFormula(#REF!)),#REF!&lt;&gt;"")</formula>
    </cfRule>
  </conditionalFormatting>
  <conditionalFormatting sqref="E2219">
    <cfRule type="expression" dxfId="4" priority="8018">
      <formula>AND(NOT(HasFormula(#REF!)),#REF!&lt;&gt;"")</formula>
    </cfRule>
  </conditionalFormatting>
  <conditionalFormatting sqref="I2219:L2219">
    <cfRule type="expression" dxfId="4" priority="8019">
      <formula>AND(NOT(HasFormula(#REF!)),#REF!&lt;&gt;"")</formula>
    </cfRule>
    <cfRule type="expression" dxfId="3" priority="8020">
      <formula>AND(NOT(HasFormula(A2219)),A2219&lt;&gt;"")</formula>
    </cfRule>
  </conditionalFormatting>
  <conditionalFormatting sqref="D2229">
    <cfRule type="expression" dxfId="4" priority="8041">
      <formula>AND(NOT(HasFormula(#REF!)),#REF!&lt;&gt;"")</formula>
    </cfRule>
  </conditionalFormatting>
  <conditionalFormatting sqref="E2229">
    <cfRule type="expression" dxfId="4" priority="8042">
      <formula>AND(NOT(HasFormula(#REF!)),#REF!&lt;&gt;"")</formula>
    </cfRule>
  </conditionalFormatting>
  <conditionalFormatting sqref="I2229:L2229">
    <cfRule type="expression" dxfId="4" priority="8043">
      <formula>AND(NOT(HasFormula(#REF!)),#REF!&lt;&gt;"")</formula>
    </cfRule>
    <cfRule type="expression" dxfId="3" priority="8044">
      <formula>AND(NOT(HasFormula(A2229)),A2229&lt;&gt;"")</formula>
    </cfRule>
  </conditionalFormatting>
  <conditionalFormatting sqref="D2233">
    <cfRule type="expression" dxfId="4" priority="8053">
      <formula>AND(NOT(HasFormula(#REF!)),#REF!&lt;&gt;"")</formula>
    </cfRule>
  </conditionalFormatting>
  <conditionalFormatting sqref="E2233">
    <cfRule type="expression" dxfId="4" priority="8054">
      <formula>AND(NOT(HasFormula(#REF!)),#REF!&lt;&gt;"")</formula>
    </cfRule>
  </conditionalFormatting>
  <conditionalFormatting sqref="I2233:L2233">
    <cfRule type="expression" dxfId="4" priority="8055">
      <formula>AND(NOT(HasFormula(#REF!)),#REF!&lt;&gt;"")</formula>
    </cfRule>
    <cfRule type="expression" dxfId="3" priority="8056">
      <formula>AND(NOT(HasFormula(A2233)),A2233&lt;&gt;"")</formula>
    </cfRule>
  </conditionalFormatting>
  <conditionalFormatting sqref="M2238">
    <cfRule type="containsText" dxfId="1" priority="617" operator="between" text="送货车型9.6米">
      <formula>NOT(ISERROR(SEARCH("送货车型9.6米",M2238)))</formula>
    </cfRule>
  </conditionalFormatting>
  <conditionalFormatting sqref="D2245">
    <cfRule type="expression" dxfId="4" priority="8071">
      <formula>AND(NOT(HasFormula(XFD2250)),XFD2250&lt;&gt;"")</formula>
    </cfRule>
  </conditionalFormatting>
  <conditionalFormatting sqref="E2245">
    <cfRule type="expression" dxfId="4" priority="8073">
      <formula>AND(NOT(HasFormula(A2250)),A2250&lt;&gt;"")</formula>
    </cfRule>
  </conditionalFormatting>
  <conditionalFormatting sqref="H2245">
    <cfRule type="expression" dxfId="4" priority="8067">
      <formula>AND(NOT(HasFormula(D2250)),D2250&lt;&gt;"")</formula>
    </cfRule>
    <cfRule type="expression" dxfId="3" priority="8068">
      <formula>AND(NOT(HasFormula(XFD2245)),XFD2245&lt;&gt;"")</formula>
    </cfRule>
  </conditionalFormatting>
  <conditionalFormatting sqref="I2245:L2245">
    <cfRule type="expression" dxfId="4" priority="8079">
      <formula>AND(NOT(HasFormula(E2250)),E2250&lt;&gt;"")</formula>
    </cfRule>
    <cfRule type="expression" dxfId="3" priority="8080">
      <formula>AND(NOT(HasFormula(A2245)),A2245&lt;&gt;"")</formula>
    </cfRule>
  </conditionalFormatting>
  <conditionalFormatting sqref="D2246">
    <cfRule type="expression" dxfId="4" priority="8063">
      <formula>AND(NOT(HasFormula(XFD2247)),XFD2247&lt;&gt;"")</formula>
    </cfRule>
  </conditionalFormatting>
  <conditionalFormatting sqref="E2246">
    <cfRule type="expression" dxfId="4" priority="8064">
      <formula>AND(NOT(HasFormula(A2247)),A2247&lt;&gt;"")</formula>
    </cfRule>
  </conditionalFormatting>
  <conditionalFormatting sqref="H2246">
    <cfRule type="expression" dxfId="4" priority="598">
      <formula>AND(NOT(HasFormula(#REF!)),#REF!&lt;&gt;"")</formula>
    </cfRule>
    <cfRule type="expression" dxfId="3" priority="599">
      <formula>AND(NOT(HasFormula(XFD2246)),XFD2246&lt;&gt;"")</formula>
    </cfRule>
  </conditionalFormatting>
  <conditionalFormatting sqref="I2246:L2246">
    <cfRule type="expression" dxfId="4" priority="8065">
      <formula>AND(NOT(HasFormula(E2247)),E2247&lt;&gt;"")</formula>
    </cfRule>
    <cfRule type="expression" dxfId="3" priority="8066">
      <formula>AND(NOT(HasFormula(A2246)),A2246&lt;&gt;"")</formula>
    </cfRule>
  </conditionalFormatting>
  <conditionalFormatting sqref="D2250">
    <cfRule type="expression" dxfId="4" priority="8072">
      <formula>AND(NOT(HasFormula(XFD2251)),XFD2251&lt;&gt;"")</formula>
    </cfRule>
  </conditionalFormatting>
  <conditionalFormatting sqref="E2250">
    <cfRule type="expression" dxfId="4" priority="8074">
      <formula>AND(NOT(HasFormula(A2251)),A2251&lt;&gt;"")</formula>
    </cfRule>
  </conditionalFormatting>
  <conditionalFormatting sqref="H2250">
    <cfRule type="expression" dxfId="4" priority="8075">
      <formula>AND(NOT(HasFormula(D2251)),D2251&lt;&gt;"")</formula>
    </cfRule>
    <cfRule type="expression" dxfId="3" priority="8076">
      <formula>AND(NOT(HasFormula(XFD2250)),XFD2250&lt;&gt;"")</formula>
    </cfRule>
    <cfRule type="expression" dxfId="4" priority="8077">
      <formula>AND(NOT(HasFormula(D2251)),D2251&lt;&gt;"")</formula>
    </cfRule>
    <cfRule type="expression" dxfId="3" priority="8078">
      <formula>AND(NOT(HasFormula(XFD2250)),XFD2250&lt;&gt;"")</formula>
    </cfRule>
  </conditionalFormatting>
  <conditionalFormatting sqref="I2250:L2250">
    <cfRule type="expression" dxfId="4" priority="8081">
      <formula>AND(NOT(HasFormula(E2251)),E2251&lt;&gt;"")</formula>
    </cfRule>
    <cfRule type="expression" dxfId="3" priority="8082">
      <formula>AND(NOT(HasFormula(A2250)),A2250&lt;&gt;"")</formula>
    </cfRule>
  </conditionalFormatting>
  <conditionalFormatting sqref="M2270">
    <cfRule type="containsText" dxfId="1" priority="602" operator="between" text="送货车型9.6米">
      <formula>NOT(ISERROR(SEARCH("送货车型9.6米",M2270)))</formula>
    </cfRule>
  </conditionalFormatting>
  <conditionalFormatting sqref="D2323">
    <cfRule type="expression" dxfId="4" priority="8091">
      <formula>AND(NOT(HasFormula(XFD2337)),XFD2337&lt;&gt;"")</formula>
    </cfRule>
  </conditionalFormatting>
  <conditionalFormatting sqref="E2323">
    <cfRule type="expression" dxfId="4" priority="8093">
      <formula>AND(NOT(HasFormula(A2337)),A2337&lt;&gt;"")</formula>
    </cfRule>
  </conditionalFormatting>
  <conditionalFormatting sqref="H2323">
    <cfRule type="expression" dxfId="4" priority="8083">
      <formula>AND(NOT(HasFormula(D2337)),D2337&lt;&gt;"")</formula>
    </cfRule>
    <cfRule type="expression" dxfId="3" priority="8084">
      <formula>AND(NOT(HasFormula(XFD2323)),XFD2323&lt;&gt;"")</formula>
    </cfRule>
  </conditionalFormatting>
  <conditionalFormatting sqref="I2323:L2323">
    <cfRule type="expression" dxfId="4" priority="8095">
      <formula>AND(NOT(HasFormula(E2337)),E2337&lt;&gt;"")</formula>
    </cfRule>
    <cfRule type="expression" dxfId="3" priority="8096">
      <formula>AND(NOT(HasFormula(A2323)),A2323&lt;&gt;"")</formula>
    </cfRule>
  </conditionalFormatting>
  <conditionalFormatting sqref="D2336">
    <cfRule type="expression" dxfId="4" priority="8092">
      <formula>AND(NOT(HasFormula(#REF!)),#REF!&lt;&gt;"")</formula>
    </cfRule>
  </conditionalFormatting>
  <conditionalFormatting sqref="E2336">
    <cfRule type="expression" dxfId="4" priority="8094">
      <formula>AND(NOT(HasFormula(#REF!)),#REF!&lt;&gt;"")</formula>
    </cfRule>
  </conditionalFormatting>
  <conditionalFormatting sqref="H2336">
    <cfRule type="expression" dxfId="4" priority="8085">
      <formula>AND(NOT(HasFormula(#REF!)),#REF!&lt;&gt;"")</formula>
    </cfRule>
    <cfRule type="expression" dxfId="3" priority="8086">
      <formula>AND(NOT(HasFormula(XFD2336)),XFD2336&lt;&gt;"")</formula>
    </cfRule>
    <cfRule type="expression" dxfId="4" priority="8089">
      <formula>AND(NOT(HasFormula(#REF!)),#REF!&lt;&gt;"")</formula>
    </cfRule>
    <cfRule type="expression" dxfId="3" priority="8090">
      <formula>AND(NOT(HasFormula(XFD2336)),XFD2336&lt;&gt;"")</formula>
    </cfRule>
  </conditionalFormatting>
  <conditionalFormatting sqref="I2336:L2336">
    <cfRule type="expression" dxfId="4" priority="8097">
      <formula>AND(NOT(HasFormula(#REF!)),#REF!&lt;&gt;"")</formula>
    </cfRule>
    <cfRule type="expression" dxfId="3" priority="8098">
      <formula>AND(NOT(HasFormula(A2336)),A2336&lt;&gt;"")</formula>
    </cfRule>
  </conditionalFormatting>
  <conditionalFormatting sqref="D2337:E2337">
    <cfRule type="expression" dxfId="3" priority="587">
      <formula>AND(NOT(HasFormula(XEZ2337)),XEZ2337&lt;&gt;"")</formula>
    </cfRule>
  </conditionalFormatting>
  <conditionalFormatting sqref="D2337">
    <cfRule type="expression" dxfId="2" priority="584">
      <formula>AND(NOT(_xlfn.ISFORMULA(D2337)),D2337&lt;&gt;"")</formula>
    </cfRule>
    <cfRule type="expression" dxfId="4" priority="586">
      <formula>AND(NOT(HasFormula(XFD2324)),XFD2324&lt;&gt;"")</formula>
    </cfRule>
  </conditionalFormatting>
  <conditionalFormatting sqref="E2337">
    <cfRule type="expression" dxfId="4" priority="594">
      <formula>AND(NOT(HasFormula(A2324)),A2324&lt;&gt;"")</formula>
    </cfRule>
  </conditionalFormatting>
  <conditionalFormatting sqref="F2337">
    <cfRule type="containsText" dxfId="6" priority="588" operator="between" text="12m">
      <formula>NOT(ISERROR(SEARCH("12m",F2337)))</formula>
    </cfRule>
    <cfRule type="containsText" dxfId="5" priority="589" operator="between" text="HRB500E">
      <formula>NOT(ISERROR(SEARCH("HRB500E",F2337)))</formula>
    </cfRule>
  </conditionalFormatting>
  <conditionalFormatting sqref="H2337">
    <cfRule type="expression" dxfId="4" priority="8087">
      <formula>AND(NOT(HasFormula(D2324)),D2324&lt;&gt;"")</formula>
    </cfRule>
    <cfRule type="expression" dxfId="3" priority="8088">
      <formula>AND(NOT(HasFormula(XFD2337)),XFD2337&lt;&gt;"")</formula>
    </cfRule>
  </conditionalFormatting>
  <conditionalFormatting sqref="I2337:L2337">
    <cfRule type="expression" dxfId="4" priority="592">
      <formula>AND(NOT(HasFormula(E2324)),E2324&lt;&gt;"")</formula>
    </cfRule>
    <cfRule type="expression" dxfId="3" priority="593">
      <formula>AND(NOT(HasFormula(A2337)),A2337&lt;&gt;"")</formula>
    </cfRule>
  </conditionalFormatting>
  <conditionalFormatting sqref="D2338:E2338">
    <cfRule type="expression" dxfId="3" priority="570">
      <formula>AND(NOT(HasFormula(XEZ2338)),XEZ2338&lt;&gt;"")</formula>
    </cfRule>
  </conditionalFormatting>
  <conditionalFormatting sqref="D2338">
    <cfRule type="expression" dxfId="4" priority="569">
      <formula>AND(NOT(HasFormula(XFD2325)),XFD2325&lt;&gt;"")</formula>
    </cfRule>
    <cfRule type="expression" dxfId="2" priority="568">
      <formula>AND(NOT(_xlfn.ISFORMULA(D2338)),D2338&lt;&gt;"")</formula>
    </cfRule>
  </conditionalFormatting>
  <conditionalFormatting sqref="E2338">
    <cfRule type="expression" dxfId="4" priority="575">
      <formula>AND(NOT(HasFormula(A2325)),A2325&lt;&gt;"")</formula>
    </cfRule>
  </conditionalFormatting>
  <conditionalFormatting sqref="F2338">
    <cfRule type="containsText" dxfId="5" priority="572" operator="between" text="HRB500E">
      <formula>NOT(ISERROR(SEARCH("HRB500E",F2338)))</formula>
    </cfRule>
    <cfRule type="containsText" dxfId="6" priority="571" operator="between" text="12m">
      <formula>NOT(ISERROR(SEARCH("12m",F2338)))</formula>
    </cfRule>
  </conditionalFormatting>
  <conditionalFormatting sqref="I2338:L2338">
    <cfRule type="expression" dxfId="3" priority="574">
      <formula>AND(NOT(HasFormula(A2338)),A2338&lt;&gt;"")</formula>
    </cfRule>
    <cfRule type="expression" dxfId="4" priority="573">
      <formula>AND(NOT(HasFormula(E2325)),E2325&lt;&gt;"")</formula>
    </cfRule>
  </conditionalFormatting>
  <conditionalFormatting sqref="D2349">
    <cfRule type="expression" dxfId="4" priority="554">
      <formula>AND(NOT(HasFormula(XFD2336)),XFD2336&lt;&gt;"")</formula>
    </cfRule>
    <cfRule type="expression" dxfId="2" priority="553">
      <formula>AND(NOT(_xlfn.ISFORMULA(D2349)),D2349&lt;&gt;"")</formula>
    </cfRule>
  </conditionalFormatting>
  <conditionalFormatting sqref="F2349">
    <cfRule type="containsText" dxfId="5" priority="557" operator="between" text="HRB500E">
      <formula>NOT(ISERROR(SEARCH("HRB500E",F2349)))</formula>
    </cfRule>
    <cfRule type="containsText" dxfId="6" priority="556" operator="between" text="12m">
      <formula>NOT(ISERROR(SEARCH("12m",F2349)))</formula>
    </cfRule>
  </conditionalFormatting>
  <conditionalFormatting sqref="I2349:L2349">
    <cfRule type="expression" dxfId="3" priority="559">
      <formula>AND(NOT(HasFormula(A2349)),A2349&lt;&gt;"")</formula>
    </cfRule>
    <cfRule type="expression" dxfId="4" priority="558">
      <formula>AND(NOT(HasFormula(E2336)),E2336&lt;&gt;"")</formula>
    </cfRule>
  </conditionalFormatting>
  <conditionalFormatting sqref="M2349">
    <cfRule type="containsText" dxfId="1" priority="550" operator="between" text="送货车型9.6米">
      <formula>NOT(ISERROR(SEARCH("送货车型9.6米",M2349)))</formula>
    </cfRule>
  </conditionalFormatting>
  <conditionalFormatting sqref="D2358">
    <cfRule type="expression" dxfId="4" priority="8099">
      <formula>AND(NOT(HasFormula(#REF!)),#REF!&lt;&gt;"")</formula>
    </cfRule>
  </conditionalFormatting>
  <conditionalFormatting sqref="E2358">
    <cfRule type="expression" dxfId="4" priority="8100">
      <formula>AND(NOT(HasFormula(#REF!)),#REF!&lt;&gt;"")</formula>
    </cfRule>
  </conditionalFormatting>
  <conditionalFormatting sqref="I2358:L2358">
    <cfRule type="expression" dxfId="4" priority="8101">
      <formula>AND(NOT(HasFormula(#REF!)),#REF!&lt;&gt;"")</formula>
    </cfRule>
    <cfRule type="expression" dxfId="3" priority="8102">
      <formula>AND(NOT(HasFormula(A2358)),A2358&lt;&gt;"")</formula>
    </cfRule>
  </conditionalFormatting>
  <conditionalFormatting sqref="M2359">
    <cfRule type="containsText" dxfId="1" priority="536" operator="between" text="送货车型9.6米">
      <formula>NOT(ISERROR(SEARCH("送货车型9.6米",M2359)))</formula>
    </cfRule>
  </conditionalFormatting>
  <conditionalFormatting sqref="D2428">
    <cfRule type="expression" dxfId="4" priority="8103">
      <formula>AND(NOT(HasFormula(XFD2429)),XFD2429&lt;&gt;"")</formula>
    </cfRule>
  </conditionalFormatting>
  <conditionalFormatting sqref="E2428">
    <cfRule type="expression" dxfId="4" priority="8104">
      <formula>AND(NOT(HasFormula(A2429)),A2429&lt;&gt;"")</formula>
    </cfRule>
  </conditionalFormatting>
  <conditionalFormatting sqref="I2428:K2428">
    <cfRule type="expression" dxfId="4" priority="8105">
      <formula>AND(NOT(HasFormula(E2429)),E2429&lt;&gt;"")</formula>
    </cfRule>
    <cfRule type="expression" dxfId="3" priority="8106">
      <formula>AND(NOT(HasFormula(A2428)),A2428&lt;&gt;"")</formula>
    </cfRule>
  </conditionalFormatting>
  <conditionalFormatting sqref="D2438">
    <cfRule type="expression" dxfId="4" priority="8109">
      <formula>AND(NOT(HasFormula(#REF!)),#REF!&lt;&gt;"")</formula>
    </cfRule>
  </conditionalFormatting>
  <conditionalFormatting sqref="E2438">
    <cfRule type="expression" dxfId="4" priority="8110">
      <formula>AND(NOT(HasFormula(#REF!)),#REF!&lt;&gt;"")</formula>
    </cfRule>
  </conditionalFormatting>
  <conditionalFormatting sqref="H2438">
    <cfRule type="expression" dxfId="4" priority="8107">
      <formula>AND(NOT(HasFormula(#REF!)),#REF!&lt;&gt;"")</formula>
    </cfRule>
    <cfRule type="expression" dxfId="3" priority="8108">
      <formula>AND(NOT(HasFormula(XFD2438)),XFD2438&lt;&gt;"")</formula>
    </cfRule>
  </conditionalFormatting>
  <conditionalFormatting sqref="I2438:L2438">
    <cfRule type="expression" dxfId="4" priority="8111">
      <formula>AND(NOT(HasFormula(#REF!)),#REF!&lt;&gt;"")</formula>
    </cfRule>
    <cfRule type="expression" dxfId="3" priority="8112">
      <formula>AND(NOT(HasFormula(A2438)),A2438&lt;&gt;"")</formula>
    </cfRule>
  </conditionalFormatting>
  <conditionalFormatting sqref="D2455">
    <cfRule type="expression" dxfId="4" priority="8119">
      <formula>AND(NOT(HasFormula(XFD2461)),XFD2461&lt;&gt;"")</formula>
    </cfRule>
  </conditionalFormatting>
  <conditionalFormatting sqref="E2455">
    <cfRule type="expression" dxfId="4" priority="8122">
      <formula>AND(NOT(HasFormula(A2461)),A2461&lt;&gt;"")</formula>
    </cfRule>
  </conditionalFormatting>
  <conditionalFormatting sqref="I2455:L2455">
    <cfRule type="expression" dxfId="4" priority="8125">
      <formula>AND(NOT(HasFormula(E2461)),E2461&lt;&gt;"")</formula>
    </cfRule>
    <cfRule type="expression" dxfId="3" priority="8126">
      <formula>AND(NOT(HasFormula(A2455)),A2455&lt;&gt;"")</formula>
    </cfRule>
  </conditionalFormatting>
  <conditionalFormatting sqref="D2458">
    <cfRule type="expression" dxfId="4" priority="8121">
      <formula>AND(NOT(HasFormula(XFD2475)),XFD2475&lt;&gt;"")</formula>
    </cfRule>
  </conditionalFormatting>
  <conditionalFormatting sqref="E2458">
    <cfRule type="expression" dxfId="4" priority="8124">
      <formula>AND(NOT(HasFormula(A2475)),A2475&lt;&gt;"")</formula>
    </cfRule>
  </conditionalFormatting>
  <conditionalFormatting sqref="I2458:L2458">
    <cfRule type="expression" dxfId="4" priority="8129">
      <formula>AND(NOT(HasFormula(E2475)),E2475&lt;&gt;"")</formula>
    </cfRule>
    <cfRule type="expression" dxfId="3" priority="8130">
      <formula>AND(NOT(HasFormula(A2458)),A2458&lt;&gt;"")</formula>
    </cfRule>
  </conditionalFormatting>
  <conditionalFormatting sqref="D2459">
    <cfRule type="expression" dxfId="4" priority="8136">
      <formula>AND(NOT(HasFormula(XFD2463)),XFD2463&lt;&gt;"")</formula>
    </cfRule>
  </conditionalFormatting>
  <conditionalFormatting sqref="E2459">
    <cfRule type="expression" dxfId="4" priority="8138">
      <formula>AND(NOT(HasFormula(A2463)),A2463&lt;&gt;"")</formula>
    </cfRule>
  </conditionalFormatting>
  <conditionalFormatting sqref="I2459:L2459">
    <cfRule type="expression" dxfId="4" priority="8141">
      <formula>AND(NOT(HasFormula(E2463)),E2463&lt;&gt;"")</formula>
    </cfRule>
    <cfRule type="expression" dxfId="3" priority="8142">
      <formula>AND(NOT(HasFormula(A2459)),A2459&lt;&gt;"")</formula>
    </cfRule>
  </conditionalFormatting>
  <conditionalFormatting sqref="D2460">
    <cfRule type="expression" dxfId="4" priority="8148">
      <formula>AND(NOT(HasFormula(XFD2464)),XFD2464&lt;&gt;"")</formula>
    </cfRule>
  </conditionalFormatting>
  <conditionalFormatting sqref="E2460">
    <cfRule type="expression" dxfId="4" priority="8150">
      <formula>AND(NOT(HasFormula(A2464)),A2464&lt;&gt;"")</formula>
    </cfRule>
  </conditionalFormatting>
  <conditionalFormatting sqref="I2460:L2460">
    <cfRule type="expression" dxfId="4" priority="8153">
      <formula>AND(NOT(HasFormula(E2464)),E2464&lt;&gt;"")</formula>
    </cfRule>
    <cfRule type="expression" dxfId="3" priority="8154">
      <formula>AND(NOT(HasFormula(A2460)),A2460&lt;&gt;"")</formula>
    </cfRule>
  </conditionalFormatting>
  <conditionalFormatting sqref="D2462">
    <cfRule type="expression" dxfId="4" priority="8135">
      <formula>AND(NOT(HasFormula(XFD2459)),XFD2459&lt;&gt;"")</formula>
    </cfRule>
  </conditionalFormatting>
  <conditionalFormatting sqref="E2462">
    <cfRule type="expression" dxfId="4" priority="8137">
      <formula>AND(NOT(HasFormula(A2459)),A2459&lt;&gt;"")</formula>
    </cfRule>
  </conditionalFormatting>
  <conditionalFormatting sqref="I2462:L2462">
    <cfRule type="expression" dxfId="4" priority="8139">
      <formula>AND(NOT(HasFormula(E2459)),E2459&lt;&gt;"")</formula>
    </cfRule>
    <cfRule type="expression" dxfId="3" priority="8140">
      <formula>AND(NOT(HasFormula(A2462)),A2462&lt;&gt;"")</formula>
    </cfRule>
  </conditionalFormatting>
  <conditionalFormatting sqref="D2463">
    <cfRule type="expression" dxfId="4" priority="8147">
      <formula>AND(NOT(HasFormula(XFD2460)),XFD2460&lt;&gt;"")</formula>
    </cfRule>
  </conditionalFormatting>
  <conditionalFormatting sqref="E2463">
    <cfRule type="expression" dxfId="4" priority="8149">
      <formula>AND(NOT(HasFormula(A2460)),A2460&lt;&gt;"")</formula>
    </cfRule>
  </conditionalFormatting>
  <conditionalFormatting sqref="I2463:L2463">
    <cfRule type="expression" dxfId="4" priority="8151">
      <formula>AND(NOT(HasFormula(E2460)),E2460&lt;&gt;"")</formula>
    </cfRule>
    <cfRule type="expression" dxfId="3" priority="8152">
      <formula>AND(NOT(HasFormula(A2463)),A2463&lt;&gt;"")</formula>
    </cfRule>
  </conditionalFormatting>
  <conditionalFormatting sqref="D2474">
    <cfRule type="expression" dxfId="4" priority="8120">
      <formula>AND(NOT(HasFormula(XFD2456)),XFD2456&lt;&gt;"")</formula>
    </cfRule>
  </conditionalFormatting>
  <conditionalFormatting sqref="E2474">
    <cfRule type="expression" dxfId="4" priority="8123">
      <formula>AND(NOT(HasFormula(A2456)),A2456&lt;&gt;"")</formula>
    </cfRule>
  </conditionalFormatting>
  <conditionalFormatting sqref="I2474:L2474">
    <cfRule type="expression" dxfId="4" priority="8127">
      <formula>AND(NOT(HasFormula(E2456)),E2456&lt;&gt;"")</formula>
    </cfRule>
    <cfRule type="expression" dxfId="3" priority="8128">
      <formula>AND(NOT(HasFormula(A2474)),A2474&lt;&gt;"")</formula>
    </cfRule>
  </conditionalFormatting>
  <conditionalFormatting sqref="D2483">
    <cfRule type="expression" dxfId="4" priority="8163">
      <formula>AND(NOT(HasFormula(#REF!)),#REF!&lt;&gt;"")</formula>
    </cfRule>
  </conditionalFormatting>
  <conditionalFormatting sqref="E2483">
    <cfRule type="expression" dxfId="4" priority="8164">
      <formula>AND(NOT(HasFormula(#REF!)),#REF!&lt;&gt;"")</formula>
    </cfRule>
  </conditionalFormatting>
  <conditionalFormatting sqref="I2483:L2483">
    <cfRule type="expression" dxfId="4" priority="8165">
      <formula>AND(NOT(HasFormula(#REF!)),#REF!&lt;&gt;"")</formula>
    </cfRule>
    <cfRule type="expression" dxfId="3" priority="8166">
      <formula>AND(NOT(HasFormula(A2483)),A2483&lt;&gt;"")</formula>
    </cfRule>
  </conditionalFormatting>
  <conditionalFormatting sqref="D2484">
    <cfRule type="expression" dxfId="4" priority="8157">
      <formula>AND(NOT(HasFormula(XFD2486)),XFD2486&lt;&gt;"")</formula>
    </cfRule>
  </conditionalFormatting>
  <conditionalFormatting sqref="E2484">
    <cfRule type="expression" dxfId="4" priority="8158">
      <formula>AND(NOT(HasFormula(A2486)),A2486&lt;&gt;"")</formula>
    </cfRule>
  </conditionalFormatting>
  <conditionalFormatting sqref="I2484:L2484">
    <cfRule type="expression" dxfId="4" priority="8159">
      <formula>AND(NOT(HasFormula(E2486)),E2486&lt;&gt;"")</formula>
    </cfRule>
    <cfRule type="expression" dxfId="3" priority="8160">
      <formula>AND(NOT(HasFormula(A2484)),A2484&lt;&gt;"")</formula>
    </cfRule>
  </conditionalFormatting>
  <conditionalFormatting sqref="E2548">
    <cfRule type="expression" dxfId="4" priority="8174">
      <formula>AND(NOT(HasFormula(#REF!)),#REF!&lt;&gt;"")</formula>
    </cfRule>
  </conditionalFormatting>
  <conditionalFormatting sqref="H2548">
    <cfRule type="expression" dxfId="4" priority="8177">
      <formula>AND(NOT(HasFormula(#REF!)),#REF!&lt;&gt;"")</formula>
    </cfRule>
    <cfRule type="expression" dxfId="3" priority="8178">
      <formula>AND(NOT(HasFormula(XFD2548)),XFD2548&lt;&gt;"")</formula>
    </cfRule>
  </conditionalFormatting>
  <conditionalFormatting sqref="I2548:L2548">
    <cfRule type="expression" dxfId="4" priority="8175">
      <formula>AND(NOT(HasFormula(#REF!)),#REF!&lt;&gt;"")</formula>
    </cfRule>
    <cfRule type="expression" dxfId="3" priority="8176">
      <formula>AND(NOT(HasFormula(A2548)),A2548&lt;&gt;"")</formula>
    </cfRule>
  </conditionalFormatting>
  <conditionalFormatting sqref="D2554">
    <cfRule type="expression" dxfId="4" priority="8181">
      <formula>AND(NOT(HasFormula(#REF!)),#REF!&lt;&gt;"")</formula>
    </cfRule>
  </conditionalFormatting>
  <conditionalFormatting sqref="E2554">
    <cfRule type="expression" dxfId="4" priority="8182">
      <formula>AND(NOT(HasFormula(#REF!)),#REF!&lt;&gt;"")</formula>
    </cfRule>
  </conditionalFormatting>
  <conditionalFormatting sqref="H2554">
    <cfRule type="expression" dxfId="4" priority="8179">
      <formula>AND(NOT(HasFormula(#REF!)),#REF!&lt;&gt;"")</formula>
    </cfRule>
    <cfRule type="expression" dxfId="3" priority="8180">
      <formula>AND(NOT(HasFormula(XFD2554)),XFD2554&lt;&gt;"")</formula>
    </cfRule>
  </conditionalFormatting>
  <conditionalFormatting sqref="I2554:L2554">
    <cfRule type="expression" dxfId="4" priority="8183">
      <formula>AND(NOT(HasFormula(#REF!)),#REF!&lt;&gt;"")</formula>
    </cfRule>
    <cfRule type="expression" dxfId="3" priority="8184">
      <formula>AND(NOT(HasFormula(A2554)),A2554&lt;&gt;"")</formula>
    </cfRule>
  </conditionalFormatting>
  <conditionalFormatting sqref="D2576:E2576">
    <cfRule type="expression" dxfId="3" priority="522">
      <formula>AND(NOT(HasFormula(XEZ2576)),XEZ2576&lt;&gt;"")</formula>
    </cfRule>
  </conditionalFormatting>
  <conditionalFormatting sqref="D2576">
    <cfRule type="expression" dxfId="4" priority="521">
      <formula>AND(NOT(HasFormula(XFD2577)),XFD2577&lt;&gt;"")</formula>
    </cfRule>
    <cfRule type="expression" dxfId="2" priority="519">
      <formula>AND(NOT(_xlfn.ISFORMULA(D2576)),D2576&lt;&gt;"")</formula>
    </cfRule>
  </conditionalFormatting>
  <conditionalFormatting sqref="E2576">
    <cfRule type="expression" dxfId="4" priority="529">
      <formula>AND(NOT(HasFormula(A2577)),A2577&lt;&gt;"")</formula>
    </cfRule>
  </conditionalFormatting>
  <conditionalFormatting sqref="F2576">
    <cfRule type="containsText" dxfId="5" priority="524" operator="between" text="HRB500E">
      <formula>NOT(ISERROR(SEARCH("HRB500E",F2576)))</formula>
    </cfRule>
    <cfRule type="containsText" dxfId="6" priority="523" operator="between" text="12m">
      <formula>NOT(ISERROR(SEARCH("12m",F2576)))</formula>
    </cfRule>
  </conditionalFormatting>
  <conditionalFormatting sqref="I2576:L2576">
    <cfRule type="expression" dxfId="3" priority="528">
      <formula>AND(NOT(HasFormula(A2576)),A2576&lt;&gt;"")</formula>
    </cfRule>
    <cfRule type="expression" dxfId="4" priority="527">
      <formula>AND(NOT(HasFormula(E2577)),E2577&lt;&gt;"")</formula>
    </cfRule>
  </conditionalFormatting>
  <conditionalFormatting sqref="L2576:O2576">
    <cfRule type="containsText" dxfId="1" priority="518" operator="between" text="送货车型9.6米">
      <formula>NOT(ISERROR(SEARCH("送货车型9.6米",L2576)))</formula>
    </cfRule>
  </conditionalFormatting>
  <conditionalFormatting sqref="D2604">
    <cfRule type="expression" dxfId="4" priority="8187">
      <formula>AND(NOT(HasFormula(XFD2606)),XFD2606&lt;&gt;"")</formula>
    </cfRule>
  </conditionalFormatting>
  <conditionalFormatting sqref="E2604">
    <cfRule type="expression" dxfId="4" priority="8188">
      <formula>AND(NOT(HasFormula(A2606)),A2606&lt;&gt;"")</formula>
    </cfRule>
  </conditionalFormatting>
  <conditionalFormatting sqref="I2604:L2604">
    <cfRule type="expression" dxfId="4" priority="8189">
      <formula>AND(NOT(HasFormula(E2606)),E2606&lt;&gt;"")</formula>
    </cfRule>
    <cfRule type="expression" dxfId="3" priority="8190">
      <formula>AND(NOT(HasFormula(A2604)),A2604&lt;&gt;"")</formula>
    </cfRule>
  </conditionalFormatting>
  <conditionalFormatting sqref="D2611">
    <cfRule type="expression" dxfId="4" priority="8199">
      <formula>AND(NOT(HasFormula(#REF!)),#REF!&lt;&gt;"")</formula>
    </cfRule>
  </conditionalFormatting>
  <conditionalFormatting sqref="E2611">
    <cfRule type="expression" dxfId="4" priority="8200">
      <formula>AND(NOT(HasFormula(#REF!)),#REF!&lt;&gt;"")</formula>
    </cfRule>
  </conditionalFormatting>
  <conditionalFormatting sqref="I2611:L2611">
    <cfRule type="expression" dxfId="4" priority="8201">
      <formula>AND(NOT(HasFormula(#REF!)),#REF!&lt;&gt;"")</formula>
    </cfRule>
    <cfRule type="expression" dxfId="3" priority="8202">
      <formula>AND(NOT(HasFormula(A2611)),A2611&lt;&gt;"")</formula>
    </cfRule>
  </conditionalFormatting>
  <conditionalFormatting sqref="D2619">
    <cfRule type="expression" dxfId="4" priority="8205">
      <formula>AND(NOT(HasFormula(#REF!)),#REF!&lt;&gt;"")</formula>
    </cfRule>
  </conditionalFormatting>
  <conditionalFormatting sqref="E2619">
    <cfRule type="expression" dxfId="4" priority="8206">
      <formula>AND(NOT(HasFormula(#REF!)),#REF!&lt;&gt;"")</formula>
    </cfRule>
  </conditionalFormatting>
  <conditionalFormatting sqref="I2619:L2619">
    <cfRule type="expression" dxfId="4" priority="8207">
      <formula>AND(NOT(HasFormula(#REF!)),#REF!&lt;&gt;"")</formula>
    </cfRule>
    <cfRule type="expression" dxfId="3" priority="8208">
      <formula>AND(NOT(HasFormula(A2619)),A2619&lt;&gt;"")</formula>
    </cfRule>
  </conditionalFormatting>
  <conditionalFormatting sqref="D2643">
    <cfRule type="expression" dxfId="4" priority="8215">
      <formula>AND(NOT(HasFormula(#REF!)),#REF!&lt;&gt;"")</formula>
    </cfRule>
  </conditionalFormatting>
  <conditionalFormatting sqref="E2643">
    <cfRule type="expression" dxfId="4" priority="8216">
      <formula>AND(NOT(HasFormula(#REF!)),#REF!&lt;&gt;"")</formula>
    </cfRule>
  </conditionalFormatting>
  <conditionalFormatting sqref="I2643:L2643">
    <cfRule type="expression" dxfId="4" priority="8217">
      <formula>AND(NOT(HasFormula(#REF!)),#REF!&lt;&gt;"")</formula>
    </cfRule>
    <cfRule type="expression" dxfId="3" priority="8218">
      <formula>AND(NOT(HasFormula(A2643)),A2643&lt;&gt;"")</formula>
    </cfRule>
  </conditionalFormatting>
  <conditionalFormatting sqref="D2646">
    <cfRule type="expression" dxfId="4" priority="8211">
      <formula>AND(NOT(HasFormula(#REF!)),#REF!&lt;&gt;"")</formula>
    </cfRule>
  </conditionalFormatting>
  <conditionalFormatting sqref="E2646">
    <cfRule type="expression" dxfId="4" priority="8212">
      <formula>AND(NOT(HasFormula(#REF!)),#REF!&lt;&gt;"")</formula>
    </cfRule>
  </conditionalFormatting>
  <conditionalFormatting sqref="H2646">
    <cfRule type="expression" dxfId="4" priority="8241">
      <formula>AND(NOT(HasFormula(D2650)),D2650&lt;&gt;"")</formula>
    </cfRule>
    <cfRule type="expression" dxfId="3" priority="8242">
      <formula>AND(NOT(HasFormula(XFD2646)),XFD2646&lt;&gt;"")</formula>
    </cfRule>
  </conditionalFormatting>
  <conditionalFormatting sqref="I2646:L2646">
    <cfRule type="expression" dxfId="4" priority="8213">
      <formula>AND(NOT(HasFormula(#REF!)),#REF!&lt;&gt;"")</formula>
    </cfRule>
    <cfRule type="expression" dxfId="3" priority="8214">
      <formula>AND(NOT(HasFormula(A2646)),A2646&lt;&gt;"")</formula>
    </cfRule>
  </conditionalFormatting>
  <conditionalFormatting sqref="D2647">
    <cfRule type="expression" dxfId="4" priority="8229">
      <formula>AND(NOT(HasFormula(#REF!)),#REF!&lt;&gt;"")</formula>
    </cfRule>
  </conditionalFormatting>
  <conditionalFormatting sqref="E2647">
    <cfRule type="expression" dxfId="4" priority="8230">
      <formula>AND(NOT(HasFormula(#REF!)),#REF!&lt;&gt;"")</formula>
    </cfRule>
  </conditionalFormatting>
  <conditionalFormatting sqref="I2647:L2647">
    <cfRule type="expression" dxfId="4" priority="8231">
      <formula>AND(NOT(HasFormula(#REF!)),#REF!&lt;&gt;"")</formula>
    </cfRule>
    <cfRule type="expression" dxfId="3" priority="8232">
      <formula>AND(NOT(HasFormula(A2647)),A2647&lt;&gt;"")</formula>
    </cfRule>
  </conditionalFormatting>
  <conditionalFormatting sqref="D2649">
    <cfRule type="expression" dxfId="4" priority="8234">
      <formula>AND(NOT(HasFormula(XFD2647)),XFD2647&lt;&gt;"")</formula>
    </cfRule>
  </conditionalFormatting>
  <conditionalFormatting sqref="E2649">
    <cfRule type="expression" dxfId="4" priority="8236">
      <formula>AND(NOT(HasFormula(A2647)),A2647&lt;&gt;"")</formula>
    </cfRule>
  </conditionalFormatting>
  <conditionalFormatting sqref="I2649:L2649">
    <cfRule type="expression" dxfId="4" priority="8239">
      <formula>AND(NOT(HasFormula(E2647)),E2647&lt;&gt;"")</formula>
    </cfRule>
    <cfRule type="expression" dxfId="3" priority="8240">
      <formula>AND(NOT(HasFormula(A2649)),A2649&lt;&gt;"")</formula>
    </cfRule>
  </conditionalFormatting>
  <conditionalFormatting sqref="D2665">
    <cfRule type="expression" dxfId="4" priority="8221">
      <formula>AND(NOT(HasFormula(#REF!)),#REF!&lt;&gt;"")</formula>
    </cfRule>
  </conditionalFormatting>
  <conditionalFormatting sqref="E2665">
    <cfRule type="expression" dxfId="4" priority="8222">
      <formula>AND(NOT(HasFormula(#REF!)),#REF!&lt;&gt;"")</formula>
    </cfRule>
  </conditionalFormatting>
  <conditionalFormatting sqref="I2665:L2665">
    <cfRule type="expression" dxfId="4" priority="8223">
      <formula>AND(NOT(HasFormula(#REF!)),#REF!&lt;&gt;"")</formula>
    </cfRule>
    <cfRule type="expression" dxfId="3" priority="8224">
      <formula>AND(NOT(HasFormula(A2665)),A2665&lt;&gt;"")</formula>
    </cfRule>
  </conditionalFormatting>
  <conditionalFormatting sqref="D2669">
    <cfRule type="expression" dxfId="4" priority="8233">
      <formula>AND(NOT(HasFormula(XFD2648)),XFD2648&lt;&gt;"")</formula>
    </cfRule>
  </conditionalFormatting>
  <conditionalFormatting sqref="E2669">
    <cfRule type="expression" dxfId="4" priority="8235">
      <formula>AND(NOT(HasFormula(A2648)),A2648&lt;&gt;"")</formula>
    </cfRule>
  </conditionalFormatting>
  <conditionalFormatting sqref="I2669:L2669">
    <cfRule type="expression" dxfId="4" priority="8237">
      <formula>AND(NOT(HasFormula(E2648)),E2648&lt;&gt;"")</formula>
    </cfRule>
    <cfRule type="expression" dxfId="3" priority="8238">
      <formula>AND(NOT(HasFormula(A2669)),A2669&lt;&gt;"")</formula>
    </cfRule>
  </conditionalFormatting>
  <conditionalFormatting sqref="D2699">
    <cfRule type="expression" dxfId="4" priority="8245">
      <formula>AND(NOT(HasFormula(XFD2700)),XFD2700&lt;&gt;"")</formula>
    </cfRule>
  </conditionalFormatting>
  <conditionalFormatting sqref="E2699">
    <cfRule type="expression" dxfId="4" priority="8246">
      <formula>AND(NOT(HasFormula(A2700)),A2700&lt;&gt;"")</formula>
    </cfRule>
  </conditionalFormatting>
  <conditionalFormatting sqref="I2699:L2699">
    <cfRule type="expression" dxfId="4" priority="8247">
      <formula>AND(NOT(HasFormula(E2700)),E2700&lt;&gt;"")</formula>
    </cfRule>
    <cfRule type="expression" dxfId="3" priority="8248">
      <formula>AND(NOT(HasFormula(A2699)),A2699&lt;&gt;"")</formula>
    </cfRule>
  </conditionalFormatting>
  <conditionalFormatting sqref="D2709">
    <cfRule type="expression" dxfId="4" priority="8254">
      <formula>AND(NOT(HasFormula(#REF!)),#REF!&lt;&gt;"")</formula>
    </cfRule>
  </conditionalFormatting>
  <conditionalFormatting sqref="E2709">
    <cfRule type="expression" dxfId="4" priority="8255">
      <formula>AND(NOT(HasFormula(#REF!)),#REF!&lt;&gt;"")</formula>
    </cfRule>
  </conditionalFormatting>
  <conditionalFormatting sqref="I2709:L2709">
    <cfRule type="expression" dxfId="4" priority="8256">
      <formula>AND(NOT(HasFormula(#REF!)),#REF!&lt;&gt;"")</formula>
    </cfRule>
    <cfRule type="expression" dxfId="3" priority="8257">
      <formula>AND(NOT(HasFormula(A2709)),A2709&lt;&gt;"")</formula>
    </cfRule>
  </conditionalFormatting>
  <conditionalFormatting sqref="D2721">
    <cfRule type="expression" dxfId="4" priority="8264">
      <formula>AND(NOT(HasFormula(#REF!)),#REF!&lt;&gt;"")</formula>
    </cfRule>
  </conditionalFormatting>
  <conditionalFormatting sqref="E2721">
    <cfRule type="expression" dxfId="4" priority="8265">
      <formula>AND(NOT(HasFormula(#REF!)),#REF!&lt;&gt;"")</formula>
    </cfRule>
  </conditionalFormatting>
  <conditionalFormatting sqref="I2721:L2721">
    <cfRule type="expression" dxfId="4" priority="8266">
      <formula>AND(NOT(HasFormula(#REF!)),#REF!&lt;&gt;"")</formula>
    </cfRule>
    <cfRule type="expression" dxfId="3" priority="8267">
      <formula>AND(NOT(HasFormula(A2721)),A2721&lt;&gt;"")</formula>
    </cfRule>
  </conditionalFormatting>
  <conditionalFormatting sqref="D2794">
    <cfRule type="expression" dxfId="4" priority="8274">
      <formula>AND(NOT(HasFormula(XFD2796)),XFD2796&lt;&gt;"")</formula>
    </cfRule>
  </conditionalFormatting>
  <conditionalFormatting sqref="E2794">
    <cfRule type="expression" dxfId="4" priority="8275">
      <formula>AND(NOT(HasFormula(A2796)),A2796&lt;&gt;"")</formula>
    </cfRule>
  </conditionalFormatting>
  <conditionalFormatting sqref="I2794:L2794">
    <cfRule type="expression" dxfId="4" priority="8276">
      <formula>AND(NOT(HasFormula(E2796)),E2796&lt;&gt;"")</formula>
    </cfRule>
    <cfRule type="expression" dxfId="3" priority="8277">
      <formula>AND(NOT(HasFormula(A2794)),A2794&lt;&gt;"")</formula>
    </cfRule>
  </conditionalFormatting>
  <conditionalFormatting sqref="D2795">
    <cfRule type="expression" dxfId="4" priority="8278">
      <formula>AND(NOT(HasFormula(XFD2798)),XFD2798&lt;&gt;"")</formula>
    </cfRule>
  </conditionalFormatting>
  <conditionalFormatting sqref="E2795">
    <cfRule type="expression" dxfId="4" priority="8279">
      <formula>AND(NOT(HasFormula(A2798)),A2798&lt;&gt;"")</formula>
    </cfRule>
  </conditionalFormatting>
  <conditionalFormatting sqref="I2795:L2795">
    <cfRule type="expression" dxfId="4" priority="8288">
      <formula>AND(NOT(HasFormula(E2798)),E2798&lt;&gt;"")</formula>
    </cfRule>
    <cfRule type="expression" dxfId="3" priority="8289">
      <formula>AND(NOT(HasFormula(A2795)),A2795&lt;&gt;"")</formula>
    </cfRule>
  </conditionalFormatting>
  <conditionalFormatting sqref="D2808">
    <cfRule type="expression" dxfId="4" priority="8312">
      <formula>AND(NOT(HasFormula(XFD2813)),XFD2813&lt;&gt;"")</formula>
    </cfRule>
  </conditionalFormatting>
  <conditionalFormatting sqref="E2808">
    <cfRule type="expression" dxfId="4" priority="8315">
      <formula>AND(NOT(HasFormula(A2813)),A2813&lt;&gt;"")</formula>
    </cfRule>
  </conditionalFormatting>
  <conditionalFormatting sqref="I2808:L2808">
    <cfRule type="expression" dxfId="4" priority="8318">
      <formula>AND(NOT(HasFormula(E2813)),E2813&lt;&gt;"")</formula>
    </cfRule>
    <cfRule type="expression" dxfId="3" priority="8319">
      <formula>AND(NOT(HasFormula(A2808)),A2808&lt;&gt;"")</formula>
    </cfRule>
  </conditionalFormatting>
  <conditionalFormatting sqref="D2809">
    <cfRule type="expression" dxfId="4" priority="8332">
      <formula>AND(NOT(HasFormula(XFD2810)),XFD2810&lt;&gt;"")</formula>
    </cfRule>
  </conditionalFormatting>
  <conditionalFormatting sqref="E2809">
    <cfRule type="expression" dxfId="4" priority="8333">
      <formula>AND(NOT(HasFormula(A2810)),A2810&lt;&gt;"")</formula>
    </cfRule>
  </conditionalFormatting>
  <conditionalFormatting sqref="I2809:L2809">
    <cfRule type="expression" dxfId="4" priority="8334">
      <formula>AND(NOT(HasFormula(E2810)),E2810&lt;&gt;"")</formula>
    </cfRule>
    <cfRule type="expression" dxfId="3" priority="8335">
      <formula>AND(NOT(HasFormula(A2809)),A2809&lt;&gt;"")</formula>
    </cfRule>
  </conditionalFormatting>
  <conditionalFormatting sqref="D2810">
    <cfRule type="expression" dxfId="4" priority="8302">
      <formula>AND(NOT(HasFormula(#REF!)),#REF!&lt;&gt;"")</formula>
    </cfRule>
  </conditionalFormatting>
  <conditionalFormatting sqref="E2810">
    <cfRule type="expression" dxfId="4" priority="8303">
      <formula>AND(NOT(HasFormula(#REF!)),#REF!&lt;&gt;"")</formula>
    </cfRule>
  </conditionalFormatting>
  <conditionalFormatting sqref="I2810:L2810">
    <cfRule type="expression" dxfId="4" priority="8304">
      <formula>AND(NOT(HasFormula(#REF!)),#REF!&lt;&gt;"")</formula>
    </cfRule>
    <cfRule type="expression" dxfId="3" priority="8305">
      <formula>AND(NOT(HasFormula(A2810)),A2810&lt;&gt;"")</formula>
    </cfRule>
  </conditionalFormatting>
  <conditionalFormatting sqref="D2811">
    <cfRule type="expression" dxfId="4" priority="8313">
      <formula>AND(NOT(HasFormula(XFD2812)),XFD2812&lt;&gt;"")</formula>
    </cfRule>
  </conditionalFormatting>
  <conditionalFormatting sqref="E2811">
    <cfRule type="expression" dxfId="4" priority="8316">
      <formula>AND(NOT(HasFormula(A2812)),A2812&lt;&gt;"")</formula>
    </cfRule>
  </conditionalFormatting>
  <conditionalFormatting sqref="I2811:L2811">
    <cfRule type="expression" dxfId="4" priority="8320">
      <formula>AND(NOT(HasFormula(E2812)),E2812&lt;&gt;"")</formula>
    </cfRule>
    <cfRule type="expression" dxfId="3" priority="8321">
      <formula>AND(NOT(HasFormula(A2811)),A2811&lt;&gt;"")</formula>
    </cfRule>
  </conditionalFormatting>
  <conditionalFormatting sqref="D2812">
    <cfRule type="expression" dxfId="4" priority="8314">
      <formula>AND(NOT(HasFormula(XFD2809)),XFD2809&lt;&gt;"")</formula>
    </cfRule>
  </conditionalFormatting>
  <conditionalFormatting sqref="E2812">
    <cfRule type="expression" dxfId="4" priority="8317">
      <formula>AND(NOT(HasFormula(A2809)),A2809&lt;&gt;"")</formula>
    </cfRule>
  </conditionalFormatting>
  <conditionalFormatting sqref="I2812:L2812">
    <cfRule type="expression" dxfId="4" priority="8322">
      <formula>AND(NOT(HasFormula(E2809)),E2809&lt;&gt;"")</formula>
    </cfRule>
    <cfRule type="expression" dxfId="3" priority="8323">
      <formula>AND(NOT(HasFormula(A2812)),A2812&lt;&gt;"")</formula>
    </cfRule>
  </conditionalFormatting>
  <conditionalFormatting sqref="D2818">
    <cfRule type="expression" dxfId="4" priority="8296">
      <formula>AND(NOT(HasFormula(#REF!)),#REF!&lt;&gt;"")</formula>
    </cfRule>
  </conditionalFormatting>
  <conditionalFormatting sqref="E2818">
    <cfRule type="expression" dxfId="4" priority="8297">
      <formula>AND(NOT(HasFormula(#REF!)),#REF!&lt;&gt;"")</formula>
    </cfRule>
  </conditionalFormatting>
  <conditionalFormatting sqref="I2818:L2818">
    <cfRule type="expression" dxfId="4" priority="8298">
      <formula>AND(NOT(HasFormula(#REF!)),#REF!&lt;&gt;"")</formula>
    </cfRule>
    <cfRule type="expression" dxfId="3" priority="8299">
      <formula>AND(NOT(HasFormula(A2818)),A2818&lt;&gt;"")</formula>
    </cfRule>
  </conditionalFormatting>
  <conditionalFormatting sqref="D2825">
    <cfRule type="expression" dxfId="4" priority="8326">
      <formula>AND(NOT(HasFormula(XFD2811)),XFD2811&lt;&gt;"")</formula>
    </cfRule>
  </conditionalFormatting>
  <conditionalFormatting sqref="E2825">
    <cfRule type="expression" dxfId="4" priority="8327">
      <formula>AND(NOT(HasFormula(A2811)),A2811&lt;&gt;"")</formula>
    </cfRule>
  </conditionalFormatting>
  <conditionalFormatting sqref="I2825:L2825">
    <cfRule type="expression" dxfId="4" priority="8328">
      <formula>AND(NOT(HasFormula(E2811)),E2811&lt;&gt;"")</formula>
    </cfRule>
    <cfRule type="expression" dxfId="3" priority="8329">
      <formula>AND(NOT(HasFormula(A2825)),A2825&lt;&gt;"")</formula>
    </cfRule>
  </conditionalFormatting>
  <conditionalFormatting sqref="D2845">
    <cfRule type="expression" dxfId="4" priority="8360">
      <formula>AND(NOT(HasFormula(#REF!)),#REF!&lt;&gt;"")</formula>
    </cfRule>
  </conditionalFormatting>
  <conditionalFormatting sqref="E2845">
    <cfRule type="expression" dxfId="4" priority="8361">
      <formula>AND(NOT(HasFormula(#REF!)),#REF!&lt;&gt;"")</formula>
    </cfRule>
  </conditionalFormatting>
  <conditionalFormatting sqref="H2845">
    <cfRule type="expression" dxfId="4" priority="8358">
      <formula>AND(NOT(HasFormula(#REF!)),#REF!&lt;&gt;"")</formula>
    </cfRule>
    <cfRule type="expression" dxfId="3" priority="8359">
      <formula>AND(NOT(HasFormula(XFD2845)),XFD2845&lt;&gt;"")</formula>
    </cfRule>
  </conditionalFormatting>
  <conditionalFormatting sqref="I2845:L2845">
    <cfRule type="expression" dxfId="4" priority="8362">
      <formula>AND(NOT(HasFormula(#REF!)),#REF!&lt;&gt;"")</formula>
    </cfRule>
    <cfRule type="expression" dxfId="3" priority="8363">
      <formula>AND(NOT(HasFormula(A2845)),A2845&lt;&gt;"")</formula>
    </cfRule>
  </conditionalFormatting>
  <conditionalFormatting sqref="D2851">
    <cfRule type="expression" dxfId="4" priority="8338">
      <formula>AND(NOT(HasFormula(#REF!)),#REF!&lt;&gt;"")</formula>
    </cfRule>
  </conditionalFormatting>
  <conditionalFormatting sqref="E2851">
    <cfRule type="expression" dxfId="4" priority="8339">
      <formula>AND(NOT(HasFormula(#REF!)),#REF!&lt;&gt;"")</formula>
    </cfRule>
  </conditionalFormatting>
  <conditionalFormatting sqref="I2851:L2851">
    <cfRule type="expression" dxfId="4" priority="8340">
      <formula>AND(NOT(HasFormula(#REF!)),#REF!&lt;&gt;"")</formula>
    </cfRule>
    <cfRule type="expression" dxfId="3" priority="8341">
      <formula>AND(NOT(HasFormula(A2851)),A2851&lt;&gt;"")</formula>
    </cfRule>
  </conditionalFormatting>
  <conditionalFormatting sqref="D2852">
    <cfRule type="expression" dxfId="4" priority="8352">
      <formula>AND(NOT(HasFormula(XFD2854)),XFD2854&lt;&gt;"")</formula>
    </cfRule>
  </conditionalFormatting>
  <conditionalFormatting sqref="E2852">
    <cfRule type="expression" dxfId="4" priority="8353">
      <formula>AND(NOT(HasFormula(A2854)),A2854&lt;&gt;"")</formula>
    </cfRule>
  </conditionalFormatting>
  <conditionalFormatting sqref="I2852:L2852">
    <cfRule type="expression" dxfId="4" priority="8356">
      <formula>AND(NOT(HasFormula(E2854)),E2854&lt;&gt;"")</formula>
    </cfRule>
    <cfRule type="expression" dxfId="3" priority="8357">
      <formula>AND(NOT(HasFormula(A2852)),A2852&lt;&gt;"")</formula>
    </cfRule>
  </conditionalFormatting>
  <conditionalFormatting sqref="D2853">
    <cfRule type="expression" dxfId="4" priority="8342">
      <formula>AND(NOT(HasFormula(#REF!)),#REF!&lt;&gt;"")</formula>
    </cfRule>
  </conditionalFormatting>
  <conditionalFormatting sqref="E2853">
    <cfRule type="expression" dxfId="4" priority="8343">
      <formula>AND(NOT(HasFormula(#REF!)),#REF!&lt;&gt;"")</formula>
    </cfRule>
  </conditionalFormatting>
  <conditionalFormatting sqref="I2853:L2853">
    <cfRule type="expression" dxfId="4" priority="8350">
      <formula>AND(NOT(HasFormula(#REF!)),#REF!&lt;&gt;"")</formula>
    </cfRule>
    <cfRule type="expression" dxfId="3" priority="8351">
      <formula>AND(NOT(HasFormula(A2853)),A2853&lt;&gt;"")</formula>
    </cfRule>
  </conditionalFormatting>
  <conditionalFormatting sqref="D2891">
    <cfRule type="expression" dxfId="4" priority="8450">
      <formula>AND(NOT(HasFormula(#REF!)),#REF!&lt;&gt;"")</formula>
    </cfRule>
  </conditionalFormatting>
  <conditionalFormatting sqref="E2891">
    <cfRule type="expression" dxfId="4" priority="8451">
      <formula>AND(NOT(HasFormula(#REF!)),#REF!&lt;&gt;"")</formula>
    </cfRule>
  </conditionalFormatting>
  <conditionalFormatting sqref="H2891">
    <cfRule type="expression" dxfId="4" priority="8448">
      <formula>AND(NOT(HasFormula(#REF!)),#REF!&lt;&gt;"")</formula>
    </cfRule>
    <cfRule type="expression" dxfId="3" priority="8449">
      <formula>AND(NOT(HasFormula(XFD2891)),XFD2891&lt;&gt;"")</formula>
    </cfRule>
  </conditionalFormatting>
  <conditionalFormatting sqref="J2891:K2891">
    <cfRule type="expression" dxfId="4" priority="8366">
      <formula>AND(NOT(HasFormula(F2892)),F2892&lt;&gt;"")</formula>
    </cfRule>
    <cfRule type="expression" dxfId="3" priority="8367">
      <formula>AND(NOT(HasFormula(B2891)),B2891&lt;&gt;"")</formula>
    </cfRule>
  </conditionalFormatting>
  <conditionalFormatting sqref="D2927">
    <cfRule type="expression" dxfId="4" priority="8388">
      <formula>AND(NOT(HasFormula(#REF!)),#REF!&lt;&gt;"")</formula>
    </cfRule>
  </conditionalFormatting>
  <conditionalFormatting sqref="E2927">
    <cfRule type="expression" dxfId="4" priority="8389">
      <formula>AND(NOT(HasFormula(#REF!)),#REF!&lt;&gt;"")</formula>
    </cfRule>
  </conditionalFormatting>
  <conditionalFormatting sqref="H2927">
    <cfRule type="expression" dxfId="4" priority="8386">
      <formula>AND(NOT(HasFormula(#REF!)),#REF!&lt;&gt;"")</formula>
    </cfRule>
    <cfRule type="expression" dxfId="3" priority="8387">
      <formula>AND(NOT(HasFormula(XFD2927)),XFD2927&lt;&gt;"")</formula>
    </cfRule>
  </conditionalFormatting>
  <conditionalFormatting sqref="I2927:L2927">
    <cfRule type="expression" dxfId="4" priority="8390">
      <formula>AND(NOT(HasFormula(#REF!)),#REF!&lt;&gt;"")</formula>
    </cfRule>
    <cfRule type="expression" dxfId="3" priority="8391">
      <formula>AND(NOT(HasFormula(A2927)),A2927&lt;&gt;"")</formula>
    </cfRule>
  </conditionalFormatting>
  <conditionalFormatting sqref="D2931">
    <cfRule type="expression" dxfId="4" priority="8398">
      <formula>AND(NOT(HasFormula(#REF!)),#REF!&lt;&gt;"")</formula>
    </cfRule>
  </conditionalFormatting>
  <conditionalFormatting sqref="E2931">
    <cfRule type="expression" dxfId="4" priority="8399">
      <formula>AND(NOT(HasFormula(#REF!)),#REF!&lt;&gt;"")</formula>
    </cfRule>
  </conditionalFormatting>
  <conditionalFormatting sqref="H2931">
    <cfRule type="expression" dxfId="4" priority="8400">
      <formula>AND(NOT(HasFormula(#REF!)),#REF!&lt;&gt;"")</formula>
    </cfRule>
    <cfRule type="expression" dxfId="3" priority="8401">
      <formula>AND(NOT(HasFormula(XFD2931)),XFD2931&lt;&gt;"")</formula>
    </cfRule>
  </conditionalFormatting>
  <conditionalFormatting sqref="I2931:L2931">
    <cfRule type="expression" dxfId="4" priority="8414">
      <formula>AND(NOT(HasFormula(#REF!)),#REF!&lt;&gt;"")</formula>
    </cfRule>
    <cfRule type="expression" dxfId="3" priority="8415">
      <formula>AND(NOT(HasFormula(A2931)),A2931&lt;&gt;"")</formula>
    </cfRule>
  </conditionalFormatting>
  <conditionalFormatting sqref="D2933">
    <cfRule type="expression" dxfId="4" priority="8407">
      <formula>AND(NOT(HasFormula(XFD2938)),XFD2938&lt;&gt;"")</formula>
    </cfRule>
  </conditionalFormatting>
  <conditionalFormatting sqref="E2933">
    <cfRule type="expression" dxfId="4" priority="8409">
      <formula>AND(NOT(HasFormula(A2938)),A2938&lt;&gt;"")</formula>
    </cfRule>
  </conditionalFormatting>
  <conditionalFormatting sqref="I2933:L2933">
    <cfRule type="expression" dxfId="4" priority="8412">
      <formula>AND(NOT(HasFormula(E2938)),E2938&lt;&gt;"")</formula>
    </cfRule>
    <cfRule type="expression" dxfId="3" priority="8413">
      <formula>AND(NOT(HasFormula(A2933)),A2933&lt;&gt;"")</formula>
    </cfRule>
  </conditionalFormatting>
  <conditionalFormatting sqref="D2935">
    <cfRule type="expression" dxfId="4" priority="8420">
      <formula>AND(NOT(HasFormula(XFD2937)),XFD2937&lt;&gt;"")</formula>
    </cfRule>
  </conditionalFormatting>
  <conditionalFormatting sqref="E2935">
    <cfRule type="expression" dxfId="4" priority="8422">
      <formula>AND(NOT(HasFormula(A2937)),A2937&lt;&gt;"")</formula>
    </cfRule>
  </conditionalFormatting>
  <conditionalFormatting sqref="I2935:L2935">
    <cfRule type="expression" dxfId="4" priority="8424">
      <formula>AND(NOT(HasFormula(E2937)),E2937&lt;&gt;"")</formula>
    </cfRule>
    <cfRule type="expression" dxfId="3" priority="8425">
      <formula>AND(NOT(HasFormula(A2935)),A2935&lt;&gt;"")</formula>
    </cfRule>
  </conditionalFormatting>
  <conditionalFormatting sqref="D2936">
    <cfRule type="expression" dxfId="4" priority="8406">
      <formula>AND(NOT(HasFormula(XFD2932)),XFD2932&lt;&gt;"")</formula>
    </cfRule>
  </conditionalFormatting>
  <conditionalFormatting sqref="E2936">
    <cfRule type="expression" dxfId="4" priority="8408">
      <formula>AND(NOT(HasFormula(A2932)),A2932&lt;&gt;"")</formula>
    </cfRule>
  </conditionalFormatting>
  <conditionalFormatting sqref="I2936:L2936">
    <cfRule type="expression" dxfId="4" priority="8410">
      <formula>AND(NOT(HasFormula(E2932)),E2932&lt;&gt;"")</formula>
    </cfRule>
    <cfRule type="expression" dxfId="3" priority="8411">
      <formula>AND(NOT(HasFormula(A2936)),A2936&lt;&gt;"")</formula>
    </cfRule>
  </conditionalFormatting>
  <conditionalFormatting sqref="D2937">
    <cfRule type="expression" dxfId="4" priority="8421">
      <formula>AND(NOT(HasFormula(XFD2936)),XFD2936&lt;&gt;"")</formula>
    </cfRule>
  </conditionalFormatting>
  <conditionalFormatting sqref="E2937">
    <cfRule type="expression" dxfId="4" priority="8423">
      <formula>AND(NOT(HasFormula(A2936)),A2936&lt;&gt;"")</formula>
    </cfRule>
  </conditionalFormatting>
  <conditionalFormatting sqref="I2937:L2937">
    <cfRule type="expression" dxfId="4" priority="8426">
      <formula>AND(NOT(HasFormula(E2936)),E2936&lt;&gt;"")</formula>
    </cfRule>
    <cfRule type="expression" dxfId="3" priority="8427">
      <formula>AND(NOT(HasFormula(A2937)),A2937&lt;&gt;"")</formula>
    </cfRule>
  </conditionalFormatting>
  <conditionalFormatting sqref="C2996">
    <cfRule type="timePeriod" dxfId="7" priority="418" timePeriod="yesterday">
      <formula>FLOOR(C2996,1)=TODAY()-1</formula>
    </cfRule>
  </conditionalFormatting>
  <conditionalFormatting sqref="D2999">
    <cfRule type="expression" dxfId="4" priority="430">
      <formula>AND(NOT(HasFormula(XFD3001)),XFD3001&lt;&gt;"")</formula>
    </cfRule>
  </conditionalFormatting>
  <conditionalFormatting sqref="E2999">
    <cfRule type="expression" dxfId="4" priority="431">
      <formula>AND(NOT(HasFormula(A3001)),A3001&lt;&gt;"")</formula>
    </cfRule>
  </conditionalFormatting>
  <conditionalFormatting sqref="I2999:L2999">
    <cfRule type="expression" dxfId="4" priority="432">
      <formula>AND(NOT(HasFormula(E3001)),E3001&lt;&gt;"")</formula>
    </cfRule>
    <cfRule type="expression" dxfId="3" priority="433">
      <formula>AND(NOT(HasFormula(A2999)),A2999&lt;&gt;"")</formula>
    </cfRule>
  </conditionalFormatting>
  <conditionalFormatting sqref="D3023">
    <cfRule type="expression" dxfId="4" priority="8440">
      <formula>AND(NOT(HasFormula(XFD3025)),XFD3025&lt;&gt;"")</formula>
    </cfRule>
  </conditionalFormatting>
  <conditionalFormatting sqref="E3023">
    <cfRule type="expression" dxfId="4" priority="8441">
      <formula>AND(NOT(HasFormula(A3025)),A3025&lt;&gt;"")</formula>
    </cfRule>
  </conditionalFormatting>
  <conditionalFormatting sqref="I3023:L3023">
    <cfRule type="expression" dxfId="4" priority="8442">
      <formula>AND(NOT(HasFormula(E3025)),E3025&lt;&gt;"")</formula>
    </cfRule>
    <cfRule type="expression" dxfId="3" priority="8443">
      <formula>AND(NOT(HasFormula(A3023)),A3023&lt;&gt;"")</formula>
    </cfRule>
  </conditionalFormatting>
  <conditionalFormatting sqref="D3024">
    <cfRule type="expression" dxfId="4" priority="8454">
      <formula>AND(NOT(HasFormula(#REF!)),#REF!&lt;&gt;"")</formula>
    </cfRule>
  </conditionalFormatting>
  <conditionalFormatting sqref="E3024">
    <cfRule type="expression" dxfId="4" priority="8455">
      <formula>AND(NOT(HasFormula(#REF!)),#REF!&lt;&gt;"")</formula>
    </cfRule>
  </conditionalFormatting>
  <conditionalFormatting sqref="I3024:L3024">
    <cfRule type="expression" dxfId="4" priority="8460">
      <formula>AND(NOT(HasFormula(#REF!)),#REF!&lt;&gt;"")</formula>
    </cfRule>
    <cfRule type="expression" dxfId="3" priority="8461">
      <formula>AND(NOT(HasFormula(A3024)),A3024&lt;&gt;"")</formula>
    </cfRule>
  </conditionalFormatting>
  <conditionalFormatting sqref="D3028">
    <cfRule type="expression" dxfId="4" priority="8462">
      <formula>AND(NOT(HasFormula(#REF!)),#REF!&lt;&gt;"")</formula>
    </cfRule>
  </conditionalFormatting>
  <conditionalFormatting sqref="E3028">
    <cfRule type="expression" dxfId="4" priority="8463">
      <formula>AND(NOT(HasFormula(#REF!)),#REF!&lt;&gt;"")</formula>
    </cfRule>
  </conditionalFormatting>
  <conditionalFormatting sqref="I3028:L3028">
    <cfRule type="expression" dxfId="4" priority="8464">
      <formula>AND(NOT(HasFormula(#REF!)),#REF!&lt;&gt;"")</formula>
    </cfRule>
    <cfRule type="expression" dxfId="3" priority="8465">
      <formula>AND(NOT(HasFormula(A3028)),A3028&lt;&gt;"")</formula>
    </cfRule>
  </conditionalFormatting>
  <conditionalFormatting sqref="D3040">
    <cfRule type="expression" dxfId="4" priority="8444">
      <formula>AND(NOT(HasFormula(#REF!)),#REF!&lt;&gt;"")</formula>
    </cfRule>
  </conditionalFormatting>
  <conditionalFormatting sqref="E3040">
    <cfRule type="expression" dxfId="4" priority="8445">
      <formula>AND(NOT(HasFormula(#REF!)),#REF!&lt;&gt;"")</formula>
    </cfRule>
  </conditionalFormatting>
  <conditionalFormatting sqref="I3040:L3040">
    <cfRule type="expression" dxfId="4" priority="8446">
      <formula>AND(NOT(HasFormula(#REF!)),#REF!&lt;&gt;"")</formula>
    </cfRule>
    <cfRule type="expression" dxfId="3" priority="8447">
      <formula>AND(NOT(HasFormula(A3040)),A3040&lt;&gt;"")</formula>
    </cfRule>
  </conditionalFormatting>
  <conditionalFormatting sqref="D3045">
    <cfRule type="expression" dxfId="4" priority="328">
      <formula>AND(NOT(HasFormula(XFD3047)),XFD3047&lt;&gt;"")</formula>
    </cfRule>
  </conditionalFormatting>
  <conditionalFormatting sqref="E3045">
    <cfRule type="expression" dxfId="4" priority="329">
      <formula>AND(NOT(HasFormula(A3047)),A3047&lt;&gt;"")</formula>
    </cfRule>
  </conditionalFormatting>
  <conditionalFormatting sqref="I3045:L3045">
    <cfRule type="expression" dxfId="4" priority="330">
      <formula>AND(NOT(HasFormula(E3047)),E3047&lt;&gt;"")</formula>
    </cfRule>
    <cfRule type="expression" dxfId="3" priority="331">
      <formula>AND(NOT(HasFormula(A3045)),A3045&lt;&gt;"")</formula>
    </cfRule>
  </conditionalFormatting>
  <conditionalFormatting sqref="D3050">
    <cfRule type="expression" dxfId="4" priority="341">
      <formula>AND(NOT(HasFormula(XFD3052)),XFD3052&lt;&gt;"")</formula>
    </cfRule>
  </conditionalFormatting>
  <conditionalFormatting sqref="E3050">
    <cfRule type="expression" dxfId="4" priority="342">
      <formula>AND(NOT(HasFormula(A3052)),A3052&lt;&gt;"")</formula>
    </cfRule>
  </conditionalFormatting>
  <conditionalFormatting sqref="I3050:L3050">
    <cfRule type="expression" dxfId="4" priority="343">
      <formula>AND(NOT(HasFormula(E3052)),E3052&lt;&gt;"")</formula>
    </cfRule>
    <cfRule type="expression" dxfId="3" priority="344">
      <formula>AND(NOT(HasFormula(A3050)),A3050&lt;&gt;"")</formula>
    </cfRule>
  </conditionalFormatting>
  <conditionalFormatting sqref="D3054">
    <cfRule type="expression" dxfId="2" priority="8472">
      <formula>AND(NOT(_xlfn.ISFORMULA(D3054)),D3054&lt;&gt;"")</formula>
    </cfRule>
    <cfRule type="expression" dxfId="4" priority="8473">
      <formula>AND(NOT(HasFormula(#REF!)),#REF!&lt;&gt;"")</formula>
    </cfRule>
  </conditionalFormatting>
  <conditionalFormatting sqref="E3054">
    <cfRule type="expression" dxfId="4" priority="8474">
      <formula>AND(NOT(HasFormula(#REF!)),#REF!&lt;&gt;"")</formula>
    </cfRule>
  </conditionalFormatting>
  <conditionalFormatting sqref="I3054:L3054">
    <cfRule type="expression" dxfId="4" priority="8475">
      <formula>AND(NOT(HasFormula(#REF!)),#REF!&lt;&gt;"")</formula>
    </cfRule>
    <cfRule type="expression" dxfId="3" priority="8476">
      <formula>AND(NOT(HasFormula(A3054)),A3054&lt;&gt;"")</formula>
    </cfRule>
  </conditionalFormatting>
  <conditionalFormatting sqref="E3055">
    <cfRule type="expression" dxfId="4" priority="8467">
      <formula>AND(NOT(HasFormula(A3055)),A3055&lt;&gt;"")</formula>
    </cfRule>
  </conditionalFormatting>
  <conditionalFormatting sqref="I3055">
    <cfRule type="expression" dxfId="4" priority="8468">
      <formula>AND(NOT(HasFormula(E3056)),E3056&lt;&gt;"")</formula>
    </cfRule>
    <cfRule type="expression" dxfId="3" priority="8469">
      <formula>AND(NOT(HasFormula(#REF!)),#REF!&lt;&gt;"")</formula>
    </cfRule>
  </conditionalFormatting>
  <conditionalFormatting sqref="I3056">
    <cfRule type="expression" dxfId="4" priority="8470">
      <formula>AND(NOT(HasFormula(E3057)),E3057&lt;&gt;"")</formula>
    </cfRule>
    <cfRule type="expression" dxfId="3" priority="8471">
      <formula>AND(NOT(HasFormula(A3055)),A3055&lt;&gt;"")</formula>
    </cfRule>
  </conditionalFormatting>
  <conditionalFormatting sqref="D3088">
    <cfRule type="expression" dxfId="2" priority="8483">
      <formula>AND(NOT(_xlfn.ISFORMULA(D3088)),D3088&lt;&gt;"")</formula>
    </cfRule>
    <cfRule type="expression" dxfId="4" priority="8484">
      <formula>AND(NOT(HasFormula(XFD3092)),XFD3092&lt;&gt;"")</formula>
    </cfRule>
  </conditionalFormatting>
  <conditionalFormatting sqref="I3088:L3088">
    <cfRule type="expression" dxfId="4" priority="8485">
      <formula>AND(NOT(HasFormula(E3092)),E3092&lt;&gt;"")</formula>
    </cfRule>
    <cfRule type="expression" dxfId="3" priority="8486">
      <formula>AND(NOT(HasFormula(A3088)),A3088&lt;&gt;"")</formula>
    </cfRule>
  </conditionalFormatting>
  <conditionalFormatting sqref="M3089">
    <cfRule type="containsText" dxfId="1" priority="285" operator="between" text="送货车型9.6米">
      <formula>NOT(ISERROR(SEARCH("送货车型9.6米",M3089)))</formula>
    </cfRule>
  </conditionalFormatting>
  <conditionalFormatting sqref="D3100">
    <cfRule type="expression" dxfId="4" priority="8479">
      <formula>AND(NOT(HasFormula(XFD3102)),XFD3102&lt;&gt;"")</formula>
    </cfRule>
  </conditionalFormatting>
  <conditionalFormatting sqref="E3100">
    <cfRule type="expression" dxfId="4" priority="8480">
      <formula>AND(NOT(HasFormula(A3102)),A3102&lt;&gt;"")</formula>
    </cfRule>
  </conditionalFormatting>
  <conditionalFormatting sqref="I3100:L3100">
    <cfRule type="expression" dxfId="4" priority="8481">
      <formula>AND(NOT(HasFormula(E3102)),E3102&lt;&gt;"")</formula>
    </cfRule>
    <cfRule type="expression" dxfId="3" priority="8482">
      <formula>AND(NOT(HasFormula(A3100)),A3100&lt;&gt;"")</formula>
    </cfRule>
  </conditionalFormatting>
  <conditionalFormatting sqref="D3101">
    <cfRule type="expression" dxfId="4" priority="8525">
      <formula>AND(NOT(HasFormula(#REF!)),#REF!&lt;&gt;"")</formula>
    </cfRule>
  </conditionalFormatting>
  <conditionalFormatting sqref="E3101">
    <cfRule type="expression" dxfId="4" priority="8526">
      <formula>AND(NOT(HasFormula(#REF!)),#REF!&lt;&gt;"")</formula>
    </cfRule>
  </conditionalFormatting>
  <conditionalFormatting sqref="I3101:L3101">
    <cfRule type="expression" dxfId="4" priority="8531">
      <formula>AND(NOT(HasFormula(#REF!)),#REF!&lt;&gt;"")</formula>
    </cfRule>
    <cfRule type="expression" dxfId="3" priority="8532">
      <formula>AND(NOT(HasFormula(A3101)),A3101&lt;&gt;"")</formula>
    </cfRule>
  </conditionalFormatting>
  <conditionalFormatting sqref="D3102">
    <cfRule type="expression" dxfId="4" priority="8527">
      <formula>AND(NOT(HasFormula(#REF!)),#REF!&lt;&gt;"")</formula>
    </cfRule>
  </conditionalFormatting>
  <conditionalFormatting sqref="E3102">
    <cfRule type="expression" dxfId="4" priority="8528">
      <formula>AND(NOT(HasFormula(#REF!)),#REF!&lt;&gt;"")</formula>
    </cfRule>
  </conditionalFormatting>
  <conditionalFormatting sqref="I3102:L3102">
    <cfRule type="expression" dxfId="4" priority="8529">
      <formula>AND(NOT(HasFormula(#REF!)),#REF!&lt;&gt;"")</formula>
    </cfRule>
    <cfRule type="expression" dxfId="3" priority="8530">
      <formula>AND(NOT(HasFormula(A3102)),A3102&lt;&gt;"")</formula>
    </cfRule>
  </conditionalFormatting>
  <conditionalFormatting sqref="D3133">
    <cfRule type="expression" dxfId="4" priority="8521">
      <formula>AND(NOT(HasFormula(#REF!)),#REF!&lt;&gt;"")</formula>
    </cfRule>
  </conditionalFormatting>
  <conditionalFormatting sqref="E3133">
    <cfRule type="expression" dxfId="4" priority="8522">
      <formula>AND(NOT(HasFormula(#REF!)),#REF!&lt;&gt;"")</formula>
    </cfRule>
  </conditionalFormatting>
  <conditionalFormatting sqref="H3133">
    <cfRule type="expression" dxfId="4" priority="8545">
      <formula>AND(NOT(HasFormula(#REF!)),#REF!&lt;&gt;"")</formula>
    </cfRule>
    <cfRule type="expression" dxfId="3" priority="8546">
      <formula>AND(NOT(HasFormula(XFD3133)),XFD3133&lt;&gt;"")</formula>
    </cfRule>
  </conditionalFormatting>
  <conditionalFormatting sqref="I3133:L3133">
    <cfRule type="expression" dxfId="4" priority="8523">
      <formula>AND(NOT(HasFormula(#REF!)),#REF!&lt;&gt;"")</formula>
    </cfRule>
    <cfRule type="expression" dxfId="3" priority="8524">
      <formula>AND(NOT(HasFormula(A3133)),A3133&lt;&gt;"")</formula>
    </cfRule>
  </conditionalFormatting>
  <conditionalFormatting sqref="D3154">
    <cfRule type="expression" dxfId="4" priority="8541">
      <formula>AND(NOT(HasFormula(#REF!)),#REF!&lt;&gt;"")</formula>
    </cfRule>
  </conditionalFormatting>
  <conditionalFormatting sqref="E3154">
    <cfRule type="expression" dxfId="4" priority="8542">
      <formula>AND(NOT(HasFormula(#REF!)),#REF!&lt;&gt;"")</formula>
    </cfRule>
  </conditionalFormatting>
  <conditionalFormatting sqref="I3154:L3154">
    <cfRule type="expression" dxfId="4" priority="8543">
      <formula>AND(NOT(HasFormula(#REF!)),#REF!&lt;&gt;"")</formula>
    </cfRule>
    <cfRule type="expression" dxfId="3" priority="8544">
      <formula>AND(NOT(HasFormula(A3154)),A3154&lt;&gt;"")</formula>
    </cfRule>
  </conditionalFormatting>
  <conditionalFormatting sqref="D3205">
    <cfRule type="expression" dxfId="4" priority="253">
      <formula>AND(NOT(HasFormula(#REF!)),#REF!&lt;&gt;"")</formula>
    </cfRule>
  </conditionalFormatting>
  <conditionalFormatting sqref="E3205">
    <cfRule type="expression" dxfId="4" priority="254">
      <formula>AND(NOT(HasFormula(#REF!)),#REF!&lt;&gt;"")</formula>
    </cfRule>
  </conditionalFormatting>
  <conditionalFormatting sqref="I3205:L3205">
    <cfRule type="expression" dxfId="3" priority="256">
      <formula>AND(NOT(HasFormula(A3205)),A3205&lt;&gt;"")</formula>
    </cfRule>
    <cfRule type="expression" dxfId="4" priority="255">
      <formula>AND(NOT(HasFormula(#REF!)),#REF!&lt;&gt;"")</formula>
    </cfRule>
  </conditionalFormatting>
  <conditionalFormatting sqref="D3206">
    <cfRule type="expression" dxfId="4" priority="8553">
      <formula>AND(NOT(HasFormula(XFD3208)),XFD3208&lt;&gt;"")</formula>
    </cfRule>
  </conditionalFormatting>
  <conditionalFormatting sqref="E3206">
    <cfRule type="expression" dxfId="4" priority="8554">
      <formula>AND(NOT(HasFormula(A3208)),A3208&lt;&gt;"")</formula>
    </cfRule>
  </conditionalFormatting>
  <conditionalFormatting sqref="I3206:L3206">
    <cfRule type="expression" dxfId="4" priority="8555">
      <formula>AND(NOT(HasFormula(E3208)),E3208&lt;&gt;"")</formula>
    </cfRule>
    <cfRule type="expression" dxfId="3" priority="8556">
      <formula>AND(NOT(HasFormula(A3206)),A3206&lt;&gt;"")</formula>
    </cfRule>
  </conditionalFormatting>
  <conditionalFormatting sqref="D3207">
    <cfRule type="expression" dxfId="4" priority="8557">
      <formula>AND(NOT(HasFormula(XFD3210)),XFD3210&lt;&gt;"")</formula>
    </cfRule>
  </conditionalFormatting>
  <conditionalFormatting sqref="E3207">
    <cfRule type="expression" dxfId="4" priority="8558">
      <formula>AND(NOT(HasFormula(A3210)),A3210&lt;&gt;"")</formula>
    </cfRule>
  </conditionalFormatting>
  <conditionalFormatting sqref="I3207:L3207">
    <cfRule type="expression" dxfId="4" priority="8563">
      <formula>AND(NOT(HasFormula(E3210)),E3210&lt;&gt;"")</formula>
    </cfRule>
    <cfRule type="expression" dxfId="3" priority="8564">
      <formula>AND(NOT(HasFormula(A3207)),A3207&lt;&gt;"")</formula>
    </cfRule>
  </conditionalFormatting>
  <conditionalFormatting sqref="D3208">
    <cfRule type="expression" dxfId="4" priority="8559">
      <formula>AND(NOT(HasFormula(XFD3210)),XFD3210&lt;&gt;"")</formula>
    </cfRule>
  </conditionalFormatting>
  <conditionalFormatting sqref="E3208">
    <cfRule type="expression" dxfId="4" priority="8560">
      <formula>AND(NOT(HasFormula(A3210)),A3210&lt;&gt;"")</formula>
    </cfRule>
  </conditionalFormatting>
  <conditionalFormatting sqref="I3208:L3208">
    <cfRule type="expression" dxfId="4" priority="8561">
      <formula>AND(NOT(HasFormula(E3210)),E3210&lt;&gt;"")</formula>
    </cfRule>
    <cfRule type="expression" dxfId="3" priority="8562">
      <formula>AND(NOT(HasFormula(A3208)),A3208&lt;&gt;"")</formula>
    </cfRule>
  </conditionalFormatting>
  <conditionalFormatting sqref="D3209">
    <cfRule type="expression" dxfId="4" priority="8565">
      <formula>AND(NOT(HasFormula(XFD3212)),XFD3212&lt;&gt;"")</formula>
    </cfRule>
  </conditionalFormatting>
  <conditionalFormatting sqref="E3209">
    <cfRule type="expression" dxfId="4" priority="8566">
      <formula>AND(NOT(HasFormula(A3212)),A3212&lt;&gt;"")</formula>
    </cfRule>
  </conditionalFormatting>
  <conditionalFormatting sqref="I3209:L3209">
    <cfRule type="expression" dxfId="4" priority="8571">
      <formula>AND(NOT(HasFormula(E3212)),E3212&lt;&gt;"")</formula>
    </cfRule>
    <cfRule type="expression" dxfId="3" priority="8572">
      <formula>AND(NOT(HasFormula(A3209)),A3209&lt;&gt;"")</formula>
    </cfRule>
  </conditionalFormatting>
  <conditionalFormatting sqref="D3210">
    <cfRule type="expression" dxfId="4" priority="8567">
      <formula>AND(NOT(HasFormula(XFD3212)),XFD3212&lt;&gt;"")</formula>
    </cfRule>
  </conditionalFormatting>
  <conditionalFormatting sqref="E3210">
    <cfRule type="expression" dxfId="4" priority="8568">
      <formula>AND(NOT(HasFormula(A3212)),A3212&lt;&gt;"")</formula>
    </cfRule>
  </conditionalFormatting>
  <conditionalFormatting sqref="I3210:L3210">
    <cfRule type="expression" dxfId="4" priority="8569">
      <formula>AND(NOT(HasFormula(E3212)),E3212&lt;&gt;"")</formula>
    </cfRule>
    <cfRule type="expression" dxfId="3" priority="8570">
      <formula>AND(NOT(HasFormula(A3210)),A3210&lt;&gt;"")</formula>
    </cfRule>
  </conditionalFormatting>
  <conditionalFormatting sqref="D3211">
    <cfRule type="expression" dxfId="4" priority="8573">
      <formula>AND(NOT(HasFormula(XFD3214)),XFD3214&lt;&gt;"")</formula>
    </cfRule>
  </conditionalFormatting>
  <conditionalFormatting sqref="E3211">
    <cfRule type="expression" dxfId="4" priority="8574">
      <formula>AND(NOT(HasFormula(A3214)),A3214&lt;&gt;"")</formula>
    </cfRule>
  </conditionalFormatting>
  <conditionalFormatting sqref="I3211:L3211">
    <cfRule type="expression" dxfId="4" priority="8579">
      <formula>AND(NOT(HasFormula(E3214)),E3214&lt;&gt;"")</formula>
    </cfRule>
    <cfRule type="expression" dxfId="3" priority="8580">
      <formula>AND(NOT(HasFormula(A3211)),A3211&lt;&gt;"")</formula>
    </cfRule>
  </conditionalFormatting>
  <conditionalFormatting sqref="D3256">
    <cfRule type="expression" dxfId="4" priority="8549">
      <formula>AND(NOT(HasFormula(#REF!)),#REF!&lt;&gt;"")</formula>
    </cfRule>
  </conditionalFormatting>
  <conditionalFormatting sqref="E3256">
    <cfRule type="expression" dxfId="4" priority="8550">
      <formula>AND(NOT(HasFormula(#REF!)),#REF!&lt;&gt;"")</formula>
    </cfRule>
  </conditionalFormatting>
  <conditionalFormatting sqref="I3256:L3256">
    <cfRule type="expression" dxfId="4" priority="8551">
      <formula>AND(NOT(HasFormula(#REF!)),#REF!&lt;&gt;"")</formula>
    </cfRule>
    <cfRule type="expression" dxfId="3" priority="8552">
      <formula>AND(NOT(HasFormula(A3256)),A3256&lt;&gt;"")</formula>
    </cfRule>
  </conditionalFormatting>
  <conditionalFormatting sqref="D3318">
    <cfRule type="expression" dxfId="4" priority="8599">
      <formula>AND(NOT(HasFormula(#REF!)),#REF!&lt;&gt;"")</formula>
    </cfRule>
  </conditionalFormatting>
  <conditionalFormatting sqref="E3318">
    <cfRule type="expression" dxfId="4" priority="8600">
      <formula>AND(NOT(HasFormula(#REF!)),#REF!&lt;&gt;"")</formula>
    </cfRule>
  </conditionalFormatting>
  <conditionalFormatting sqref="I3318:L3318">
    <cfRule type="expression" dxfId="4" priority="8601">
      <formula>AND(NOT(HasFormula(#REF!)),#REF!&lt;&gt;"")</formula>
    </cfRule>
    <cfRule type="expression" dxfId="3" priority="8602">
      <formula>AND(NOT(HasFormula(A3318)),A3318&lt;&gt;"")</formula>
    </cfRule>
  </conditionalFormatting>
  <conditionalFormatting sqref="D3319">
    <cfRule type="expression" dxfId="4" priority="8595">
      <formula>AND(NOT(HasFormula(#REF!)),#REF!&lt;&gt;"")</formula>
    </cfRule>
  </conditionalFormatting>
  <conditionalFormatting sqref="E3319">
    <cfRule type="expression" dxfId="4" priority="8596">
      <formula>AND(NOT(HasFormula(#REF!)),#REF!&lt;&gt;"")</formula>
    </cfRule>
  </conditionalFormatting>
  <conditionalFormatting sqref="I3319:L3319">
    <cfRule type="expression" dxfId="4" priority="8597">
      <formula>AND(NOT(HasFormula(#REF!)),#REF!&lt;&gt;"")</formula>
    </cfRule>
    <cfRule type="expression" dxfId="3" priority="8598">
      <formula>AND(NOT(HasFormula(A3319)),A3319&lt;&gt;"")</formula>
    </cfRule>
  </conditionalFormatting>
  <conditionalFormatting sqref="D3329">
    <cfRule type="expression" dxfId="4" priority="8607">
      <formula>AND(NOT(HasFormula(#REF!)),#REF!&lt;&gt;"")</formula>
    </cfRule>
  </conditionalFormatting>
  <conditionalFormatting sqref="E3329">
    <cfRule type="expression" dxfId="4" priority="8608">
      <formula>AND(NOT(HasFormula(#REF!)),#REF!&lt;&gt;"")</formula>
    </cfRule>
  </conditionalFormatting>
  <conditionalFormatting sqref="I3329:L3329">
    <cfRule type="expression" dxfId="4" priority="8609">
      <formula>AND(NOT(HasFormula(#REF!)),#REF!&lt;&gt;"")</formula>
    </cfRule>
    <cfRule type="expression" dxfId="3" priority="8610">
      <formula>AND(NOT(HasFormula(A3329)),A3329&lt;&gt;"")</formula>
    </cfRule>
  </conditionalFormatting>
  <conditionalFormatting sqref="D3338">
    <cfRule type="expression" dxfId="4" priority="8611">
      <formula>AND(NOT(HasFormula(#REF!)),#REF!&lt;&gt;"")</formula>
    </cfRule>
  </conditionalFormatting>
  <conditionalFormatting sqref="E3338">
    <cfRule type="expression" dxfId="4" priority="8612">
      <formula>AND(NOT(HasFormula(#REF!)),#REF!&lt;&gt;"")</formula>
    </cfRule>
  </conditionalFormatting>
  <conditionalFormatting sqref="I3338:L3338">
    <cfRule type="expression" dxfId="4" priority="8613">
      <formula>AND(NOT(HasFormula(#REF!)),#REF!&lt;&gt;"")</formula>
    </cfRule>
    <cfRule type="expression" dxfId="3" priority="8614">
      <formula>AND(NOT(HasFormula(A3338)),A3338&lt;&gt;"")</formula>
    </cfRule>
  </conditionalFormatting>
  <conditionalFormatting sqref="D3346">
    <cfRule type="expression" dxfId="4" priority="8619">
      <formula>AND(NOT(HasFormula(XFD3348)),XFD3348&lt;&gt;"")</formula>
    </cfRule>
  </conditionalFormatting>
  <conditionalFormatting sqref="E3346">
    <cfRule type="expression" dxfId="4" priority="8620">
      <formula>AND(NOT(HasFormula(A3348)),A3348&lt;&gt;"")</formula>
    </cfRule>
  </conditionalFormatting>
  <conditionalFormatting sqref="C3347">
    <cfRule type="timePeriod" dxfId="7" priority="220" timePeriod="yesterday">
      <formula>FLOOR(C3347,1)=TODAY()-1</formula>
    </cfRule>
  </conditionalFormatting>
  <conditionalFormatting sqref="D3347:E3347">
    <cfRule type="expression" dxfId="3" priority="222">
      <formula>AND(NOT(HasFormula(XEZ3347)),XEZ3347&lt;&gt;"")</formula>
    </cfRule>
  </conditionalFormatting>
  <conditionalFormatting sqref="D3347">
    <cfRule type="expression" dxfId="4" priority="221">
      <formula>AND(NOT(HasFormula(XFD3348)),XFD3348&lt;&gt;"")</formula>
    </cfRule>
    <cfRule type="expression" dxfId="2" priority="219">
      <formula>AND(NOT(_xlfn.ISFORMULA(D3347)),D3347&lt;&gt;"")</formula>
    </cfRule>
  </conditionalFormatting>
  <conditionalFormatting sqref="E3347">
    <cfRule type="expression" dxfId="4" priority="223">
      <formula>AND(NOT(HasFormula(A3348)),A3348&lt;&gt;"")</formula>
    </cfRule>
  </conditionalFormatting>
  <conditionalFormatting sqref="D3375">
    <cfRule type="expression" dxfId="4" priority="8653">
      <formula>AND(NOT(HasFormula(#REF!)),#REF!&lt;&gt;"")</formula>
    </cfRule>
  </conditionalFormatting>
  <conditionalFormatting sqref="E3375">
    <cfRule type="expression" dxfId="4" priority="8654">
      <formula>AND(NOT(HasFormula(#REF!)),#REF!&lt;&gt;"")</formula>
    </cfRule>
  </conditionalFormatting>
  <conditionalFormatting sqref="I3375:L3375">
    <cfRule type="expression" dxfId="4" priority="8655">
      <formula>AND(NOT(HasFormula(#REF!)),#REF!&lt;&gt;"")</formula>
    </cfRule>
    <cfRule type="expression" dxfId="3" priority="8656">
      <formula>AND(NOT(HasFormula(A3375)),A3375&lt;&gt;"")</formula>
    </cfRule>
  </conditionalFormatting>
  <conditionalFormatting sqref="D3474">
    <cfRule type="expression" dxfId="4" priority="8749">
      <formula>AND(NOT(HasFormula(#REF!)),#REF!&lt;&gt;"")</formula>
    </cfRule>
  </conditionalFormatting>
  <conditionalFormatting sqref="E3474">
    <cfRule type="expression" dxfId="4" priority="8750">
      <formula>AND(NOT(HasFormula(#REF!)),#REF!&lt;&gt;"")</formula>
    </cfRule>
  </conditionalFormatting>
  <conditionalFormatting sqref="H3474">
    <cfRule type="expression" dxfId="4" priority="8747">
      <formula>AND(NOT(HasFormula(#REF!)),#REF!&lt;&gt;"")</formula>
    </cfRule>
    <cfRule type="expression" dxfId="3" priority="8748">
      <formula>AND(NOT(HasFormula(XFD3474)),XFD3474&lt;&gt;"")</formula>
    </cfRule>
  </conditionalFormatting>
  <conditionalFormatting sqref="I3474:L3474">
    <cfRule type="expression" dxfId="4" priority="8751">
      <formula>AND(NOT(HasFormula(#REF!)),#REF!&lt;&gt;"")</formula>
    </cfRule>
    <cfRule type="expression" dxfId="3" priority="8752">
      <formula>AND(NOT(HasFormula(A3474)),A3474&lt;&gt;"")</formula>
    </cfRule>
  </conditionalFormatting>
  <conditionalFormatting sqref="D3475">
    <cfRule type="expression" dxfId="4" priority="8759">
      <formula>AND(NOT(HasFormula(#REF!)),#REF!&lt;&gt;"")</formula>
    </cfRule>
  </conditionalFormatting>
  <conditionalFormatting sqref="E3475">
    <cfRule type="expression" dxfId="4" priority="8760">
      <formula>AND(NOT(HasFormula(#REF!)),#REF!&lt;&gt;"")</formula>
    </cfRule>
  </conditionalFormatting>
  <conditionalFormatting sqref="H3475">
    <cfRule type="expression" dxfId="4" priority="8757">
      <formula>AND(NOT(HasFormula(#REF!)),#REF!&lt;&gt;"")</formula>
    </cfRule>
    <cfRule type="expression" dxfId="3" priority="8758">
      <formula>AND(NOT(HasFormula(XFD3475)),XFD3475&lt;&gt;"")</formula>
    </cfRule>
  </conditionalFormatting>
  <conditionalFormatting sqref="I3475:L3475">
    <cfRule type="expression" dxfId="4" priority="8761">
      <formula>AND(NOT(HasFormula(#REF!)),#REF!&lt;&gt;"")</formula>
    </cfRule>
    <cfRule type="expression" dxfId="3" priority="8762">
      <formula>AND(NOT(HasFormula(A3475)),A3475&lt;&gt;"")</formula>
    </cfRule>
  </conditionalFormatting>
  <conditionalFormatting sqref="D3484">
    <cfRule type="expression" dxfId="4" priority="8725">
      <formula>AND(NOT(HasFormula(XFD3485)),XFD3485&lt;&gt;"")</formula>
    </cfRule>
  </conditionalFormatting>
  <conditionalFormatting sqref="E3484">
    <cfRule type="expression" dxfId="4" priority="8726">
      <formula>AND(NOT(HasFormula(A3485)),A3485&lt;&gt;"")</formula>
    </cfRule>
  </conditionalFormatting>
  <conditionalFormatting sqref="I3484:L3484">
    <cfRule type="expression" dxfId="4" priority="8727">
      <formula>AND(NOT(HasFormula(E3485)),E3485&lt;&gt;"")</formula>
    </cfRule>
    <cfRule type="expression" dxfId="3" priority="8728">
      <formula>AND(NOT(HasFormula(A3484)),A3484&lt;&gt;"")</formula>
    </cfRule>
  </conditionalFormatting>
  <conditionalFormatting sqref="D3485">
    <cfRule type="expression" dxfId="4" priority="8741">
      <formula>AND(NOT(HasFormula(XFD3486)),XFD3486&lt;&gt;"")</formula>
    </cfRule>
  </conditionalFormatting>
  <conditionalFormatting sqref="E3485">
    <cfRule type="expression" dxfId="4" priority="8742">
      <formula>AND(NOT(HasFormula(A3486)),A3486&lt;&gt;"")</formula>
    </cfRule>
  </conditionalFormatting>
  <conditionalFormatting sqref="I3485:L3485">
    <cfRule type="expression" dxfId="4" priority="8745">
      <formula>AND(NOT(HasFormula(E3486)),E3486&lt;&gt;"")</formula>
    </cfRule>
    <cfRule type="expression" dxfId="3" priority="8746">
      <formula>AND(NOT(HasFormula(A3485)),A3485&lt;&gt;"")</formula>
    </cfRule>
  </conditionalFormatting>
  <conditionalFormatting sqref="D3488">
    <cfRule type="expression" dxfId="4" priority="8773">
      <formula>AND(NOT(HasFormula(#REF!)),#REF!&lt;&gt;"")</formula>
    </cfRule>
  </conditionalFormatting>
  <conditionalFormatting sqref="E3488">
    <cfRule type="expression" dxfId="4" priority="8774">
      <formula>AND(NOT(HasFormula(#REF!)),#REF!&lt;&gt;"")</formula>
    </cfRule>
  </conditionalFormatting>
  <conditionalFormatting sqref="H3488">
    <cfRule type="expression" dxfId="4" priority="208">
      <formula>AND(NOT(HasFormula(#REF!)),#REF!&lt;&gt;"")</formula>
    </cfRule>
    <cfRule type="expression" dxfId="3" priority="209">
      <formula>AND(NOT(HasFormula(XFD3488)),XFD3488&lt;&gt;"")</formula>
    </cfRule>
  </conditionalFormatting>
  <conditionalFormatting sqref="I3488:L3488">
    <cfRule type="expression" dxfId="4" priority="8775">
      <formula>AND(NOT(HasFormula(#REF!)),#REF!&lt;&gt;"")</formula>
    </cfRule>
    <cfRule type="expression" dxfId="3" priority="8776">
      <formula>AND(NOT(HasFormula(A3488)),A3488&lt;&gt;"")</formula>
    </cfRule>
  </conditionalFormatting>
  <conditionalFormatting sqref="D3509">
    <cfRule type="expression" dxfId="4" priority="8769">
      <formula>AND(NOT(HasFormula(#REF!)),#REF!&lt;&gt;"")</formula>
    </cfRule>
  </conditionalFormatting>
  <conditionalFormatting sqref="E3509">
    <cfRule type="expression" dxfId="4" priority="8770">
      <formula>AND(NOT(HasFormula(#REF!)),#REF!&lt;&gt;"")</formula>
    </cfRule>
  </conditionalFormatting>
  <conditionalFormatting sqref="I3509:L3509">
    <cfRule type="expression" dxfId="4" priority="8771">
      <formula>AND(NOT(HasFormula(#REF!)),#REF!&lt;&gt;"")</formula>
    </cfRule>
    <cfRule type="expression" dxfId="3" priority="8772">
      <formula>AND(NOT(HasFormula(A3509)),A3509&lt;&gt;"")</formula>
    </cfRule>
  </conditionalFormatting>
  <conditionalFormatting sqref="H3569">
    <cfRule type="expression" dxfId="4" priority="8791">
      <formula>AND(NOT(HasFormula(D3572)),D3572&lt;&gt;"")</formula>
    </cfRule>
    <cfRule type="expression" dxfId="3" priority="8792">
      <formula>AND(NOT(HasFormula(XFD3569)),XFD3569&lt;&gt;"")</formula>
    </cfRule>
  </conditionalFormatting>
  <conditionalFormatting sqref="D3571">
    <cfRule type="expression" dxfId="4" priority="8785">
      <formula>AND(NOT(HasFormula(XFD3573)),XFD3573&lt;&gt;"")</formula>
    </cfRule>
  </conditionalFormatting>
  <conditionalFormatting sqref="E3571">
    <cfRule type="expression" dxfId="4" priority="8786">
      <formula>AND(NOT(HasFormula(A3573)),A3573&lt;&gt;"")</formula>
    </cfRule>
  </conditionalFormatting>
  <conditionalFormatting sqref="I3571:L3571">
    <cfRule type="expression" dxfId="4" priority="8787">
      <formula>AND(NOT(HasFormula(E3573)),E3573&lt;&gt;"")</formula>
    </cfRule>
    <cfRule type="expression" dxfId="3" priority="8788">
      <formula>AND(NOT(HasFormula(A3571)),A3571&lt;&gt;"")</formula>
    </cfRule>
  </conditionalFormatting>
  <conditionalFormatting sqref="D3581">
    <cfRule type="expression" dxfId="4" priority="8797">
      <formula>AND(NOT(HasFormula(#REF!)),#REF!&lt;&gt;"")</formula>
    </cfRule>
  </conditionalFormatting>
  <conditionalFormatting sqref="E3581">
    <cfRule type="expression" dxfId="4" priority="8798">
      <formula>AND(NOT(HasFormula(#REF!)),#REF!&lt;&gt;"")</formula>
    </cfRule>
  </conditionalFormatting>
  <conditionalFormatting sqref="H3581">
    <cfRule type="expression" dxfId="4" priority="8807">
      <formula>AND(NOT(HasFormula(#REF!)),#REF!&lt;&gt;"")</formula>
    </cfRule>
    <cfRule type="expression" dxfId="3" priority="8808">
      <formula>AND(NOT(HasFormula(XFD3581)),XFD3581&lt;&gt;"")</formula>
    </cfRule>
  </conditionalFormatting>
  <conditionalFormatting sqref="I3581:L3581">
    <cfRule type="expression" dxfId="4" priority="8799">
      <formula>AND(NOT(HasFormula(#REF!)),#REF!&lt;&gt;"")</formula>
    </cfRule>
    <cfRule type="expression" dxfId="3" priority="8800">
      <formula>AND(NOT(HasFormula(A3581)),A3581&lt;&gt;"")</formula>
    </cfRule>
  </conditionalFormatting>
  <conditionalFormatting sqref="D3586">
    <cfRule type="expression" dxfId="4" priority="8803">
      <formula>AND(NOT(HasFormula(#REF!)),#REF!&lt;&gt;"")</formula>
    </cfRule>
  </conditionalFormatting>
  <conditionalFormatting sqref="E3586">
    <cfRule type="expression" dxfId="4" priority="8804">
      <formula>AND(NOT(HasFormula(#REF!)),#REF!&lt;&gt;"")</formula>
    </cfRule>
  </conditionalFormatting>
  <conditionalFormatting sqref="H3586">
    <cfRule type="expression" dxfId="4" priority="8801">
      <formula>AND(NOT(HasFormula(#REF!)),#REF!&lt;&gt;"")</formula>
    </cfRule>
    <cfRule type="expression" dxfId="3" priority="8802">
      <formula>AND(NOT(HasFormula(XFD3586)),XFD3586&lt;&gt;"")</formula>
    </cfRule>
  </conditionalFormatting>
  <conditionalFormatting sqref="I3586:L3586">
    <cfRule type="expression" dxfId="4" priority="8805">
      <formula>AND(NOT(HasFormula(#REF!)),#REF!&lt;&gt;"")</formula>
    </cfRule>
    <cfRule type="expression" dxfId="3" priority="8806">
      <formula>AND(NOT(HasFormula(A3586)),A3586&lt;&gt;"")</formula>
    </cfRule>
  </conditionalFormatting>
  <conditionalFormatting sqref="D3593">
    <cfRule type="expression" dxfId="4" priority="8847">
      <formula>AND(NOT(HasFormula(#REF!)),#REF!&lt;&gt;"")</formula>
    </cfRule>
  </conditionalFormatting>
  <conditionalFormatting sqref="E3593">
    <cfRule type="expression" dxfId="4" priority="8848">
      <formula>AND(NOT(HasFormula(#REF!)),#REF!&lt;&gt;"")</formula>
    </cfRule>
  </conditionalFormatting>
  <conditionalFormatting sqref="I3593:L3593">
    <cfRule type="expression" dxfId="4" priority="8849">
      <formula>AND(NOT(HasFormula(#REF!)),#REF!&lt;&gt;"")</formula>
    </cfRule>
    <cfRule type="expression" dxfId="3" priority="8850">
      <formula>AND(NOT(HasFormula(A3593)),A3593&lt;&gt;"")</formula>
    </cfRule>
  </conditionalFormatting>
  <conditionalFormatting sqref="D3606">
    <cfRule type="expression" dxfId="4" priority="8814">
      <formula>AND(NOT(HasFormula(XFD3605)),XFD3605&lt;&gt;"")</formula>
    </cfRule>
  </conditionalFormatting>
  <conditionalFormatting sqref="E3606">
    <cfRule type="expression" dxfId="4" priority="8816">
      <formula>AND(NOT(HasFormula(A3605)),A3605&lt;&gt;"")</formula>
    </cfRule>
  </conditionalFormatting>
  <conditionalFormatting sqref="I3606:L3606">
    <cfRule type="expression" dxfId="4" priority="8819">
      <formula>AND(NOT(HasFormula(E3605)),E3605&lt;&gt;"")</formula>
    </cfRule>
    <cfRule type="expression" dxfId="3" priority="8820">
      <formula>AND(NOT(HasFormula(A3606)),A3606&lt;&gt;"")</formula>
    </cfRule>
  </conditionalFormatting>
  <conditionalFormatting sqref="D3607">
    <cfRule type="expression" dxfId="4" priority="8823">
      <formula>AND(NOT(HasFormula(XFD3609)),XFD3609&lt;&gt;"")</formula>
    </cfRule>
  </conditionalFormatting>
  <conditionalFormatting sqref="E3607">
    <cfRule type="expression" dxfId="4" priority="8824">
      <formula>AND(NOT(HasFormula(A3609)),A3609&lt;&gt;"")</formula>
    </cfRule>
  </conditionalFormatting>
  <conditionalFormatting sqref="I3607:L3607">
    <cfRule type="expression" dxfId="4" priority="8825">
      <formula>AND(NOT(HasFormula(E3609)),E3609&lt;&gt;"")</formula>
    </cfRule>
    <cfRule type="expression" dxfId="3" priority="8826">
      <formula>AND(NOT(HasFormula(A3607)),A3607&lt;&gt;"")</formula>
    </cfRule>
  </conditionalFormatting>
  <conditionalFormatting sqref="D3608">
    <cfRule type="expression" dxfId="4" priority="8827">
      <formula>AND(NOT(HasFormula(XFD3611)),XFD3611&lt;&gt;"")</formula>
    </cfRule>
  </conditionalFormatting>
  <conditionalFormatting sqref="E3608">
    <cfRule type="expression" dxfId="4" priority="8828">
      <formula>AND(NOT(HasFormula(A3611)),A3611&lt;&gt;"")</formula>
    </cfRule>
  </conditionalFormatting>
  <conditionalFormatting sqref="I3608:L3608">
    <cfRule type="expression" dxfId="4" priority="8837">
      <formula>AND(NOT(HasFormula(E3611)),E3611&lt;&gt;"")</formula>
    </cfRule>
    <cfRule type="expression" dxfId="3" priority="8838">
      <formula>AND(NOT(HasFormula(A3608)),A3608&lt;&gt;"")</formula>
    </cfRule>
  </conditionalFormatting>
  <conditionalFormatting sqref="D3672">
    <cfRule type="expression" dxfId="4" priority="8865">
      <formula>AND(NOT(HasFormula(XFD3675)),XFD3675&lt;&gt;"")</formula>
    </cfRule>
  </conditionalFormatting>
  <conditionalFormatting sqref="E3672">
    <cfRule type="expression" dxfId="4" priority="8866">
      <formula>AND(NOT(HasFormula(A3675)),A3675&lt;&gt;"")</formula>
    </cfRule>
  </conditionalFormatting>
  <conditionalFormatting sqref="I3672:L3672">
    <cfRule type="expression" dxfId="4" priority="8867">
      <formula>AND(NOT(HasFormula(E3675)),E3675&lt;&gt;"")</formula>
    </cfRule>
    <cfRule type="expression" dxfId="3" priority="8868">
      <formula>AND(NOT(HasFormula(A3672)),A3672&lt;&gt;"")</formula>
    </cfRule>
  </conditionalFormatting>
  <conditionalFormatting sqref="D3761">
    <cfRule type="expression" dxfId="4" priority="8913">
      <formula>AND(NOT(HasFormula(#REF!)),#REF!&lt;&gt;"")</formula>
    </cfRule>
  </conditionalFormatting>
  <conditionalFormatting sqref="E3761">
    <cfRule type="expression" dxfId="4" priority="8914">
      <formula>AND(NOT(HasFormula(#REF!)),#REF!&lt;&gt;"")</formula>
    </cfRule>
  </conditionalFormatting>
  <conditionalFormatting sqref="I3761:L3761">
    <cfRule type="expression" dxfId="4" priority="8915">
      <formula>AND(NOT(HasFormula(#REF!)),#REF!&lt;&gt;"")</formula>
    </cfRule>
    <cfRule type="expression" dxfId="3" priority="8916">
      <formula>AND(NOT(HasFormula(A3761)),A3761&lt;&gt;"")</formula>
    </cfRule>
  </conditionalFormatting>
  <conditionalFormatting sqref="D3763">
    <cfRule type="expression" dxfId="4" priority="8889">
      <formula>AND(NOT(HasFormula(#REF!)),#REF!&lt;&gt;"")</formula>
    </cfRule>
  </conditionalFormatting>
  <conditionalFormatting sqref="E3763">
    <cfRule type="expression" dxfId="4" priority="8890">
      <formula>AND(NOT(HasFormula(#REF!)),#REF!&lt;&gt;"")</formula>
    </cfRule>
  </conditionalFormatting>
  <conditionalFormatting sqref="I3763:L3763">
    <cfRule type="expression" dxfId="4" priority="8891">
      <formula>AND(NOT(HasFormula(#REF!)),#REF!&lt;&gt;"")</formula>
    </cfRule>
    <cfRule type="expression" dxfId="3" priority="8892">
      <formula>AND(NOT(HasFormula(A3763)),A3763&lt;&gt;"")</formula>
    </cfRule>
  </conditionalFormatting>
  <conditionalFormatting sqref="D3766">
    <cfRule type="expression" dxfId="4" priority="8898">
      <formula>AND(NOT(HasFormula(XFD3762)),XFD3762&lt;&gt;"")</formula>
    </cfRule>
  </conditionalFormatting>
  <conditionalFormatting sqref="E3766">
    <cfRule type="expression" dxfId="4" priority="8900">
      <formula>AND(NOT(HasFormula(A3762)),A3762&lt;&gt;"")</formula>
    </cfRule>
  </conditionalFormatting>
  <conditionalFormatting sqref="I3766:L3766">
    <cfRule type="expression" dxfId="4" priority="8903">
      <formula>AND(NOT(HasFormula(E3762)),E3762&lt;&gt;"")</formula>
    </cfRule>
    <cfRule type="expression" dxfId="3" priority="8904">
      <formula>AND(NOT(HasFormula(A3766)),A3766&lt;&gt;"")</formula>
    </cfRule>
  </conditionalFormatting>
  <conditionalFormatting sqref="D3767">
    <cfRule type="expression" dxfId="4" priority="8905">
      <formula>AND(NOT(HasFormula(XFD3768)),XFD3768&lt;&gt;"")</formula>
    </cfRule>
  </conditionalFormatting>
  <conditionalFormatting sqref="E3767">
    <cfRule type="expression" dxfId="4" priority="8906">
      <formula>AND(NOT(HasFormula(A3768)),A3768&lt;&gt;"")</formula>
    </cfRule>
  </conditionalFormatting>
  <conditionalFormatting sqref="I3767:L3767">
    <cfRule type="expression" dxfId="4" priority="8909">
      <formula>AND(NOT(HasFormula(E3768)),E3768&lt;&gt;"")</formula>
    </cfRule>
    <cfRule type="expression" dxfId="3" priority="8910">
      <formula>AND(NOT(HasFormula(A3767)),A3767&lt;&gt;"")</formula>
    </cfRule>
  </conditionalFormatting>
  <conditionalFormatting sqref="D3776">
    <cfRule type="expression" dxfId="4" priority="8919">
      <formula>AND(NOT(HasFormula(#REF!)),#REF!&lt;&gt;"")</formula>
    </cfRule>
  </conditionalFormatting>
  <conditionalFormatting sqref="E3776">
    <cfRule type="expression" dxfId="4" priority="8920">
      <formula>AND(NOT(HasFormula(#REF!)),#REF!&lt;&gt;"")</formula>
    </cfRule>
  </conditionalFormatting>
  <conditionalFormatting sqref="I3776:L3776">
    <cfRule type="expression" dxfId="4" priority="8921">
      <formula>AND(NOT(HasFormula(#REF!)),#REF!&lt;&gt;"")</formula>
    </cfRule>
    <cfRule type="expression" dxfId="3" priority="8922">
      <formula>AND(NOT(HasFormula(A3776)),A3776&lt;&gt;"")</formula>
    </cfRule>
  </conditionalFormatting>
  <conditionalFormatting sqref="H3876">
    <cfRule type="expression" dxfId="4" priority="8941">
      <formula>AND(NOT(HasFormula(#REF!)),#REF!&lt;&gt;"")</formula>
    </cfRule>
    <cfRule type="expression" dxfId="3" priority="8942">
      <formula>AND(NOT(HasFormula(XFD3876)),XFD3876&lt;&gt;"")</formula>
    </cfRule>
  </conditionalFormatting>
  <conditionalFormatting sqref="D3888">
    <cfRule type="expression" dxfId="4" priority="8925">
      <formula>AND(NOT(HasFormula(#REF!)),#REF!&lt;&gt;"")</formula>
    </cfRule>
  </conditionalFormatting>
  <conditionalFormatting sqref="E3888">
    <cfRule type="expression" dxfId="4" priority="8926">
      <formula>AND(NOT(HasFormula(#REF!)),#REF!&lt;&gt;"")</formula>
    </cfRule>
  </conditionalFormatting>
  <conditionalFormatting sqref="I3888:L3888">
    <cfRule type="expression" dxfId="4" priority="8927">
      <formula>AND(NOT(HasFormula(#REF!)),#REF!&lt;&gt;"")</formula>
    </cfRule>
    <cfRule type="expression" dxfId="3" priority="8928">
      <formula>AND(NOT(HasFormula(A3888)),A3888&lt;&gt;"")</formula>
    </cfRule>
  </conditionalFormatting>
  <conditionalFormatting sqref="D3895">
    <cfRule type="expression" dxfId="4" priority="8953">
      <formula>AND(NOT(HasFormula(#REF!)),#REF!&lt;&gt;"")</formula>
    </cfRule>
  </conditionalFormatting>
  <conditionalFormatting sqref="E3895">
    <cfRule type="expression" dxfId="4" priority="8954">
      <formula>AND(NOT(HasFormula(#REF!)),#REF!&lt;&gt;"")</formula>
    </cfRule>
  </conditionalFormatting>
  <conditionalFormatting sqref="I3895:L3895">
    <cfRule type="expression" dxfId="4" priority="8955">
      <formula>AND(NOT(HasFormula(#REF!)),#REF!&lt;&gt;"")</formula>
    </cfRule>
    <cfRule type="expression" dxfId="3" priority="8956">
      <formula>AND(NOT(HasFormula(A3895)),A3895&lt;&gt;"")</formula>
    </cfRule>
  </conditionalFormatting>
  <conditionalFormatting sqref="D3896">
    <cfRule type="expression" dxfId="4" priority="8931">
      <formula>AND(NOT(HasFormula(XFD3898)),XFD3898&lt;&gt;"")</formula>
    </cfRule>
  </conditionalFormatting>
  <conditionalFormatting sqref="E3896">
    <cfRule type="expression" dxfId="4" priority="8932">
      <formula>AND(NOT(HasFormula(A3898)),A3898&lt;&gt;"")</formula>
    </cfRule>
  </conditionalFormatting>
  <conditionalFormatting sqref="I3896:L3896">
    <cfRule type="expression" dxfId="4" priority="8933">
      <formula>AND(NOT(HasFormula(E3898)),E3898&lt;&gt;"")</formula>
    </cfRule>
    <cfRule type="expression" dxfId="3" priority="8934">
      <formula>AND(NOT(HasFormula(A3896)),A3896&lt;&gt;"")</formula>
    </cfRule>
  </conditionalFormatting>
  <conditionalFormatting sqref="D3968">
    <cfRule type="expression" dxfId="4" priority="8963">
      <formula>AND(NOT(HasFormula(#REF!)),#REF!&lt;&gt;"")</formula>
    </cfRule>
  </conditionalFormatting>
  <conditionalFormatting sqref="E3968">
    <cfRule type="expression" dxfId="4" priority="8964">
      <formula>AND(NOT(HasFormula(#REF!)),#REF!&lt;&gt;"")</formula>
    </cfRule>
  </conditionalFormatting>
  <conditionalFormatting sqref="I3968:L3968">
    <cfRule type="expression" dxfId="4" priority="8965">
      <formula>AND(NOT(HasFormula(#REF!)),#REF!&lt;&gt;"")</formula>
    </cfRule>
    <cfRule type="expression" dxfId="3" priority="8966">
      <formula>AND(NOT(HasFormula(A3968)),A3968&lt;&gt;"")</formula>
    </cfRule>
  </conditionalFormatting>
  <conditionalFormatting sqref="D4066">
    <cfRule type="expression" dxfId="4" priority="8973">
      <formula>AND(NOT(HasFormula(XFD4068)),XFD4068&lt;&gt;"")</formula>
    </cfRule>
  </conditionalFormatting>
  <conditionalFormatting sqref="E4066">
    <cfRule type="expression" dxfId="4" priority="8974">
      <formula>AND(NOT(HasFormula(A4068)),A4068&lt;&gt;"")</formula>
    </cfRule>
  </conditionalFormatting>
  <conditionalFormatting sqref="H4066">
    <cfRule type="expression" dxfId="4" priority="8971">
      <formula>AND(NOT(HasFormula(D4068)),D4068&lt;&gt;"")</formula>
    </cfRule>
    <cfRule type="expression" dxfId="3" priority="8972">
      <formula>AND(NOT(HasFormula(XFD4066)),XFD4066&lt;&gt;"")</formula>
    </cfRule>
  </conditionalFormatting>
  <conditionalFormatting sqref="I4066:L4066">
    <cfRule type="expression" dxfId="4" priority="8975">
      <formula>AND(NOT(HasFormula(E4068)),E4068&lt;&gt;"")</formula>
    </cfRule>
    <cfRule type="expression" dxfId="3" priority="8976">
      <formula>AND(NOT(HasFormula(A4066)),A4066&lt;&gt;"")</formula>
    </cfRule>
  </conditionalFormatting>
  <conditionalFormatting sqref="D4161">
    <cfRule type="expression" dxfId="4" priority="8985">
      <formula>AND(NOT(HasFormula(#REF!)),#REF!&lt;&gt;"")</formula>
    </cfRule>
  </conditionalFormatting>
  <conditionalFormatting sqref="E4161">
    <cfRule type="expression" dxfId="4" priority="8986">
      <formula>AND(NOT(HasFormula(#REF!)),#REF!&lt;&gt;"")</formula>
    </cfRule>
  </conditionalFormatting>
  <conditionalFormatting sqref="H4161">
    <cfRule type="expression" dxfId="4" priority="8983">
      <formula>AND(NOT(HasFormula(#REF!)),#REF!&lt;&gt;"")</formula>
    </cfRule>
    <cfRule type="expression" dxfId="3" priority="8984">
      <formula>AND(NOT(HasFormula(XFD4161)),XFD4161&lt;&gt;"")</formula>
    </cfRule>
  </conditionalFormatting>
  <conditionalFormatting sqref="I4161:L4161">
    <cfRule type="expression" dxfId="4" priority="8987">
      <formula>AND(NOT(HasFormula(#REF!)),#REF!&lt;&gt;"")</formula>
    </cfRule>
    <cfRule type="expression" dxfId="3" priority="8988">
      <formula>AND(NOT(HasFormula(A4161)),A4161&lt;&gt;"")</formula>
    </cfRule>
  </conditionalFormatting>
  <conditionalFormatting sqref="D4400">
    <cfRule type="expression" dxfId="4" priority="8991">
      <formula>AND(NOT(HasFormula(#REF!)),#REF!&lt;&gt;"")</formula>
    </cfRule>
  </conditionalFormatting>
  <conditionalFormatting sqref="E4400">
    <cfRule type="expression" dxfId="4" priority="8992">
      <formula>AND(NOT(HasFormula(#REF!)),#REF!&lt;&gt;"")</formula>
    </cfRule>
  </conditionalFormatting>
  <conditionalFormatting sqref="H4400">
    <cfRule type="expression" dxfId="4" priority="8989">
      <formula>AND(NOT(HasFormula(#REF!)),#REF!&lt;&gt;"")</formula>
    </cfRule>
    <cfRule type="expression" dxfId="3" priority="8990">
      <formula>AND(NOT(HasFormula(XFD4400)),XFD4400&lt;&gt;"")</formula>
    </cfRule>
  </conditionalFormatting>
  <conditionalFormatting sqref="I4400:L4400">
    <cfRule type="expression" dxfId="4" priority="8993">
      <formula>AND(NOT(HasFormula(#REF!)),#REF!&lt;&gt;"")</formula>
    </cfRule>
    <cfRule type="expression" dxfId="3" priority="8994">
      <formula>AND(NOT(HasFormula(A4400)),A4400&lt;&gt;"")</formula>
    </cfRule>
  </conditionalFormatting>
  <conditionalFormatting sqref="D4401">
    <cfRule type="expression" dxfId="4" priority="9091">
      <formula>AND(NOT(HasFormula(#REF!)),#REF!&lt;&gt;"")</formula>
    </cfRule>
  </conditionalFormatting>
  <conditionalFormatting sqref="E4401">
    <cfRule type="expression" dxfId="4" priority="9092">
      <formula>AND(NOT(HasFormula(#REF!)),#REF!&lt;&gt;"")</formula>
    </cfRule>
  </conditionalFormatting>
  <conditionalFormatting sqref="H4401">
    <cfRule type="expression" dxfId="3" priority="93">
      <formula>AND(NOT(HasFormula(XFD4401)),XFD4401&lt;&gt;"")</formula>
    </cfRule>
    <cfRule type="expression" dxfId="4" priority="92">
      <formula>AND(NOT(HasFormula(#REF!)),#REF!&lt;&gt;"")</formula>
    </cfRule>
  </conditionalFormatting>
  <conditionalFormatting sqref="I4401:L4401">
    <cfRule type="expression" dxfId="4" priority="9093">
      <formula>AND(NOT(HasFormula(#REF!)),#REF!&lt;&gt;"")</formula>
    </cfRule>
    <cfRule type="expression" dxfId="3" priority="9094">
      <formula>AND(NOT(HasFormula(A4401)),A4401&lt;&gt;"")</formula>
    </cfRule>
  </conditionalFormatting>
  <conditionalFormatting sqref="D4403">
    <cfRule type="expression" dxfId="4" priority="9085">
      <formula>AND(NOT(HasFormula(#REF!)),#REF!&lt;&gt;"")</formula>
    </cfRule>
  </conditionalFormatting>
  <conditionalFormatting sqref="E4403">
    <cfRule type="expression" dxfId="4" priority="9086">
      <formula>AND(NOT(HasFormula(#REF!)),#REF!&lt;&gt;"")</formula>
    </cfRule>
  </conditionalFormatting>
  <conditionalFormatting sqref="I4403:L4403">
    <cfRule type="expression" dxfId="4" priority="9087">
      <formula>AND(NOT(HasFormula(#REF!)),#REF!&lt;&gt;"")</formula>
    </cfRule>
    <cfRule type="expression" dxfId="3" priority="9088">
      <formula>AND(NOT(HasFormula(A4403)),A4403&lt;&gt;"")</formula>
    </cfRule>
  </conditionalFormatting>
  <conditionalFormatting sqref="H4529">
    <cfRule type="expression" dxfId="3" priority="89">
      <formula>AND(NOT(HasFormula(XFD4529)),XFD4529&lt;&gt;"")</formula>
    </cfRule>
    <cfRule type="expression" dxfId="4" priority="88">
      <formula>AND(NOT(HasFormula(#REF!)),#REF!&lt;&gt;"")</formula>
    </cfRule>
  </conditionalFormatting>
  <conditionalFormatting sqref="D4635">
    <cfRule type="expression" dxfId="2" priority="77">
      <formula>AND(NOT(_xlfn.ISFORMULA(D4635)),D4635&lt;&gt;"")</formula>
    </cfRule>
    <cfRule type="expression" dxfId="4" priority="78">
      <formula>AND(NOT(HasFormula(#REF!)),#REF!&lt;&gt;"")</formula>
    </cfRule>
  </conditionalFormatting>
  <conditionalFormatting sqref="D4635:E4635">
    <cfRule type="expression" dxfId="3" priority="79">
      <formula>AND(NOT(HasFormula(XEZ4635)),XEZ4635&lt;&gt;"")</formula>
    </cfRule>
  </conditionalFormatting>
  <conditionalFormatting sqref="E4635">
    <cfRule type="expression" dxfId="4" priority="82">
      <formula>AND(NOT(HasFormula(#REF!)),#REF!&lt;&gt;"")</formula>
    </cfRule>
  </conditionalFormatting>
  <conditionalFormatting sqref="F4635">
    <cfRule type="containsText" dxfId="6" priority="80" operator="between" text="12m">
      <formula>NOT(ISERROR(SEARCH("12m",F4635)))</formula>
    </cfRule>
    <cfRule type="containsText" dxfId="5" priority="81" operator="between" text="HRB500E">
      <formula>NOT(ISERROR(SEARCH("HRB500E",F4635)))</formula>
    </cfRule>
  </conditionalFormatting>
  <conditionalFormatting sqref="I4635:L4635">
    <cfRule type="expression" dxfId="4" priority="84">
      <formula>AND(NOT(HasFormula(#REF!)),#REF!&lt;&gt;"")</formula>
    </cfRule>
    <cfRule type="expression" dxfId="3" priority="85">
      <formula>AND(NOT(HasFormula(A4635)),A4635&lt;&gt;"")</formula>
    </cfRule>
  </conditionalFormatting>
  <conditionalFormatting sqref="L4635:O4635">
    <cfRule type="containsText" dxfId="1" priority="83" operator="between" text="送货车型9.6米">
      <formula>NOT(ISERROR(SEARCH("送货车型9.6米",L4635)))</formula>
    </cfRule>
  </conditionalFormatting>
  <conditionalFormatting sqref="D4649">
    <cfRule type="expression" dxfId="4" priority="9122">
      <formula>AND(NOT(HasFormula(#REF!)),#REF!&lt;&gt;"")</formula>
    </cfRule>
  </conditionalFormatting>
  <conditionalFormatting sqref="E4649">
    <cfRule type="expression" dxfId="4" priority="9123">
      <formula>AND(NOT(HasFormula(#REF!)),#REF!&lt;&gt;"")</formula>
    </cfRule>
  </conditionalFormatting>
  <conditionalFormatting sqref="I4649:L4649">
    <cfRule type="expression" dxfId="4" priority="9124">
      <formula>AND(NOT(HasFormula(#REF!)),#REF!&lt;&gt;"")</formula>
    </cfRule>
    <cfRule type="expression" dxfId="3" priority="9125">
      <formula>AND(NOT(HasFormula(A4649)),A4649&lt;&gt;"")</formula>
    </cfRule>
  </conditionalFormatting>
  <conditionalFormatting sqref="H4658">
    <cfRule type="expression" dxfId="4" priority="9148">
      <formula>AND(NOT(HasFormula(D4660)),D4660&lt;&gt;"")</formula>
    </cfRule>
    <cfRule type="expression" dxfId="3" priority="9149">
      <formula>AND(NOT(HasFormula(XFD4658)),XFD4658&lt;&gt;"")</formula>
    </cfRule>
  </conditionalFormatting>
  <conditionalFormatting sqref="H4659">
    <cfRule type="expression" dxfId="3" priority="41">
      <formula>AND(NOT(HasFormula(XFD4659)),XFD4659&lt;&gt;"")</formula>
    </cfRule>
    <cfRule type="expression" dxfId="4" priority="40">
      <formula>AND(NOT(HasFormula(D4660)),D4660&lt;&gt;"")</formula>
    </cfRule>
  </conditionalFormatting>
  <conditionalFormatting sqref="D4662">
    <cfRule type="expression" dxfId="4" priority="9128">
      <formula>AND(NOT(HasFormula(#REF!)),#REF!&lt;&gt;"")</formula>
    </cfRule>
  </conditionalFormatting>
  <conditionalFormatting sqref="E4662">
    <cfRule type="expression" dxfId="4" priority="9129">
      <formula>AND(NOT(HasFormula(#REF!)),#REF!&lt;&gt;"")</formula>
    </cfRule>
  </conditionalFormatting>
  <conditionalFormatting sqref="H4662">
    <cfRule type="expression" dxfId="4" priority="9126">
      <formula>AND(NOT(HasFormula(#REF!)),#REF!&lt;&gt;"")</formula>
    </cfRule>
    <cfRule type="expression" dxfId="3" priority="9127">
      <formula>AND(NOT(HasFormula(XFD4662)),XFD4662&lt;&gt;"")</formula>
    </cfRule>
  </conditionalFormatting>
  <conditionalFormatting sqref="I4662:L4662">
    <cfRule type="expression" dxfId="4" priority="9130">
      <formula>AND(NOT(HasFormula(#REF!)),#REF!&lt;&gt;"")</formula>
    </cfRule>
    <cfRule type="expression" dxfId="3" priority="9131">
      <formula>AND(NOT(HasFormula(A4662)),A4662&lt;&gt;"")</formula>
    </cfRule>
  </conditionalFormatting>
  <conditionalFormatting sqref="D4691">
    <cfRule type="expression" dxfId="4" priority="9144">
      <formula>AND(NOT(HasFormula(#REF!)),#REF!&lt;&gt;"")</formula>
    </cfRule>
  </conditionalFormatting>
  <conditionalFormatting sqref="E4691">
    <cfRule type="expression" dxfId="4" priority="9145">
      <formula>AND(NOT(HasFormula(#REF!)),#REF!&lt;&gt;"")</formula>
    </cfRule>
  </conditionalFormatting>
  <conditionalFormatting sqref="H4691">
    <cfRule type="expression" dxfId="4" priority="9142">
      <formula>AND(NOT(HasFormula(#REF!)),#REF!&lt;&gt;"")</formula>
    </cfRule>
    <cfRule type="expression" dxfId="3" priority="9143">
      <formula>AND(NOT(HasFormula(XFD4691)),XFD4691&lt;&gt;"")</formula>
    </cfRule>
  </conditionalFormatting>
  <conditionalFormatting sqref="I4691:L4691">
    <cfRule type="expression" dxfId="4" priority="9146">
      <formula>AND(NOT(HasFormula(#REF!)),#REF!&lt;&gt;"")</formula>
    </cfRule>
    <cfRule type="expression" dxfId="3" priority="9147">
      <formula>AND(NOT(HasFormula(A4691)),A4691&lt;&gt;"")</formula>
    </cfRule>
  </conditionalFormatting>
  <conditionalFormatting sqref="K4744">
    <cfRule type="expression" dxfId="4" priority="9140">
      <formula>AND(NOT(HasFormula(G4745)),G4745&lt;&gt;"")</formula>
    </cfRule>
    <cfRule type="expression" dxfId="3" priority="9141">
      <formula>AND(NOT(HasFormula(C4748)),C4748&lt;&gt;"")</formula>
    </cfRule>
  </conditionalFormatting>
  <conditionalFormatting sqref="K4748">
    <cfRule type="expression" dxfId="4" priority="9138">
      <formula>AND(NOT(HasFormula(G4749)),G4749&lt;&gt;"")</formula>
    </cfRule>
    <cfRule type="expression" dxfId="3" priority="9139">
      <formula>AND(NOT(HasFormula(#REF!)),#REF!&lt;&gt;"")</formula>
    </cfRule>
  </conditionalFormatting>
  <conditionalFormatting sqref="C4785">
    <cfRule type="timePeriod" dxfId="7" priority="39" timePeriod="yesterday">
      <formula>FLOOR(C4785,1)=TODAY()-1</formula>
    </cfRule>
  </conditionalFormatting>
  <conditionalFormatting sqref="D4848">
    <cfRule type="expression" dxfId="4" priority="9156">
      <formula>AND(NOT(HasFormula(#REF!)),#REF!&lt;&gt;"")</formula>
    </cfRule>
  </conditionalFormatting>
  <conditionalFormatting sqref="E4848">
    <cfRule type="expression" dxfId="4" priority="9157">
      <formula>AND(NOT(HasFormula(#REF!)),#REF!&lt;&gt;"")</formula>
    </cfRule>
  </conditionalFormatting>
  <conditionalFormatting sqref="I4848:L4848">
    <cfRule type="expression" dxfId="4" priority="9158">
      <formula>AND(NOT(HasFormula(#REF!)),#REF!&lt;&gt;"")</formula>
    </cfRule>
    <cfRule type="expression" dxfId="3" priority="9159">
      <formula>AND(NOT(HasFormula(A4848)),A4848&lt;&gt;"")</formula>
    </cfRule>
  </conditionalFormatting>
  <conditionalFormatting sqref="C4867">
    <cfRule type="timePeriod" dxfId="7" priority="38" timePeriod="yesterday">
      <formula>FLOOR(C4867,1)=TODAY()-1</formula>
    </cfRule>
  </conditionalFormatting>
  <conditionalFormatting sqref="K4867">
    <cfRule type="expression" dxfId="4" priority="9162">
      <formula>AND(NOT(HasFormula(G4868)),G4868&lt;&gt;"")</formula>
    </cfRule>
    <cfRule type="expression" dxfId="3" priority="9163">
      <formula>AND(NOT(HasFormula(C4872)),C4872&lt;&gt;"")</formula>
    </cfRule>
  </conditionalFormatting>
  <conditionalFormatting sqref="K4872">
    <cfRule type="expression" dxfId="4" priority="9160">
      <formula>AND(NOT(HasFormula(G4873)),G4873&lt;&gt;"")</formula>
    </cfRule>
    <cfRule type="expression" dxfId="3" priority="9161">
      <formula>AND(NOT(HasFormula(#REF!)),#REF!&lt;&gt;"")</formula>
    </cfRule>
  </conditionalFormatting>
  <conditionalFormatting sqref="D4877">
    <cfRule type="expression" dxfId="4" priority="9166">
      <formula>AND(NOT(HasFormula(#REF!)),#REF!&lt;&gt;"")</formula>
    </cfRule>
  </conditionalFormatting>
  <conditionalFormatting sqref="E4877">
    <cfRule type="expression" dxfId="4" priority="9167">
      <formula>AND(NOT(HasFormula(#REF!)),#REF!&lt;&gt;"")</formula>
    </cfRule>
  </conditionalFormatting>
  <conditionalFormatting sqref="I4877:L4877">
    <cfRule type="expression" dxfId="4" priority="9168">
      <formula>AND(NOT(HasFormula(#REF!)),#REF!&lt;&gt;"")</formula>
    </cfRule>
    <cfRule type="expression" dxfId="3" priority="9169">
      <formula>AND(NOT(HasFormula(A4877)),A4877&lt;&gt;"")</formula>
    </cfRule>
  </conditionalFormatting>
  <conditionalFormatting sqref="C4878">
    <cfRule type="timePeriod" dxfId="7" priority="26" timePeriod="yesterday">
      <formula>FLOOR(C4878,1)=TODAY()-1</formula>
    </cfRule>
  </conditionalFormatting>
  <conditionalFormatting sqref="H4884">
    <cfRule type="expression" dxfId="4" priority="9170">
      <formula>AND(NOT(HasFormula(D4887)),D4887&lt;&gt;"")</formula>
    </cfRule>
    <cfRule type="expression" dxfId="3" priority="9171">
      <formula>AND(NOT(HasFormula(XFD4884)),XFD4884&lt;&gt;"")</formula>
    </cfRule>
  </conditionalFormatting>
  <conditionalFormatting sqref="K4907">
    <cfRule type="expression" dxfId="4" priority="36">
      <formula>AND(NOT(HasFormula(G4908)),G4908&lt;&gt;"")</formula>
    </cfRule>
    <cfRule type="expression" dxfId="3" priority="37">
      <formula>AND(NOT(HasFormula(C4912)),C4912&lt;&gt;"")</formula>
    </cfRule>
  </conditionalFormatting>
  <conditionalFormatting sqref="D4992">
    <cfRule type="expression" dxfId="4" priority="9204">
      <formula>AND(NOT(HasFormula(#REF!)),#REF!&lt;&gt;"")</formula>
    </cfRule>
  </conditionalFormatting>
  <conditionalFormatting sqref="E4992">
    <cfRule type="expression" dxfId="4" priority="9205">
      <formula>AND(NOT(HasFormula(#REF!)),#REF!&lt;&gt;"")</formula>
    </cfRule>
  </conditionalFormatting>
  <conditionalFormatting sqref="H4992">
    <cfRule type="expression" dxfId="4" priority="9202">
      <formula>AND(NOT(HasFormula(#REF!)),#REF!&lt;&gt;"")</formula>
    </cfRule>
    <cfRule type="expression" dxfId="3" priority="9203">
      <formula>AND(NOT(HasFormula(XFD4992)),XFD4992&lt;&gt;"")</formula>
    </cfRule>
  </conditionalFormatting>
  <conditionalFormatting sqref="I4992:L4992">
    <cfRule type="expression" dxfId="4" priority="9206">
      <formula>AND(NOT(HasFormula(#REF!)),#REF!&lt;&gt;"")</formula>
    </cfRule>
    <cfRule type="expression" dxfId="3" priority="9207">
      <formula>AND(NOT(HasFormula(A4992)),A4992&lt;&gt;"")</formula>
    </cfRule>
  </conditionalFormatting>
  <conditionalFormatting sqref="H4994">
    <cfRule type="expression" dxfId="4" priority="9246">
      <formula>AND(NOT(HasFormula(#REF!)),#REF!&lt;&gt;"")</formula>
    </cfRule>
    <cfRule type="expression" dxfId="3" priority="9247">
      <formula>AND(NOT(HasFormula(XFD4994)),XFD4994&lt;&gt;"")</formula>
    </cfRule>
  </conditionalFormatting>
  <conditionalFormatting sqref="D4997">
    <cfRule type="expression" dxfId="4" priority="9216">
      <formula>AND(NOT(HasFormula(#REF!)),#REF!&lt;&gt;"")</formula>
    </cfRule>
  </conditionalFormatting>
  <conditionalFormatting sqref="E4997">
    <cfRule type="expression" dxfId="4" priority="9217">
      <formula>AND(NOT(HasFormula(#REF!)),#REF!&lt;&gt;"")</formula>
    </cfRule>
  </conditionalFormatting>
  <conditionalFormatting sqref="H4997">
    <cfRule type="expression" dxfId="4" priority="9214">
      <formula>AND(NOT(HasFormula(#REF!)),#REF!&lt;&gt;"")</formula>
    </cfRule>
    <cfRule type="expression" dxfId="3" priority="9215">
      <formula>AND(NOT(HasFormula(XFD4997)),XFD4997&lt;&gt;"")</formula>
    </cfRule>
  </conditionalFormatting>
  <conditionalFormatting sqref="I4997:L4997">
    <cfRule type="expression" dxfId="4" priority="9218">
      <formula>AND(NOT(HasFormula(#REF!)),#REF!&lt;&gt;"")</formula>
    </cfRule>
    <cfRule type="expression" dxfId="3" priority="9219">
      <formula>AND(NOT(HasFormula(A4997)),A4997&lt;&gt;"")</formula>
    </cfRule>
  </conditionalFormatting>
  <conditionalFormatting sqref="D5077">
    <cfRule type="expression" dxfId="4" priority="9228">
      <formula>AND(NOT(HasFormula(XFD5079)),XFD5079&lt;&gt;"")</formula>
    </cfRule>
  </conditionalFormatting>
  <conditionalFormatting sqref="E5077">
    <cfRule type="expression" dxfId="4" priority="9229">
      <formula>AND(NOT(HasFormula(A5079)),A5079&lt;&gt;"")</formula>
    </cfRule>
  </conditionalFormatting>
  <conditionalFormatting sqref="I5077:L5077">
    <cfRule type="expression" dxfId="4" priority="9230">
      <formula>AND(NOT(HasFormula(E5079)),E5079&lt;&gt;"")</formula>
    </cfRule>
    <cfRule type="expression" dxfId="3" priority="9231">
      <formula>AND(NOT(HasFormula(A5077)),A5077&lt;&gt;"")</formula>
    </cfRule>
  </conditionalFormatting>
  <conditionalFormatting sqref="D5081">
    <cfRule type="expression" dxfId="4" priority="9234">
      <formula>AND(NOT(HasFormula(#REF!)),#REF!&lt;&gt;"")</formula>
    </cfRule>
  </conditionalFormatting>
  <conditionalFormatting sqref="E5081">
    <cfRule type="expression" dxfId="4" priority="9235">
      <formula>AND(NOT(HasFormula(#REF!)),#REF!&lt;&gt;"")</formula>
    </cfRule>
  </conditionalFormatting>
  <conditionalFormatting sqref="I5081:L5081">
    <cfRule type="expression" dxfId="4" priority="9236">
      <formula>AND(NOT(HasFormula(#REF!)),#REF!&lt;&gt;"")</formula>
    </cfRule>
    <cfRule type="expression" dxfId="3" priority="9237">
      <formula>AND(NOT(HasFormula(A5081)),A5081&lt;&gt;"")</formula>
    </cfRule>
  </conditionalFormatting>
  <conditionalFormatting sqref="C1589:C1625">
    <cfRule type="timePeriod" dxfId="7" priority="932" timePeriod="yesterday">
      <formula>FLOOR(C1589,1)=TODAY()-1</formula>
    </cfRule>
  </conditionalFormatting>
  <conditionalFormatting sqref="C1962:C1966">
    <cfRule type="timePeriod" dxfId="7" priority="718" timePeriod="yesterday">
      <formula>FLOOR(C1962,1)=TODAY()-1</formula>
    </cfRule>
  </conditionalFormatting>
  <conditionalFormatting sqref="C2043:C2046">
    <cfRule type="timePeriod" dxfId="7" priority="705" timePeriod="yesterday">
      <formula>FLOOR(C2043,1)=TODAY()-1</formula>
    </cfRule>
  </conditionalFormatting>
  <conditionalFormatting sqref="C2053:C2057">
    <cfRule type="timePeriod" dxfId="7" priority="704" timePeriod="yesterday">
      <formula>FLOOR(C2053,1)=TODAY()-1</formula>
    </cfRule>
  </conditionalFormatting>
  <conditionalFormatting sqref="C2058:C2086">
    <cfRule type="timePeriod" dxfId="7" priority="703" timePeriod="yesterday">
      <formula>FLOOR(C2058,1)=TODAY()-1</formula>
    </cfRule>
  </conditionalFormatting>
  <conditionalFormatting sqref="C2220:C2245">
    <cfRule type="timePeriod" dxfId="7" priority="618" timePeriod="yesterday">
      <formula>FLOOR(C2220,1)=TODAY()-1</formula>
    </cfRule>
  </conditionalFormatting>
  <conditionalFormatting sqref="C2246:C2250">
    <cfRule type="timePeriod" dxfId="7" priority="597" timePeriod="yesterday">
      <formula>FLOOR(C2246,1)=TODAY()-1</formula>
    </cfRule>
  </conditionalFormatting>
  <conditionalFormatting sqref="C2265:C2277">
    <cfRule type="timePeriod" dxfId="7" priority="600" timePeriod="yesterday">
      <formula>FLOOR(C2265,1)=TODAY()-1</formula>
    </cfRule>
  </conditionalFormatting>
  <conditionalFormatting sqref="C2306:C2337">
    <cfRule type="timePeriod" dxfId="7" priority="581" timePeriod="yesterday">
      <formula>FLOOR(C2306,1)=TODAY()-1</formula>
    </cfRule>
  </conditionalFormatting>
  <conditionalFormatting sqref="C2338:C2342">
    <cfRule type="timePeriod" dxfId="7" priority="566" timePeriod="yesterday">
      <formula>FLOOR(C2338,1)=TODAY()-1</formula>
    </cfRule>
  </conditionalFormatting>
  <conditionalFormatting sqref="C2343:C2348">
    <cfRule type="timePeriod" dxfId="7" priority="564" timePeriod="yesterday">
      <formula>FLOOR(C2343,1)=TODAY()-1</formula>
    </cfRule>
  </conditionalFormatting>
  <conditionalFormatting sqref="C2349:C2358">
    <cfRule type="timePeriod" dxfId="7" priority="551" timePeriod="yesterday">
      <formula>FLOOR(C2349,1)=TODAY()-1</formula>
    </cfRule>
  </conditionalFormatting>
  <conditionalFormatting sqref="C2359:C2428">
    <cfRule type="timePeriod" dxfId="7" priority="538" timePeriod="yesterday">
      <formula>FLOOR(C2359,1)=TODAY()-1</formula>
    </cfRule>
  </conditionalFormatting>
  <conditionalFormatting sqref="C2576:C2581">
    <cfRule type="timePeriod" dxfId="7" priority="520" timePeriod="yesterday">
      <formula>FLOOR(C2576,1)=TODAY()-1</formula>
    </cfRule>
  </conditionalFormatting>
  <conditionalFormatting sqref="C2706:C2723">
    <cfRule type="timePeriod" dxfId="7" priority="491" timePeriod="yesterday">
      <formula>FLOOR(C2706,1)=TODAY()-1</formula>
    </cfRule>
  </conditionalFormatting>
  <conditionalFormatting sqref="C2724:C2742">
    <cfRule type="timePeriod" dxfId="7" priority="490" timePeriod="yesterday">
      <formula>FLOOR(C2724,1)=TODAY()-1</formula>
    </cfRule>
  </conditionalFormatting>
  <conditionalFormatting sqref="C2743:C2757">
    <cfRule type="timePeriod" dxfId="7" priority="489" timePeriod="yesterday">
      <formula>FLOOR(C2743,1)=TODAY()-1</formula>
    </cfRule>
  </conditionalFormatting>
  <conditionalFormatting sqref="C2758:C2768">
    <cfRule type="timePeriod" dxfId="7" priority="477" timePeriod="yesterday">
      <formula>FLOOR(C2758,1)=TODAY()-1</formula>
    </cfRule>
  </conditionalFormatting>
  <conditionalFormatting sqref="C2769:C2802">
    <cfRule type="timePeriod" dxfId="7" priority="472" timePeriod="yesterday">
      <formula>FLOOR(C2769,1)=TODAY()-1</formula>
    </cfRule>
  </conditionalFormatting>
  <conditionalFormatting sqref="C2803:C2833">
    <cfRule type="timePeriod" dxfId="7" priority="466" timePeriod="yesterday">
      <formula>FLOOR(C2803,1)=TODAY()-1</formula>
    </cfRule>
  </conditionalFormatting>
  <conditionalFormatting sqref="C2834:C2842">
    <cfRule type="timePeriod" dxfId="7" priority="469" timePeriod="yesterday">
      <formula>FLOOR(C2834,1)=TODAY()-1</formula>
    </cfRule>
  </conditionalFormatting>
  <conditionalFormatting sqref="C2949:C2957">
    <cfRule type="timePeriod" dxfId="7" priority="454" timePeriod="yesterday">
      <formula>FLOOR(C2949,1)=TODAY()-1</formula>
    </cfRule>
  </conditionalFormatting>
  <conditionalFormatting sqref="C2958:C2960">
    <cfRule type="timePeriod" dxfId="7" priority="440" timePeriod="yesterday">
      <formula>FLOOR(C2958,1)=TODAY()-1</formula>
    </cfRule>
  </conditionalFormatting>
  <conditionalFormatting sqref="C2961:C2973">
    <cfRule type="timePeriod" dxfId="7" priority="435" timePeriod="yesterday">
      <formula>FLOOR(C2961,1)=TODAY()-1</formula>
    </cfRule>
  </conditionalFormatting>
  <conditionalFormatting sqref="C2974:C2995">
    <cfRule type="timePeriod" dxfId="7" priority="434" timePeriod="yesterday">
      <formula>FLOOR(C2974,1)=TODAY()-1</formula>
    </cfRule>
  </conditionalFormatting>
  <conditionalFormatting sqref="C2997:C3002">
    <cfRule type="timePeriod" dxfId="7" priority="417" timePeriod="yesterday">
      <formula>FLOOR(C2997,1)=TODAY()-1</formula>
    </cfRule>
  </conditionalFormatting>
  <conditionalFormatting sqref="C3003:C3010">
    <cfRule type="timePeriod" dxfId="7" priority="416" timePeriod="yesterday">
      <formula>FLOOR(C3003,1)=TODAY()-1</formula>
    </cfRule>
  </conditionalFormatting>
  <conditionalFormatting sqref="C3011:C3025">
    <cfRule type="timePeriod" dxfId="7" priority="413" timePeriod="yesterday">
      <formula>FLOOR(C3011,1)=TODAY()-1</formula>
    </cfRule>
  </conditionalFormatting>
  <conditionalFormatting sqref="C3026:C3028">
    <cfRule type="timePeriod" dxfId="7" priority="377" timePeriod="yesterday">
      <formula>FLOOR(C3026,1)=TODAY()-1</formula>
    </cfRule>
  </conditionalFormatting>
  <conditionalFormatting sqref="C3029:C3038">
    <cfRule type="timePeriod" dxfId="7" priority="364" timePeriod="yesterday">
      <formula>FLOOR(C3029,1)=TODAY()-1</formula>
    </cfRule>
  </conditionalFormatting>
  <conditionalFormatting sqref="C3039:C3042">
    <cfRule type="timePeriod" dxfId="7" priority="373" timePeriod="yesterday">
      <formula>FLOOR(C3039,1)=TODAY()-1</formula>
    </cfRule>
  </conditionalFormatting>
  <conditionalFormatting sqref="C3043:C3058">
    <cfRule type="timePeriod" dxfId="7" priority="300" timePeriod="yesterday">
      <formula>FLOOR(C3043,1)=TODAY()-1</formula>
    </cfRule>
  </conditionalFormatting>
  <conditionalFormatting sqref="C3059:C3063">
    <cfRule type="timePeriod" dxfId="7" priority="299" timePeriod="yesterday">
      <formula>FLOOR(C3059,1)=TODAY()-1</formula>
    </cfRule>
  </conditionalFormatting>
  <conditionalFormatting sqref="C3064:C3073">
    <cfRule type="timePeriod" dxfId="7" priority="298" timePeriod="yesterday">
      <formula>FLOOR(C3064,1)=TODAY()-1</formula>
    </cfRule>
  </conditionalFormatting>
  <conditionalFormatting sqref="C3074:C3089">
    <cfRule type="timePeriod" dxfId="7" priority="284" timePeriod="yesterday">
      <formula>FLOOR(C3074,1)=TODAY()-1</formula>
    </cfRule>
  </conditionalFormatting>
  <conditionalFormatting sqref="C3090:C3096">
    <cfRule type="timePeriod" dxfId="7" priority="280" timePeriod="yesterday">
      <formula>FLOOR(C3090,1)=TODAY()-1</formula>
    </cfRule>
  </conditionalFormatting>
  <conditionalFormatting sqref="C3097:C3102">
    <cfRule type="timePeriod" dxfId="7" priority="275" timePeriod="yesterday">
      <formula>FLOOR(C3097,1)=TODAY()-1</formula>
    </cfRule>
  </conditionalFormatting>
  <conditionalFormatting sqref="C3184:C3261">
    <cfRule type="timePeriod" dxfId="7" priority="238" timePeriod="yesterday">
      <formula>FLOOR(C3184,1)=TODAY()-1</formula>
    </cfRule>
  </conditionalFormatting>
  <conditionalFormatting sqref="C4067:C4068">
    <cfRule type="timePeriod" dxfId="7" priority="150" timePeriod="yesterday">
      <formula>FLOOR(C4067,1)=TODAY()-1</formula>
    </cfRule>
  </conditionalFormatting>
  <conditionalFormatting sqref="C4139:C4150">
    <cfRule type="timePeriod" dxfId="7" priority="135" timePeriod="yesterday">
      <formula>FLOOR(C4139,1)=TODAY()-1</formula>
    </cfRule>
  </conditionalFormatting>
  <conditionalFormatting sqref="C4151:C4155">
    <cfRule type="timePeriod" dxfId="7" priority="134" timePeriod="yesterday">
      <formula>FLOOR(C4151,1)=TODAY()-1</formula>
    </cfRule>
  </conditionalFormatting>
  <conditionalFormatting sqref="C4156:C4161">
    <cfRule type="timePeriod" dxfId="7" priority="131" timePeriod="yesterday">
      <formula>FLOOR(C4156,1)=TODAY()-1</formula>
    </cfRule>
  </conditionalFormatting>
  <conditionalFormatting sqref="C4162:C4168">
    <cfRule type="timePeriod" dxfId="7" priority="125" timePeriod="yesterday">
      <formula>FLOOR(C4162,1)=TODAY()-1</formula>
    </cfRule>
  </conditionalFormatting>
  <conditionalFormatting sqref="C4169:C4184">
    <cfRule type="timePeriod" dxfId="7" priority="124" timePeriod="yesterday">
      <formula>FLOOR(C4169,1)=TODAY()-1</formula>
    </cfRule>
  </conditionalFormatting>
  <conditionalFormatting sqref="C4185:C4219">
    <cfRule type="timePeriod" dxfId="7" priority="123" timePeriod="yesterday">
      <formula>FLOOR(C4185,1)=TODAY()-1</formula>
    </cfRule>
  </conditionalFormatting>
  <conditionalFormatting sqref="C4220:C4224">
    <cfRule type="timePeriod" dxfId="7" priority="115" timePeriod="yesterday">
      <formula>FLOOR(C4220,1)=TODAY()-1</formula>
    </cfRule>
  </conditionalFormatting>
  <conditionalFormatting sqref="C4225:C4227">
    <cfRule type="timePeriod" dxfId="7" priority="112" timePeriod="yesterday">
      <formula>FLOOR(C4225,1)=TODAY()-1</formula>
    </cfRule>
  </conditionalFormatting>
  <conditionalFormatting sqref="C4228:C4233">
    <cfRule type="timePeriod" dxfId="7" priority="109" timePeriod="yesterday">
      <formula>FLOOR(C4228,1)=TODAY()-1</formula>
    </cfRule>
  </conditionalFormatting>
  <conditionalFormatting sqref="C4234:C4238">
    <cfRule type="timePeriod" dxfId="7" priority="108" timePeriod="yesterday">
      <formula>FLOOR(C4234,1)=TODAY()-1</formula>
    </cfRule>
  </conditionalFormatting>
  <conditionalFormatting sqref="C4239:C4242">
    <cfRule type="timePeriod" dxfId="7" priority="107" timePeriod="yesterday">
      <formula>FLOOR(C4239,1)=TODAY()-1</formula>
    </cfRule>
  </conditionalFormatting>
  <conditionalFormatting sqref="C4243:C4245">
    <cfRule type="timePeriod" dxfId="7" priority="106" timePeriod="yesterday">
      <formula>FLOOR(C4243,1)=TODAY()-1</formula>
    </cfRule>
  </conditionalFormatting>
  <conditionalFormatting sqref="C4744:C4748">
    <cfRule type="timePeriod" dxfId="7" priority="46" timePeriod="yesterday">
      <formula>FLOOR(C4744,1)=TODAY()-1</formula>
    </cfRule>
  </conditionalFormatting>
  <conditionalFormatting sqref="C4749:C4753">
    <cfRule type="timePeriod" dxfId="7" priority="45" timePeriod="yesterday">
      <formula>FLOOR(C4749,1)=TODAY()-1</formula>
    </cfRule>
  </conditionalFormatting>
  <conditionalFormatting sqref="C4754:C4766">
    <cfRule type="timePeriod" dxfId="7" priority="44" timePeriod="yesterday">
      <formula>FLOOR(C4754,1)=TODAY()-1</formula>
    </cfRule>
  </conditionalFormatting>
  <conditionalFormatting sqref="C4767:C4774">
    <cfRule type="timePeriod" dxfId="7" priority="43" timePeriod="yesterday">
      <formula>FLOOR(C4767,1)=TODAY()-1</formula>
    </cfRule>
  </conditionalFormatting>
  <conditionalFormatting sqref="C4775:C4784">
    <cfRule type="timePeriod" dxfId="7" priority="42" timePeriod="yesterday">
      <formula>FLOOR(C4775,1)=TODAY()-1</formula>
    </cfRule>
  </conditionalFormatting>
  <conditionalFormatting sqref="C4879:C4916">
    <cfRule type="timePeriod" dxfId="7" priority="22" timePeriod="yesterday">
      <formula>FLOOR(C4879,1)=TODAY()-1</formula>
    </cfRule>
  </conditionalFormatting>
  <conditionalFormatting sqref="C4917:C4966">
    <cfRule type="containsText" dxfId="1" priority="13" operator="between" text="送货车型9.6米">
      <formula>NOT(ISERROR(SEARCH("送货车型9.6米",C4917)))</formula>
    </cfRule>
  </conditionalFormatting>
  <conditionalFormatting sqref="C4967:C4981">
    <cfRule type="containsText" dxfId="1" priority="12" operator="between" text="送货车型9.6米">
      <formula>NOT(ISERROR(SEARCH("送货车型9.6米",C4967)))</formula>
    </cfRule>
  </conditionalFormatting>
  <conditionalFormatting sqref="C4982:C4992">
    <cfRule type="containsText" dxfId="1" priority="11" operator="between" text="送货车型9.6米">
      <formula>NOT(ISERROR(SEARCH("送货车型9.6米",C4982)))</formula>
    </cfRule>
  </conditionalFormatting>
  <conditionalFormatting sqref="C5065:C5070">
    <cfRule type="timePeriod" dxfId="7" priority="4" timePeriod="yesterday">
      <formula>FLOOR(C5065,1)=TODAY()-1</formula>
    </cfRule>
  </conditionalFormatting>
  <conditionalFormatting sqref="D1401:D1402">
    <cfRule type="expression" dxfId="3" priority="7720">
      <formula>AND(NOT(HasFormula(XEZ1401)),XEZ1401&lt;&gt;"")</formula>
    </cfRule>
    <cfRule type="expression" dxfId="4" priority="7719">
      <formula>AND(NOT(HasFormula(#REF!)),#REF!&lt;&gt;"")</formula>
    </cfRule>
  </conditionalFormatting>
  <conditionalFormatting sqref="D1589:D1597">
    <cfRule type="expression" dxfId="2" priority="931">
      <formula>AND(NOT(_xlfn.ISFORMULA(D1589)),D1589&lt;&gt;"")</formula>
    </cfRule>
    <cfRule type="expression" dxfId="4" priority="933">
      <formula>AND(NOT(HasFormula(XFD1590)),XFD1590&lt;&gt;"")</formula>
    </cfRule>
  </conditionalFormatting>
  <conditionalFormatting sqref="D1598:D1604">
    <cfRule type="expression" dxfId="2" priority="7781">
      <formula>AND(NOT(_xlfn.ISFORMULA(D1598)),D1598&lt;&gt;"")</formula>
    </cfRule>
    <cfRule type="expression" dxfId="4" priority="7782">
      <formula>AND(NOT(HasFormula(#REF!)),#REF!&lt;&gt;"")</formula>
    </cfRule>
  </conditionalFormatting>
  <conditionalFormatting sqref="D1702:D1706">
    <cfRule type="expression" dxfId="4" priority="7804">
      <formula>AND(NOT(HasFormula(#REF!)),#REF!&lt;&gt;"")</formula>
    </cfRule>
  </conditionalFormatting>
  <conditionalFormatting sqref="D1708:D1740">
    <cfRule type="expression" dxfId="4" priority="7810">
      <formula>AND(NOT(HasFormula(#REF!)),#REF!&lt;&gt;"")</formula>
    </cfRule>
  </conditionalFormatting>
  <conditionalFormatting sqref="D1762:D1769">
    <cfRule type="expression" dxfId="4" priority="7816">
      <formula>AND(NOT(HasFormula(#REF!)),#REF!&lt;&gt;"")</formula>
    </cfRule>
  </conditionalFormatting>
  <conditionalFormatting sqref="D1881:D1882">
    <cfRule type="expression" dxfId="4" priority="831">
      <formula>AND(NOT(HasFormula(XFD1882)),XFD1882&lt;&gt;"")</formula>
    </cfRule>
    <cfRule type="expression" dxfId="2" priority="829">
      <formula>AND(NOT(_xlfn.ISFORMULA(D1881)),D1881&lt;&gt;"")</formula>
    </cfRule>
  </conditionalFormatting>
  <conditionalFormatting sqref="D1907:D1918">
    <cfRule type="expression" dxfId="4" priority="7840">
      <formula>AND(NOT(HasFormula(#REF!)),#REF!&lt;&gt;"")</formula>
    </cfRule>
  </conditionalFormatting>
  <conditionalFormatting sqref="D1919:D1924">
    <cfRule type="expression" dxfId="4" priority="789">
      <formula>AND(NOT(HasFormula(XFD1920)),XFD1920&lt;&gt;"")</formula>
    </cfRule>
  </conditionalFormatting>
  <conditionalFormatting sqref="D2053:D2054">
    <cfRule type="expression" dxfId="4" priority="7858">
      <formula>AND(NOT(HasFormula(#REF!)),#REF!&lt;&gt;"")</formula>
    </cfRule>
  </conditionalFormatting>
  <conditionalFormatting sqref="D2056:D2057">
    <cfRule type="expression" dxfId="4" priority="7864">
      <formula>AND(NOT(HasFormula(#REF!)),#REF!&lt;&gt;"")</formula>
    </cfRule>
  </conditionalFormatting>
  <conditionalFormatting sqref="D2058:D2086">
    <cfRule type="expression" dxfId="2" priority="708">
      <formula>AND(NOT(_xlfn.ISFORMULA(D2058)),D2058&lt;&gt;"")</formula>
    </cfRule>
    <cfRule type="expression" dxfId="4" priority="710">
      <formula>AND(NOT(HasFormula(XFD2059)),XFD2059&lt;&gt;"")</formula>
    </cfRule>
  </conditionalFormatting>
  <conditionalFormatting sqref="D2090:D2108">
    <cfRule type="expression" dxfId="4" priority="7881">
      <formula>AND(NOT(HasFormula(#REF!)),#REF!&lt;&gt;"")</formula>
    </cfRule>
  </conditionalFormatting>
  <conditionalFormatting sqref="D2110:D2111">
    <cfRule type="expression" dxfId="4" priority="7887">
      <formula>AND(NOT(HasFormula(XFD2119)),XFD2119&lt;&gt;"")</formula>
    </cfRule>
  </conditionalFormatting>
  <conditionalFormatting sqref="D2112:D2118">
    <cfRule type="expression" dxfId="4" priority="7891">
      <formula>AND(NOT(HasFormula(XFD2129)),XFD2129&lt;&gt;"")</formula>
    </cfRule>
  </conditionalFormatting>
  <conditionalFormatting sqref="D2120:D2126">
    <cfRule type="expression" dxfId="4" priority="7903">
      <formula>AND(NOT(HasFormula(XFD2129)),XFD2129&lt;&gt;"")</formula>
    </cfRule>
  </conditionalFormatting>
  <conditionalFormatting sqref="D2127:D2128">
    <cfRule type="expression" dxfId="4" priority="7909">
      <formula>AND(NOT(HasFormula(#REF!)),#REF!&lt;&gt;"")</formula>
    </cfRule>
  </conditionalFormatting>
  <conditionalFormatting sqref="D2138:D2139">
    <cfRule type="expression" dxfId="4" priority="7923">
      <formula>AND(NOT(HasFormula(#REF!)),#REF!&lt;&gt;"")</formula>
    </cfRule>
  </conditionalFormatting>
  <conditionalFormatting sqref="D2165:D2166">
    <cfRule type="expression" dxfId="4" priority="7929">
      <formula>AND(NOT(HasFormula(#REF!)),#REF!&lt;&gt;"")</formula>
    </cfRule>
  </conditionalFormatting>
  <conditionalFormatting sqref="D2168:D2170">
    <cfRule type="expression" dxfId="4" priority="7964">
      <formula>AND(NOT(HasFormula(#REF!)),#REF!&lt;&gt;"")</formula>
    </cfRule>
  </conditionalFormatting>
  <conditionalFormatting sqref="D2225:D2226">
    <cfRule type="expression" dxfId="4" priority="8047">
      <formula>AND(NOT(HasFormula(XFD2227)),XFD2227&lt;&gt;"")</formula>
    </cfRule>
  </conditionalFormatting>
  <conditionalFormatting sqref="D2234:D2237">
    <cfRule type="expression" dxfId="2" priority="623">
      <formula>AND(NOT(_xlfn.ISFORMULA(D2234)),D2234&lt;&gt;"")</formula>
    </cfRule>
    <cfRule type="expression" dxfId="4" priority="625">
      <formula>AND(NOT(HasFormula(XFD2235)),XFD2235&lt;&gt;"")</formula>
    </cfRule>
  </conditionalFormatting>
  <conditionalFormatting sqref="D2247:D2249">
    <cfRule type="expression" dxfId="4" priority="8059">
      <formula>AND(NOT(HasFormula(XFD2252)),XFD2252&lt;&gt;"")</formula>
    </cfRule>
  </conditionalFormatting>
  <conditionalFormatting sqref="D2270:D2277">
    <cfRule type="expression" dxfId="2" priority="607">
      <formula>AND(NOT(_xlfn.ISFORMULA(D2270)),D2270&lt;&gt;"")</formula>
    </cfRule>
    <cfRule type="expression" dxfId="4" priority="608">
      <formula>AND(NOT(HasFormula(XFD2271)),XFD2271&lt;&gt;"")</formula>
    </cfRule>
  </conditionalFormatting>
  <conditionalFormatting sqref="D2529:D2532">
    <cfRule type="expression" dxfId="4" priority="8169">
      <formula>AND(NOT(HasFormula(XFD2533)),XFD2533&lt;&gt;"")</formula>
    </cfRule>
  </conditionalFormatting>
  <conditionalFormatting sqref="D2537:D2548">
    <cfRule type="expression" dxfId="4" priority="530">
      <formula>AND(NOT(HasFormula(XFD2538)),XFD2538&lt;&gt;"")</formula>
    </cfRule>
  </conditionalFormatting>
  <conditionalFormatting sqref="D2602:D2603">
    <cfRule type="expression" dxfId="4" priority="8191">
      <formula>AND(NOT(HasFormula(XFD2605)),XFD2605&lt;&gt;"")</formula>
    </cfRule>
  </conditionalFormatting>
  <conditionalFormatting sqref="D2725:D2726">
    <cfRule type="expression" dxfId="4" priority="8260">
      <formula>AND(NOT(HasFormula(XFD2727)),XFD2727&lt;&gt;"")</formula>
    </cfRule>
  </conditionalFormatting>
  <conditionalFormatting sqref="D2758:D2761">
    <cfRule type="expression" dxfId="4" priority="480">
      <formula>AND(NOT(HasFormula(XFD2759)),XFD2759&lt;&gt;"")</formula>
    </cfRule>
    <cfRule type="expression" dxfId="2" priority="479">
      <formula>AND(NOT(_xlfn.ISFORMULA(D2758)),D2758&lt;&gt;"")</formula>
    </cfRule>
  </conditionalFormatting>
  <conditionalFormatting sqref="D2768:D2769">
    <cfRule type="expression" dxfId="4" priority="8290">
      <formula>AND(NOT(HasFormula(XFD2770)),XFD2770&lt;&gt;"")</formula>
    </cfRule>
  </conditionalFormatting>
  <conditionalFormatting sqref="D2771:D2772">
    <cfRule type="expression" dxfId="4" priority="8268">
      <formula>AND(NOT(HasFormula(#REF!)),#REF!&lt;&gt;"")</formula>
    </cfRule>
  </conditionalFormatting>
  <conditionalFormatting sqref="D2796:D2797">
    <cfRule type="expression" dxfId="4" priority="8284">
      <formula>AND(NOT(HasFormula(XFD2798)),XFD2798&lt;&gt;"")</formula>
    </cfRule>
  </conditionalFormatting>
  <conditionalFormatting sqref="D2906:D2907">
    <cfRule type="expression" dxfId="4" priority="8376">
      <formula>AND(NOT(HasFormula(XFD2908)),XFD2908&lt;&gt;"")</formula>
    </cfRule>
  </conditionalFormatting>
  <conditionalFormatting sqref="D2924:D2925">
    <cfRule type="expression" dxfId="4" priority="8370">
      <formula>AND(NOT(HasFormula(XFD2926)),XFD2926&lt;&gt;"")</formula>
    </cfRule>
  </conditionalFormatting>
  <conditionalFormatting sqref="D2949:D2953">
    <cfRule type="expression" dxfId="2" priority="453">
      <formula>AND(NOT(_xlfn.ISFORMULA(D2949)),D2949&lt;&gt;"")</formula>
    </cfRule>
    <cfRule type="expression" dxfId="4" priority="455">
      <formula>AND(NOT(HasFormula(XFD2950)),XFD2950&lt;&gt;"")</formula>
    </cfRule>
  </conditionalFormatting>
  <conditionalFormatting sqref="D2958:D2960">
    <cfRule type="expression" dxfId="2" priority="439">
      <formula>AND(NOT(_xlfn.ISFORMULA(D2958)),D2958&lt;&gt;"")</formula>
    </cfRule>
    <cfRule type="expression" dxfId="4" priority="441">
      <formula>AND(NOT(HasFormula(XFD2959)),XFD2959&lt;&gt;"")</formula>
    </cfRule>
  </conditionalFormatting>
  <conditionalFormatting sqref="D2966:D2967">
    <cfRule type="expression" dxfId="4" priority="8430">
      <formula>AND(NOT(HasFormula(XFD2968)),XFD2968&lt;&gt;"")</formula>
    </cfRule>
  </conditionalFormatting>
  <conditionalFormatting sqref="D2974:D2975">
    <cfRule type="expression" dxfId="4" priority="8434">
      <formula>AND(NOT(HasFormula(XFD2976)),XFD2976&lt;&gt;"")</formula>
    </cfRule>
  </conditionalFormatting>
  <conditionalFormatting sqref="D2996:D3002">
    <cfRule type="expression" dxfId="2" priority="422">
      <formula>AND(NOT(_xlfn.ISFORMULA(D2996)),D2996&lt;&gt;"")</formula>
    </cfRule>
  </conditionalFormatting>
  <conditionalFormatting sqref="D3026:D3028">
    <cfRule type="expression" dxfId="2" priority="397">
      <formula>AND(NOT(_xlfn.ISFORMULA(D3026)),D3026&lt;&gt;"")</formula>
    </cfRule>
  </conditionalFormatting>
  <conditionalFormatting sqref="D3026:D3027">
    <cfRule type="expression" dxfId="4" priority="398">
      <formula>AND(NOT(HasFormula(XFD3027)),XFD3027&lt;&gt;"")</formula>
    </cfRule>
  </conditionalFormatting>
  <conditionalFormatting sqref="D3043:D3048">
    <cfRule type="expression" dxfId="2" priority="320">
      <formula>AND(NOT(_xlfn.ISFORMULA(D3043)),D3043&lt;&gt;"")</formula>
    </cfRule>
  </conditionalFormatting>
  <conditionalFormatting sqref="D3049:D3051">
    <cfRule type="expression" dxfId="2" priority="333">
      <formula>AND(NOT(_xlfn.ISFORMULA(D3049)),D3049&lt;&gt;"")</formula>
    </cfRule>
  </conditionalFormatting>
  <conditionalFormatting sqref="D3057:D3058">
    <cfRule type="expression" dxfId="2" priority="8491">
      <formula>AND(NOT(_xlfn.ISFORMULA(D3057)),D3057&lt;&gt;"")</formula>
    </cfRule>
    <cfRule type="expression" dxfId="4" priority="8492">
      <formula>AND(NOT(HasFormula(XFD3059)),XFD3059&lt;&gt;"")</formula>
    </cfRule>
  </conditionalFormatting>
  <conditionalFormatting sqref="D3075:D3077">
    <cfRule type="expression" dxfId="2" priority="289">
      <formula>AND(NOT(_xlfn.ISFORMULA(D3075)),D3075&lt;&gt;"")</formula>
    </cfRule>
    <cfRule type="expression" dxfId="4" priority="290">
      <formula>AND(NOT(HasFormula(XFD3076)),XFD3076&lt;&gt;"")</formula>
    </cfRule>
  </conditionalFormatting>
  <conditionalFormatting sqref="D3078:D3087">
    <cfRule type="expression" dxfId="2" priority="8487">
      <formula>AND(NOT(_xlfn.ISFORMULA(D3078)),D3078&lt;&gt;"")</formula>
    </cfRule>
    <cfRule type="expression" dxfId="4" priority="8488">
      <formula>AND(NOT(HasFormula(XFD3089)),XFD3089&lt;&gt;"")</formula>
    </cfRule>
  </conditionalFormatting>
  <conditionalFormatting sqref="D3141:D3142">
    <cfRule type="expression" dxfId="4" priority="8535">
      <formula>AND(NOT(HasFormula(XFD3143)),XFD3143&lt;&gt;"")</formula>
    </cfRule>
  </conditionalFormatting>
  <conditionalFormatting sqref="D3184:D3227">
    <cfRule type="expression" dxfId="2" priority="240">
      <formula>AND(NOT(_xlfn.ISFORMULA(D3184)),D3184&lt;&gt;"")</formula>
    </cfRule>
  </conditionalFormatting>
  <conditionalFormatting sqref="D3212:D3213">
    <cfRule type="expression" dxfId="4" priority="8575">
      <formula>AND(NOT(HasFormula(XFD3214)),XFD3214&lt;&gt;"")</formula>
    </cfRule>
  </conditionalFormatting>
  <conditionalFormatting sqref="D3284:D3285">
    <cfRule type="expression" dxfId="4" priority="8583">
      <formula>AND(NOT(HasFormula(#REF!)),#REF!&lt;&gt;"")</formula>
    </cfRule>
  </conditionalFormatting>
  <conditionalFormatting sqref="D3322:D3323">
    <cfRule type="expression" dxfId="4" priority="8589">
      <formula>AND(NOT(HasFormula(XFD3324)),XFD3324&lt;&gt;"")</formula>
    </cfRule>
  </conditionalFormatting>
  <conditionalFormatting sqref="D3330:D3331">
    <cfRule type="expression" dxfId="4" priority="8615">
      <formula>AND(NOT(HasFormula(XFD3332)),XFD3332&lt;&gt;"")</formula>
    </cfRule>
  </conditionalFormatting>
  <conditionalFormatting sqref="D3540:D3541">
    <cfRule type="expression" dxfId="4" priority="8779">
      <formula>AND(NOT(HasFormula(XFD3542)),XFD3542&lt;&gt;"")</formula>
    </cfRule>
  </conditionalFormatting>
  <conditionalFormatting sqref="D3569:D3570">
    <cfRule type="expression" dxfId="4" priority="8789">
      <formula>AND(NOT(HasFormula(XFD3572)),XFD3572&lt;&gt;"")</formula>
    </cfRule>
  </conditionalFormatting>
  <conditionalFormatting sqref="D3604:D3605">
    <cfRule type="expression" dxfId="4" priority="8813">
      <formula>AND(NOT(HasFormula(XFD3606)),XFD3606&lt;&gt;"")</formula>
    </cfRule>
  </conditionalFormatting>
  <conditionalFormatting sqref="D3609:D3610">
    <cfRule type="expression" dxfId="4" priority="8833">
      <formula>AND(NOT(HasFormula(XFD3611)),XFD3611&lt;&gt;"")</formula>
    </cfRule>
  </conditionalFormatting>
  <conditionalFormatting sqref="D3617:D3618">
    <cfRule type="expression" dxfId="4" priority="8841">
      <formula>AND(NOT(HasFormula(XFD3619)),XFD3619&lt;&gt;"")</formula>
    </cfRule>
  </conditionalFormatting>
  <conditionalFormatting sqref="D3627:D3628">
    <cfRule type="expression" dxfId="4" priority="8853">
      <formula>AND(NOT(HasFormula(XFD3629)),XFD3629&lt;&gt;"")</formula>
    </cfRule>
  </conditionalFormatting>
  <conditionalFormatting sqref="D3630:D3633">
    <cfRule type="expression" dxfId="4" priority="8859">
      <formula>AND(NOT(HasFormula(XFD3634)),XFD3634&lt;&gt;"")</formula>
    </cfRule>
  </conditionalFormatting>
  <conditionalFormatting sqref="D3673:D3674">
    <cfRule type="expression" dxfId="4" priority="8869">
      <formula>AND(NOT(HasFormula(XFD3679)),XFD3679&lt;&gt;"")</formula>
    </cfRule>
  </conditionalFormatting>
  <conditionalFormatting sqref="D3675:D3678">
    <cfRule type="expression" dxfId="4" priority="8875">
      <formula>AND(NOT(HasFormula(XFD3679)),XFD3679&lt;&gt;"")</formula>
    </cfRule>
  </conditionalFormatting>
  <conditionalFormatting sqref="D3852:D3853">
    <cfRule type="expression" dxfId="4" priority="8949">
      <formula>AND(NOT(HasFormula(XFD3854)),XFD3854&lt;&gt;"")</formula>
    </cfRule>
  </conditionalFormatting>
  <conditionalFormatting sqref="D3876:D3877">
    <cfRule type="expression" dxfId="4" priority="8943">
      <formula>AND(NOT(HasFormula(#REF!)),#REF!&lt;&gt;"")</formula>
    </cfRule>
  </conditionalFormatting>
  <conditionalFormatting sqref="D3911:D3913">
    <cfRule type="expression" dxfId="4" priority="8967">
      <formula>AND(NOT(HasFormula(#REF!)),#REF!&lt;&gt;"")</formula>
    </cfRule>
  </conditionalFormatting>
  <conditionalFormatting sqref="D4087:D4088">
    <cfRule type="expression" dxfId="4" priority="8979">
      <formula>AND(NOT(HasFormula(XFD4089)),XFD4089&lt;&gt;"")</formula>
    </cfRule>
  </conditionalFormatting>
  <conditionalFormatting sqref="D4220:D4224">
    <cfRule type="expression" dxfId="2" priority="116">
      <formula>AND(NOT(_xlfn.ISFORMULA(D4220)),D4220&lt;&gt;"")</formula>
    </cfRule>
    <cfRule type="expression" dxfId="4" priority="118">
      <formula>AND(NOT(HasFormula(XFD4221)),XFD4221&lt;&gt;"")</formula>
    </cfRule>
  </conditionalFormatting>
  <conditionalFormatting sqref="D4633:D4634">
    <cfRule type="expression" dxfId="4" priority="9116">
      <formula>AND(NOT(HasFormula(XFD4635)),XFD4635&lt;&gt;"")</formula>
    </cfRule>
  </conditionalFormatting>
  <conditionalFormatting sqref="D4658:D4659">
    <cfRule type="expression" dxfId="4" priority="9150">
      <formula>AND(NOT(HasFormula(XFD4660)),XFD4660&lt;&gt;"")</formula>
    </cfRule>
  </conditionalFormatting>
  <conditionalFormatting sqref="D4884:D4886">
    <cfRule type="expression" dxfId="2" priority="9172">
      <formula>AND(NOT(_xlfn.ISFORMULA(D4884)),D4884&lt;&gt;"")</formula>
    </cfRule>
    <cfRule type="expression" dxfId="4" priority="9173">
      <formula>AND(NOT(HasFormula(XFD4887)),XFD4887&lt;&gt;"")</formula>
    </cfRule>
  </conditionalFormatting>
  <conditionalFormatting sqref="D4888:D4889">
    <cfRule type="expression" dxfId="2" priority="9179">
      <formula>AND(NOT(_xlfn.ISFORMULA(D4888)),D4888&lt;&gt;"")</formula>
    </cfRule>
    <cfRule type="expression" dxfId="4" priority="9180">
      <formula>AND(NOT(HasFormula(XFD4890)),XFD4890&lt;&gt;"")</formula>
    </cfRule>
  </conditionalFormatting>
  <conditionalFormatting sqref="D5005:D5006">
    <cfRule type="expression" dxfId="4" priority="9222">
      <formula>AND(NOT(HasFormula(XFD5007)),XFD5007&lt;&gt;"")</formula>
    </cfRule>
  </conditionalFormatting>
  <conditionalFormatting sqref="D5075:D5076">
    <cfRule type="expression" dxfId="4" priority="9238">
      <formula>AND(NOT(HasFormula(XFD5078)),XFD5078&lt;&gt;"")</formula>
    </cfRule>
  </conditionalFormatting>
  <conditionalFormatting sqref="E1589:E1597">
    <cfRule type="expression" dxfId="4" priority="941">
      <formula>AND(NOT(HasFormula(A1590)),A1590&lt;&gt;"")</formula>
    </cfRule>
  </conditionalFormatting>
  <conditionalFormatting sqref="E1598:E1604">
    <cfRule type="expression" dxfId="4" priority="7783">
      <formula>AND(NOT(HasFormula(#REF!)),#REF!&lt;&gt;"")</formula>
    </cfRule>
  </conditionalFormatting>
  <conditionalFormatting sqref="E1702:E1706">
    <cfRule type="expression" dxfId="4" priority="7805">
      <formula>AND(NOT(HasFormula(#REF!)),#REF!&lt;&gt;"")</formula>
    </cfRule>
  </conditionalFormatting>
  <conditionalFormatting sqref="E1708:E1740">
    <cfRule type="expression" dxfId="4" priority="7811">
      <formula>AND(NOT(HasFormula(#REF!)),#REF!&lt;&gt;"")</formula>
    </cfRule>
  </conditionalFormatting>
  <conditionalFormatting sqref="E1762:E1769">
    <cfRule type="expression" dxfId="4" priority="7817">
      <formula>AND(NOT(HasFormula(#REF!)),#REF!&lt;&gt;"")</formula>
    </cfRule>
  </conditionalFormatting>
  <conditionalFormatting sqref="E1881:E1882">
    <cfRule type="expression" dxfId="4" priority="839">
      <formula>AND(NOT(HasFormula(A1882)),A1882&lt;&gt;"")</formula>
    </cfRule>
  </conditionalFormatting>
  <conditionalFormatting sqref="E1907:E1918">
    <cfRule type="expression" dxfId="4" priority="7841">
      <formula>AND(NOT(HasFormula(#REF!)),#REF!&lt;&gt;"")</formula>
    </cfRule>
  </conditionalFormatting>
  <conditionalFormatting sqref="E1919:E1924">
    <cfRule type="expression" dxfId="4" priority="797">
      <formula>AND(NOT(HasFormula(A1920)),A1920&lt;&gt;"")</formula>
    </cfRule>
  </conditionalFormatting>
  <conditionalFormatting sqref="E2053:E2054">
    <cfRule type="expression" dxfId="4" priority="7859">
      <formula>AND(NOT(HasFormula(#REF!)),#REF!&lt;&gt;"")</formula>
    </cfRule>
  </conditionalFormatting>
  <conditionalFormatting sqref="E2056:E2057">
    <cfRule type="expression" dxfId="4" priority="7865">
      <formula>AND(NOT(HasFormula(#REF!)),#REF!&lt;&gt;"")</formula>
    </cfRule>
  </conditionalFormatting>
  <conditionalFormatting sqref="E2058:E2086">
    <cfRule type="expression" dxfId="4" priority="716">
      <formula>AND(NOT(HasFormula(A2059)),A2059&lt;&gt;"")</formula>
    </cfRule>
  </conditionalFormatting>
  <conditionalFormatting sqref="E2090:E2108">
    <cfRule type="expression" dxfId="4" priority="7882">
      <formula>AND(NOT(HasFormula(#REF!)),#REF!&lt;&gt;"")</formula>
    </cfRule>
  </conditionalFormatting>
  <conditionalFormatting sqref="E2110:E2111">
    <cfRule type="expression" dxfId="4" priority="7888">
      <formula>AND(NOT(HasFormula(A2119)),A2119&lt;&gt;"")</formula>
    </cfRule>
  </conditionalFormatting>
  <conditionalFormatting sqref="E2112:E2118">
    <cfRule type="expression" dxfId="4" priority="7892">
      <formula>AND(NOT(HasFormula(A2129)),A2129&lt;&gt;"")</formula>
    </cfRule>
  </conditionalFormatting>
  <conditionalFormatting sqref="E2120:E2126">
    <cfRule type="expression" dxfId="4" priority="7904">
      <formula>AND(NOT(HasFormula(A2129)),A2129&lt;&gt;"")</formula>
    </cfRule>
  </conditionalFormatting>
  <conditionalFormatting sqref="E2127:E2128">
    <cfRule type="expression" dxfId="4" priority="7910">
      <formula>AND(NOT(HasFormula(#REF!)),#REF!&lt;&gt;"")</formula>
    </cfRule>
  </conditionalFormatting>
  <conditionalFormatting sqref="E2138:E2139">
    <cfRule type="expression" dxfId="4" priority="7924">
      <formula>AND(NOT(HasFormula(#REF!)),#REF!&lt;&gt;"")</formula>
    </cfRule>
  </conditionalFormatting>
  <conditionalFormatting sqref="E2166:E2167">
    <cfRule type="expression" dxfId="4" priority="7984">
      <formula>AND(NOT(HasFormula(#REF!)),#REF!&lt;&gt;"")</formula>
    </cfRule>
  </conditionalFormatting>
  <conditionalFormatting sqref="E2169:E2170">
    <cfRule type="expression" dxfId="4" priority="7978">
      <formula>AND(NOT(HasFormula(#REF!)),#REF!&lt;&gt;"")</formula>
    </cfRule>
  </conditionalFormatting>
  <conditionalFormatting sqref="E2225:E2226">
    <cfRule type="expression" dxfId="4" priority="8048">
      <formula>AND(NOT(HasFormula(A2227)),A2227&lt;&gt;"")</formula>
    </cfRule>
  </conditionalFormatting>
  <conditionalFormatting sqref="E2234:E2237">
    <cfRule type="expression" dxfId="4" priority="633">
      <formula>AND(NOT(HasFormula(A2235)),A2235&lt;&gt;"")</formula>
    </cfRule>
  </conditionalFormatting>
  <conditionalFormatting sqref="E2247:E2249">
    <cfRule type="expression" dxfId="4" priority="8060">
      <formula>AND(NOT(HasFormula(A2252)),A2252&lt;&gt;"")</formula>
    </cfRule>
  </conditionalFormatting>
  <conditionalFormatting sqref="E2270:E2277">
    <cfRule type="expression" dxfId="4" priority="614">
      <formula>AND(NOT(HasFormula(A2271)),A2271&lt;&gt;"")</formula>
    </cfRule>
  </conditionalFormatting>
  <conditionalFormatting sqref="E2349:E2351">
    <cfRule type="expression" dxfId="4" priority="560">
      <formula>AND(NOT(HasFormula(A2336)),A2336&lt;&gt;"")</formula>
    </cfRule>
  </conditionalFormatting>
  <conditionalFormatting sqref="E2529:E2532">
    <cfRule type="expression" dxfId="4" priority="8170">
      <formula>AND(NOT(HasFormula(A2533)),A2533&lt;&gt;"")</formula>
    </cfRule>
  </conditionalFormatting>
  <conditionalFormatting sqref="E2602:E2603">
    <cfRule type="expression" dxfId="4" priority="8192">
      <formula>AND(NOT(HasFormula(A2605)),A2605&lt;&gt;"")</formula>
    </cfRule>
  </conditionalFormatting>
  <conditionalFormatting sqref="E2725:E2726">
    <cfRule type="expression" dxfId="4" priority="8261">
      <formula>AND(NOT(HasFormula(A2727)),A2727&lt;&gt;"")</formula>
    </cfRule>
  </conditionalFormatting>
  <conditionalFormatting sqref="E2758:E2761">
    <cfRule type="expression" dxfId="4" priority="486">
      <formula>AND(NOT(HasFormula(A2759)),A2759&lt;&gt;"")</formula>
    </cfRule>
  </conditionalFormatting>
  <conditionalFormatting sqref="E2768:E2769">
    <cfRule type="expression" dxfId="4" priority="8291">
      <formula>AND(NOT(HasFormula(A2770)),A2770&lt;&gt;"")</formula>
    </cfRule>
  </conditionalFormatting>
  <conditionalFormatting sqref="E2771:E2772">
    <cfRule type="expression" dxfId="4" priority="8269">
      <formula>AND(NOT(HasFormula(#REF!)),#REF!&lt;&gt;"")</formula>
    </cfRule>
  </conditionalFormatting>
  <conditionalFormatting sqref="E2796:E2797">
    <cfRule type="expression" dxfId="4" priority="8285">
      <formula>AND(NOT(HasFormula(A2798)),A2798&lt;&gt;"")</formula>
    </cfRule>
  </conditionalFormatting>
  <conditionalFormatting sqref="E2906:E2907">
    <cfRule type="expression" dxfId="4" priority="8377">
      <formula>AND(NOT(HasFormula(A2908)),A2908&lt;&gt;"")</formula>
    </cfRule>
  </conditionalFormatting>
  <conditionalFormatting sqref="E2924:E2925">
    <cfRule type="expression" dxfId="4" priority="8371">
      <formula>AND(NOT(HasFormula(A2926)),A2926&lt;&gt;"")</formula>
    </cfRule>
  </conditionalFormatting>
  <conditionalFormatting sqref="E2949:E2953">
    <cfRule type="expression" dxfId="4" priority="463">
      <formula>AND(NOT(HasFormula(A2950)),A2950&lt;&gt;"")</formula>
    </cfRule>
  </conditionalFormatting>
  <conditionalFormatting sqref="E2958:E2960">
    <cfRule type="expression" dxfId="4" priority="447">
      <formula>AND(NOT(HasFormula(A2959)),A2959&lt;&gt;"")</formula>
    </cfRule>
  </conditionalFormatting>
  <conditionalFormatting sqref="E2966:E2967">
    <cfRule type="expression" dxfId="4" priority="8431">
      <formula>AND(NOT(HasFormula(A2968)),A2968&lt;&gt;"")</formula>
    </cfRule>
  </conditionalFormatting>
  <conditionalFormatting sqref="E2974:E2975">
    <cfRule type="expression" dxfId="4" priority="8435">
      <formula>AND(NOT(HasFormula(A2976)),A2976&lt;&gt;"")</formula>
    </cfRule>
  </conditionalFormatting>
  <conditionalFormatting sqref="E3026:E3027">
    <cfRule type="expression" dxfId="4" priority="404">
      <formula>AND(NOT(HasFormula(A3027)),A3027&lt;&gt;"")</formula>
    </cfRule>
  </conditionalFormatting>
  <conditionalFormatting sqref="E3057:E3058">
    <cfRule type="expression" dxfId="3" priority="305">
      <formula>AND(NOT(HasFormula(XFA3057)),XFA3057&lt;&gt;"")</formula>
    </cfRule>
    <cfRule type="expression" dxfId="4" priority="308">
      <formula>AND(NOT(HasFormula(A3059)),A3059&lt;&gt;"")</formula>
    </cfRule>
  </conditionalFormatting>
  <conditionalFormatting sqref="E3075:E3077">
    <cfRule type="expression" dxfId="4" priority="294">
      <formula>AND(NOT(HasFormula(A3076)),A3076&lt;&gt;"")</formula>
    </cfRule>
  </conditionalFormatting>
  <conditionalFormatting sqref="E3078:E3088">
    <cfRule type="expression" dxfId="4" priority="295">
      <formula>AND(NOT(HasFormula(#REF!)),#REF!&lt;&gt;"")</formula>
    </cfRule>
  </conditionalFormatting>
  <conditionalFormatting sqref="E3141:E3142">
    <cfRule type="expression" dxfId="4" priority="8536">
      <formula>AND(NOT(HasFormula(A3143)),A3143&lt;&gt;"")</formula>
    </cfRule>
  </conditionalFormatting>
  <conditionalFormatting sqref="E3212:E3213">
    <cfRule type="expression" dxfId="4" priority="8576">
      <formula>AND(NOT(HasFormula(A3214)),A3214&lt;&gt;"")</formula>
    </cfRule>
  </conditionalFormatting>
  <conditionalFormatting sqref="E3284:E3285">
    <cfRule type="expression" dxfId="4" priority="8584">
      <formula>AND(NOT(HasFormula(#REF!)),#REF!&lt;&gt;"")</formula>
    </cfRule>
  </conditionalFormatting>
  <conditionalFormatting sqref="E3322:E3323">
    <cfRule type="expression" dxfId="4" priority="8590">
      <formula>AND(NOT(HasFormula(A3324)),A3324&lt;&gt;"")</formula>
    </cfRule>
  </conditionalFormatting>
  <conditionalFormatting sqref="E3330:E3331">
    <cfRule type="expression" dxfId="4" priority="8616">
      <formula>AND(NOT(HasFormula(A3332)),A3332&lt;&gt;"")</formula>
    </cfRule>
  </conditionalFormatting>
  <conditionalFormatting sqref="E3540:E3541">
    <cfRule type="expression" dxfId="4" priority="8780">
      <formula>AND(NOT(HasFormula(A3542)),A3542&lt;&gt;"")</formula>
    </cfRule>
  </conditionalFormatting>
  <conditionalFormatting sqref="E3569:E3570">
    <cfRule type="expression" dxfId="4" priority="8790">
      <formula>AND(NOT(HasFormula(A3572)),A3572&lt;&gt;"")</formula>
    </cfRule>
  </conditionalFormatting>
  <conditionalFormatting sqref="E3604:E3605">
    <cfRule type="expression" dxfId="4" priority="8815">
      <formula>AND(NOT(HasFormula(A3606)),A3606&lt;&gt;"")</formula>
    </cfRule>
  </conditionalFormatting>
  <conditionalFormatting sqref="E3609:E3610">
    <cfRule type="expression" dxfId="4" priority="8834">
      <formula>AND(NOT(HasFormula(A3611)),A3611&lt;&gt;"")</formula>
    </cfRule>
  </conditionalFormatting>
  <conditionalFormatting sqref="E3617:E3618">
    <cfRule type="expression" dxfId="4" priority="8842">
      <formula>AND(NOT(HasFormula(A3619)),A3619&lt;&gt;"")</formula>
    </cfRule>
  </conditionalFormatting>
  <conditionalFormatting sqref="E3627:E3628">
    <cfRule type="expression" dxfId="4" priority="8854">
      <formula>AND(NOT(HasFormula(A3629)),A3629&lt;&gt;"")</formula>
    </cfRule>
  </conditionalFormatting>
  <conditionalFormatting sqref="E3630:E3633">
    <cfRule type="expression" dxfId="4" priority="8860">
      <formula>AND(NOT(HasFormula(A3634)),A3634&lt;&gt;"")</formula>
    </cfRule>
  </conditionalFormatting>
  <conditionalFormatting sqref="E3673:E3674">
    <cfRule type="expression" dxfId="4" priority="8870">
      <formula>AND(NOT(HasFormula(A3679)),A3679&lt;&gt;"")</formula>
    </cfRule>
  </conditionalFormatting>
  <conditionalFormatting sqref="E3675:E3678">
    <cfRule type="expression" dxfId="4" priority="8876">
      <formula>AND(NOT(HasFormula(A3679)),A3679&lt;&gt;"")</formula>
    </cfRule>
  </conditionalFormatting>
  <conditionalFormatting sqref="E3852:E3853">
    <cfRule type="expression" dxfId="4" priority="8950">
      <formula>AND(NOT(HasFormula(A3854)),A3854&lt;&gt;"")</formula>
    </cfRule>
  </conditionalFormatting>
  <conditionalFormatting sqref="E3876:E3877">
    <cfRule type="expression" dxfId="4" priority="8944">
      <formula>AND(NOT(HasFormula(#REF!)),#REF!&lt;&gt;"")</formula>
    </cfRule>
  </conditionalFormatting>
  <conditionalFormatting sqref="E3911:E3913">
    <cfRule type="expression" dxfId="4" priority="8968">
      <formula>AND(NOT(HasFormula(#REF!)),#REF!&lt;&gt;"")</formula>
    </cfRule>
  </conditionalFormatting>
  <conditionalFormatting sqref="E4087:E4088">
    <cfRule type="expression" dxfId="4" priority="8980">
      <formula>AND(NOT(HasFormula(A4089)),A4089&lt;&gt;"")</formula>
    </cfRule>
  </conditionalFormatting>
  <conditionalFormatting sqref="E4220:E4224">
    <cfRule type="expression" dxfId="4" priority="122">
      <formula>AND(NOT(HasFormula(A4221)),A4221&lt;&gt;"")</formula>
    </cfRule>
  </conditionalFormatting>
  <conditionalFormatting sqref="E4633:E4634">
    <cfRule type="expression" dxfId="4" priority="9117">
      <formula>AND(NOT(HasFormula(A4635)),A4635&lt;&gt;"")</formula>
    </cfRule>
  </conditionalFormatting>
  <conditionalFormatting sqref="E4658:E4659">
    <cfRule type="expression" dxfId="4" priority="9151">
      <formula>AND(NOT(HasFormula(A4660)),A4660&lt;&gt;"")</formula>
    </cfRule>
  </conditionalFormatting>
  <conditionalFormatting sqref="E4884:E4886">
    <cfRule type="expression" dxfId="4" priority="9174">
      <formula>AND(NOT(HasFormula(A4887)),A4887&lt;&gt;"")</formula>
    </cfRule>
  </conditionalFormatting>
  <conditionalFormatting sqref="E4888:E4889">
    <cfRule type="expression" dxfId="4" priority="9181">
      <formula>AND(NOT(HasFormula(A4890)),A4890&lt;&gt;"")</formula>
    </cfRule>
  </conditionalFormatting>
  <conditionalFormatting sqref="E5005:E5006">
    <cfRule type="expression" dxfId="4" priority="9223">
      <formula>AND(NOT(HasFormula(A5007)),A5007&lt;&gt;"")</formula>
    </cfRule>
  </conditionalFormatting>
  <conditionalFormatting sqref="E5075:E5076">
    <cfRule type="expression" dxfId="4" priority="9239">
      <formula>AND(NOT(HasFormula(A5078)),A5078&lt;&gt;"")</formula>
    </cfRule>
  </conditionalFormatting>
  <conditionalFormatting sqref="F1:F170">
    <cfRule type="containsText" dxfId="6" priority="1980" operator="between" text="12m">
      <formula>NOT(ISERROR(SEARCH("12m",F1)))</formula>
    </cfRule>
    <cfRule type="containsText" dxfId="5" priority="1981" operator="between" text="HRB500E">
      <formula>NOT(ISERROR(SEARCH("HRB500E",F1)))</formula>
    </cfRule>
  </conditionalFormatting>
  <conditionalFormatting sqref="F172:F607">
    <cfRule type="containsText" dxfId="5" priority="1882" operator="between" text="HRB500E">
      <formula>NOT(ISERROR(SEARCH("HRB500E",F172)))</formula>
    </cfRule>
    <cfRule type="containsText" dxfId="6" priority="1881" operator="between" text="12m">
      <formula>NOT(ISERROR(SEARCH("12m",F172)))</formula>
    </cfRule>
  </conditionalFormatting>
  <conditionalFormatting sqref="F1589:F1591">
    <cfRule type="containsText" dxfId="5" priority="936" operator="between" text="HRB500E">
      <formula>NOT(ISERROR(SEARCH("HRB500E",F1589)))</formula>
    </cfRule>
    <cfRule type="containsText" dxfId="6" priority="935" operator="between" text="12m">
      <formula>NOT(ISERROR(SEARCH("12m",F1589)))</formula>
    </cfRule>
  </conditionalFormatting>
  <conditionalFormatting sqref="F1881:F1882">
    <cfRule type="containsText" dxfId="5" priority="834" operator="between" text="HRB500E">
      <formula>NOT(ISERROR(SEARCH("HRB500E",F1881)))</formula>
    </cfRule>
    <cfRule type="containsText" dxfId="6" priority="833" operator="between" text="12m">
      <formula>NOT(ISERROR(SEARCH("12m",F1881)))</formula>
    </cfRule>
  </conditionalFormatting>
  <conditionalFormatting sqref="F1919:F1925">
    <cfRule type="containsText" dxfId="5" priority="792" operator="between" text="HRB500E">
      <formula>NOT(ISERROR(SEARCH("HRB500E",F1919)))</formula>
    </cfRule>
    <cfRule type="containsText" dxfId="6" priority="791" operator="between" text="12m">
      <formula>NOT(ISERROR(SEARCH("12m",F1919)))</formula>
    </cfRule>
  </conditionalFormatting>
  <conditionalFormatting sqref="F2234:F2237">
    <cfRule type="containsText" dxfId="6" priority="627" operator="between" text="12m">
      <formula>NOT(ISERROR(SEARCH("12m",F2234)))</formula>
    </cfRule>
    <cfRule type="containsText" dxfId="5" priority="628" operator="between" text="HRB500E">
      <formula>NOT(ISERROR(SEARCH("HRB500E",F2234)))</formula>
    </cfRule>
  </conditionalFormatting>
  <conditionalFormatting sqref="F2270:F2277">
    <cfRule type="containsText" dxfId="6" priority="610" operator="between" text="12m">
      <formula>NOT(ISERROR(SEARCH("12m",F2270)))</formula>
    </cfRule>
    <cfRule type="containsText" dxfId="5" priority="611" operator="between" text="HRB500E">
      <formula>NOT(ISERROR(SEARCH("HRB500E",F2270)))</formula>
    </cfRule>
  </conditionalFormatting>
  <conditionalFormatting sqref="F2758:F2761">
    <cfRule type="containsText" dxfId="5" priority="483" operator="between" text="HRB500E">
      <formula>NOT(ISERROR(SEARCH("HRB500E",F2758)))</formula>
    </cfRule>
    <cfRule type="containsText" dxfId="6" priority="482" operator="between" text="12m">
      <formula>NOT(ISERROR(SEARCH("12m",F2758)))</formula>
    </cfRule>
  </conditionalFormatting>
  <conditionalFormatting sqref="F2778:F2784">
    <cfRule type="containsText" dxfId="5" priority="476" operator="between" text="HRB500E">
      <formula>NOT(ISERROR(SEARCH("HRB500E",F2778)))</formula>
    </cfRule>
  </conditionalFormatting>
  <conditionalFormatting sqref="F2949:F2953">
    <cfRule type="containsText" dxfId="6" priority="457" operator="between" text="12m">
      <formula>NOT(ISERROR(SEARCH("12m",F2949)))</formula>
    </cfRule>
    <cfRule type="containsText" dxfId="5" priority="458" operator="between" text="HRB500E">
      <formula>NOT(ISERROR(SEARCH("HRB500E",F2949)))</formula>
    </cfRule>
  </conditionalFormatting>
  <conditionalFormatting sqref="F2958:F2960">
    <cfRule type="containsText" dxfId="6" priority="443" operator="between" text="12m">
      <formula>NOT(ISERROR(SEARCH("12m",F2958)))</formula>
    </cfRule>
    <cfRule type="containsText" dxfId="5" priority="444" operator="between" text="HRB500E">
      <formula>NOT(ISERROR(SEARCH("HRB500E",F2958)))</formula>
    </cfRule>
  </conditionalFormatting>
  <conditionalFormatting sqref="F2996:F3002">
    <cfRule type="containsText" dxfId="6" priority="425" operator="between" text="12m">
      <formula>NOT(ISERROR(SEARCH("12m",F2996)))</formula>
    </cfRule>
    <cfRule type="containsText" dxfId="5" priority="426" operator="between" text="HRB500E">
      <formula>NOT(ISERROR(SEARCH("HRB500E",F2996)))</formula>
    </cfRule>
  </conditionalFormatting>
  <conditionalFormatting sqref="F3026:F3028">
    <cfRule type="containsText" dxfId="6" priority="400" operator="between" text="12m">
      <formula>NOT(ISERROR(SEARCH("12m",F3026)))</formula>
    </cfRule>
    <cfRule type="containsText" dxfId="5" priority="401" operator="between" text="HRB500E">
      <formula>NOT(ISERROR(SEARCH("HRB500E",F3026)))</formula>
    </cfRule>
  </conditionalFormatting>
  <conditionalFormatting sqref="F3043:F3048">
    <cfRule type="containsText" dxfId="6" priority="323" operator="between" text="12m">
      <formula>NOT(ISERROR(SEARCH("12m",F3043)))</formula>
    </cfRule>
    <cfRule type="containsText" dxfId="5" priority="324" operator="between" text="HRB500E">
      <formula>NOT(ISERROR(SEARCH("HRB500E",F3043)))</formula>
    </cfRule>
  </conditionalFormatting>
  <conditionalFormatting sqref="F3049:F3051">
    <cfRule type="containsText" dxfId="6" priority="336" operator="between" text="12m">
      <formula>NOT(ISERROR(SEARCH("12m",F3049)))</formula>
    </cfRule>
    <cfRule type="containsText" dxfId="5" priority="337" operator="between" text="HRB500E">
      <formula>NOT(ISERROR(SEARCH("HRB500E",F3049)))</formula>
    </cfRule>
  </conditionalFormatting>
  <conditionalFormatting sqref="F3052:F3056">
    <cfRule type="containsText" dxfId="6" priority="349" operator="between" text="12m">
      <formula>NOT(ISERROR(SEARCH("12m",F3052)))</formula>
    </cfRule>
    <cfRule type="containsText" dxfId="5" priority="350" operator="between" text="HRB500E">
      <formula>NOT(ISERROR(SEARCH("HRB500E",F3052)))</formula>
    </cfRule>
  </conditionalFormatting>
  <conditionalFormatting sqref="F3057:F3058">
    <cfRule type="containsText" dxfId="6" priority="306" operator="between" text="12m">
      <formula>NOT(ISERROR(SEARCH("12m",F3057)))</formula>
    </cfRule>
    <cfRule type="containsText" dxfId="5" priority="307" operator="between" text="HRB500E">
      <formula>NOT(ISERROR(SEARCH("HRB500E",F3057)))</formula>
    </cfRule>
  </conditionalFormatting>
  <conditionalFormatting sqref="F3075:F3088">
    <cfRule type="containsText" dxfId="6" priority="292" operator="between" text="12m">
      <formula>NOT(ISERROR(SEARCH("12m",F3075)))</formula>
    </cfRule>
    <cfRule type="containsText" dxfId="5" priority="293" operator="between" text="HRB500E">
      <formula>NOT(ISERROR(SEARCH("HRB500E",F3075)))</formula>
    </cfRule>
  </conditionalFormatting>
  <conditionalFormatting sqref="F3184:F3227">
    <cfRule type="containsText" dxfId="6" priority="244" operator="between" text="12m">
      <formula>NOT(ISERROR(SEARCH("12m",F3184)))</formula>
    </cfRule>
    <cfRule type="containsText" dxfId="5" priority="245" operator="between" text="HRB500E">
      <formula>NOT(ISERROR(SEARCH("HRB500E",F3184)))</formula>
    </cfRule>
  </conditionalFormatting>
  <conditionalFormatting sqref="F4220:F4224">
    <cfRule type="containsText" dxfId="6" priority="120" operator="between" text="12m">
      <formula>NOT(ISERROR(SEARCH("12m",F4220)))</formula>
    </cfRule>
    <cfRule type="containsText" dxfId="5" priority="121" operator="between" text="HRB500E">
      <formula>NOT(ISERROR(SEARCH("HRB500E",F4220)))</formula>
    </cfRule>
  </conditionalFormatting>
  <conditionalFormatting sqref="F4878:F4907">
    <cfRule type="containsText" dxfId="6" priority="29" operator="between" text="12m">
      <formula>NOT(ISERROR(SEARCH("12m",F4878)))</formula>
    </cfRule>
    <cfRule type="containsText" dxfId="5" priority="30" operator="between" text="HRB500E">
      <formula>NOT(ISERROR(SEARCH("HRB500E",F4878)))</formula>
    </cfRule>
  </conditionalFormatting>
  <conditionalFormatting sqref="H1589:H1604">
    <cfRule type="expression" dxfId="3" priority="938">
      <formula>AND(NOT(HasFormula(XFD1589)),XFD1589&lt;&gt;"")</formula>
    </cfRule>
    <cfRule type="expression" dxfId="4" priority="937">
      <formula>AND(NOT(HasFormula(D1590)),D1590&lt;&gt;"")</formula>
    </cfRule>
  </conditionalFormatting>
  <conditionalFormatting sqref="H1702:H1706">
    <cfRule type="expression" dxfId="4" priority="7802">
      <formula>AND(NOT(HasFormula(#REF!)),#REF!&lt;&gt;"")</formula>
    </cfRule>
    <cfRule type="expression" dxfId="3" priority="7803">
      <formula>AND(NOT(HasFormula(XFD1702)),XFD1702&lt;&gt;"")</formula>
    </cfRule>
  </conditionalFormatting>
  <conditionalFormatting sqref="H1708:H1740">
    <cfRule type="expression" dxfId="4" priority="7808">
      <formula>AND(NOT(HasFormula(#REF!)),#REF!&lt;&gt;"")</formula>
    </cfRule>
    <cfRule type="expression" dxfId="3" priority="7809">
      <formula>AND(NOT(HasFormula(XFD1708)),XFD1708&lt;&gt;"")</formula>
    </cfRule>
  </conditionalFormatting>
  <conditionalFormatting sqref="H1753:H1769">
    <cfRule type="expression" dxfId="3" priority="857">
      <formula>AND(NOT(HasFormula(XFD1753)),XFD1753&lt;&gt;"")</formula>
    </cfRule>
    <cfRule type="expression" dxfId="4" priority="856">
      <formula>AND(NOT(HasFormula(D1754)),D1754&lt;&gt;"")</formula>
    </cfRule>
  </conditionalFormatting>
  <conditionalFormatting sqref="H1881:H1882">
    <cfRule type="expression" dxfId="3" priority="836">
      <formula>AND(NOT(HasFormula(XFD1881)),XFD1881&lt;&gt;"")</formula>
    </cfRule>
    <cfRule type="expression" dxfId="4" priority="835">
      <formula>AND(NOT(HasFormula(D1882)),D1882&lt;&gt;"")</formula>
    </cfRule>
  </conditionalFormatting>
  <conditionalFormatting sqref="H2053:H2054">
    <cfRule type="expression" dxfId="4" priority="7856">
      <formula>AND(NOT(HasFormula(#REF!)),#REF!&lt;&gt;"")</formula>
    </cfRule>
    <cfRule type="expression" dxfId="3" priority="7857">
      <formula>AND(NOT(HasFormula(XFD2053)),XFD2053&lt;&gt;"")</formula>
    </cfRule>
  </conditionalFormatting>
  <conditionalFormatting sqref="H2056:H2057">
    <cfRule type="expression" dxfId="4" priority="7862">
      <formula>AND(NOT(HasFormula(#REF!)),#REF!&lt;&gt;"")</formula>
    </cfRule>
    <cfRule type="expression" dxfId="3" priority="7863">
      <formula>AND(NOT(HasFormula(XFD2056)),XFD2056&lt;&gt;"")</formula>
    </cfRule>
  </conditionalFormatting>
  <conditionalFormatting sqref="H2090:H2108">
    <cfRule type="expression" dxfId="4" priority="7879">
      <formula>AND(NOT(HasFormula(#REF!)),#REF!&lt;&gt;"")</formula>
    </cfRule>
    <cfRule type="expression" dxfId="3" priority="7880">
      <formula>AND(NOT(HasFormula(XFD2090)),XFD2090&lt;&gt;"")</formula>
    </cfRule>
  </conditionalFormatting>
  <conditionalFormatting sqref="H2110:H2111">
    <cfRule type="expression" dxfId="4" priority="7885">
      <formula>AND(NOT(HasFormula(D2119)),D2119&lt;&gt;"")</formula>
    </cfRule>
    <cfRule type="expression" dxfId="3" priority="7886">
      <formula>AND(NOT(HasFormula(XFD2110)),XFD2110&lt;&gt;"")</formula>
    </cfRule>
  </conditionalFormatting>
  <conditionalFormatting sqref="H2112:H2118">
    <cfRule type="expression" dxfId="4" priority="7893">
      <formula>AND(NOT(HasFormula(D2129)),D2129&lt;&gt;"")</formula>
    </cfRule>
    <cfRule type="expression" dxfId="3" priority="7894">
      <formula>AND(NOT(HasFormula(XFD2112)),XFD2112&lt;&gt;"")</formula>
    </cfRule>
  </conditionalFormatting>
  <conditionalFormatting sqref="H2120:H2126">
    <cfRule type="expression" dxfId="4" priority="7905">
      <formula>AND(NOT(HasFormula(D2129)),D2129&lt;&gt;"")</formula>
    </cfRule>
    <cfRule type="expression" dxfId="3" priority="7906">
      <formula>AND(NOT(HasFormula(XFD2120)),XFD2120&lt;&gt;"")</formula>
    </cfRule>
  </conditionalFormatting>
  <conditionalFormatting sqref="H2127:H2128">
    <cfRule type="expression" dxfId="4" priority="7911">
      <formula>AND(NOT(HasFormula(#REF!)),#REF!&lt;&gt;"")</formula>
    </cfRule>
    <cfRule type="expression" dxfId="3" priority="7912">
      <formula>AND(NOT(HasFormula(XFD2127)),XFD2127&lt;&gt;"")</formula>
    </cfRule>
  </conditionalFormatting>
  <conditionalFormatting sqref="H2138:H2139">
    <cfRule type="expression" dxfId="4" priority="7921">
      <formula>AND(NOT(HasFormula(#REF!)),#REF!&lt;&gt;"")</formula>
    </cfRule>
    <cfRule type="expression" dxfId="3" priority="7922">
      <formula>AND(NOT(HasFormula(XFD2138)),XFD2138&lt;&gt;"")</formula>
    </cfRule>
  </conditionalFormatting>
  <conditionalFormatting sqref="H2165:H2166">
    <cfRule type="expression" dxfId="4" priority="7927">
      <formula>AND(NOT(HasFormula(#REF!)),#REF!&lt;&gt;"")</formula>
    </cfRule>
    <cfRule type="expression" dxfId="3" priority="7928">
      <formula>AND(NOT(HasFormula(XFD2165)),XFD2165&lt;&gt;"")</formula>
    </cfRule>
  </conditionalFormatting>
  <conditionalFormatting sqref="H2168:H2173">
    <cfRule type="expression" dxfId="4" priority="7966">
      <formula>AND(NOT(HasFormula(#REF!)),#REF!&lt;&gt;"")</formula>
    </cfRule>
    <cfRule type="expression" dxfId="3" priority="7967">
      <formula>AND(NOT(HasFormula(XFD2168)),XFD2168&lt;&gt;"")</formula>
    </cfRule>
  </conditionalFormatting>
  <conditionalFormatting sqref="H2247:H2249">
    <cfRule type="expression" dxfId="4" priority="8057">
      <formula>AND(NOT(HasFormula(D2252)),D2252&lt;&gt;"")</formula>
    </cfRule>
    <cfRule type="expression" dxfId="3" priority="8058">
      <formula>AND(NOT(HasFormula(XFD2247)),XFD2247&lt;&gt;"")</formula>
    </cfRule>
    <cfRule type="expression" dxfId="4" priority="8069">
      <formula>AND(NOT(HasFormula(D2252)),D2252&lt;&gt;"")</formula>
    </cfRule>
    <cfRule type="expression" dxfId="3" priority="8070">
      <formula>AND(NOT(HasFormula(XFD2247)),XFD2247&lt;&gt;"")</formula>
    </cfRule>
  </conditionalFormatting>
  <conditionalFormatting sqref="H2270:H2277">
    <cfRule type="expression" dxfId="4" priority="604">
      <formula>AND(NOT(HasFormula(D2271)),D2271&lt;&gt;"")</formula>
    </cfRule>
    <cfRule type="expression" dxfId="3" priority="605">
      <formula>AND(NOT(HasFormula(XFD2270)),XFD2270&lt;&gt;"")</formula>
    </cfRule>
  </conditionalFormatting>
  <conditionalFormatting sqref="H2338:H2348">
    <cfRule type="expression" dxfId="3" priority="577">
      <formula>AND(NOT(HasFormula(XFD2338)),XFD2338&lt;&gt;"")</formula>
    </cfRule>
    <cfRule type="expression" dxfId="4" priority="576">
      <formula>AND(NOT(HasFormula(D2325)),D2325&lt;&gt;"")</formula>
    </cfRule>
  </conditionalFormatting>
  <conditionalFormatting sqref="H2349:H2358">
    <cfRule type="expression" dxfId="3" priority="562">
      <formula>AND(NOT(HasFormula(XFD2349)),XFD2349&lt;&gt;"")</formula>
    </cfRule>
    <cfRule type="expression" dxfId="4" priority="561">
      <formula>AND(NOT(HasFormula(D2336)),D2336&lt;&gt;"")</formula>
    </cfRule>
  </conditionalFormatting>
  <conditionalFormatting sqref="H2359:H2437">
    <cfRule type="expression" dxfId="4" priority="548">
      <formula>AND(NOT(HasFormula(D2347)),D2347&lt;&gt;"")</formula>
    </cfRule>
    <cfRule type="expression" dxfId="3" priority="549">
      <formula>AND(NOT(HasFormula(XFD2359)),XFD2359&lt;&gt;"")</formula>
    </cfRule>
  </conditionalFormatting>
  <conditionalFormatting sqref="H2483:H2521">
    <cfRule type="expression" dxfId="3" priority="534">
      <formula>AND(NOT(HasFormula(XFD2483)),XFD2483&lt;&gt;"")</formula>
    </cfRule>
    <cfRule type="expression" dxfId="4" priority="533">
      <formula>AND(NOT(HasFormula(D2484)),D2484&lt;&gt;"")</formula>
    </cfRule>
  </conditionalFormatting>
  <conditionalFormatting sqref="H2529:H2534">
    <cfRule type="expression" dxfId="4" priority="8167">
      <formula>AND(NOT(HasFormula(D2533)),D2533&lt;&gt;"")</formula>
    </cfRule>
    <cfRule type="expression" dxfId="3" priority="8168">
      <formula>AND(NOT(HasFormula(XFD2529)),XFD2529&lt;&gt;"")</formula>
    </cfRule>
  </conditionalFormatting>
  <conditionalFormatting sqref="H2576:H2581">
    <cfRule type="expression" dxfId="3" priority="526">
      <formula>AND(NOT(HasFormula(XFD2576)),XFD2576&lt;&gt;"")</formula>
    </cfRule>
    <cfRule type="expression" dxfId="4" priority="525">
      <formula>AND(NOT(HasFormula(D2577)),D2577&lt;&gt;"")</formula>
    </cfRule>
  </conditionalFormatting>
  <conditionalFormatting sqref="H2602:H2604">
    <cfRule type="expression" dxfId="4" priority="8193">
      <formula>AND(NOT(HasFormula(D2605)),D2605&lt;&gt;"")</formula>
    </cfRule>
    <cfRule type="expression" dxfId="3" priority="8194">
      <formula>AND(NOT(HasFormula(XFD2602)),XFD2602&lt;&gt;"")</formula>
    </cfRule>
  </conditionalFormatting>
  <conditionalFormatting sqref="H2611:H2643">
    <cfRule type="expression" dxfId="4" priority="8197">
      <formula>AND(NOT(HasFormula(#REF!)),#REF!&lt;&gt;"")</formula>
    </cfRule>
    <cfRule type="expression" dxfId="3" priority="8198">
      <formula>AND(NOT(HasFormula(XFD2611)),XFD2611&lt;&gt;"")</formula>
    </cfRule>
  </conditionalFormatting>
  <conditionalFormatting sqref="H2650:H2664">
    <cfRule type="expression" dxfId="4" priority="516">
      <formula>AND(NOT(HasFormula(D2651)),D2651&lt;&gt;"")</formula>
    </cfRule>
    <cfRule type="expression" dxfId="3" priority="517">
      <formula>AND(NOT(HasFormula(XFD2650)),XFD2650&lt;&gt;"")</formula>
    </cfRule>
  </conditionalFormatting>
  <conditionalFormatting sqref="H2758:H2777">
    <cfRule type="expression" dxfId="4" priority="487">
      <formula>AND(NOT(HasFormula(#REF!)),#REF!&lt;&gt;"")</formula>
    </cfRule>
    <cfRule type="expression" dxfId="3" priority="488">
      <formula>AND(NOT(HasFormula(XFD2758)),XFD2758&lt;&gt;"")</formula>
    </cfRule>
  </conditionalFormatting>
  <conditionalFormatting sqref="H2778:H2801">
    <cfRule type="expression" dxfId="4" priority="473">
      <formula>AND(NOT(HasFormula(#REF!)),#REF!&lt;&gt;"")</formula>
    </cfRule>
    <cfRule type="expression" dxfId="3" priority="474">
      <formula>AND(NOT(HasFormula(XFD2778)),XFD2778&lt;&gt;"")</formula>
    </cfRule>
  </conditionalFormatting>
  <conditionalFormatting sqref="H2802:H2842">
    <cfRule type="expression" dxfId="3" priority="468">
      <formula>AND(NOT(HasFormula(XFD2802)),XFD2802&lt;&gt;"")</formula>
    </cfRule>
    <cfRule type="expression" dxfId="4" priority="467">
      <formula>AND(NOT(HasFormula(#REF!)),#REF!&lt;&gt;"")</formula>
    </cfRule>
  </conditionalFormatting>
  <conditionalFormatting sqref="H2851:H2859">
    <cfRule type="expression" dxfId="4" priority="8336">
      <formula>AND(NOT(HasFormula(#REF!)),#REF!&lt;&gt;"")</formula>
    </cfRule>
    <cfRule type="expression" dxfId="3" priority="8337">
      <formula>AND(NOT(HasFormula(XFD2851)),XFD2851&lt;&gt;"")</formula>
    </cfRule>
  </conditionalFormatting>
  <conditionalFormatting sqref="H2906:H2907">
    <cfRule type="expression" dxfId="4" priority="8374">
      <formula>AND(NOT(HasFormula(D2908)),D2908&lt;&gt;"")</formula>
    </cfRule>
    <cfRule type="expression" dxfId="3" priority="8375">
      <formula>AND(NOT(HasFormula(XFD2906)),XFD2906&lt;&gt;"")</formula>
    </cfRule>
  </conditionalFormatting>
  <conditionalFormatting sqref="H2932:H2948">
    <cfRule type="expression" dxfId="4" priority="464">
      <formula>AND(NOT(HasFormula(#REF!)),#REF!&lt;&gt;"")</formula>
    </cfRule>
    <cfRule type="expression" dxfId="3" priority="465">
      <formula>AND(NOT(HasFormula(XFD2932)),XFD2932&lt;&gt;"")</formula>
    </cfRule>
  </conditionalFormatting>
  <conditionalFormatting sqref="H2949:H2957">
    <cfRule type="expression" dxfId="4" priority="448">
      <formula>AND(NOT(HasFormula(#REF!)),#REF!&lt;&gt;"")</formula>
    </cfRule>
    <cfRule type="expression" dxfId="3" priority="449">
      <formula>AND(NOT(HasFormula(XFD2949)),XFD2949&lt;&gt;"")</formula>
    </cfRule>
  </conditionalFormatting>
  <conditionalFormatting sqref="H2958:H2995">
    <cfRule type="expression" dxfId="4" priority="436">
      <formula>AND(NOT(HasFormula(#REF!)),#REF!&lt;&gt;"")</formula>
    </cfRule>
    <cfRule type="expression" dxfId="3" priority="437">
      <formula>AND(NOT(HasFormula(XFD2958)),XFD2958&lt;&gt;"")</formula>
    </cfRule>
  </conditionalFormatting>
  <conditionalFormatting sqref="H2996:H3025">
    <cfRule type="expression" dxfId="4" priority="409">
      <formula>AND(NOT(HasFormula(#REF!)),#REF!&lt;&gt;"")</formula>
    </cfRule>
    <cfRule type="expression" dxfId="3" priority="410">
      <formula>AND(NOT(HasFormula(XFD2996)),XFD2996&lt;&gt;"")</formula>
    </cfRule>
  </conditionalFormatting>
  <conditionalFormatting sqref="H3026:H3032">
    <cfRule type="expression" dxfId="4" priority="369">
      <formula>AND(NOT(HasFormula(#REF!)),#REF!&lt;&gt;"")</formula>
    </cfRule>
    <cfRule type="expression" dxfId="3" priority="370">
      <formula>AND(NOT(HasFormula(XFD3026)),XFD3026&lt;&gt;"")</formula>
    </cfRule>
  </conditionalFormatting>
  <conditionalFormatting sqref="H3033:H3038">
    <cfRule type="expression" dxfId="4" priority="303">
      <formula>AND(NOT(HasFormula(#REF!)),#REF!&lt;&gt;"")</formula>
    </cfRule>
    <cfRule type="expression" dxfId="3" priority="304">
      <formula>AND(NOT(HasFormula(XFD3033)),XFD3033&lt;&gt;"")</formula>
    </cfRule>
  </conditionalFormatting>
  <conditionalFormatting sqref="H3039:H3042">
    <cfRule type="expression" dxfId="4" priority="365">
      <formula>AND(NOT(HasFormula(#REF!)),#REF!&lt;&gt;"")</formula>
    </cfRule>
    <cfRule type="expression" dxfId="3" priority="366">
      <formula>AND(NOT(HasFormula(XFD3039)),XFD3039&lt;&gt;"")</formula>
    </cfRule>
  </conditionalFormatting>
  <conditionalFormatting sqref="H3043:H3054">
    <cfRule type="expression" dxfId="4" priority="301">
      <formula>AND(NOT(HasFormula(#REF!)),#REF!&lt;&gt;"")</formula>
    </cfRule>
    <cfRule type="expression" dxfId="3" priority="302">
      <formula>AND(NOT(HasFormula(XFD3043)),XFD3043&lt;&gt;"")</formula>
    </cfRule>
  </conditionalFormatting>
  <conditionalFormatting sqref="H3055:H3102">
    <cfRule type="expression" dxfId="3" priority="258">
      <formula>AND(NOT(HasFormula(XFD3055)),XFD3055&lt;&gt;"")</formula>
    </cfRule>
    <cfRule type="expression" dxfId="4" priority="257">
      <formula>AND(NOT(HasFormula(#REF!)),#REF!&lt;&gt;"")</formula>
    </cfRule>
  </conditionalFormatting>
  <conditionalFormatting sqref="H3141:H3142">
    <cfRule type="expression" dxfId="4" priority="8533">
      <formula>AND(NOT(HasFormula(D3143)),D3143&lt;&gt;"")</formula>
    </cfRule>
    <cfRule type="expression" dxfId="3" priority="8534">
      <formula>AND(NOT(HasFormula(XFD3141)),XFD3141&lt;&gt;"")</formula>
    </cfRule>
  </conditionalFormatting>
  <conditionalFormatting sqref="H3154:H3183">
    <cfRule type="expression" dxfId="4" priority="8539">
      <formula>AND(NOT(HasFormula(#REF!)),#REF!&lt;&gt;"")</formula>
    </cfRule>
    <cfRule type="expression" dxfId="3" priority="8540">
      <formula>AND(NOT(HasFormula(XFD3154)),XFD3154&lt;&gt;"")</formula>
    </cfRule>
  </conditionalFormatting>
  <conditionalFormatting sqref="H3184:H3261">
    <cfRule type="expression" dxfId="4" priority="236">
      <formula>AND(NOT(HasFormula(#REF!)),#REF!&lt;&gt;"")</formula>
    </cfRule>
    <cfRule type="expression" dxfId="3" priority="237">
      <formula>AND(NOT(HasFormula(XFD3184)),XFD3184&lt;&gt;"")</formula>
    </cfRule>
  </conditionalFormatting>
  <conditionalFormatting sqref="H3284:H3289">
    <cfRule type="expression" dxfId="4" priority="8581">
      <formula>AND(NOT(HasFormula(#REF!)),#REF!&lt;&gt;"")</formula>
    </cfRule>
    <cfRule type="expression" dxfId="3" priority="8582">
      <formula>AND(NOT(HasFormula(XFD3284)),XFD3284&lt;&gt;"")</formula>
    </cfRule>
  </conditionalFormatting>
  <conditionalFormatting sqref="H3290:H3316">
    <cfRule type="expression" dxfId="4" priority="234">
      <formula>AND(NOT(HasFormula(#REF!)),#REF!&lt;&gt;"")</formula>
    </cfRule>
    <cfRule type="expression" dxfId="3" priority="235">
      <formula>AND(NOT(HasFormula(XFD3290)),XFD3290&lt;&gt;"")</formula>
    </cfRule>
  </conditionalFormatting>
  <conditionalFormatting sqref="H3317:H3318">
    <cfRule type="expression" dxfId="4" priority="232">
      <formula>AND(NOT(HasFormula(#REF!)),#REF!&lt;&gt;"")</formula>
    </cfRule>
    <cfRule type="expression" dxfId="3" priority="233">
      <formula>AND(NOT(HasFormula(XFD3317)),XFD3317&lt;&gt;"")</formula>
    </cfRule>
  </conditionalFormatting>
  <conditionalFormatting sqref="H3319:H3329">
    <cfRule type="expression" dxfId="4" priority="230">
      <formula>AND(NOT(HasFormula(#REF!)),#REF!&lt;&gt;"")</formula>
    </cfRule>
    <cfRule type="expression" dxfId="3" priority="231">
      <formula>AND(NOT(HasFormula(XFD3319)),XFD3319&lt;&gt;"")</formula>
    </cfRule>
  </conditionalFormatting>
  <conditionalFormatting sqref="H3330:H3335">
    <cfRule type="expression" dxfId="4" priority="226">
      <formula>AND(NOT(HasFormula(#REF!)),#REF!&lt;&gt;"")</formula>
    </cfRule>
    <cfRule type="expression" dxfId="3" priority="227">
      <formula>AND(NOT(HasFormula(XFD3330)),XFD3330&lt;&gt;"")</formula>
    </cfRule>
  </conditionalFormatting>
  <conditionalFormatting sqref="H3336:H3375">
    <cfRule type="expression" dxfId="4" priority="224">
      <formula>AND(NOT(HasFormula(#REF!)),#REF!&lt;&gt;"")</formula>
    </cfRule>
    <cfRule type="expression" dxfId="3" priority="225">
      <formula>AND(NOT(HasFormula(XFD3336)),XFD3336&lt;&gt;"")</formula>
    </cfRule>
  </conditionalFormatting>
  <conditionalFormatting sqref="H3376:H3408">
    <cfRule type="expression" dxfId="4" priority="212">
      <formula>AND(NOT(HasFormula(#REF!)),#REF!&lt;&gt;"")</formula>
    </cfRule>
    <cfRule type="expression" dxfId="3" priority="213">
      <formula>AND(NOT(HasFormula(XFD3376)),XFD3376&lt;&gt;"")</formula>
    </cfRule>
  </conditionalFormatting>
  <conditionalFormatting sqref="H3489:H3503">
    <cfRule type="expression" dxfId="4" priority="206">
      <formula>AND(NOT(HasFormula(#REF!)),#REF!&lt;&gt;"")</formula>
    </cfRule>
    <cfRule type="expression" dxfId="3" priority="207">
      <formula>AND(NOT(HasFormula(XFD3489)),XFD3489&lt;&gt;"")</formula>
    </cfRule>
  </conditionalFormatting>
  <conditionalFormatting sqref="H3504:H3509">
    <cfRule type="expression" dxfId="4" priority="202">
      <formula>AND(NOT(HasFormula(#REF!)),#REF!&lt;&gt;"")</formula>
    </cfRule>
    <cfRule type="expression" dxfId="3" priority="203">
      <formula>AND(NOT(HasFormula(XFD3504)),XFD3504&lt;&gt;"")</formula>
    </cfRule>
  </conditionalFormatting>
  <conditionalFormatting sqref="H3510:H3527">
    <cfRule type="expression" dxfId="4" priority="200">
      <formula>AND(NOT(HasFormula(#REF!)),#REF!&lt;&gt;"")</formula>
    </cfRule>
    <cfRule type="expression" dxfId="3" priority="201">
      <formula>AND(NOT(HasFormula(XFD3510)),XFD3510&lt;&gt;"")</formula>
    </cfRule>
  </conditionalFormatting>
  <conditionalFormatting sqref="H3540:H3541">
    <cfRule type="expression" dxfId="4" priority="8777">
      <formula>AND(NOT(HasFormula(D3542)),D3542&lt;&gt;"")</formula>
    </cfRule>
    <cfRule type="expression" dxfId="3" priority="8778">
      <formula>AND(NOT(HasFormula(XFD3540)),XFD3540&lt;&gt;"")</formula>
    </cfRule>
  </conditionalFormatting>
  <conditionalFormatting sqref="H3570:H3571">
    <cfRule type="expression" dxfId="3" priority="199">
      <formula>AND(NOT(HasFormula(XFD3570)),XFD3570&lt;&gt;"")</formula>
    </cfRule>
    <cfRule type="expression" dxfId="4" priority="198">
      <formula>AND(NOT(HasFormula(D3573)),D3573&lt;&gt;"")</formula>
    </cfRule>
  </conditionalFormatting>
  <conditionalFormatting sqref="H3572:H3580">
    <cfRule type="expression" dxfId="4" priority="196">
      <formula>AND(NOT(HasFormula(D3573)),D3573&lt;&gt;"")</formula>
    </cfRule>
    <cfRule type="expression" dxfId="3" priority="197">
      <formula>AND(NOT(HasFormula(XFD3572)),XFD3572&lt;&gt;"")</formula>
    </cfRule>
  </conditionalFormatting>
  <conditionalFormatting sqref="H3587:H3588">
    <cfRule type="expression" dxfId="3" priority="183">
      <formula>AND(NOT(HasFormula(XFD3587)),XFD3587&lt;&gt;"")</formula>
    </cfRule>
    <cfRule type="expression" dxfId="4" priority="182">
      <formula>AND(NOT(HasFormula(D3588)),D3588&lt;&gt;"")</formula>
    </cfRule>
  </conditionalFormatting>
  <conditionalFormatting sqref="H3590:H3593">
    <cfRule type="expression" dxfId="3" priority="181">
      <formula>AND(NOT(HasFormula(XFD3590)),XFD3590&lt;&gt;"")</formula>
    </cfRule>
    <cfRule type="expression" dxfId="4" priority="180">
      <formula>AND(NOT(HasFormula(D3591)),D3591&lt;&gt;"")</formula>
    </cfRule>
  </conditionalFormatting>
  <conditionalFormatting sqref="H3596:H3598">
    <cfRule type="expression" dxfId="3" priority="179">
      <formula>AND(NOT(HasFormula(XFD3596)),XFD3596&lt;&gt;"")</formula>
    </cfRule>
    <cfRule type="expression" dxfId="4" priority="178">
      <formula>AND(NOT(HasFormula(D3597)),D3597&lt;&gt;"")</formula>
    </cfRule>
  </conditionalFormatting>
  <conditionalFormatting sqref="H3599:H3602">
    <cfRule type="expression" dxfId="4" priority="194">
      <formula>AND(NOT(HasFormula(D3600)),D3600&lt;&gt;"")</formula>
    </cfRule>
    <cfRule type="expression" dxfId="3" priority="195">
      <formula>AND(NOT(HasFormula(XFD3599)),XFD3599&lt;&gt;"")</formula>
    </cfRule>
  </conditionalFormatting>
  <conditionalFormatting sqref="H3603:H3661">
    <cfRule type="expression" dxfId="3" priority="177">
      <formula>AND(NOT(HasFormula(XFD3603)),XFD3603&lt;&gt;"")</formula>
    </cfRule>
    <cfRule type="expression" dxfId="4" priority="176">
      <formula>AND(NOT(HasFormula(D3604)),D3604&lt;&gt;"")</formula>
    </cfRule>
  </conditionalFormatting>
  <conditionalFormatting sqref="H3669:H3716">
    <cfRule type="expression" dxfId="3" priority="175">
      <formula>AND(NOT(HasFormula(XFD3669)),XFD3669&lt;&gt;"")</formula>
    </cfRule>
    <cfRule type="expression" dxfId="4" priority="174">
      <formula>AND(NOT(HasFormula(D3670)),D3670&lt;&gt;"")</formula>
    </cfRule>
  </conditionalFormatting>
  <conditionalFormatting sqref="H3753:H3781">
    <cfRule type="expression" dxfId="3" priority="173">
      <formula>AND(NOT(HasFormula(XFD3753)),XFD3753&lt;&gt;"")</formula>
    </cfRule>
    <cfRule type="expression" dxfId="4" priority="172">
      <formula>AND(NOT(HasFormula(D3754)),D3754&lt;&gt;"")</formula>
    </cfRule>
  </conditionalFormatting>
  <conditionalFormatting sqref="H3852:H3854">
    <cfRule type="expression" dxfId="4" priority="8947">
      <formula>AND(NOT(HasFormula(D3854)),D3854&lt;&gt;"")</formula>
    </cfRule>
    <cfRule type="expression" dxfId="3" priority="8948">
      <formula>AND(NOT(HasFormula(XFD3852)),XFD3852&lt;&gt;"")</formula>
    </cfRule>
  </conditionalFormatting>
  <conditionalFormatting sqref="H3882:H3997">
    <cfRule type="expression" dxfId="3" priority="164">
      <formula>AND(NOT(HasFormula(XFD3882)),XFD3882&lt;&gt;"")</formula>
    </cfRule>
    <cfRule type="expression" dxfId="4" priority="163">
      <formula>AND(NOT(HasFormula(D3883)),D3883&lt;&gt;"")</formula>
    </cfRule>
  </conditionalFormatting>
  <conditionalFormatting sqref="H4067:H4086">
    <cfRule type="expression" dxfId="4" priority="148">
      <formula>AND(NOT(HasFormula(D4068)),D4068&lt;&gt;"")</formula>
    </cfRule>
    <cfRule type="expression" dxfId="3" priority="149">
      <formula>AND(NOT(HasFormula(XFD4067)),XFD4067&lt;&gt;"")</formula>
    </cfRule>
  </conditionalFormatting>
  <conditionalFormatting sqref="H4087:H4104">
    <cfRule type="expression" dxfId="4" priority="8977">
      <formula>AND(NOT(HasFormula(D4089)),D4089&lt;&gt;"")</formula>
    </cfRule>
    <cfRule type="expression" dxfId="3" priority="8978">
      <formula>AND(NOT(HasFormula(XFD4087)),XFD4087&lt;&gt;"")</formula>
    </cfRule>
  </conditionalFormatting>
  <conditionalFormatting sqref="H4156:H4158">
    <cfRule type="expression" dxfId="3" priority="105">
      <formula>AND(NOT(HasFormula(XFD4156)),XFD4156&lt;&gt;"")</formula>
    </cfRule>
    <cfRule type="expression" dxfId="4" priority="104">
      <formula>AND(NOT(HasFormula(D4157)),D4157&lt;&gt;"")</formula>
    </cfRule>
  </conditionalFormatting>
  <conditionalFormatting sqref="H4162:H4245">
    <cfRule type="expression" dxfId="3" priority="103">
      <formula>AND(NOT(HasFormula(XFD4162)),XFD4162&lt;&gt;"")</formula>
    </cfRule>
    <cfRule type="expression" dxfId="4" priority="102">
      <formula>AND(NOT(HasFormula(D4163)),D4163&lt;&gt;"")</formula>
    </cfRule>
  </conditionalFormatting>
  <conditionalFormatting sqref="H4402:H4403">
    <cfRule type="expression" dxfId="4" priority="100">
      <formula>AND(NOT(HasFormula(#REF!)),#REF!&lt;&gt;"")</formula>
    </cfRule>
    <cfRule type="expression" dxfId="3" priority="101">
      <formula>AND(NOT(HasFormula(XFD4402)),XFD4402&lt;&gt;"")</formula>
    </cfRule>
  </conditionalFormatting>
  <conditionalFormatting sqref="H4404:H4528">
    <cfRule type="expression" dxfId="3" priority="91">
      <formula>AND(NOT(HasFormula(XFD4404)),XFD4404&lt;&gt;"")</formula>
    </cfRule>
    <cfRule type="expression" dxfId="4" priority="90">
      <formula>AND(NOT(HasFormula(#REF!)),#REF!&lt;&gt;"")</formula>
    </cfRule>
  </conditionalFormatting>
  <conditionalFormatting sqref="H4547:H4601">
    <cfRule type="expression" dxfId="3" priority="87">
      <formula>AND(NOT(HasFormula(XFD4547)),XFD4547&lt;&gt;"")</formula>
    </cfRule>
    <cfRule type="expression" dxfId="4" priority="86">
      <formula>AND(NOT(HasFormula(D4548)),D4548&lt;&gt;"")</formula>
    </cfRule>
  </conditionalFormatting>
  <conditionalFormatting sqref="H4726:H4736">
    <cfRule type="expression" dxfId="4" priority="47">
      <formula>AND(NOT(HasFormula(#REF!)),#REF!&lt;&gt;"")</formula>
    </cfRule>
    <cfRule type="expression" dxfId="3" priority="48">
      <formula>AND(NOT(HasFormula(XFD4726)),XFD4726&lt;&gt;"")</formula>
    </cfRule>
  </conditionalFormatting>
  <conditionalFormatting sqref="H4885:H4886">
    <cfRule type="expression" dxfId="4" priority="18">
      <formula>AND(NOT(HasFormula(D4887)),D4887&lt;&gt;"")</formula>
    </cfRule>
    <cfRule type="expression" dxfId="3" priority="19">
      <formula>AND(NOT(HasFormula(XFD4885)),XFD4885&lt;&gt;"")</formula>
    </cfRule>
  </conditionalFormatting>
  <conditionalFormatting sqref="H4888:H4890">
    <cfRule type="expression" dxfId="4" priority="9177">
      <formula>AND(NOT(HasFormula(D4890)),D4890&lt;&gt;"")</formula>
    </cfRule>
    <cfRule type="expression" dxfId="3" priority="9178">
      <formula>AND(NOT(HasFormula(XFD4888)),XFD4888&lt;&gt;"")</formula>
    </cfRule>
  </conditionalFormatting>
  <conditionalFormatting sqref="H4907:H4937">
    <cfRule type="expression" dxfId="4" priority="16">
      <formula>AND(NOT(HasFormula(D4908)),D4908&lt;&gt;"")</formula>
    </cfRule>
    <cfRule type="expression" dxfId="3" priority="17">
      <formula>AND(NOT(HasFormula(XFD4907)),XFD4907&lt;&gt;"")</formula>
    </cfRule>
  </conditionalFormatting>
  <conditionalFormatting sqref="H5005:H5097">
    <cfRule type="expression" dxfId="4" priority="9220">
      <formula>AND(NOT(HasFormula(D5007)),D5007&lt;&gt;"")</formula>
    </cfRule>
    <cfRule type="expression" dxfId="3" priority="9221">
      <formula>AND(NOT(HasFormula(XFD5005)),XFD5005&lt;&gt;"")</formula>
    </cfRule>
  </conditionalFormatting>
  <conditionalFormatting sqref="H5098:H5124">
    <cfRule type="expression" dxfId="4" priority="9244">
      <formula>AND(NOT(HasFormula(#REF!)),#REF!&lt;&gt;"")</formula>
    </cfRule>
    <cfRule type="expression" dxfId="3" priority="9245">
      <formula>AND(NOT(HasFormula(XFD5098)),XFD5098&lt;&gt;"")</formula>
    </cfRule>
  </conditionalFormatting>
  <conditionalFormatting sqref="H1047490:H1048576">
    <cfRule type="expression" dxfId="4" priority="7703">
      <formula>AND(NOT(HasFormula(D1)),D1&lt;&gt;"")</formula>
    </cfRule>
    <cfRule type="expression" dxfId="3" priority="7704">
      <formula>AND(NOT(HasFormula(XFD1047490)),XFD1047490&lt;&gt;"")</formula>
    </cfRule>
  </conditionalFormatting>
  <conditionalFormatting sqref="L880:L881">
    <cfRule type="containsText" dxfId="1" priority="1701" operator="between" text="送货车型9.6米">
      <formula>NOT(ISERROR(SEARCH("送货车型9.6米",L880)))</formula>
    </cfRule>
  </conditionalFormatting>
  <conditionalFormatting sqref="L917:L918">
    <cfRule type="containsText" dxfId="1" priority="1696" operator="between" text="送货车型9.6米">
      <formula>NOT(ISERROR(SEARCH("送货车型9.6米",L917)))</formula>
    </cfRule>
  </conditionalFormatting>
  <conditionalFormatting sqref="L968:L969">
    <cfRule type="containsText" dxfId="1" priority="1601" operator="between" text="送货车型9.6米">
      <formula>NOT(ISERROR(SEARCH("送货车型9.6米",L968)))</formula>
    </cfRule>
  </conditionalFormatting>
  <conditionalFormatting sqref="L1000:L1002">
    <cfRule type="containsText" dxfId="1" priority="1378" operator="between" text="送货车型9.6米">
      <formula>NOT(ISERROR(SEARCH("送货车型9.6米",L1000)))</formula>
    </cfRule>
  </conditionalFormatting>
  <conditionalFormatting sqref="L1069:L1137">
    <cfRule type="containsText" dxfId="1" priority="1190" operator="between" text="送货车型9.6米">
      <formula>NOT(ISERROR(SEARCH("送货车型9.6米",L1069)))</formula>
    </cfRule>
  </conditionalFormatting>
  <conditionalFormatting sqref="M887:M904">
    <cfRule type="containsText" dxfId="1" priority="1711" operator="between" text="送货车型9.6米">
      <formula>NOT(ISERROR(SEARCH("送货车型9.6米",M887)))</formula>
    </cfRule>
  </conditionalFormatting>
  <conditionalFormatting sqref="M1599:M1601">
    <cfRule type="containsText" dxfId="1" priority="929" operator="between" text="送货车型9.6米">
      <formula>NOT(ISERROR(SEARCH("送货车型9.6米",M1599)))</formula>
    </cfRule>
  </conditionalFormatting>
  <conditionalFormatting sqref="M1636:M1637">
    <cfRule type="containsText" dxfId="1" priority="892" operator="between" text="送货车型9.6米">
      <formula>NOT(ISERROR(SEARCH("送货车型9.6米",M1636)))</formula>
    </cfRule>
  </conditionalFormatting>
  <conditionalFormatting sqref="M1638:M1643">
    <cfRule type="containsText" dxfId="1" priority="891" operator="between" text="送货车型9.6米">
      <formula>NOT(ISERROR(SEARCH("送货车型9.6米",M1638)))</formula>
    </cfRule>
  </conditionalFormatting>
  <conditionalFormatting sqref="M1644:M1645">
    <cfRule type="containsText" dxfId="1" priority="890" operator="between" text="送货车型9.6米">
      <formula>NOT(ISERROR(SEARCH("送货车型9.6米",M1644)))</formula>
    </cfRule>
  </conditionalFormatting>
  <conditionalFormatting sqref="M1646:M1649">
    <cfRule type="containsText" dxfId="1" priority="889" operator="between" text="送货车型9.6米">
      <formula>NOT(ISERROR(SEARCH("送货车型9.6米",M1646)))</formula>
    </cfRule>
  </conditionalFormatting>
  <conditionalFormatting sqref="M1665:M1685">
    <cfRule type="containsText" dxfId="1" priority="858" operator="between" text="送货车型9.6米">
      <formula>NOT(ISERROR(SEARCH("送货车型9.6米",M1665)))</formula>
    </cfRule>
  </conditionalFormatting>
  <conditionalFormatting sqref="M1871:M1880">
    <cfRule type="containsText" dxfId="1" priority="826" operator="between" text="送货车型9.6米">
      <formula>NOT(ISERROR(SEARCH("送货车型9.6米",M1871)))</formula>
    </cfRule>
  </conditionalFormatting>
  <conditionalFormatting sqref="M1883:M1899">
    <cfRule type="containsText" dxfId="1" priority="827" operator="between" text="送货车型9.6米">
      <formula>NOT(ISERROR(SEARCH("送货车型9.6米",M1883)))</formula>
    </cfRule>
  </conditionalFormatting>
  <conditionalFormatting sqref="M1908:M1925">
    <cfRule type="containsText" dxfId="1" priority="750" operator="between" text="送货车型9.6米">
      <formula>NOT(ISERROR(SEARCH("送货车型9.6米",M1908)))</formula>
    </cfRule>
  </conditionalFormatting>
  <conditionalFormatting sqref="M1936:M1939">
    <cfRule type="containsText" dxfId="1" priority="719" operator="between" text="送货车型9.6米">
      <formula>NOT(ISERROR(SEARCH("送货车型9.6米",M1936)))</formula>
    </cfRule>
  </conditionalFormatting>
  <conditionalFormatting sqref="M1967:M1986">
    <cfRule type="containsText" dxfId="1" priority="717" operator="between" text="送货车型9.6米">
      <formula>NOT(ISERROR(SEARCH("送货车型9.6米",M1967)))</formula>
    </cfRule>
  </conditionalFormatting>
  <conditionalFormatting sqref="M2234:M2237">
    <cfRule type="containsText" dxfId="1" priority="616" operator="between" text="送货车型9.6米">
      <formula>NOT(ISERROR(SEARCH("送货车型9.6米",M2234)))</formula>
    </cfRule>
  </conditionalFormatting>
  <conditionalFormatting sqref="M2239:M2246">
    <cfRule type="containsText" dxfId="1" priority="615" operator="between" text="送货车型9.6米">
      <formula>NOT(ISERROR(SEARCH("送货车型9.6米",M2239)))</formula>
    </cfRule>
  </conditionalFormatting>
  <conditionalFormatting sqref="M2271:M2277">
    <cfRule type="containsText" dxfId="1" priority="601" operator="between" text="送货车型9.6米">
      <formula>NOT(ISERROR(SEARCH("送货车型9.6米",M2271)))</formula>
    </cfRule>
  </conditionalFormatting>
  <conditionalFormatting sqref="M2300:M2305">
    <cfRule type="containsText" dxfId="1" priority="595" operator="between" text="送货车型9.6米">
      <formula>NOT(ISERROR(SEARCH("送货车型9.6米",M2300)))</formula>
    </cfRule>
  </conditionalFormatting>
  <conditionalFormatting sqref="M2306:M2337">
    <cfRule type="containsText" dxfId="1" priority="578" operator="between" text="送货车型9.6米">
      <formula>NOT(ISERROR(SEARCH("送货车型9.6米",M2306)))</formula>
    </cfRule>
  </conditionalFormatting>
  <conditionalFormatting sqref="M2338:M2342">
    <cfRule type="containsText" dxfId="1" priority="565" operator="between" text="送货车型9.6米">
      <formula>NOT(ISERROR(SEARCH("送货车型9.6米",M2338)))</formula>
    </cfRule>
  </conditionalFormatting>
  <conditionalFormatting sqref="M2343:M2348">
    <cfRule type="containsText" dxfId="1" priority="563" operator="between" text="送货车型9.6米">
      <formula>NOT(ISERROR(SEARCH("送货车型9.6米",M2343)))</formula>
    </cfRule>
  </conditionalFormatting>
  <conditionalFormatting sqref="M2360:M2428">
    <cfRule type="containsText" dxfId="1" priority="535" operator="between" text="送货车型9.6米">
      <formula>NOT(ISERROR(SEARCH("送货车型9.6米",M2360)))</formula>
    </cfRule>
  </conditionalFormatting>
  <conditionalFormatting sqref="M3043:M3048">
    <cfRule type="containsText" dxfId="1" priority="313" operator="between" text="送货车型9.6米">
      <formula>NOT(ISERROR(SEARCH("送货车型9.6米",M3043)))</formula>
    </cfRule>
  </conditionalFormatting>
  <conditionalFormatting sqref="M3052:M3053">
    <cfRule type="containsText" dxfId="1" priority="312" operator="between" text="送货车型9.6米">
      <formula>NOT(ISERROR(SEARCH("送货车型9.6米",M3052)))</formula>
    </cfRule>
  </conditionalFormatting>
  <conditionalFormatting sqref="M3090:M3096">
    <cfRule type="containsText" dxfId="1" priority="281" operator="between" text="送货车型9.6米">
      <formula>NOT(ISERROR(SEARCH("送货车型9.6米",M3090)))</formula>
    </cfRule>
  </conditionalFormatting>
  <conditionalFormatting sqref="M5014:M5019">
    <cfRule type="containsText" dxfId="1" priority="8" operator="between" text="送货车型9.6米">
      <formula>NOT(ISERROR(SEARCH("送货车型9.6米",M5014)))</formula>
    </cfRule>
  </conditionalFormatting>
  <conditionalFormatting sqref="M5020:M5035">
    <cfRule type="containsText" dxfId="1" priority="6" operator="between" text="送货车型9.6米">
      <formula>NOT(ISERROR(SEARCH("送货车型9.6米",M5020)))</formula>
    </cfRule>
  </conditionalFormatting>
  <conditionalFormatting sqref="M5036:M5047">
    <cfRule type="containsText" dxfId="1" priority="5" operator="between" text="送货车型9.6米">
      <formula>NOT(ISERROR(SEARCH("送货车型9.6米",M5036)))</formula>
    </cfRule>
  </conditionalFormatting>
  <conditionalFormatting sqref="M5067:M5070">
    <cfRule type="timePeriod" dxfId="7" priority="3" timePeriod="yesterday">
      <formula>FLOOR(M5067,1)=TODAY()-1</formula>
    </cfRule>
  </conditionalFormatting>
  <conditionalFormatting sqref="N888:N904">
    <cfRule type="containsText" dxfId="1" priority="1723" operator="between" text="送货车型9.6米">
      <formula>NOT(ISERROR(SEARCH("送货车型9.6米",N888)))</formula>
    </cfRule>
  </conditionalFormatting>
  <conditionalFormatting sqref="O955:O996">
    <cfRule type="containsText" dxfId="1" priority="1388" operator="between" text="送货车型9.6米">
      <formula>NOT(ISERROR(SEARCH("送货车型9.6米",O955)))</formula>
    </cfRule>
  </conditionalFormatting>
  <conditionalFormatting sqref="P598:P692">
    <cfRule type="expression" dxfId="2" priority="1874">
      <formula>P598&gt;0</formula>
    </cfRule>
  </conditionalFormatting>
  <conditionalFormatting sqref="P751:P773">
    <cfRule type="expression" dxfId="2" priority="1774">
      <formula>P751&gt;0</formula>
    </cfRule>
  </conditionalFormatting>
  <conditionalFormatting sqref="P812:P1315">
    <cfRule type="expression" dxfId="2" priority="1077">
      <formula>P812&gt;0</formula>
    </cfRule>
  </conditionalFormatting>
  <conditionalFormatting sqref="P1402:P1524">
    <cfRule type="expression" dxfId="2" priority="1075">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1" timePeriod="yesterday">
      <formula>FLOOR(C1,1)=TODAY()-1</formula>
    </cfRule>
  </conditionalFormatting>
  <conditionalFormatting sqref="D2:E1400 D1403:E1404 D1407:E1418 D1422:E1427 D1429:E1430 D1432:E1433 D1436:E1486 D1488:E1496 E1 I1:L1 H2:L1401 E1401">
    <cfRule type="expression" dxfId="4" priority="1081">
      <formula>AND(NOT(HasFormula(XFD2)),XFD2&lt;&gt;"")</formula>
    </cfRule>
  </conditionalFormatting>
  <conditionalFormatting sqref="E1 I1:L1 H2:L1401 D2:E1400 E1401 D1403:E1404 D1407:E1418 D1422:E1427 D1429:E1430 D1432:E1433 D1436:E1486 D1488:E1496">
    <cfRule type="expression" dxfId="3" priority="108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5">
      <formula>AND(NOT(_xlfn.ISFORMULA(D2)),D2&lt;&gt;"")</formula>
    </cfRule>
  </conditionalFormatting>
  <conditionalFormatting sqref="L13:O14">
    <cfRule type="containsText" dxfId="1" priority="1991" operator="between" text="送货车型9.6米">
      <formula>NOT(ISERROR(SEARCH("送货车型9.6米",L13)))</formula>
    </cfRule>
  </conditionalFormatting>
  <conditionalFormatting sqref="L18:O18 L21:O21 L23:O23">
    <cfRule type="containsText" dxfId="1" priority="1990" operator="between" text="送货车型9.6米">
      <formula>NOT(ISERROR(SEARCH("送货车型9.6米",L18)))</formula>
    </cfRule>
  </conditionalFormatting>
  <conditionalFormatting sqref="L27:O28">
    <cfRule type="containsText" dxfId="1" priority="1987" operator="between" text="送货车型9.6米">
      <formula>NOT(ISERROR(SEARCH("送货车型9.6米",L27)))</formula>
    </cfRule>
  </conditionalFormatting>
  <conditionalFormatting sqref="L174:O176">
    <cfRule type="containsText" dxfId="1" priority="1968" operator="between" text="送货车型9.6米">
      <formula>NOT(ISERROR(SEARCH("送货车型9.6米",L174)))</formula>
    </cfRule>
  </conditionalFormatting>
  <conditionalFormatting sqref="L185:O188">
    <cfRule type="containsText" dxfId="1" priority="1965" operator="between" text="送货车型9.6米">
      <formula>NOT(ISERROR(SEARCH("送货车型9.6米",L185)))</formula>
    </cfRule>
  </conditionalFormatting>
  <conditionalFormatting sqref="L200:O201">
    <cfRule type="containsText" dxfId="1" priority="1962" operator="between" text="送货车型9.6米">
      <formula>NOT(ISERROR(SEARCH("送货车型9.6米",L200)))</formula>
    </cfRule>
  </conditionalFormatting>
  <conditionalFormatting sqref="M318:O335">
    <cfRule type="containsText" dxfId="1" priority="1930" operator="between" text="送货车型9.6米">
      <formula>NOT(ISERROR(SEARCH("送货车型9.6米",M318)))</formula>
    </cfRule>
  </conditionalFormatting>
  <conditionalFormatting sqref="M351:O382">
    <cfRule type="containsText" dxfId="1" priority="1895" operator="between" text="送货车型9.6米">
      <formula>NOT(ISERROR(SEARCH("送货车型9.6米",M351)))</formula>
    </cfRule>
  </conditionalFormatting>
  <conditionalFormatting sqref="M391:O397">
    <cfRule type="containsText" dxfId="1" priority="188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4" operator="between" text="12m">
      <formula>NOT(ISERROR(SEARCH("12m",F613)))</formula>
    </cfRule>
    <cfRule type="containsText" dxfId="5" priority="1105" operator="between" text="HRB500E">
      <formula>NOT(ISERROR(SEARCH("HRB500E",F613)))</formula>
    </cfRule>
  </conditionalFormatting>
  <conditionalFormatting sqref="M689:O696">
    <cfRule type="containsText" dxfId="1" priority="1870" operator="between" text="送货车型9.6米">
      <formula>NOT(ISERROR(SEARCH("送货车型9.6米",M689)))</formula>
    </cfRule>
  </conditionalFormatting>
  <conditionalFormatting sqref="M700:O717">
    <cfRule type="containsText" dxfId="1" priority="1863" operator="between" text="送货车型9.6米">
      <formula>NOT(ISERROR(SEARCH("送货车型9.6米",M700)))</formula>
    </cfRule>
  </conditionalFormatting>
  <conditionalFormatting sqref="M719:O758">
    <cfRule type="containsText" dxfId="1" priority="1795" operator="between" text="送货车型9.6米">
      <formula>NOT(ISERROR(SEARCH("送货车型9.6米",M719)))</formula>
    </cfRule>
  </conditionalFormatting>
  <conditionalFormatting sqref="M787:O800 O801:O803">
    <cfRule type="containsText" dxfId="1" priority="1787" operator="between" text="送货车型9.6米">
      <formula>NOT(ISERROR(SEARCH("送货车型9.6米",M787)))</formula>
    </cfRule>
  </conditionalFormatting>
  <conditionalFormatting sqref="M801:N802">
    <cfRule type="containsText" dxfId="1" priority="1784" operator="between" text="送货车型9.6米">
      <formula>NOT(ISERROR(SEARCH("送货车型9.6米",M801)))</formula>
    </cfRule>
  </conditionalFormatting>
  <conditionalFormatting sqref="M804:O811">
    <cfRule type="containsText" dxfId="1" priority="1782" operator="between" text="送货车型9.6米">
      <formula>NOT(ISERROR(SEARCH("送货车型9.6米",M804)))</formula>
    </cfRule>
  </conditionalFormatting>
  <conditionalFormatting sqref="M819:O833">
    <cfRule type="containsText" dxfId="1" priority="1764" operator="between" text="送货车型9.6米">
      <formula>NOT(ISERROR(SEARCH("送货车型9.6米",M819)))</formula>
    </cfRule>
  </conditionalFormatting>
  <conditionalFormatting sqref="M845:O855">
    <cfRule type="containsText" dxfId="1" priority="1752" operator="between" text="送货车型9.6米">
      <formula>NOT(ISERROR(SEARCH("送货车型9.6米",M845)))</formula>
    </cfRule>
  </conditionalFormatting>
  <conditionalFormatting sqref="L856:O857">
    <cfRule type="containsText" dxfId="1" priority="1756" operator="between" text="送货车型9.6米">
      <formula>NOT(ISERROR(SEARCH("送货车型9.6米",L856)))</formula>
    </cfRule>
  </conditionalFormatting>
  <conditionalFormatting sqref="M955:N994">
    <cfRule type="containsText" dxfId="1" priority="1688" operator="between" text="送货车型9.6米">
      <formula>NOT(ISERROR(SEARCH("送货车型9.6米",M955)))</formula>
    </cfRule>
  </conditionalFormatting>
  <conditionalFormatting sqref="L995:N996">
    <cfRule type="containsText" dxfId="1" priority="1389" operator="between" text="送货车型9.6米">
      <formula>NOT(ISERROR(SEARCH("送货车型9.6米",L995)))</formula>
    </cfRule>
  </conditionalFormatting>
  <conditionalFormatting sqref="M999:O1019">
    <cfRule type="containsText" dxfId="1" priority="1377" operator="between" text="送货车型9.6米">
      <formula>NOT(ISERROR(SEARCH("送货车型9.6米",M999)))</formula>
    </cfRule>
  </conditionalFormatting>
  <conditionalFormatting sqref="M1024:O1137">
    <cfRule type="containsText" dxfId="1" priority="1102" operator="between" text="送货车型9.6米">
      <formula>NOT(ISERROR(SEARCH("送货车型9.6米",M1024)))</formula>
    </cfRule>
  </conditionalFormatting>
  <conditionalFormatting sqref="L1138:O1503">
    <cfRule type="containsText" dxfId="1" priority="942" operator="between" text="送货车型9.6米">
      <formula>NOT(ISERROR(SEARCH("送货车型9.6米",L1138)))</formula>
    </cfRule>
  </conditionalFormatting>
  <conditionalFormatting sqref="E1402 H1402:L1402">
    <cfRule type="expression" dxfId="4" priority="7721">
      <formula>AND(NOT(HasFormula(#REF!)),#REF!&lt;&gt;"")</formula>
    </cfRule>
    <cfRule type="expression" dxfId="3" priority="7722">
      <formula>AND(NOT(HasFormula(XFA1402)),XFA1402&lt;&gt;"")</formula>
    </cfRule>
  </conditionalFormatting>
  <conditionalFormatting sqref="H1403:L1404 H1407:L1418 E1420 H1420:L1420">
    <cfRule type="expression" dxfId="4" priority="7699">
      <formula>AND(NOT(HasFormula(A1404)),A1404&lt;&gt;"")</formula>
    </cfRule>
    <cfRule type="expression" dxfId="3" priority="7700">
      <formula>AND(NOT(HasFormula(XFA1403)),XFA1403&lt;&gt;"")</formula>
    </cfRule>
  </conditionalFormatting>
  <conditionalFormatting sqref="D1405:E1406">
    <cfRule type="expression" dxfId="4" priority="7725">
      <formula>AND(NOT(HasFormula(XFD1407)),XFD1407&lt;&gt;"")</formula>
    </cfRule>
    <cfRule type="expression" dxfId="3" priority="7726">
      <formula>AND(NOT(HasFormula(XEZ1405)),XEZ1405&lt;&gt;"")</formula>
    </cfRule>
  </conditionalFormatting>
  <conditionalFormatting sqref="H1405:L1406">
    <cfRule type="expression" dxfId="3" priority="7728">
      <formula>AND(NOT(HasFormula(XFD1405)),XFD1405&lt;&gt;"")</formula>
    </cfRule>
    <cfRule type="expression" dxfId="4" priority="7727">
      <formula>AND(NOT(HasFormula(D1407)),D1407&lt;&gt;"")</formula>
    </cfRule>
  </conditionalFormatting>
  <conditionalFormatting sqref="E1421 H1421:L1421">
    <cfRule type="expression" dxfId="3" priority="7678">
      <formula>AND(NOT(HasFormula(XFA1421)),XFA1421&lt;&gt;"")</formula>
    </cfRule>
    <cfRule type="expression" dxfId="4" priority="7677">
      <formula>AND(NOT(HasFormula(A1429)),A1429&lt;&gt;"")</formula>
    </cfRule>
  </conditionalFormatting>
  <conditionalFormatting sqref="H1422:L1427 H1432:L1433">
    <cfRule type="expression" dxfId="3" priority="7672">
      <formula>AND(NOT(HasFormula(XFD1422)),XFD1422&lt;&gt;"")</formula>
    </cfRule>
    <cfRule type="expression" dxfId="4" priority="7671">
      <formula>AND(NOT(HasFormula(D1423)),D1423&lt;&gt;"")</formula>
    </cfRule>
  </conditionalFormatting>
  <conditionalFormatting sqref="D1428:E1428 D1431:E1431">
    <cfRule type="expression" dxfId="3" priority="7684">
      <formula>AND(NOT(HasFormula(XEZ1428)),XEZ1428&lt;&gt;"")</formula>
    </cfRule>
    <cfRule type="expression" dxfId="4" priority="768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1047489">
    <cfRule type="expression" dxfId="4" priority="7665">
      <formula>AND(NOT(HasFormula(D1430)),D1430&lt;&gt;"")</formula>
    </cfRule>
    <cfRule type="expression" dxfId="3" priority="7666">
      <formula>AND(NOT(HasFormula(XFD1429)),XFD1429&lt;&gt;"")</formula>
    </cfRule>
  </conditionalFormatting>
  <conditionalFormatting sqref="D1434:E1435">
    <cfRule type="expression" dxfId="3" priority="7674">
      <formula>AND(NOT(HasFormula(XEZ1434)),XEZ1434&lt;&gt;"")</formula>
    </cfRule>
    <cfRule type="expression" dxfId="4" priority="7673">
      <formula>AND(NOT(HasFormula(XFD1421)),XFD1421&lt;&gt;"")</formula>
    </cfRule>
  </conditionalFormatting>
  <conditionalFormatting sqref="H1434:L1435">
    <cfRule type="expression" dxfId="4" priority="7687">
      <formula>AND(NOT(HasFormula(D1429)),D1429&lt;&gt;"")</formula>
    </cfRule>
    <cfRule type="expression" dxfId="3" priority="7688">
      <formula>AND(NOT(HasFormula(XFD1434)),XFD1434&lt;&gt;"")</formula>
    </cfRule>
  </conditionalFormatting>
  <conditionalFormatting sqref="D1498:E1501">
    <cfRule type="expression" dxfId="4" priority="947">
      <formula>AND(NOT(HasFormula(XFD1499)),XFD1499&lt;&gt;"")</formula>
    </cfRule>
    <cfRule type="expression" dxfId="3" priority="949">
      <formula>AND(NOT(HasFormula(XEZ1498)),XEZ1498&lt;&gt;"")</formula>
    </cfRule>
  </conditionalFormatting>
  <conditionalFormatting sqref="H1498:L1501">
    <cfRule type="expression" dxfId="4" priority="959">
      <formula>AND(NOT(HasFormula(D1499)),D1499&lt;&gt;"")</formula>
    </cfRule>
    <cfRule type="expression" dxfId="3" priority="961">
      <formula>AND(NOT(HasFormula(XFD1498)),XFD1498&lt;&gt;"")</formula>
    </cfRule>
  </conditionalFormatting>
  <conditionalFormatting sqref="H1502:L1524">
    <cfRule type="expression" dxfId="3" priority="7746">
      <formula>AND(NOT(HasFormula(XFD1502)),XFD1502&lt;&gt;"")</formula>
    </cfRule>
    <cfRule type="expression" dxfId="4" priority="774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3">
    <cfRule type="expression" dxfId="3" priority="1007">
      <formula>AND(NOT(HasFormula(XEZ1504)),XEZ1504&lt;&gt;"")</formula>
    </cfRule>
  </conditionalFormatting>
  <conditionalFormatting sqref="D1506:E1512">
    <cfRule type="expression" dxfId="4" priority="100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1047483 D5082:D5098">
    <cfRule type="expression" dxfId="4" priority="99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67:O5070 L5067:L5070 L5048:O5066 N5014:O5047 L5014:L5047">
    <cfRule type="containsText" dxfId="1" priority="94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1047483 E5082:E5098">
    <cfRule type="expression" dxfId="4" priority="776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1047489 I5082:L5098">
    <cfRule type="expression" dxfId="4" priority="7761">
      <formula>AND(NOT(HasFormula(E1565)),E1565&lt;&gt;"")</formula>
    </cfRule>
    <cfRule type="expression" dxfId="3" priority="7762">
      <formula>AND(NOT(HasFormula(A1564)),A1564&lt;&gt;"")</formula>
    </cfRule>
  </conditionalFormatting>
  <conditionalFormatting sqref="D1589:E1604">
    <cfRule type="expression" dxfId="3" priority="934">
      <formula>AND(NOT(HasFormula(XEZ1589)),XEZ1589&lt;&gt;"")</formula>
    </cfRule>
  </conditionalFormatting>
  <conditionalFormatting sqref="I1589:L1604">
    <cfRule type="expression" dxfId="3" priority="940">
      <formula>AND(NOT(HasFormula(A1589)),A1589&lt;&gt;"")</formula>
    </cfRule>
    <cfRule type="expression" dxfId="4" priority="939">
      <formula>AND(NOT(HasFormula(E1590)),E1590&lt;&gt;"")</formula>
    </cfRule>
  </conditionalFormatting>
  <conditionalFormatting sqref="L1589:O1598 L1599:L1604 O1599:O1625">
    <cfRule type="containsText" dxfId="1" priority="930" operator="between" text="送货车型9.6米">
      <formula>NOT(ISERROR(SEARCH("送货车型9.6米",L1589)))</formula>
    </cfRule>
  </conditionalFormatting>
  <conditionalFormatting sqref="D1625 D1629">
    <cfRule type="expression" dxfId="4" priority="7792">
      <formula>AND(NOT(HasFormula(#REF!)),#REF!&lt;&gt;"")</formula>
    </cfRule>
  </conditionalFormatting>
  <conditionalFormatting sqref="E1625 E1629">
    <cfRule type="expression" dxfId="4" priority="7793">
      <formula>AND(NOT(HasFormula(#REF!)),#REF!&lt;&gt;"")</formula>
    </cfRule>
  </conditionalFormatting>
  <conditionalFormatting sqref="H1625 H1629">
    <cfRule type="expression" dxfId="4" priority="7790">
      <formula>AND(NOT(HasFormula(#REF!)),#REF!&lt;&gt;"")</formula>
    </cfRule>
    <cfRule type="expression" dxfId="3" priority="7791">
      <formula>AND(NOT(HasFormula(XFD1625)),XFD1625&lt;&gt;"")</formula>
    </cfRule>
  </conditionalFormatting>
  <conditionalFormatting sqref="I1625:L1625 I1629:L1629">
    <cfRule type="expression" dxfId="4" priority="7794">
      <formula>AND(NOT(HasFormula(#REF!)),#REF!&lt;&gt;"")</formula>
    </cfRule>
    <cfRule type="expression" dxfId="3" priority="7795">
      <formula>AND(NOT(HasFormula(A1625)),A1625&lt;&gt;"")</formula>
    </cfRule>
  </conditionalFormatting>
  <conditionalFormatting sqref="D1630:D1649 D1651:D1676 D1686:D1700">
    <cfRule type="expression" dxfId="4" priority="7798">
      <formula>AND(NOT(HasFormula(#REF!)),#REF!&lt;&gt;"")</formula>
    </cfRule>
  </conditionalFormatting>
  <conditionalFormatting sqref="E1630:E1649 E1651:E1676 E1686:E1700">
    <cfRule type="expression" dxfId="4" priority="7799">
      <formula>AND(NOT(HasFormula(#REF!)),#REF!&lt;&gt;"")</formula>
    </cfRule>
  </conditionalFormatting>
  <conditionalFormatting sqref="H1630:H1649 H1651:H1700">
    <cfRule type="expression" dxfId="4" priority="7796">
      <formula>AND(NOT(HasFormula(#REF!)),#REF!&lt;&gt;"")</formula>
    </cfRule>
    <cfRule type="expression" dxfId="3" priority="7797">
      <formula>AND(NOT(HasFormula(XFD1630)),XFD1630&lt;&gt;"")</formula>
    </cfRule>
  </conditionalFormatting>
  <conditionalFormatting sqref="I1630:L1649 I1651:L1676 I1686:L1700">
    <cfRule type="expression" dxfId="4" priority="7800">
      <formula>AND(NOT(HasFormula(#REF!)),#REF!&lt;&gt;"")</formula>
    </cfRule>
    <cfRule type="expression" dxfId="3" priority="7801">
      <formula>AND(NOT(HasFormula(A1630)),A1630&lt;&gt;"")</formula>
    </cfRule>
  </conditionalFormatting>
  <conditionalFormatting sqref="M1635:O1635 O1636:O1649 O1651:O1664 O1686:O1700">
    <cfRule type="containsText" dxfId="1" priority="893" operator="between" text="送货车型9.6米">
      <formula>NOT(ISERROR(SEARCH("送货车型9.6米",M1635)))</formula>
    </cfRule>
  </conditionalFormatting>
  <conditionalFormatting sqref="I1702:L1706">
    <cfRule type="expression" dxfId="4" priority="7806">
      <formula>AND(NOT(HasFormula(#REF!)),#REF!&lt;&gt;"")</formula>
    </cfRule>
    <cfRule type="expression" dxfId="3" priority="7807">
      <formula>AND(NOT(HasFormula(A1702)),A1702&lt;&gt;"")</formula>
    </cfRule>
  </conditionalFormatting>
  <conditionalFormatting sqref="I1708:L1740">
    <cfRule type="expression" dxfId="4" priority="7812">
      <formula>AND(NOT(HasFormula(#REF!)),#REF!&lt;&gt;"")</formula>
    </cfRule>
    <cfRule type="expression" dxfId="3" priority="7813">
      <formula>AND(NOT(HasFormula(A1708)),A1708&lt;&gt;"")</formula>
    </cfRule>
  </conditionalFormatting>
  <conditionalFormatting sqref="D1758 D1761">
    <cfRule type="expression" dxfId="4" priority="7822">
      <formula>AND(NOT(HasFormula(#REF!)),#REF!&lt;&gt;"")</formula>
    </cfRule>
  </conditionalFormatting>
  <conditionalFormatting sqref="E1758 E1761">
    <cfRule type="expression" dxfId="4" priority="7823">
      <formula>AND(NOT(HasFormula(#REF!)),#REF!&lt;&gt;"")</formula>
    </cfRule>
  </conditionalFormatting>
  <conditionalFormatting sqref="I1758:L1758 I1761:L1761 L1762:L1769">
    <cfRule type="expression" dxfId="4" priority="7824">
      <formula>AND(NOT(HasFormula(#REF!)),#REF!&lt;&gt;"")</formula>
    </cfRule>
    <cfRule type="expression" dxfId="3" priority="7825">
      <formula>AND(NOT(HasFormula(A1758)),A1758&lt;&gt;"")</formula>
    </cfRule>
  </conditionalFormatting>
  <conditionalFormatting sqref="I1762:K1769">
    <cfRule type="expression" dxfId="4" priority="7818">
      <formula>AND(NOT(HasFormula(#REF!)),#REF!&lt;&gt;"")</formula>
    </cfRule>
    <cfRule type="expression" dxfId="3" priority="7819">
      <formula>AND(NOT(HasFormula(A1762)),A1762&lt;&gt;"")</formula>
    </cfRule>
  </conditionalFormatting>
  <conditionalFormatting sqref="D1881:E1882">
    <cfRule type="expression" dxfId="3" priority="832">
      <formula>AND(NOT(HasFormula(XEZ1881)),XEZ1881&lt;&gt;"")</formula>
    </cfRule>
  </conditionalFormatting>
  <conditionalFormatting sqref="I1881:L1882">
    <cfRule type="expression" dxfId="3" priority="838">
      <formula>AND(NOT(HasFormula(A1881)),A1881&lt;&gt;"")</formula>
    </cfRule>
    <cfRule type="expression" dxfId="4" priority="837">
      <formula>AND(NOT(HasFormula(E1882)),E1882&lt;&gt;"")</formula>
    </cfRule>
  </conditionalFormatting>
  <conditionalFormatting sqref="L1881:O1882">
    <cfRule type="containsText" dxfId="1" priority="828" operator="between" text="送货车型9.6米">
      <formula>NOT(ISERROR(SEARCH("送货车型9.6米",L1881)))</formula>
    </cfRule>
  </conditionalFormatting>
  <conditionalFormatting sqref="C1908:C1935 C1940:C1961">
    <cfRule type="timePeriod" dxfId="7" priority="784" timePeriod="yesterday">
      <formula>FLOOR(C1908,1)=TODAY()-1</formula>
    </cfRule>
  </conditionalFormatting>
  <conditionalFormatting sqref="L1908 N1908:O1908">
    <cfRule type="containsText" dxfId="1" priority="761" operator="between" text="送货车型9.6米">
      <formula>NOT(ISERROR(SEARCH("送货车型9.6米",L1908)))</formula>
    </cfRule>
  </conditionalFormatting>
  <conditionalFormatting sqref="L1909 N1909:O1909">
    <cfRule type="containsText" dxfId="1" priority="760" operator="between" text="送货车型9.6米">
      <formula>NOT(ISERROR(SEARCH("送货车型9.6米",L1909)))</formula>
    </cfRule>
  </conditionalFormatting>
  <conditionalFormatting sqref="L1910 N1910:O1910">
    <cfRule type="containsText" dxfId="1" priority="759" operator="between" text="送货车型9.6米">
      <formula>NOT(ISERROR(SEARCH("送货车型9.6米",L1910)))</formula>
    </cfRule>
  </conditionalFormatting>
  <conditionalFormatting sqref="L1911 N1911:O1911">
    <cfRule type="containsText" dxfId="1" priority="758" operator="between" text="送货车型9.6米">
      <formula>NOT(ISERROR(SEARCH("送货车型9.6米",L1911)))</formula>
    </cfRule>
  </conditionalFormatting>
  <conditionalFormatting sqref="L1912 N1912:O1912">
    <cfRule type="containsText" dxfId="1" priority="757" operator="between" text="送货车型9.6米">
      <formula>NOT(ISERROR(SEARCH("送货车型9.6米",L1912)))</formula>
    </cfRule>
  </conditionalFormatting>
  <conditionalFormatting sqref="L1913 N1913:O1913">
    <cfRule type="containsText" dxfId="1" priority="756" operator="between" text="送货车型9.6米">
      <formula>NOT(ISERROR(SEARCH("送货车型9.6米",L1913)))</formula>
    </cfRule>
  </conditionalFormatting>
  <conditionalFormatting sqref="L1914 N1914:O1914">
    <cfRule type="containsText" dxfId="1" priority="755" operator="between" text="送货车型9.6米">
      <formula>NOT(ISERROR(SEARCH("送货车型9.6米",L1914)))</formula>
    </cfRule>
  </conditionalFormatting>
  <conditionalFormatting sqref="L1915 N1915:O1915">
    <cfRule type="containsText" dxfId="1" priority="754" operator="between" text="送货车型9.6米">
      <formula>NOT(ISERROR(SEARCH("送货车型9.6米",L1915)))</formula>
    </cfRule>
  </conditionalFormatting>
  <conditionalFormatting sqref="L1916 N1916:O1916">
    <cfRule type="containsText" dxfId="1" priority="753" operator="between" text="送货车型9.6米">
      <formula>NOT(ISERROR(SEARCH("送货车型9.6米",L1916)))</formula>
    </cfRule>
  </conditionalFormatting>
  <conditionalFormatting sqref="L1917 N1917:O1917">
    <cfRule type="containsText" dxfId="1" priority="752" operator="between" text="送货车型9.6米">
      <formula>NOT(ISERROR(SEARCH("送货车型9.6米",L1917)))</formula>
    </cfRule>
  </conditionalFormatting>
  <conditionalFormatting sqref="L1918 N1918:O1918">
    <cfRule type="containsText" dxfId="1" priority="751" operator="between" text="送货车型9.6米">
      <formula>NOT(ISERROR(SEARCH("送货车型9.6米",L1918)))</formula>
    </cfRule>
  </conditionalFormatting>
  <conditionalFormatting sqref="D1919:D1935 D1940:D1961">
    <cfRule type="expression" dxfId="2" priority="787">
      <formula>AND(NOT(_xlfn.ISFORMULA(D1919)),D1919&lt;&gt;"")</formula>
    </cfRule>
  </conditionalFormatting>
  <conditionalFormatting sqref="D1919:E1935 D1940:E1961">
    <cfRule type="expression" dxfId="3" priority="790">
      <formula>AND(NOT(HasFormula(XEZ1919)),XEZ1919&lt;&gt;"")</formula>
    </cfRule>
  </conditionalFormatting>
  <conditionalFormatting sqref="J1919:L1921 I1922:L1924">
    <cfRule type="expression" dxfId="3" priority="796">
      <formula>AND(NOT(HasFormula(A1919)),A1919&lt;&gt;"")</formula>
    </cfRule>
    <cfRule type="expression" dxfId="4" priority="795">
      <formula>AND(NOT(HasFormula(E1920)),E1920&lt;&gt;"")</formula>
    </cfRule>
  </conditionalFormatting>
  <conditionalFormatting sqref="L1919:L1961 N1919:O1935 O1936:O1986 N1940:N1966">
    <cfRule type="containsText" dxfId="1" priority="786" operator="between" text="送货车型9.6米">
      <formula>NOT(ISERROR(SEARCH("送货车型9.6米",L1919)))</formula>
    </cfRule>
  </conditionalFormatting>
  <conditionalFormatting sqref="D1925:D1935 D1940:D1961">
    <cfRule type="expression" dxfId="4" priority="800">
      <formula>AND(NOT(HasFormula(#REF!)),#REF!&lt;&gt;"")</formula>
    </cfRule>
  </conditionalFormatting>
  <conditionalFormatting sqref="E1925:E1935 E1940:E1961">
    <cfRule type="expression" dxfId="4" priority="801">
      <formula>AND(NOT(HasFormula(#REF!)),#REF!&lt;&gt;"")</formula>
    </cfRule>
  </conditionalFormatting>
  <conditionalFormatting sqref="I1925:L1961">
    <cfRule type="expression" dxfId="3" priority="803">
      <formula>AND(NOT(HasFormula(A1925)),A1925&lt;&gt;"")</formula>
    </cfRule>
    <cfRule type="expression" dxfId="4" priority="802">
      <formula>AND(NOT(HasFormula(#REF!)),#REF!&lt;&gt;"")</formula>
    </cfRule>
  </conditionalFormatting>
  <conditionalFormatting sqref="M1926:M1935 M1940:M1966">
    <cfRule type="containsText" dxfId="1" priority="785" operator="between" text="送货车型9.6米">
      <formula>NOT(ISERROR(SEARCH("送货车型9.6米",M1926)))</formula>
    </cfRule>
  </conditionalFormatting>
  <conditionalFormatting sqref="I2053:L2054">
    <cfRule type="expression" dxfId="4" priority="7860">
      <formula>AND(NOT(HasFormula(#REF!)),#REF!&lt;&gt;"")</formula>
    </cfRule>
    <cfRule type="expression" dxfId="3" priority="7861">
      <formula>AND(NOT(HasFormula(A2053)),A2053&lt;&gt;"")</formula>
    </cfRule>
  </conditionalFormatting>
  <conditionalFormatting sqref="I2056:L2057">
    <cfRule type="expression" dxfId="4" priority="7866">
      <formula>AND(NOT(HasFormula(#REF!)),#REF!&lt;&gt;"")</formula>
    </cfRule>
    <cfRule type="expression" dxfId="3" priority="7867">
      <formula>AND(NOT(HasFormula(A2056)),A2056&lt;&gt;"")</formula>
    </cfRule>
  </conditionalFormatting>
  <conditionalFormatting sqref="D2058:E2086">
    <cfRule type="expression" dxfId="3" priority="711">
      <formula>AND(NOT(HasFormula(XEZ2058)),XEZ2058&lt;&gt;"")</formula>
    </cfRule>
  </conditionalFormatting>
  <conditionalFormatting sqref="I2090:L2108">
    <cfRule type="expression" dxfId="4" priority="7883">
      <formula>AND(NOT(HasFormula(#REF!)),#REF!&lt;&gt;"")</formula>
    </cfRule>
    <cfRule type="expression" dxfId="3" priority="7884">
      <formula>AND(NOT(HasFormula(A2090)),A2090&lt;&gt;"")</formula>
    </cfRule>
  </conditionalFormatting>
  <conditionalFormatting sqref="I2110:L2111">
    <cfRule type="expression" dxfId="4" priority="7889">
      <formula>AND(NOT(HasFormula(E2119)),E2119&lt;&gt;"")</formula>
    </cfRule>
    <cfRule type="expression" dxfId="3" priority="7890">
      <formula>AND(NOT(HasFormula(A2110)),A2110&lt;&gt;"")</formula>
    </cfRule>
  </conditionalFormatting>
  <conditionalFormatting sqref="I2112:L2118">
    <cfRule type="expression" dxfId="4" priority="7901">
      <formula>AND(NOT(HasFormula(E2129)),E2129&lt;&gt;"")</formula>
    </cfRule>
    <cfRule type="expression" dxfId="3" priority="7902">
      <formula>AND(NOT(HasFormula(A2112)),A2112&lt;&gt;"")</formula>
    </cfRule>
  </conditionalFormatting>
  <conditionalFormatting sqref="I2120:L2126">
    <cfRule type="expression" dxfId="4" priority="7907">
      <formula>AND(NOT(HasFormula(E2129)),E2129&lt;&gt;"")</formula>
    </cfRule>
    <cfRule type="expression" dxfId="3" priority="7908">
      <formula>AND(NOT(HasFormula(A2120)),A2120&lt;&gt;"")</formula>
    </cfRule>
  </conditionalFormatting>
  <conditionalFormatting sqref="M2120:O2128">
    <cfRule type="containsText" dxfId="1" priority="686" operator="between" text="送货车型9.6米">
      <formula>NOT(ISERROR(SEARCH("送货车型9.6米",M2120)))</formula>
    </cfRule>
  </conditionalFormatting>
  <conditionalFormatting sqref="I2127:L2128">
    <cfRule type="expression" dxfId="4" priority="7919">
      <formula>AND(NOT(HasFormula(#REF!)),#REF!&lt;&gt;"")</formula>
    </cfRule>
    <cfRule type="expression" dxfId="3" priority="7920">
      <formula>AND(NOT(HasFormula(A2127)),A2127&lt;&gt;"")</formula>
    </cfRule>
  </conditionalFormatting>
  <conditionalFormatting sqref="I2138:L2139">
    <cfRule type="expression" dxfId="4" priority="7925">
      <formula>AND(NOT(HasFormula(#REF!)),#REF!&lt;&gt;"")</formula>
    </cfRule>
    <cfRule type="expression" dxfId="3" priority="7926">
      <formula>AND(NOT(HasFormula(A2138)),A2138&lt;&gt;"")</formula>
    </cfRule>
  </conditionalFormatting>
  <conditionalFormatting sqref="I2165:L2166">
    <cfRule type="expression" dxfId="4" priority="7931">
      <formula>AND(NOT(HasFormula(#REF!)),#REF!&lt;&gt;"")</formula>
    </cfRule>
    <cfRule type="expression" dxfId="3" priority="7932">
      <formula>AND(NOT(HasFormula(A2165)),A2165&lt;&gt;"")</formula>
    </cfRule>
  </conditionalFormatting>
  <conditionalFormatting sqref="H2201:H2218 H2234:H2244 H2220:H2232">
    <cfRule type="expression" dxfId="4" priority="619">
      <formula>AND(NOT(HasFormula(D2202)),D2202&lt;&gt;"")</formula>
    </cfRule>
    <cfRule type="expression" dxfId="3" priority="620">
      <formula>AND(NOT(HasFormula(XFD2201)),XFD2201&lt;&gt;"")</formula>
    </cfRule>
  </conditionalFormatting>
  <conditionalFormatting sqref="H2219 H2233">
    <cfRule type="expression" dxfId="4" priority="8051">
      <formula>AND(NOT(HasFormula(#REF!)),#REF!&lt;&gt;"")</formula>
    </cfRule>
    <cfRule type="expression" dxfId="3" priority="8052">
      <formula>AND(NOT(HasFormula(XFD2219)),XFD2219&lt;&gt;"")</formula>
    </cfRule>
  </conditionalFormatting>
  <conditionalFormatting sqref="I2225:L2226">
    <cfRule type="expression" dxfId="4" priority="8049">
      <formula>AND(NOT(HasFormula(E2227)),E2227&lt;&gt;"")</formula>
    </cfRule>
    <cfRule type="expression" dxfId="3" priority="8050">
      <formula>AND(NOT(HasFormula(A2225)),A2225&lt;&gt;"")</formula>
    </cfRule>
  </conditionalFormatting>
  <conditionalFormatting sqref="D2234:E2237">
    <cfRule type="expression" dxfId="3" priority="626">
      <formula>AND(NOT(HasFormula(XEZ2234)),XEZ2234&lt;&gt;"")</formula>
    </cfRule>
  </conditionalFormatting>
  <conditionalFormatting sqref="I2234:L2237">
    <cfRule type="expression" dxfId="4" priority="631">
      <formula>AND(NOT(HasFormula(E2235)),E2235&lt;&gt;"")</formula>
    </cfRule>
    <cfRule type="expression" dxfId="3" priority="632">
      <formula>AND(NOT(HasFormula(A2234)),A2234&lt;&gt;"")</formula>
    </cfRule>
  </conditionalFormatting>
  <conditionalFormatting sqref="L2234:L2237 N2234:O2237">
    <cfRule type="containsText" dxfId="1" priority="622" operator="between" text="送货车型9.6米">
      <formula>NOT(ISERROR(SEARCH("送货车型9.6米",L2234)))</formula>
    </cfRule>
  </conditionalFormatting>
  <conditionalFormatting sqref="I2247:L2249">
    <cfRule type="expression" dxfId="4" priority="8061">
      <formula>AND(NOT(HasFormula(E2252)),E2252&lt;&gt;"")</formula>
    </cfRule>
    <cfRule type="expression" dxfId="3" priority="8062">
      <formula>AND(NOT(HasFormula(A2247)),A2247&lt;&gt;"")</formula>
    </cfRule>
  </conditionalFormatting>
  <conditionalFormatting sqref="D2270:E2277">
    <cfRule type="expression" dxfId="3" priority="609">
      <formula>AND(NOT(HasFormula(XEZ2270)),XEZ2270&lt;&gt;"")</formula>
    </cfRule>
  </conditionalFormatting>
  <conditionalFormatting sqref="I2270:L2277">
    <cfRule type="expression" dxfId="4" priority="612">
      <formula>AND(NOT(HasFormula(E2271)),E2271&lt;&gt;"")</formula>
    </cfRule>
    <cfRule type="expression" dxfId="3" priority="613">
      <formula>AND(NOT(HasFormula(A2270)),A2270&lt;&gt;"")</formula>
    </cfRule>
  </conditionalFormatting>
  <conditionalFormatting sqref="L2270:L2277 N2270:O2277">
    <cfRule type="containsText" dxfId="1" priority="606" operator="between" text="送货车型9.6米">
      <formula>NOT(ISERROR(SEARCH("送货车型9.6米",L2270)))</formula>
    </cfRule>
  </conditionalFormatting>
  <conditionalFormatting sqref="H2306:H2322 H2324:H2335">
    <cfRule type="expression" dxfId="4" priority="579">
      <formula>AND(NOT(HasFormula(D2307)),D2307&lt;&gt;"")</formula>
    </cfRule>
    <cfRule type="expression" dxfId="3" priority="580">
      <formula>AND(NOT(HasFormula(XFD2306)),XFD2306&lt;&gt;"")</formula>
    </cfRule>
  </conditionalFormatting>
  <conditionalFormatting sqref="N2337:O2337 L2337">
    <cfRule type="containsText" dxfId="1" priority="583" operator="between" text="送货车型9.6米">
      <formula>NOT(ISERROR(SEARCH("送货车型9.6米",L2337)))</formula>
    </cfRule>
  </conditionalFormatting>
  <conditionalFormatting sqref="N2338:O2338 L2338">
    <cfRule type="containsText" dxfId="1" priority="567" operator="between" text="送货车型9.6米">
      <formula>NOT(ISERROR(SEARCH("送货车型9.6米",L2338)))</formula>
    </cfRule>
  </conditionalFormatting>
  <conditionalFormatting sqref="D2349:E2349 E2350:E2351">
    <cfRule type="expression" dxfId="3" priority="555">
      <formula>AND(NOT(HasFormula(XEZ2349)),XEZ2349&lt;&gt;"")</formula>
    </cfRule>
  </conditionalFormatting>
  <conditionalFormatting sqref="N2349:O2349 L2349">
    <cfRule type="containsText" dxfId="1" priority="552" operator="between" text="送货车型9.6米">
      <formula>NOT(ISERROR(SEARCH("送货车型9.6米",L2349)))</formula>
    </cfRule>
  </conditionalFormatting>
  <conditionalFormatting sqref="H2522:H2528 H2535:H2547">
    <cfRule type="expression" dxfId="4" priority="531">
      <formula>AND(NOT(HasFormula(D2523)),D2523&lt;&gt;"")</formula>
    </cfRule>
    <cfRule type="expression" dxfId="3" priority="532">
      <formula>AND(NOT(HasFormula(XFD2522)),XFD2522&lt;&gt;"")</formula>
    </cfRule>
  </conditionalFormatting>
  <conditionalFormatting sqref="I2529:L2532">
    <cfRule type="expression" dxfId="4" priority="8171">
      <formula>AND(NOT(HasFormula(E2533)),E2533&lt;&gt;"")</formula>
    </cfRule>
    <cfRule type="expression" dxfId="3" priority="8172">
      <formula>AND(NOT(HasFormula(A2529)),A2529&lt;&gt;"")</formula>
    </cfRule>
  </conditionalFormatting>
  <conditionalFormatting sqref="I2602:L2603">
    <cfRule type="expression" dxfId="4" priority="8195">
      <formula>AND(NOT(HasFormula(E2605)),E2605&lt;&gt;"")</formula>
    </cfRule>
    <cfRule type="expression" dxfId="3" priority="8196">
      <formula>AND(NOT(HasFormula(A2602)),A2602&lt;&gt;"")</formula>
    </cfRule>
  </conditionalFormatting>
  <conditionalFormatting sqref="H2665:H2757 H2647:H2649">
    <cfRule type="expression" dxfId="4" priority="8225">
      <formula>AND(NOT(HasFormula(#REF!)),#REF!&lt;&gt;"")</formula>
    </cfRule>
    <cfRule type="expression" dxfId="3" priority="8226">
      <formula>AND(NOT(HasFormula(XFD2647)),XFD2647&lt;&gt;"")</formula>
    </cfRule>
  </conditionalFormatting>
  <conditionalFormatting sqref="I2725:L2726">
    <cfRule type="expression" dxfId="4" priority="8262">
      <formula>AND(NOT(HasFormula(E2727)),E2727&lt;&gt;"")</formula>
    </cfRule>
    <cfRule type="expression" dxfId="3" priority="8263">
      <formula>AND(NOT(HasFormula(A2725)),A2725&lt;&gt;"")</formula>
    </cfRule>
  </conditionalFormatting>
  <conditionalFormatting sqref="D2758:E2761">
    <cfRule type="expression" dxfId="3" priority="481">
      <formula>AND(NOT(HasFormula(XEZ2758)),XEZ2758&lt;&gt;"")</formula>
    </cfRule>
  </conditionalFormatting>
  <conditionalFormatting sqref="I2758:L2761">
    <cfRule type="expression" dxfId="3" priority="485">
      <formula>AND(NOT(HasFormula(A2758)),A2758&lt;&gt;"")</formula>
    </cfRule>
    <cfRule type="expression" dxfId="4" priority="484">
      <formula>AND(NOT(HasFormula(E2759)),E2759&lt;&gt;"")</formula>
    </cfRule>
  </conditionalFormatting>
  <conditionalFormatting sqref="L2758:O2761">
    <cfRule type="containsText" dxfId="1" priority="478" operator="between" text="送货车型9.6米">
      <formula>NOT(ISERROR(SEARCH("送货车型9.6米",L2758)))</formula>
    </cfRule>
  </conditionalFormatting>
  <conditionalFormatting sqref="I2768:L2769">
    <cfRule type="expression" dxfId="4" priority="8292">
      <formula>AND(NOT(HasFormula(E2770)),E2770&lt;&gt;"")</formula>
    </cfRule>
    <cfRule type="expression" dxfId="3" priority="8293">
      <formula>AND(NOT(HasFormula(A2768)),A2768&lt;&gt;"")</formula>
    </cfRule>
  </conditionalFormatting>
  <conditionalFormatting sqref="I2771:L2772">
    <cfRule type="expression" dxfId="4" priority="8270">
      <formula>AND(NOT(HasFormula(#REF!)),#REF!&lt;&gt;"")</formula>
    </cfRule>
    <cfRule type="expression" dxfId="3" priority="8271">
      <formula>AND(NOT(HasFormula(A2771)),A2771&lt;&gt;"")</formula>
    </cfRule>
  </conditionalFormatting>
  <conditionalFormatting sqref="I2796:L2797">
    <cfRule type="expression" dxfId="4" priority="8286">
      <formula>AND(NOT(HasFormula(E2798)),E2798&lt;&gt;"")</formula>
    </cfRule>
    <cfRule type="expression" dxfId="3" priority="8287">
      <formula>AND(NOT(HasFormula(A2796)),A2796&lt;&gt;"")</formula>
    </cfRule>
  </conditionalFormatting>
  <conditionalFormatting sqref="L2891 I2891">
    <cfRule type="expression" dxfId="4" priority="8452">
      <formula>AND(NOT(HasFormula(#REF!)),#REF!&lt;&gt;"")</formula>
    </cfRule>
    <cfRule type="expression" dxfId="3" priority="8453">
      <formula>AND(NOT(HasFormula(A2891)),A2891&lt;&gt;"")</formula>
    </cfRule>
  </conditionalFormatting>
  <conditionalFormatting sqref="J2892:K2899">
    <cfRule type="expression" dxfId="4" priority="8364">
      <formula>AND(NOT(HasFormula(#REF!)),#REF!&lt;&gt;"")</formula>
    </cfRule>
    <cfRule type="expression" dxfId="3" priority="8365">
      <formula>AND(NOT(HasFormula(B2892)),B2892&lt;&gt;"")</formula>
    </cfRule>
  </conditionalFormatting>
  <conditionalFormatting sqref="I2906:L2907">
    <cfRule type="expression" dxfId="4" priority="8378">
      <formula>AND(NOT(HasFormula(E2908)),E2908&lt;&gt;"")</formula>
    </cfRule>
    <cfRule type="expression" dxfId="3" priority="8379">
      <formula>AND(NOT(HasFormula(A2906)),A2906&lt;&gt;"")</formula>
    </cfRule>
  </conditionalFormatting>
  <conditionalFormatting sqref="I2924:L2925">
    <cfRule type="expression" dxfId="4" priority="8372">
      <formula>AND(NOT(HasFormula(E2926)),E2926&lt;&gt;"")</formula>
    </cfRule>
    <cfRule type="expression" dxfId="3" priority="8373">
      <formula>AND(NOT(HasFormula(A2924)),A2924&lt;&gt;"")</formula>
    </cfRule>
  </conditionalFormatting>
  <conditionalFormatting sqref="D2949:E2953">
    <cfRule type="expression" dxfId="3" priority="456">
      <formula>AND(NOT(HasFormula(XEZ2949)),XEZ2949&lt;&gt;"")</formula>
    </cfRule>
  </conditionalFormatting>
  <conditionalFormatting sqref="I2949:L2953">
    <cfRule type="expression" dxfId="4" priority="461">
      <formula>AND(NOT(HasFormula(E2950)),E2950&lt;&gt;"")</formula>
    </cfRule>
    <cfRule type="expression" dxfId="3" priority="462">
      <formula>AND(NOT(HasFormula(A2949)),A2949&lt;&gt;"")</formula>
    </cfRule>
  </conditionalFormatting>
  <conditionalFormatting sqref="L2949:O2953">
    <cfRule type="containsText" dxfId="1" priority="452" operator="between" text="送货车型9.6米">
      <formula>NOT(ISERROR(SEARCH("送货车型9.6米",L2949)))</formula>
    </cfRule>
  </conditionalFormatting>
  <conditionalFormatting sqref="D2958:E2960">
    <cfRule type="expression" dxfId="3" priority="442">
      <formula>AND(NOT(HasFormula(XEZ2958)),XEZ2958&lt;&gt;"")</formula>
    </cfRule>
  </conditionalFormatting>
  <conditionalFormatting sqref="I2958:L2960">
    <cfRule type="expression" dxfId="4" priority="445">
      <formula>AND(NOT(HasFormula(E2959)),E2959&lt;&gt;"")</formula>
    </cfRule>
    <cfRule type="expression" dxfId="3" priority="446">
      <formula>AND(NOT(HasFormula(A2958)),A2958&lt;&gt;"")</formula>
    </cfRule>
  </conditionalFormatting>
  <conditionalFormatting sqref="L2958:O2960">
    <cfRule type="containsText" dxfId="1" priority="438" operator="between" text="送货车型9.6米">
      <formula>NOT(ISERROR(SEARCH("送货车型9.6米",L2958)))</formula>
    </cfRule>
  </conditionalFormatting>
  <conditionalFormatting sqref="I2966:L2967">
    <cfRule type="expression" dxfId="4" priority="8432">
      <formula>AND(NOT(HasFormula(E2968)),E2968&lt;&gt;"")</formula>
    </cfRule>
    <cfRule type="expression" dxfId="3" priority="8433">
      <formula>AND(NOT(HasFormula(A2966)),A2966&lt;&gt;"")</formula>
    </cfRule>
  </conditionalFormatting>
  <conditionalFormatting sqref="I2974:L2975">
    <cfRule type="expression" dxfId="4" priority="8436">
      <formula>AND(NOT(HasFormula(E2976)),E2976&lt;&gt;"")</formula>
    </cfRule>
    <cfRule type="expression" dxfId="3" priority="8437">
      <formula>AND(NOT(HasFormula(A2974)),A2974&lt;&gt;"")</formula>
    </cfRule>
  </conditionalFormatting>
  <conditionalFormatting sqref="D2996:E3002">
    <cfRule type="expression" dxfId="3" priority="424">
      <formula>AND(NOT(HasFormula(XEZ2996)),XEZ2996&lt;&gt;"")</formula>
    </cfRule>
  </conditionalFormatting>
  <conditionalFormatting sqref="D2996:D2998 D3000:D3002">
    <cfRule type="expression" dxfId="4" priority="423">
      <formula>AND(NOT(HasFormula(XFD2997)),XFD2997&lt;&gt;"")</formula>
    </cfRule>
  </conditionalFormatting>
  <conditionalFormatting sqref="E2996:E2998 E3000:E3002">
    <cfRule type="expression" dxfId="4" priority="429">
      <formula>AND(NOT(HasFormula(A2997)),A2997&lt;&gt;"")</formula>
    </cfRule>
  </conditionalFormatting>
  <conditionalFormatting sqref="I2996:L2998 I3000:L3002">
    <cfRule type="expression" dxfId="4" priority="427">
      <formula>AND(NOT(HasFormula(E2997)),E2997&lt;&gt;"")</formula>
    </cfRule>
    <cfRule type="expression" dxfId="3" priority="428">
      <formula>AND(NOT(HasFormula(A2996)),A2996&lt;&gt;"")</formula>
    </cfRule>
  </conditionalFormatting>
  <conditionalFormatting sqref="L2996:O3002">
    <cfRule type="containsText" dxfId="1" priority="421" operator="between" text="送货车型9.6米">
      <formula>NOT(ISERROR(SEARCH("送货车型9.6米",L2996)))</formula>
    </cfRule>
  </conditionalFormatting>
  <conditionalFormatting sqref="D3025 D3042">
    <cfRule type="expression" dxfId="4" priority="8456">
      <formula>AND(NOT(HasFormula(#REF!)),#REF!&lt;&gt;"")</formula>
    </cfRule>
  </conditionalFormatting>
  <conditionalFormatting sqref="E3025 E3042">
    <cfRule type="expression" dxfId="4" priority="8457">
      <formula>AND(NOT(HasFormula(#REF!)),#REF!&lt;&gt;"")</formula>
    </cfRule>
  </conditionalFormatting>
  <conditionalFormatting sqref="I3025:L3025 I3042:L3042">
    <cfRule type="expression" dxfId="4" priority="8458">
      <formula>AND(NOT(HasFormula(#REF!)),#REF!&lt;&gt;"")</formula>
    </cfRule>
    <cfRule type="expression" dxfId="3" priority="8459">
      <formula>AND(NOT(HasFormula(A3025)),A3025&lt;&gt;"")</formula>
    </cfRule>
  </conditionalFormatting>
  <conditionalFormatting sqref="D3026:E3028">
    <cfRule type="expression" dxfId="3" priority="399">
      <formula>AND(NOT(HasFormula(XEZ3026)),XEZ3026&lt;&gt;"")</formula>
    </cfRule>
  </conditionalFormatting>
  <conditionalFormatting sqref="I3026:L3027">
    <cfRule type="expression" dxfId="4" priority="402">
      <formula>AND(NOT(HasFormula(E3027)),E3027&lt;&gt;"")</formula>
    </cfRule>
    <cfRule type="expression" dxfId="3" priority="403">
      <formula>AND(NOT(HasFormula(A3026)),A3026&lt;&gt;"")</formula>
    </cfRule>
  </conditionalFormatting>
  <conditionalFormatting sqref="L3026:O3028">
    <cfRule type="containsText" dxfId="1" priority="396" operator="between" text="送货车型9.6米">
      <formula>NOT(ISERROR(SEARCH("送货车型9.6米",L3026)))</formula>
    </cfRule>
  </conditionalFormatting>
  <conditionalFormatting sqref="D3043:E3048">
    <cfRule type="expression" dxfId="3" priority="322">
      <formula>AND(NOT(HasFormula(XEZ3043)),XEZ3043&lt;&gt;"")</formula>
    </cfRule>
  </conditionalFormatting>
  <conditionalFormatting sqref="D3043:D3044 D3046:D3048">
    <cfRule type="expression" dxfId="4" priority="321">
      <formula>AND(NOT(HasFormula(XFD3044)),XFD3044&lt;&gt;"")</formula>
    </cfRule>
  </conditionalFormatting>
  <conditionalFormatting sqref="E3043:E3044 E3046:E3048">
    <cfRule type="expression" dxfId="4" priority="327">
      <formula>AND(NOT(HasFormula(A3044)),A3044&lt;&gt;"")</formula>
    </cfRule>
  </conditionalFormatting>
  <conditionalFormatting sqref="I3043:L3044 I3046:L3048">
    <cfRule type="expression" dxfId="4" priority="325">
      <formula>AND(NOT(HasFormula(E3044)),E3044&lt;&gt;"")</formula>
    </cfRule>
    <cfRule type="expression" dxfId="3" priority="326">
      <formula>AND(NOT(HasFormula(A3043)),A3043&lt;&gt;"")</formula>
    </cfRule>
  </conditionalFormatting>
  <conditionalFormatting sqref="L3043:L3048 N3043:O3048">
    <cfRule type="containsText" dxfId="1" priority="319" operator="between" text="送货车型9.6米">
      <formula>NOT(ISERROR(SEARCH("送货车型9.6米",L3043)))</formula>
    </cfRule>
  </conditionalFormatting>
  <conditionalFormatting sqref="D3049:E3051">
    <cfRule type="expression" dxfId="3" priority="335">
      <formula>AND(NOT(HasFormula(XEZ3049)),XEZ3049&lt;&gt;"")</formula>
    </cfRule>
  </conditionalFormatting>
  <conditionalFormatting sqref="D3049 D3051">
    <cfRule type="expression" dxfId="4" priority="334">
      <formula>AND(NOT(HasFormula(XFD3050)),XFD3050&lt;&gt;"")</formula>
    </cfRule>
  </conditionalFormatting>
  <conditionalFormatting sqref="E3049 E3051">
    <cfRule type="expression" dxfId="4" priority="340">
      <formula>AND(NOT(HasFormula(A3050)),A3050&lt;&gt;"")</formula>
    </cfRule>
  </conditionalFormatting>
  <conditionalFormatting sqref="I3049:L3049 I3051:L3051">
    <cfRule type="expression" dxfId="4" priority="338">
      <formula>AND(NOT(HasFormula(E3050)),E3050&lt;&gt;"")</formula>
    </cfRule>
    <cfRule type="expression" dxfId="3" priority="339">
      <formula>AND(NOT(HasFormula(A3049)),A3049&lt;&gt;"")</formula>
    </cfRule>
  </conditionalFormatting>
  <conditionalFormatting sqref="L3049:O3051">
    <cfRule type="containsText" dxfId="1" priority="332" operator="between" text="送货车型9.6米">
      <formula>NOT(ISERROR(SEARCH("送货车型9.6米",L3049)))</formula>
    </cfRule>
  </conditionalFormatting>
  <conditionalFormatting sqref="D3052:D3053 D3055:D3056">
    <cfRule type="expression" dxfId="2" priority="346">
      <formula>AND(NOT(_xlfn.ISFORMULA(D3052)),D3052&lt;&gt;"")</formula>
    </cfRule>
    <cfRule type="expression" dxfId="4" priority="347">
      <formula>AND(NOT(HasFormula(XFD3053)),XFD3053&lt;&gt;"")</formula>
    </cfRule>
  </conditionalFormatting>
  <conditionalFormatting sqref="D3052:E3056 D3057:D3058">
    <cfRule type="expression" dxfId="3" priority="348">
      <formula>AND(NOT(HasFormula(XEZ3052)),XEZ3052&lt;&gt;"")</formula>
    </cfRule>
  </conditionalFormatting>
  <conditionalFormatting sqref="E3052:E3053 E3056">
    <cfRule type="expression" dxfId="4" priority="353">
      <formula>AND(NOT(HasFormula(A3053)),A3053&lt;&gt;"")</formula>
    </cfRule>
  </conditionalFormatting>
  <conditionalFormatting sqref="I3052:L3053 J3055:L3056">
    <cfRule type="expression" dxfId="4" priority="351">
      <formula>AND(NOT(HasFormula(E3053)),E3053&lt;&gt;"")</formula>
    </cfRule>
    <cfRule type="expression" dxfId="3" priority="352">
      <formula>AND(NOT(HasFormula(A3052)),A3052&lt;&gt;"")</formula>
    </cfRule>
  </conditionalFormatting>
  <conditionalFormatting sqref="L3052:L3053 N3052:O3053 L3054:O3058">
    <cfRule type="containsText" dxfId="1" priority="345" operator="between" text="送货车型9.6米">
      <formula>NOT(ISERROR(SEARCH("送货车型9.6米",L3052)))</formula>
    </cfRule>
  </conditionalFormatting>
  <conditionalFormatting sqref="I3057:L3058">
    <cfRule type="expression" dxfId="4" priority="8493">
      <formula>AND(NOT(HasFormula(E3059)),E3059&lt;&gt;"")</formula>
    </cfRule>
    <cfRule type="expression" dxfId="3" priority="8494">
      <formula>AND(NOT(HasFormula(A3057)),A3057&lt;&gt;"")</formula>
    </cfRule>
  </conditionalFormatting>
  <conditionalFormatting sqref="D3075:E3088">
    <cfRule type="expression" dxfId="3" priority="291">
      <formula>AND(NOT(HasFormula(XEZ3075)),XEZ3075&lt;&gt;"")</formula>
    </cfRule>
  </conditionalFormatting>
  <conditionalFormatting sqref="I3078:L3087">
    <cfRule type="expression" dxfId="4" priority="8489">
      <formula>AND(NOT(HasFormula(E3089)),E3089&lt;&gt;"")</formula>
    </cfRule>
    <cfRule type="expression" dxfId="3" priority="8490">
      <formula>AND(NOT(HasFormula(A3078)),A3078&lt;&gt;"")</formula>
    </cfRule>
  </conditionalFormatting>
  <conditionalFormatting sqref="I3141:L3142">
    <cfRule type="expression" dxfId="4" priority="8537">
      <formula>AND(NOT(HasFormula(E3143)),E3143&lt;&gt;"")</formula>
    </cfRule>
    <cfRule type="expression" dxfId="3" priority="8538">
      <formula>AND(NOT(HasFormula(A3141)),A3141&lt;&gt;"")</formula>
    </cfRule>
  </conditionalFormatting>
  <conditionalFormatting sqref="D3184:D3204 D3214:D3227">
    <cfRule type="expression" dxfId="4" priority="242">
      <formula>AND(NOT(HasFormula(XFD3185)),XFD3185&lt;&gt;"")</formula>
    </cfRule>
  </conditionalFormatting>
  <conditionalFormatting sqref="D3184:E3227">
    <cfRule type="expression" dxfId="3" priority="243">
      <formula>AND(NOT(HasFormula(XEZ3184)),XEZ3184&lt;&gt;"")</formula>
    </cfRule>
  </conditionalFormatting>
  <conditionalFormatting sqref="E3184:E3204 E3214:E3227">
    <cfRule type="expression" dxfId="4" priority="250">
      <formula>AND(NOT(HasFormula(A3185)),A3185&lt;&gt;"")</formula>
    </cfRule>
  </conditionalFormatting>
  <conditionalFormatting sqref="I3184:L3204 I3214:L3227">
    <cfRule type="expression" dxfId="4" priority="248">
      <formula>AND(NOT(HasFormula(E3185)),E3185&lt;&gt;"")</formula>
    </cfRule>
    <cfRule type="expression" dxfId="3" priority="249">
      <formula>AND(NOT(HasFormula(A3184)),A3184&lt;&gt;"")</formula>
    </cfRule>
  </conditionalFormatting>
  <conditionalFormatting sqref="L3184:O3227">
    <cfRule type="containsText" dxfId="1" priority="239" operator="between" text="送货车型9.6米">
      <formula>NOT(ISERROR(SEARCH("送货车型9.6米",L3184)))</formula>
    </cfRule>
  </conditionalFormatting>
  <conditionalFormatting sqref="I3212:L3213">
    <cfRule type="expression" dxfId="4" priority="8577">
      <formula>AND(NOT(HasFormula(E3214)),E3214&lt;&gt;"")</formula>
    </cfRule>
    <cfRule type="expression" dxfId="3" priority="8578">
      <formula>AND(NOT(HasFormula(A3212)),A3212&lt;&gt;"")</formula>
    </cfRule>
  </conditionalFormatting>
  <conditionalFormatting sqref="I3284:L3285">
    <cfRule type="expression" dxfId="4" priority="8585">
      <formula>AND(NOT(HasFormula(#REF!)),#REF!&lt;&gt;"")</formula>
    </cfRule>
    <cfRule type="expression" dxfId="3" priority="8586">
      <formula>AND(NOT(HasFormula(A3284)),A3284&lt;&gt;"")</formula>
    </cfRule>
  </conditionalFormatting>
  <conditionalFormatting sqref="I3322:L3323">
    <cfRule type="expression" dxfId="4" priority="8591">
      <formula>AND(NOT(HasFormula(E3324)),E3324&lt;&gt;"")</formula>
    </cfRule>
    <cfRule type="expression" dxfId="3" priority="8592">
      <formula>AND(NOT(HasFormula(A3322)),A3322&lt;&gt;"")</formula>
    </cfRule>
  </conditionalFormatting>
  <conditionalFormatting sqref="I3330:L3331">
    <cfRule type="expression" dxfId="4" priority="8617">
      <formula>AND(NOT(HasFormula(E3332)),E3332&lt;&gt;"")</formula>
    </cfRule>
    <cfRule type="expression" dxfId="3" priority="8618">
      <formula>AND(NOT(HasFormula(A3330)),A3330&lt;&gt;"")</formula>
    </cfRule>
  </conditionalFormatting>
  <conditionalFormatting sqref="I3346:L3347">
    <cfRule type="expression" dxfId="4" priority="8621">
      <formula>AND(NOT(HasFormula(E3348)),E3348&lt;&gt;"")</formula>
    </cfRule>
    <cfRule type="expression" dxfId="3" priority="8622">
      <formula>AND(NOT(HasFormula(A3346)),A3346&lt;&gt;"")</formula>
    </cfRule>
  </conditionalFormatting>
  <conditionalFormatting sqref="D3469 D3481">
    <cfRule type="expression" dxfId="4" priority="8719">
      <formula>AND(NOT(HasFormula(#REF!)),#REF!&lt;&gt;"")</formula>
    </cfRule>
  </conditionalFormatting>
  <conditionalFormatting sqref="E3469 E3481">
    <cfRule type="expression" dxfId="4" priority="8720">
      <formula>AND(NOT(HasFormula(#REF!)),#REF!&lt;&gt;"")</formula>
    </cfRule>
  </conditionalFormatting>
  <conditionalFormatting sqref="H3469 H3481:H3487">
    <cfRule type="expression" dxfId="4" priority="8717">
      <formula>AND(NOT(HasFormula(#REF!)),#REF!&lt;&gt;"")</formula>
    </cfRule>
    <cfRule type="expression" dxfId="3" priority="8718">
      <formula>AND(NOT(HasFormula(XFD3469)),XFD3469&lt;&gt;"")</formula>
    </cfRule>
  </conditionalFormatting>
  <conditionalFormatting sqref="I3469:L3469 I3481:L3481">
    <cfRule type="expression" dxfId="4" priority="8721">
      <formula>AND(NOT(HasFormula(#REF!)),#REF!&lt;&gt;"")</formula>
    </cfRule>
    <cfRule type="expression" dxfId="3" priority="8722">
      <formula>AND(NOT(HasFormula(A3469)),A3469&lt;&gt;"")</formula>
    </cfRule>
  </conditionalFormatting>
  <conditionalFormatting sqref="I3540:L3541">
    <cfRule type="expression" dxfId="4" priority="8781">
      <formula>AND(NOT(HasFormula(E3542)),E3542&lt;&gt;"")</formula>
    </cfRule>
    <cfRule type="expression" dxfId="3" priority="8782">
      <formula>AND(NOT(HasFormula(A3540)),A3540&lt;&gt;"")</formula>
    </cfRule>
  </conditionalFormatting>
  <conditionalFormatting sqref="I3569:L3570">
    <cfRule type="expression" dxfId="4" priority="8793">
      <formula>AND(NOT(HasFormula(E3572)),E3572&lt;&gt;"")</formula>
    </cfRule>
    <cfRule type="expression" dxfId="3" priority="8794">
      <formula>AND(NOT(HasFormula(A3569)),A3569&lt;&gt;"")</formula>
    </cfRule>
  </conditionalFormatting>
  <conditionalFormatting sqref="I3604:L3605">
    <cfRule type="expression" dxfId="4" priority="8817">
      <formula>AND(NOT(HasFormula(E3606)),E3606&lt;&gt;"")</formula>
    </cfRule>
    <cfRule type="expression" dxfId="3" priority="8818">
      <formula>AND(NOT(HasFormula(A3604)),A3604&lt;&gt;"")</formula>
    </cfRule>
  </conditionalFormatting>
  <conditionalFormatting sqref="I3609:L3610">
    <cfRule type="expression" dxfId="4" priority="8835">
      <formula>AND(NOT(HasFormula(E3611)),E3611&lt;&gt;"")</formula>
    </cfRule>
    <cfRule type="expression" dxfId="3" priority="8836">
      <formula>AND(NOT(HasFormula(A3609)),A3609&lt;&gt;"")</formula>
    </cfRule>
  </conditionalFormatting>
  <conditionalFormatting sqref="I3617:L3618">
    <cfRule type="expression" dxfId="4" priority="8843">
      <formula>AND(NOT(HasFormula(E3619)),E3619&lt;&gt;"")</formula>
    </cfRule>
    <cfRule type="expression" dxfId="3" priority="8844">
      <formula>AND(NOT(HasFormula(A3617)),A3617&lt;&gt;"")</formula>
    </cfRule>
  </conditionalFormatting>
  <conditionalFormatting sqref="I3627:L3628">
    <cfRule type="expression" dxfId="4" priority="8855">
      <formula>AND(NOT(HasFormula(E3629)),E3629&lt;&gt;"")</formula>
    </cfRule>
    <cfRule type="expression" dxfId="3" priority="8856">
      <formula>AND(NOT(HasFormula(A3627)),A3627&lt;&gt;"")</formula>
    </cfRule>
  </conditionalFormatting>
  <conditionalFormatting sqref="I3630:L3633">
    <cfRule type="expression" dxfId="4" priority="8861">
      <formula>AND(NOT(HasFormula(E3634)),E3634&lt;&gt;"")</formula>
    </cfRule>
    <cfRule type="expression" dxfId="3" priority="8862">
      <formula>AND(NOT(HasFormula(A3630)),A3630&lt;&gt;"")</formula>
    </cfRule>
  </conditionalFormatting>
  <conditionalFormatting sqref="I3673:L3674">
    <cfRule type="expression" dxfId="4" priority="8879">
      <formula>AND(NOT(HasFormula(E3679)),E3679&lt;&gt;"")</formula>
    </cfRule>
    <cfRule type="expression" dxfId="3" priority="8880">
      <formula>AND(NOT(HasFormula(A3673)),A3673&lt;&gt;"")</formula>
    </cfRule>
  </conditionalFormatting>
  <conditionalFormatting sqref="I3675:L3678">
    <cfRule type="expression" dxfId="4" priority="8877">
      <formula>AND(NOT(HasFormula(E3679)),E3679&lt;&gt;"")</formula>
    </cfRule>
    <cfRule type="expression" dxfId="3" priority="8878">
      <formula>AND(NOT(HasFormula(A3675)),A3675&lt;&gt;"")</formula>
    </cfRule>
  </conditionalFormatting>
  <conditionalFormatting sqref="D3723:D3724 D3727">
    <cfRule type="expression" dxfId="4" priority="8883">
      <formula>AND(NOT(HasFormula(#REF!)),#REF!&lt;&gt;"")</formula>
    </cfRule>
  </conditionalFormatting>
  <conditionalFormatting sqref="E3723:E3724 E3727">
    <cfRule type="expression" dxfId="4" priority="8884">
      <formula>AND(NOT(HasFormula(#REF!)),#REF!&lt;&gt;"")</formula>
    </cfRule>
  </conditionalFormatting>
  <conditionalFormatting sqref="H3723:H3724 H3727">
    <cfRule type="expression" dxfId="4" priority="8881">
      <formula>AND(NOT(HasFormula(#REF!)),#REF!&lt;&gt;"")</formula>
    </cfRule>
    <cfRule type="expression" dxfId="3" priority="8882">
      <formula>AND(NOT(HasFormula(XFD3723)),XFD3723&lt;&gt;"")</formula>
    </cfRule>
  </conditionalFormatting>
  <conditionalFormatting sqref="I3723:L3724 I3727:L3727">
    <cfRule type="expression" dxfId="4" priority="8885">
      <formula>AND(NOT(HasFormula(#REF!)),#REF!&lt;&gt;"")</formula>
    </cfRule>
    <cfRule type="expression" dxfId="3" priority="8886">
      <formula>AND(NOT(HasFormula(A3723)),A3723&lt;&gt;"")</formula>
    </cfRule>
  </conditionalFormatting>
  <conditionalFormatting sqref="I3852:L3853">
    <cfRule type="expression" dxfId="4" priority="8951">
      <formula>AND(NOT(HasFormula(E3854)),E3854&lt;&gt;"")</formula>
    </cfRule>
    <cfRule type="expression" dxfId="3" priority="8952">
      <formula>AND(NOT(HasFormula(A3852)),A3852&lt;&gt;"")</formula>
    </cfRule>
  </conditionalFormatting>
  <conditionalFormatting sqref="I3876:L3877">
    <cfRule type="expression" dxfId="4" priority="8945">
      <formula>AND(NOT(HasFormula(#REF!)),#REF!&lt;&gt;"")</formula>
    </cfRule>
    <cfRule type="expression" dxfId="3" priority="8946">
      <formula>AND(NOT(HasFormula(A3876)),A3876&lt;&gt;"")</formula>
    </cfRule>
  </conditionalFormatting>
  <conditionalFormatting sqref="I3911:L3913">
    <cfRule type="expression" dxfId="4" priority="8969">
      <formula>AND(NOT(HasFormula(#REF!)),#REF!&lt;&gt;"")</formula>
    </cfRule>
    <cfRule type="expression" dxfId="3" priority="8970">
      <formula>AND(NOT(HasFormula(A3911)),A3911&lt;&gt;"")</formula>
    </cfRule>
  </conditionalFormatting>
  <conditionalFormatting sqref="D4067:E4067 D4068:E4068">
    <cfRule type="expression" dxfId="3" priority="155">
      <formula>AND(NOT(HasFormula(XEZ4067)),XEZ4067&lt;&gt;"")</formula>
    </cfRule>
  </conditionalFormatting>
  <conditionalFormatting sqref="D4067 D4068">
    <cfRule type="expression" dxfId="4" priority="154">
      <formula>AND(NOT(HasFormula(XFD4068)),XFD4068&lt;&gt;"")</formula>
    </cfRule>
    <cfRule type="expression" dxfId="2" priority="152">
      <formula>AND(NOT(_xlfn.ISFORMULA(D4067)),D4067&lt;&gt;"")</formula>
    </cfRule>
  </conditionalFormatting>
  <conditionalFormatting sqref="E4067 E4068">
    <cfRule type="expression" dxfId="4" priority="162">
      <formula>AND(NOT(HasFormula(A4068)),A4068&lt;&gt;"")</formula>
    </cfRule>
  </conditionalFormatting>
  <conditionalFormatting sqref="F4067 F4068">
    <cfRule type="containsText" dxfId="5" priority="157" operator="between" text="HRB500E">
      <formula>NOT(ISERROR(SEARCH("HRB500E",F4067)))</formula>
    </cfRule>
    <cfRule type="containsText" dxfId="6" priority="156" operator="between" text="12m">
      <formula>NOT(ISERROR(SEARCH("12m",F4067)))</formula>
    </cfRule>
  </conditionalFormatting>
  <conditionalFormatting sqref="I4067:L4067 I4068:L4068">
    <cfRule type="expression" dxfId="3" priority="161">
      <formula>AND(NOT(HasFormula(A4067)),A4067&lt;&gt;"")</formula>
    </cfRule>
    <cfRule type="expression" dxfId="4" priority="160">
      <formula>AND(NOT(HasFormula(E4068)),E4068&lt;&gt;"")</formula>
    </cfRule>
  </conditionalFormatting>
  <conditionalFormatting sqref="L4067:O4067 L4068:O4068">
    <cfRule type="containsText" dxfId="1" priority="151" operator="between" text="送货车型9.6米">
      <formula>NOT(ISERROR(SEARCH("送货车型9.6米",L4067)))</formula>
    </cfRule>
  </conditionalFormatting>
  <conditionalFormatting sqref="I4087:L4088">
    <cfRule type="expression" dxfId="4" priority="8981">
      <formula>AND(NOT(HasFormula(E4089)),E4089&lt;&gt;"")</formula>
    </cfRule>
    <cfRule type="expression" dxfId="3" priority="8982">
      <formula>AND(NOT(HasFormula(A4087)),A4087&lt;&gt;"")</formula>
    </cfRule>
  </conditionalFormatting>
  <conditionalFormatting sqref="H4125:H4155 H4159:H4160">
    <cfRule type="expression" dxfId="4" priority="126">
      <formula>AND(NOT(HasFormula(D4126)),D4126&lt;&gt;"")</formula>
    </cfRule>
    <cfRule type="expression" dxfId="3" priority="127">
      <formula>AND(NOT(HasFormula(XFD4125)),XFD4125&lt;&gt;"")</formula>
    </cfRule>
  </conditionalFormatting>
  <conditionalFormatting sqref="D4148:E4149 D4150:E4150">
    <cfRule type="expression" dxfId="3" priority="140">
      <formula>AND(NOT(HasFormula(XEZ4148)),XEZ4148&lt;&gt;"")</formula>
    </cfRule>
  </conditionalFormatting>
  <conditionalFormatting sqref="D4148:D4149 D4150">
    <cfRule type="expression" dxfId="4" priority="139">
      <formula>AND(NOT(HasFormula(XFD4149)),XFD4149&lt;&gt;"")</formula>
    </cfRule>
    <cfRule type="expression" dxfId="2" priority="137">
      <formula>AND(NOT(_xlfn.ISFORMULA(D4148)),D4148&lt;&gt;"")</formula>
    </cfRule>
  </conditionalFormatting>
  <conditionalFormatting sqref="E4148:E4149 E4150">
    <cfRule type="expression" dxfId="4" priority="147">
      <formula>AND(NOT(HasFormula(A4149)),A4149&lt;&gt;"")</formula>
    </cfRule>
  </conditionalFormatting>
  <conditionalFormatting sqref="F4148:F4149 F4150">
    <cfRule type="containsText" dxfId="5" priority="142" operator="between" text="HRB500E">
      <formula>NOT(ISERROR(SEARCH("HRB500E",F4148)))</formula>
    </cfRule>
    <cfRule type="containsText" dxfId="6" priority="141" operator="between" text="12m">
      <formula>NOT(ISERROR(SEARCH("12m",F4148)))</formula>
    </cfRule>
  </conditionalFormatting>
  <conditionalFormatting sqref="I4148:L4149 I4150:L4150">
    <cfRule type="expression" dxfId="3" priority="146">
      <formula>AND(NOT(HasFormula(A4148)),A4148&lt;&gt;"")</formula>
    </cfRule>
    <cfRule type="expression" dxfId="4" priority="145">
      <formula>AND(NOT(HasFormula(E4149)),E4149&lt;&gt;"")</formula>
    </cfRule>
  </conditionalFormatting>
  <conditionalFormatting sqref="L4148:O4149 L4150:O4150">
    <cfRule type="containsText" dxfId="1" priority="136" operator="between" text="送货车型9.6米">
      <formula>NOT(ISERROR(SEARCH("送货车型9.6米",L4148)))</formula>
    </cfRule>
  </conditionalFormatting>
  <conditionalFormatting sqref="D4220:E4224">
    <cfRule type="expression" dxfId="3" priority="119">
      <formula>AND(NOT(HasFormula(XEZ4220)),XEZ4220&lt;&gt;"")</formula>
    </cfRule>
  </conditionalFormatting>
  <conditionalFormatting sqref="D4549 D4552 D4574">
    <cfRule type="expression" dxfId="4" priority="9103">
      <formula>AND(NOT(HasFormula(#REF!)),#REF!&lt;&gt;"")</formula>
    </cfRule>
  </conditionalFormatting>
  <conditionalFormatting sqref="E4549 E4552 E4574">
    <cfRule type="expression" dxfId="4" priority="9104">
      <formula>AND(NOT(HasFormula(#REF!)),#REF!&lt;&gt;"")</formula>
    </cfRule>
  </conditionalFormatting>
  <conditionalFormatting sqref="I4549:L4549 I4552:L4552 I4574:L4574">
    <cfRule type="expression" dxfId="4" priority="9105">
      <formula>AND(NOT(HasFormula(#REF!)),#REF!&lt;&gt;"")</formula>
    </cfRule>
    <cfRule type="expression" dxfId="3" priority="9106">
      <formula>AND(NOT(HasFormula(A4549)),A4549&lt;&gt;"")</formula>
    </cfRule>
  </conditionalFormatting>
  <conditionalFormatting sqref="I4633:L4634">
    <cfRule type="expression" dxfId="4" priority="9118">
      <formula>AND(NOT(HasFormula(E4635)),E4635&lt;&gt;"")</formula>
    </cfRule>
    <cfRule type="expression" dxfId="3" priority="9119">
      <formula>AND(NOT(HasFormula(A4633)),A4633&lt;&gt;"")</formula>
    </cfRule>
  </conditionalFormatting>
  <conditionalFormatting sqref="I4658:L4659">
    <cfRule type="expression" dxfId="4" priority="9152">
      <formula>AND(NOT(HasFormula(E4660)),E4660&lt;&gt;"")</formula>
    </cfRule>
    <cfRule type="expression" dxfId="3" priority="9153">
      <formula>AND(NOT(HasFormula(A4658)),A4658&lt;&gt;"")</formula>
    </cfRule>
  </conditionalFormatting>
  <conditionalFormatting sqref="D4702:D4704 D4725">
    <cfRule type="expression" dxfId="4" priority="9134">
      <formula>AND(NOT(HasFormula(#REF!)),#REF!&lt;&gt;"")</formula>
    </cfRule>
  </conditionalFormatting>
  <conditionalFormatting sqref="E4702:E4704 E4725">
    <cfRule type="expression" dxfId="4" priority="9135">
      <formula>AND(NOT(HasFormula(#REF!)),#REF!&lt;&gt;"")</formula>
    </cfRule>
  </conditionalFormatting>
  <conditionalFormatting sqref="H4702:H4704 H4725">
    <cfRule type="expression" dxfId="4" priority="9132">
      <formula>AND(NOT(HasFormula(#REF!)),#REF!&lt;&gt;"")</formula>
    </cfRule>
    <cfRule type="expression" dxfId="3" priority="9133">
      <formula>AND(NOT(HasFormula(XFD4702)),XFD4702&lt;&gt;"")</formula>
    </cfRule>
  </conditionalFormatting>
  <conditionalFormatting sqref="I4702:L4704 I4725:L4725">
    <cfRule type="expression" dxfId="4" priority="9136">
      <formula>AND(NOT(HasFormula(#REF!)),#REF!&lt;&gt;"")</formula>
    </cfRule>
    <cfRule type="expression" dxfId="3" priority="9137">
      <formula>AND(NOT(HasFormula(A4702)),A4702&lt;&gt;"")</formula>
    </cfRule>
  </conditionalFormatting>
  <conditionalFormatting sqref="H4868:H4883 H4887 H4891:H4906">
    <cfRule type="expression" dxfId="4" priority="20">
      <formula>AND(NOT(HasFormula(D4869)),D4869&lt;&gt;"")</formula>
    </cfRule>
    <cfRule type="expression" dxfId="3" priority="21">
      <formula>AND(NOT(HasFormula(XFD4868)),XFD4868&lt;&gt;"")</formula>
    </cfRule>
  </conditionalFormatting>
  <conditionalFormatting sqref="D4878:E4907">
    <cfRule type="expression" dxfId="3" priority="28">
      <formula>AND(NOT(HasFormula(XEZ4878)),XEZ4878&lt;&gt;"")</formula>
    </cfRule>
  </conditionalFormatting>
  <conditionalFormatting sqref="D4878:D4883 D4887 D4890:D4907">
    <cfRule type="expression" dxfId="2" priority="25">
      <formula>AND(NOT(_xlfn.ISFORMULA(D4878)),D4878&lt;&gt;"")</formula>
    </cfRule>
    <cfRule type="expression" dxfId="4" priority="27">
      <formula>AND(NOT(HasFormula(XFD4879)),XFD4879&lt;&gt;"")</formula>
    </cfRule>
  </conditionalFormatting>
  <conditionalFormatting sqref="E4878:E4883 E4887 E4890:E4907">
    <cfRule type="expression" dxfId="4" priority="35">
      <formula>AND(NOT(HasFormula(A4879)),A4879&lt;&gt;"")</formula>
    </cfRule>
  </conditionalFormatting>
  <conditionalFormatting sqref="I4878:L4883 I4887:L4887 I4890:L4906 I4907:J4907 L4907">
    <cfRule type="expression" dxfId="4" priority="33">
      <formula>AND(NOT(HasFormula(E4879)),E4879&lt;&gt;"")</formula>
    </cfRule>
    <cfRule type="expression" dxfId="3" priority="34">
      <formula>AND(NOT(HasFormula(A4878)),A4878&lt;&gt;"")</formula>
    </cfRule>
  </conditionalFormatting>
  <conditionalFormatting sqref="L4878:O4907">
    <cfRule type="containsText" dxfId="1" priority="24" operator="between" text="送货车型9.6米">
      <formula>NOT(ISERROR(SEARCH("送货车型9.6米",L4878)))</formula>
    </cfRule>
  </conditionalFormatting>
  <conditionalFormatting sqref="I4884:L4886">
    <cfRule type="expression" dxfId="4" priority="9175">
      <formula>AND(NOT(HasFormula(E4887)),E4887&lt;&gt;"")</formula>
    </cfRule>
    <cfRule type="expression" dxfId="3" priority="9176">
      <formula>AND(NOT(HasFormula(A4884)),A4884&lt;&gt;"")</formula>
    </cfRule>
  </conditionalFormatting>
  <conditionalFormatting sqref="I4888:L4889">
    <cfRule type="expression" dxfId="4" priority="9182">
      <formula>AND(NOT(HasFormula(E4890)),E4890&lt;&gt;"")</formula>
    </cfRule>
    <cfRule type="expression" dxfId="3" priority="9183">
      <formula>AND(NOT(HasFormula(A4888)),A4888&lt;&gt;"")</formula>
    </cfRule>
  </conditionalFormatting>
  <conditionalFormatting sqref="D4994 D5099">
    <cfRule type="expression" dxfId="4" priority="9248">
      <formula>AND(NOT(HasFormula(#REF!)),#REF!&lt;&gt;"")</formula>
    </cfRule>
  </conditionalFormatting>
  <conditionalFormatting sqref="E4994 E5099">
    <cfRule type="expression" dxfId="4" priority="9249">
      <formula>AND(NOT(HasFormula(#REF!)),#REF!&lt;&gt;"")</formula>
    </cfRule>
  </conditionalFormatting>
  <conditionalFormatting sqref="I4994:L4994 I5099:L5099">
    <cfRule type="expression" dxfId="4" priority="9250">
      <formula>AND(NOT(HasFormula(#REF!)),#REF!&lt;&gt;"")</formula>
    </cfRule>
    <cfRule type="expression" dxfId="3" priority="9251">
      <formula>AND(NOT(HasFormula(A4994)),A4994&lt;&gt;"")</formula>
    </cfRule>
  </conditionalFormatting>
  <conditionalFormatting sqref="I5005:L5006">
    <cfRule type="expression" dxfId="4" priority="9224">
      <formula>AND(NOT(HasFormula(E5007)),E5007&lt;&gt;"")</formula>
    </cfRule>
    <cfRule type="expression" dxfId="3" priority="9225">
      <formula>AND(NOT(HasFormula(A5005)),A5005&lt;&gt;"")</formula>
    </cfRule>
  </conditionalFormatting>
  <conditionalFormatting sqref="I5075:L5076">
    <cfRule type="expression" dxfId="4" priority="9242">
      <formula>AND(NOT(HasFormula(E5078)),E5078&lt;&gt;"")</formula>
    </cfRule>
    <cfRule type="expression" dxfId="3" priority="9243">
      <formula>AND(NOT(HasFormula(A5075)),A5075&lt;&gt;"")</formula>
    </cfRule>
  </conditionalFormatting>
  <conditionalFormatting sqref="D1047484:E1048576">
    <cfRule type="expression" dxfId="4" priority="7663">
      <formula>AND(NOT(HasFormula(XFD1)),XFD1&lt;&gt;"")</formula>
    </cfRule>
    <cfRule type="expression" dxfId="3" priority="7664">
      <formula>AND(NOT(HasFormula(XEZ1047484)),XEZ1047484&lt;&gt;"")</formula>
    </cfRule>
  </conditionalFormatting>
  <conditionalFormatting sqref="I1047490:L1048576">
    <cfRule type="expression" dxfId="4" priority="7765">
      <formula>AND(NOT(HasFormula(E1)),E1&lt;&gt;"")</formula>
    </cfRule>
    <cfRule type="expression" dxfId="3" priority="7766">
      <formula>AND(NOT(HasFormula(A1047490)),A1047490&lt;&gt;"")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16" sqref="E1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J14" sqref="J1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45962</v>
      </c>
      <c r="B2" s="9" t="s">
        <v>574</v>
      </c>
      <c r="C2" s="9" t="str">
        <f>VLOOKUP(D2,辅助信息!A:B,2,FALSE)</f>
        <v>盘螺</v>
      </c>
      <c r="D2" s="9" t="s">
        <v>41</v>
      </c>
    </row>
    <row r="3" spans="1:4">
      <c r="A3" s="12">
        <f ca="1" t="shared" si="0"/>
        <v>45962</v>
      </c>
      <c r="B3" s="9" t="s">
        <v>574</v>
      </c>
      <c r="C3" s="9" t="str">
        <f>VLOOKUP(D3,辅助信息!A:B,2,FALSE)</f>
        <v>螺纹钢</v>
      </c>
      <c r="D3" s="9" t="s">
        <v>27</v>
      </c>
    </row>
    <row r="4" spans="1:4">
      <c r="A4" s="12">
        <f ca="1" t="shared" si="0"/>
        <v>45962</v>
      </c>
      <c r="B4" s="9" t="s">
        <v>574</v>
      </c>
      <c r="C4" s="9" t="str">
        <f>VLOOKUP(D4,辅助信息!A:B,2,FALSE)</f>
        <v>螺纹钢</v>
      </c>
      <c r="D4" s="9" t="s">
        <v>19</v>
      </c>
    </row>
    <row r="5" spans="1:4">
      <c r="A5" s="12">
        <f ca="1" t="shared" si="0"/>
        <v>45962</v>
      </c>
      <c r="B5" s="9" t="s">
        <v>574</v>
      </c>
      <c r="C5" s="9" t="str">
        <f>VLOOKUP(D5,辅助信息!A:B,2,FALSE)</f>
        <v>螺纹钢</v>
      </c>
      <c r="D5" s="9" t="s">
        <v>28</v>
      </c>
    </row>
    <row r="6" spans="1:4">
      <c r="A6" s="12">
        <f ca="1" t="shared" si="0"/>
        <v>45962</v>
      </c>
      <c r="B6" s="9" t="s">
        <v>574</v>
      </c>
      <c r="C6" s="9" t="str">
        <f>VLOOKUP(D6,辅助信息!A:B,2,FALSE)</f>
        <v>螺纹钢</v>
      </c>
      <c r="D6" s="9" t="s">
        <v>52</v>
      </c>
    </row>
    <row r="7" spans="1:4">
      <c r="A7" s="12">
        <f ca="1" t="shared" si="0"/>
        <v>45962</v>
      </c>
      <c r="B7" s="9" t="s">
        <v>574</v>
      </c>
      <c r="C7" s="9" t="str">
        <f>VLOOKUP(D7,辅助信息!A:B,2,FALSE)</f>
        <v>螺纹钢</v>
      </c>
      <c r="D7" s="9" t="s">
        <v>76</v>
      </c>
    </row>
    <row r="8" spans="1:4">
      <c r="A8" s="12">
        <f ca="1" t="shared" si="0"/>
        <v>45962</v>
      </c>
      <c r="B8" s="9" t="s">
        <v>574</v>
      </c>
      <c r="C8" s="9" t="str">
        <f>VLOOKUP(D8,辅助信息!A:B,2,FALSE)</f>
        <v>螺纹钢</v>
      </c>
      <c r="D8" s="9" t="s">
        <v>86</v>
      </c>
    </row>
    <row r="9" spans="1:4">
      <c r="A9" s="12">
        <f ca="1" t="shared" si="0"/>
        <v>45962</v>
      </c>
      <c r="B9" s="9" t="s">
        <v>574</v>
      </c>
      <c r="C9" s="9" t="str">
        <f>VLOOKUP(D9,辅助信息!A:B,2,FALSE)</f>
        <v>螺纹钢</v>
      </c>
      <c r="D9" s="9" t="s">
        <v>82</v>
      </c>
    </row>
    <row r="10" spans="1:4">
      <c r="A10" s="12">
        <f ca="1" t="shared" si="0"/>
        <v>45962</v>
      </c>
      <c r="B10" s="9" t="s">
        <v>574</v>
      </c>
      <c r="C10" s="9" t="str">
        <f>VLOOKUP(D10,辅助信息!A:B,2,FALSE)</f>
        <v>螺纹钢</v>
      </c>
      <c r="D10" s="9" t="s">
        <v>45</v>
      </c>
    </row>
    <row r="11" spans="1:4">
      <c r="A11" s="12">
        <f ca="1" t="shared" si="0"/>
        <v>45962</v>
      </c>
      <c r="B11" s="9" t="s">
        <v>574</v>
      </c>
      <c r="C11" s="9" t="str">
        <f>VLOOKUP(D11,辅助信息!A:B,2,FALSE)</f>
        <v>螺纹钢</v>
      </c>
      <c r="D11" s="9" t="s">
        <v>21</v>
      </c>
    </row>
    <row r="12" ht="18.95" customHeight="1" spans="1:1">
      <c r="A12" s="12">
        <f ca="1" t="shared" si="0"/>
        <v>45962</v>
      </c>
    </row>
    <row r="13" spans="1:4">
      <c r="A13" s="12">
        <f ca="1" t="shared" ref="A13:A26" si="1">TODAY()</f>
        <v>45962</v>
      </c>
      <c r="B13" s="13" t="s">
        <v>575</v>
      </c>
      <c r="C13" s="9" t="str">
        <f>VLOOKUP(D13,辅助信息!A:B,2,FALSE)</f>
        <v>螺纹钢</v>
      </c>
      <c r="D13" s="9" t="s">
        <v>133</v>
      </c>
    </row>
    <row r="14" spans="1:4">
      <c r="A14" s="12">
        <f ca="1" t="shared" si="1"/>
        <v>45962</v>
      </c>
      <c r="B14" s="13" t="s">
        <v>575</v>
      </c>
      <c r="C14" s="9" t="str">
        <f>VLOOKUP(D14,辅助信息!A:B,2,FALSE)</f>
        <v>螺纹钢</v>
      </c>
      <c r="D14" s="9" t="s">
        <v>91</v>
      </c>
    </row>
    <row r="15" spans="1:4">
      <c r="A15" s="12">
        <f ca="1" t="shared" si="1"/>
        <v>45962</v>
      </c>
      <c r="B15" s="13" t="s">
        <v>575</v>
      </c>
      <c r="C15" s="9" t="str">
        <f>VLOOKUP(D15,辅助信息!A:B,2,FALSE)</f>
        <v>螺纹钢</v>
      </c>
      <c r="D15" s="9" t="s">
        <v>77</v>
      </c>
    </row>
    <row r="16" spans="1:4">
      <c r="A16" s="12">
        <f ca="1" t="shared" si="1"/>
        <v>45962</v>
      </c>
      <c r="B16" s="13" t="s">
        <v>575</v>
      </c>
      <c r="C16" s="9" t="str">
        <f>VLOOKUP(D16,辅助信息!A:B,2,FALSE)</f>
        <v>螺纹钢</v>
      </c>
      <c r="D16" s="9" t="s">
        <v>86</v>
      </c>
    </row>
    <row r="17" spans="1:4">
      <c r="A17" s="12">
        <f ca="1" t="shared" si="1"/>
        <v>45962</v>
      </c>
      <c r="B17" s="13" t="s">
        <v>575</v>
      </c>
      <c r="C17" s="9" t="str">
        <f>VLOOKUP(D17,辅助信息!A:B,2,FALSE)</f>
        <v>螺纹钢</v>
      </c>
      <c r="D17" s="9" t="s">
        <v>66</v>
      </c>
    </row>
    <row r="18" spans="1:4">
      <c r="A18" s="12">
        <f ca="1" t="shared" si="1"/>
        <v>45962</v>
      </c>
      <c r="B18" s="13" t="s">
        <v>575</v>
      </c>
      <c r="C18" s="9" t="str">
        <f>VLOOKUP(D18,辅助信息!A:B,2,FALSE)</f>
        <v>螺纹钢</v>
      </c>
      <c r="D18" s="9" t="s">
        <v>82</v>
      </c>
    </row>
    <row r="19" spans="1:4">
      <c r="A19" s="12">
        <f ca="1" t="shared" si="1"/>
        <v>45962</v>
      </c>
      <c r="B19" s="13" t="s">
        <v>575</v>
      </c>
      <c r="C19" s="9" t="str">
        <f>VLOOKUP(D19,辅助信息!A:B,2,FALSE)</f>
        <v>螺纹钢</v>
      </c>
      <c r="D19" s="9" t="s">
        <v>45</v>
      </c>
    </row>
    <row r="20" spans="1:4">
      <c r="A20" s="12">
        <f ca="1" t="shared" si="1"/>
        <v>45962</v>
      </c>
      <c r="B20" s="13" t="s">
        <v>575</v>
      </c>
      <c r="C20" s="9" t="str">
        <f>VLOOKUP(D20,辅助信息!A:B,2,FALSE)</f>
        <v>螺纹钢</v>
      </c>
      <c r="D20" s="9" t="s">
        <v>21</v>
      </c>
    </row>
    <row r="21" spans="1:4">
      <c r="A21" s="12">
        <f ca="1" t="shared" si="1"/>
        <v>45962</v>
      </c>
      <c r="B21" s="13" t="s">
        <v>575</v>
      </c>
      <c r="C21" s="9" t="str">
        <f>VLOOKUP(D21,辅助信息!A:B,2,FALSE)</f>
        <v>螺纹钢</v>
      </c>
      <c r="D21" s="9" t="s">
        <v>58</v>
      </c>
    </row>
    <row r="22" spans="1:4">
      <c r="A22" s="12">
        <f ca="1" t="shared" si="1"/>
        <v>45962</v>
      </c>
      <c r="B22" s="13" t="s">
        <v>575</v>
      </c>
      <c r="C22" s="9" t="str">
        <f>VLOOKUP(D22,辅助信息!A:B,2,FALSE)</f>
        <v>螺纹钢</v>
      </c>
      <c r="D22" s="9" t="s">
        <v>46</v>
      </c>
    </row>
    <row r="23" spans="1:4">
      <c r="A23" s="12">
        <f ca="1" t="shared" si="1"/>
        <v>45962</v>
      </c>
      <c r="B23" s="13" t="s">
        <v>575</v>
      </c>
      <c r="C23" s="9" t="str">
        <f>VLOOKUP(D23,辅助信息!A:B,2,FALSE)</f>
        <v>螺纹钢</v>
      </c>
      <c r="D23" s="9" t="s">
        <v>22</v>
      </c>
    </row>
    <row r="24" spans="1:4">
      <c r="A24" s="12">
        <f ca="1" t="shared" si="1"/>
        <v>45962</v>
      </c>
      <c r="B24" s="13" t="s">
        <v>575</v>
      </c>
      <c r="C24" s="9" t="str">
        <f>VLOOKUP(D24,辅助信息!A:B,2,FALSE)</f>
        <v>螺纹钢</v>
      </c>
      <c r="D24" s="9" t="s">
        <v>181</v>
      </c>
    </row>
    <row r="25" spans="1:4">
      <c r="A25" s="12">
        <f ca="1" t="shared" si="1"/>
        <v>45962</v>
      </c>
      <c r="B25" s="13" t="s">
        <v>575</v>
      </c>
      <c r="C25" s="9" t="str">
        <f>VLOOKUP(D25,辅助信息!A:B,2,FALSE)</f>
        <v>螺纹钢</v>
      </c>
      <c r="D25" s="9" t="s">
        <v>182</v>
      </c>
    </row>
    <row r="26" spans="1:4">
      <c r="A26" s="12">
        <f ca="1" t="shared" si="1"/>
        <v>45962</v>
      </c>
      <c r="B26" s="9" t="s">
        <v>576</v>
      </c>
      <c r="C26" s="9" t="str">
        <f>VLOOKUP(D26,辅助信息!A:B,2,FALSE)</f>
        <v>盘螺</v>
      </c>
      <c r="D26" s="9" t="s">
        <v>49</v>
      </c>
    </row>
    <row r="27" spans="1:4">
      <c r="A27" s="12">
        <f ca="1" t="shared" ref="A27:A36" si="2">TODAY()</f>
        <v>45962</v>
      </c>
      <c r="B27" s="9" t="s">
        <v>576</v>
      </c>
      <c r="C27" s="9" t="str">
        <f>VLOOKUP(D27,辅助信息!A:B,2,FALSE)</f>
        <v>盘螺</v>
      </c>
      <c r="D27" s="9" t="s">
        <v>40</v>
      </c>
    </row>
    <row r="28" spans="1:4">
      <c r="A28" s="12">
        <f ca="1" t="shared" si="2"/>
        <v>45962</v>
      </c>
      <c r="B28" s="9" t="s">
        <v>576</v>
      </c>
      <c r="C28" s="9" t="str">
        <f>VLOOKUP(D28,辅助信息!A:B,2,FALSE)</f>
        <v>盘螺</v>
      </c>
      <c r="D28" s="9" t="s">
        <v>41</v>
      </c>
    </row>
    <row r="29" spans="1:4">
      <c r="A29" s="12">
        <f ca="1" t="shared" si="2"/>
        <v>45962</v>
      </c>
      <c r="B29" s="9" t="s">
        <v>576</v>
      </c>
      <c r="C29" s="9" t="str">
        <f>VLOOKUP(D29,辅助信息!A:B,2,FALSE)</f>
        <v>盘螺</v>
      </c>
      <c r="D29" s="9" t="s">
        <v>26</v>
      </c>
    </row>
    <row r="30" spans="1:4">
      <c r="A30" s="12">
        <f ca="1" t="shared" si="2"/>
        <v>45962</v>
      </c>
      <c r="B30" s="9" t="s">
        <v>576</v>
      </c>
      <c r="C30" s="9" t="e">
        <f>VLOOKUP(D30,辅助信息!A:B,2,FALSE)</f>
        <v>#N/A</v>
      </c>
      <c r="D30" s="9" t="s">
        <v>577</v>
      </c>
    </row>
    <row r="31" spans="1:4">
      <c r="A31" s="12">
        <f ca="1" t="shared" si="2"/>
        <v>45962</v>
      </c>
      <c r="B31" s="9" t="s">
        <v>576</v>
      </c>
      <c r="C31" s="9" t="str">
        <f>VLOOKUP(D31,辅助信息!A:B,2,FALSE)</f>
        <v>螺纹钢</v>
      </c>
      <c r="D31" s="9" t="s">
        <v>27</v>
      </c>
    </row>
    <row r="32" spans="1:4">
      <c r="A32" s="12">
        <f ca="1" t="shared" si="2"/>
        <v>45962</v>
      </c>
      <c r="B32" s="9" t="s">
        <v>576</v>
      </c>
      <c r="C32" s="9" t="str">
        <f>VLOOKUP(D32,辅助信息!A:B,2,FALSE)</f>
        <v>螺纹钢</v>
      </c>
      <c r="D32" s="9" t="s">
        <v>19</v>
      </c>
    </row>
    <row r="33" spans="1:4">
      <c r="A33" s="12">
        <f ca="1" t="shared" si="2"/>
        <v>45962</v>
      </c>
      <c r="B33" s="9" t="s">
        <v>576</v>
      </c>
      <c r="C33" s="9" t="str">
        <f>VLOOKUP(D33,辅助信息!A:B,2,FALSE)</f>
        <v>螺纹钢</v>
      </c>
      <c r="D33" s="9" t="s">
        <v>32</v>
      </c>
    </row>
    <row r="34" spans="1:4">
      <c r="A34" s="12">
        <f ca="1" t="shared" si="2"/>
        <v>45962</v>
      </c>
      <c r="B34" s="9" t="s">
        <v>576</v>
      </c>
      <c r="C34" s="9" t="str">
        <f>VLOOKUP(D34,辅助信息!A:B,2,FALSE)</f>
        <v>螺纹钢</v>
      </c>
      <c r="D34" s="9" t="s">
        <v>33</v>
      </c>
    </row>
    <row r="35" spans="1:4">
      <c r="A35" s="12">
        <f ca="1" t="shared" si="2"/>
        <v>45962</v>
      </c>
      <c r="B35" s="9" t="s">
        <v>576</v>
      </c>
      <c r="C35" s="9" t="str">
        <f>VLOOKUP(D35,辅助信息!A:B,2,FALSE)</f>
        <v>螺纹钢</v>
      </c>
      <c r="D35" s="9" t="s">
        <v>28</v>
      </c>
    </row>
    <row r="36" spans="1:4">
      <c r="A36" s="12">
        <f ca="1" t="shared" si="2"/>
        <v>45962</v>
      </c>
      <c r="B36" s="9" t="s">
        <v>576</v>
      </c>
      <c r="C36" s="9" t="str">
        <f>VLOOKUP(D36,辅助信息!A:B,2,FALSE)</f>
        <v>螺纹钢</v>
      </c>
      <c r="D36" s="9" t="s">
        <v>18</v>
      </c>
    </row>
    <row r="37" spans="1:4">
      <c r="A37" s="12">
        <f ca="1" t="shared" ref="A37:A46" si="3">TODAY()</f>
        <v>45962</v>
      </c>
      <c r="B37" s="9" t="s">
        <v>576</v>
      </c>
      <c r="C37" s="9" t="str">
        <f>VLOOKUP(D37,辅助信息!A:B,2,FALSE)</f>
        <v>螺纹钢</v>
      </c>
      <c r="D37" s="9" t="s">
        <v>65</v>
      </c>
    </row>
    <row r="38" spans="1:4">
      <c r="A38" s="12">
        <f ca="1" t="shared" si="3"/>
        <v>45962</v>
      </c>
      <c r="B38" s="9" t="s">
        <v>576</v>
      </c>
      <c r="C38" s="9" t="str">
        <f>VLOOKUP(D38,辅助信息!A:B,2,FALSE)</f>
        <v>螺纹钢</v>
      </c>
      <c r="D38" s="9" t="s">
        <v>52</v>
      </c>
    </row>
    <row r="39" spans="1:4">
      <c r="A39" s="12">
        <f ca="1" t="shared" si="3"/>
        <v>45962</v>
      </c>
      <c r="B39" s="9" t="s">
        <v>576</v>
      </c>
      <c r="C39" s="9" t="str">
        <f>VLOOKUP(D39,辅助信息!A:B,2,FALSE)</f>
        <v>螺纹钢</v>
      </c>
      <c r="D39" s="9" t="s">
        <v>111</v>
      </c>
    </row>
    <row r="40" spans="1:4">
      <c r="A40" s="12">
        <f ca="1" t="shared" si="3"/>
        <v>45962</v>
      </c>
      <c r="B40" s="9" t="s">
        <v>576</v>
      </c>
      <c r="C40" s="9" t="str">
        <f>VLOOKUP(D40,辅助信息!A:B,2,FALSE)</f>
        <v>螺纹钢</v>
      </c>
      <c r="D40" s="9" t="s">
        <v>76</v>
      </c>
    </row>
    <row r="41" spans="1:4">
      <c r="A41" s="12">
        <f ca="1" t="shared" si="3"/>
        <v>45962</v>
      </c>
      <c r="B41" s="9" t="s">
        <v>576</v>
      </c>
      <c r="C41" s="9" t="str">
        <f>VLOOKUP(D41,辅助信息!A:B,2,FALSE)</f>
        <v>螺纹钢</v>
      </c>
      <c r="D41" s="9" t="s">
        <v>90</v>
      </c>
    </row>
    <row r="42" spans="1:4">
      <c r="A42" s="12">
        <f ca="1" t="shared" si="3"/>
        <v>45962</v>
      </c>
      <c r="B42" s="9" t="s">
        <v>576</v>
      </c>
      <c r="C42" s="9" t="str">
        <f>VLOOKUP(D42,辅助信息!A:B,2,FALSE)</f>
        <v>螺纹钢</v>
      </c>
      <c r="D42" s="9" t="s">
        <v>130</v>
      </c>
    </row>
    <row r="43" spans="1:4">
      <c r="A43" s="12">
        <f ca="1" t="shared" si="3"/>
        <v>45962</v>
      </c>
      <c r="B43" s="9" t="s">
        <v>576</v>
      </c>
      <c r="C43" s="9" t="str">
        <f>VLOOKUP(D43,辅助信息!A:B,2,FALSE)</f>
        <v>螺纹钢</v>
      </c>
      <c r="D43" s="9" t="s">
        <v>133</v>
      </c>
    </row>
    <row r="44" spans="1:4">
      <c r="A44" s="12">
        <f ca="1" t="shared" si="3"/>
        <v>45962</v>
      </c>
      <c r="B44" s="9" t="s">
        <v>576</v>
      </c>
      <c r="C44" s="9" t="str">
        <f>VLOOKUP(D44,辅助信息!A:B,2,FALSE)</f>
        <v>螺纹钢</v>
      </c>
      <c r="D44" s="9" t="s">
        <v>91</v>
      </c>
    </row>
    <row r="45" spans="1:4">
      <c r="A45" s="12">
        <f ca="1" t="shared" si="3"/>
        <v>45962</v>
      </c>
      <c r="B45" s="9" t="s">
        <v>576</v>
      </c>
      <c r="C45" s="9" t="str">
        <f>VLOOKUP(D45,辅助信息!A:B,2,FALSE)</f>
        <v>螺纹钢</v>
      </c>
      <c r="D45" s="9" t="s">
        <v>77</v>
      </c>
    </row>
    <row r="46" spans="1:4">
      <c r="A46" s="12">
        <f ca="1" t="shared" si="3"/>
        <v>45962</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2025-11-01T03:07:23Z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