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汇总计划!$A$1:$Q$5072</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<sst xmlns="http://schemas.openxmlformats.org/spreadsheetml/2006/main" count="11653" uniqueCount="590">
  <si>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</si>
  <si>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</si>
  <si>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</si>
  <si>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</si>
  <si>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</si>
  <si>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</si>
  <si>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</si>
  <si>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</si>
  <si>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</si>
  <si>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</si>
  <si>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</si>
  <si>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</si>
  <si>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</si>
  <si>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</si>
  <si>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</si>
  <si>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</si>
  <si>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</si>
  <si>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</si>
  <si>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</si>
  <si>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</si>
  <si>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</si>
  <si>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</si>
  <si>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</si>
  <si>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</si>
  <si>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</si>
  <si>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</si>
  <si>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</si>
  <si>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</si>
  <si>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</si>
  <si>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</si>
  <si>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</si>
  <si>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</si>
  <si>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</si>
  <si>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</si>
  <si>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</si>
  <si>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</si>
  <si>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</si>
  <si>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</si>
  <si>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</si>
  <si>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</si>
  <si>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</si>
  <si>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</si>
  <si>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</si>
  <si>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</si>
  <si>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</si>
  <si>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</si>
  <si>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</si>
  <si>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</si>
  <si>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</si>
  <si>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</si>
  <si>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</si>
  <si>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</si>
  <si>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</si>
  <si>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</si>
  <si>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</si>
  <si>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</si>
  <si>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</si>
  <si>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</si>
  <si>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</si>
  <si>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</si>
  <si>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</si>
  <si>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</si>
  <si>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</si>
  <si>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</si>
  <si>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</si>
  <si>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</si>
  <si>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</si>
  <si>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</si>
  <si>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</si>
  <si>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</si>
  <si>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</si>
  <si>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</si>
  <si>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</si>
  <si>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</si>
  <si>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</si>
  <si>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</si>
  <si>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</si>
  <si>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</si>
  <si>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</si>
  <si>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</si>
  <si>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</si>
  <si>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</si>
  <si>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</si>
  <si>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</si>
  <si>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</si>
  <si>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</si>
  <si>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</si>
  <si>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</si>
  <si>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</si>
  <si>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</si>
  <si>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</si>
  <si>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</si>
  <si>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</si>
  <si>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</si>
  <si>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</si>
  <si>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</si>
  <si>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</si>
  <si>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</si>
  <si>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</si>
  <si>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</si>
  <si>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</si>
  <si>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</si>
  <si>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</si>
  <si>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</si>
  <si>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</si>
  <si>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</si>
  <si>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</si>
  <si>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</si>
  <si>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</si>
  <si>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</si>
  <si>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</si>
  <si>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</si>
  <si>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</si>
  <si>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</si>
  <si>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</si>
  <si>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</si>
  <si>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</si>
  <si>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</si>
  <si>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</si>
  <si>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</si>
  <si>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</si>
  <si>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</si>
  <si>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</si>
  <si>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</si>
  <si>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</si>
  <si>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</si>
  <si>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</si>
  <si>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</si>
  <si>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</si>
  <si>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</si>
  <si>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</si>
  <si>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</si>
  <si>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</si>
  <si>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</si>
  <si>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</si>
  <si>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</si>
  <si>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</si>
  <si>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</si>
  <si>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</si>
  <si>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</si>
  <si>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</si>
  <si>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</si>
  <si>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</si>
  <si>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</si>
  <si>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</si>
  <si>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</si>
  <si>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</si>
  <si>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</si>
  <si>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</si>
  <si>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</si>
  <si>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</si>
  <si>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</si>
  <si>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</si>
  <si>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</si>
  <si>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</si>
  <si>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</si>
  <si>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</si>
  <si>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</si>
  <si>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</si>
  <si>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</si>
  <si>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</si>
  <si>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</si>
  <si>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</si>
  <si>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</si>
  <si>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</si>
  <si>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</si>
  <si>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</si>
  <si>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</si>
  <si>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</si>
  <si>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</si>
  <si>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</si>
  <si>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</si>
  <si>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</si>
  <si>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</si>
  <si>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</si>
  <si>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</si>
  <si>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</si>
  <si>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</si>
  <si>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</si>
  <si>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</si>
  <si>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</si>
  <si>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</si>
  <si>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</si>
  <si>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</si>
  <si>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</si>
  <si>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</si>
  <si>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</si>
  <si>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</si>
  <si>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</si>
  <si>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</si>
  <si>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</si>
  <si>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</si>
  <si>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</si>
  <si>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</si>
  <si>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</si>
  <si>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</si>
  <si>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</si>
  <si>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</si>
  <si>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</si>
  <si>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</si>
  <si>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</si>
  <si>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</si>
  <si>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</si>
  <si>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</si>
  <si>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</si>
  <si>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</si>
  <si>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</si>
  <si>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</si>
  <si>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</si>
  <si>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</si>
  <si>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</si>
  <si>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</si>
  <si>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</si>
  <si>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</si>
  <si>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</si>
  <si>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</si>
  <si>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</si>
  <si>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</si>
  <si>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</si>
  <si>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</si>
  <si>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</si>
  <si>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</si>
  <si>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</si>
  <si>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</si>
  <si>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</si>
  <si>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</si>
  <si>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</si>
  <si>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</si>
  <si>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</si>
  <si>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</si>
  <si>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</si>
  <si>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</si>
  <si>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</si>
  <si>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</si>
  <si>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</si>
  <si>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</si>
  <si>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</si>
  <si>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</si>
  <si>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</si>
  <si>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</si>
  <si>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</si>
  <si>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</si>
  <si>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</si>
  <si>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</si>
  <si>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</si>
  <si>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</si>
  <si>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</si>
  <si>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</si>
  <si>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</si>
  <si>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</si>
  <si>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</si>
  <si>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</si>
  <si>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</si>
  <si>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</si>
  <si>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</si>
  <si>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</si>
  <si>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</si>
  <si>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</si>
  <si>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</si>
  <si>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</si>
  <si>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</si>
  <si>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</si>
  <si>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</si>
  <si>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</si>
  <si>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</si>
  <si>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</si>
  <si>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</si>
  <si>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</si>
  <si>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</si>
  <si>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</si>
  <si>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</si>
  <si>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</si>
  <si>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</si>
  <si>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</si>
  <si>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</si>
  <si>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</si>
  <si>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</si>
  <si>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</si>
  <si>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</si>
  <si>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</si>
  <si>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</si>
  <si>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</si>
  <si>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</si>
  <si>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</si>
  <si>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</si>
  <si>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</si>
  <si>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</si>
  <si>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</si>
  <si>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</si>
  <si>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</si>
  <si>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</si>
  <si>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</si>
  <si>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</si>
  <si>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</si>
  <si>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</si>
  <si>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</si>
  <si>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</si>
  <si>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</si>
  <si>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</si>
  <si>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</si>
  <si>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</si>
  <si>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</si>
  <si>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</si>
  <si>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</si>
  <si>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</si>
  <si>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</si>
  <si>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</si>
  <si>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</si>
  <si>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</si>
  <si>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</si>
  <si>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</si>
  <si>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</si>
  <si>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</si>
  <si>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</si>
  <si>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</si>
  <si>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</si>
  <si>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</si>
  <si>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</si>
  <si>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</si>
  <si>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</si>
  <si>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</si>
  <si>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</si>
  <si>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</si>
  <si>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</si>
  <si>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</si>
  <si>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</si>
  <si>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</si>
  <si>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</si>
  <si>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</si>
  <si>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</si>
  <si>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</si>
  <si>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</si>
  <si>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</si>
  <si>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</si>
  <si>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</si>
  <si>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</si>
  <si>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</si>
  <si>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</si>
  <si>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</si>
  <si>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</si>
  <si>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</si>
  <si>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</si>
  <si>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</si>
  <si>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</si>
  <si>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</si>
  <si>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</si>
  <si>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</si>
  <si>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</si>
  <si>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</si>
  <si>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</si>
  <si>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</si>
  <si>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</si>
  <si>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</si>
  <si>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</si>
  <si>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</si>
  <si>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</si>
  <si>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</si>
  <si>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</si>
  <si>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</si>
  <si>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</si>
  <si>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</si>
  <si>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</si>
  <si>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</si>
  <si>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</si>
  <si>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</si>
  <si>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</si>
  <si>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</si>
  <si>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</si>
  <si>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</si>
  <si>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</si>
  <si>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</si>
  <si>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</si>
  <si>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</si>
  <si>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</si>
  <si>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</si>
  <si>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</si>
  <si>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</si>
  <si>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</si>
  <si>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</si>
  <si>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</si>
  <si>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</si>
  <si>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</si>
  <si>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</si>
  <si>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</si>
  <si>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</si>
  <si>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</si>
  <si>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</si>
  <si>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</si>
  <si>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</si>
  <si>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</si>
  <si>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</si>
  <si>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</si>
  <si>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</si>
  <si>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</si>
  <si>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</si>
  <si>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</si>
  <si>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</si>
  <si>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</si>
  <si>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</si>
  <si>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</si>
  <si>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</si>
  <si>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</si>
  <si>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</si>
  <si>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</si>
  <si>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</si>
  <si>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</si>
  <si>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</si>
  <si>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</si>
  <si>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</si>
  <si>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</si>
  <si>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</si>
  <si>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</si>
  <si>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</si>
  <si>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</si>
  <si>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</si>
  <si>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</si>
  <si>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</si>
  <si>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</si>
  <si>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</si>
  <si>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</si>
  <si>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</si>
  <si>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</si>
  <si>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</si>
  <si>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</si>
  <si>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</si>
  <si>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</si>
  <si>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</si>
  <si>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</si>
  <si>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</si>
  <si>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</si>
  <si>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</si>
  <si>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</si>
  <si>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</si>
  <si>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</si>
  <si>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</si>
  <si>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</si>
  <si>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</si>
  <si>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</si>
  <si>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</si>
  <si>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</si>
  <si>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</si>
  <si>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</si>
  <si>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</si>
  <si>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</si>
  <si>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</si>
  <si>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</si>
  <si>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</si>
  <si>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</si>
  <si>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</si>
  <si>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</si>
  <si>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</si>
  <si>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</si>
  <si>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</si>
  <si>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</si>
  <si>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</si>
  <si>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</si>
  <si>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</si>
  <si>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</si>
  <si>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</si>
  <si>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</si>
  <si>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</si>
  <si>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</si>
  <si>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</si>
  <si>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</si>
  <si>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</si>
  <si>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</si>
  <si>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</si>
  <si>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</si>
  <si>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</si>
  <si>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</si>
  <si>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</si>
  <si>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</si>
  <si>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</si>
  <si>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</si>
  <si>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</si>
  <si>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</si>
  <si>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</si>
  <si>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</si>
  <si>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</si>
  <si>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</si>
  <si>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</si>
  <si>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</si>
  <si>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</si>
  <si>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</si>
  <si>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</si>
  <si>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</si>
  <si>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</si>
  <si>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</si>
  <si>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</si>
  <si>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</si>
  <si>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</si>
  <si>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</si>
  <si>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</si>
  <si>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</si>
  <si>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</si>
  <si>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</si>
  <si>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</si>
  <si>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</si>
  <si>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</si>
  <si>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</si>
  <si>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</si>
  <si>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</si>
  <si>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</si>
  <si>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</si>
  <si>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wygglqdh70m2</t>
  </si>
  <si>
    <t>https://ztwmzyxm.streamlit.app/?project=wygglqdh70m2</t>
  </si>
  <si>
    <t>wygglqdh70m3</t>
  </si>
  <si>
    <t>https://ztwmzyxm.streamlit.app/?project=wygglqdh70m3</t>
  </si>
  <si>
    <t>wygglqdh70m1</t>
  </si>
  <si>
    <t>https://ztwmzyxm.streamlit.app/?project=wygglqdh70m1</t>
  </si>
  <si>
    <t>wygglqdh85m2</t>
  </si>
  <si>
    <t>https://ztwmzyxm.streamlit.app/?project=wygglqdh85m2</t>
  </si>
  <si>
    <t>wygglqdh85m3</t>
  </si>
  <si>
    <t>https://ztwmzyxm.streamlit.app/?project=wygglqdh85m3</t>
  </si>
  <si>
    <t>wygglqdh85m1</t>
  </si>
  <si>
    <t>https://ztwmzyxm.streamlit.app/?project=wygglqdh85m1</t>
  </si>
  <si>
    <t>wyggybnxgxyj</t>
  </si>
  <si>
    <t>https://ztwmzyxm.streamlit.app/?project=wyggybnxgxyj</t>
  </si>
  <si>
    <t>wyjscdgjtlgdsl</t>
  </si>
  <si>
    <t>https://ztwmzyxm.streamlit.app/?project=wyjscdgjtlgdsl</t>
  </si>
  <si>
    <t>wyjscdydjzxczb2</t>
  </si>
  <si>
    <t>https://ztwmzyxm.streamlit.app/?project=wyjscdydjzxczb2</t>
  </si>
  <si>
    <t>wyjscdydjzxczb1</t>
  </si>
  <si>
    <t>https://ztwmzyxm.streamlit.app/?project=wyjscdydjzxczb1</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</si>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</sst>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5">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螺纹钢</v>
          </cell>
          <cell r="C9058" t="str">
            <v>HRB400EФ12，9m</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HRB400EФ14，9m</v>
          </cell>
          <cell r="D9059" t="str">
            <v>吨</v>
          </cell>
          <cell r="E9059">
            <v>3</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1" Type="http://schemas.openxmlformats.org/officeDocument/2006/relationships/hyperlink" Target="https://ztwmzyxm.streamlit.app/?project=ztsjxtykyzf4" TargetMode="External"/><Relationship Id="rId30" Type="http://schemas.openxmlformats.org/officeDocument/2006/relationships/hyperlink" Target="https://ztwmzyxm.streamlit.app/?project=ztkyybnx" TargetMode="External"/><Relationship Id="rId3" Type="http://schemas.openxmlformats.org/officeDocument/2006/relationships/hyperlink" Target="https://ztwmzyxm.streamlit.app/?project=ztwm" TargetMode="External"/><Relationship Id="rId29" Type="http://schemas.openxmlformats.org/officeDocument/2006/relationships/hyperlink" Target="https://ztwmzyxm.streamlit.app/?project=ybxgsjxcjgyy" TargetMode="External"/><Relationship Id="rId28" Type="http://schemas.openxmlformats.org/officeDocument/2006/relationships/hyperlink" Target="https://ztwmzyxm.streamlit.app/?project=whdqhjcdwqdgqdd" TargetMode="External"/><Relationship Id="rId27" Type="http://schemas.openxmlformats.org/officeDocument/2006/relationships/hyperlink" Target="https://ztwmzyxm.streamlit.app/?project=wyjssdfzwyx" TargetMode="External"/><Relationship Id="rId26" Type="http://schemas.openxmlformats.org/officeDocument/2006/relationships/hyperlink" Target="https://ztwmzyxm.streamlit.app/?project=wyjslqyyyypz" TargetMode="External"/><Relationship Id="rId25" Type="http://schemas.openxmlformats.org/officeDocument/2006/relationships/hyperlink" Target="https://ztwmzyxm.streamlit.app/?project=wyjslqfrhy" TargetMode="External"/><Relationship Id="rId24" Type="http://schemas.openxmlformats.org/officeDocument/2006/relationships/hyperlink" Target="https://ztwmzyxm.streamlit.app/?project=wyjskgxcyxjd83" TargetMode="External"/><Relationship Id="rId23" Type="http://schemas.openxmlformats.org/officeDocument/2006/relationships/hyperlink" Target="https://ztwmzyxm.streamlit.app/?project=wyjscdydjzxczb1" TargetMode="External"/><Relationship Id="rId22" Type="http://schemas.openxmlformats.org/officeDocument/2006/relationships/hyperlink" Target="https://ztwmzyxm.streamlit.app/?project=wyjscdydjzxczb2" TargetMode="External"/><Relationship Id="rId21" Type="http://schemas.openxmlformats.org/officeDocument/2006/relationships/hyperlink" Target="https://ztwmzyxm.streamlit.app/?project=wyjscdgjtlgdsl" TargetMode="External"/><Relationship Id="rId20" Type="http://schemas.openxmlformats.org/officeDocument/2006/relationships/hyperlink" Target="https://ztwmzyxm.streamlit.app/?project=wyggybnxgxyj"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gglqdh85m1" TargetMode="External"/><Relationship Id="rId18" Type="http://schemas.openxmlformats.org/officeDocument/2006/relationships/hyperlink" Target="https://ztwmzyxm.streamlit.app/?project=wygglqdh85m3" TargetMode="External"/><Relationship Id="rId17" Type="http://schemas.openxmlformats.org/officeDocument/2006/relationships/hyperlink" Target="https://ztwmzyxm.streamlit.app/?project=wygglqdh85m2" TargetMode="External"/><Relationship Id="rId16" Type="http://schemas.openxmlformats.org/officeDocument/2006/relationships/hyperlink" Target="https://ztwmzyxm.streamlit.app/?project=wygglqdh70m1" TargetMode="External"/><Relationship Id="rId15" Type="http://schemas.openxmlformats.org/officeDocument/2006/relationships/hyperlink" Target="https://ztwmzyxm.streamlit.app/?project=wygglqdh70m3" TargetMode="External"/><Relationship Id="rId14" Type="http://schemas.openxmlformats.org/officeDocument/2006/relationships/hyperlink" Target="https://ztwmzyxm.streamlit.app/?project=wygglqdh70m2"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86"/>
  <sheetViews>
    <sheetView tabSelected="1" workbookViewId="0">
      <pane ySplit="1" topLeftCell="A5008" activePane="bottomLeft" state="frozen"/>
      <selection/>
      <selection pane="bottomLeft" activeCell="D5021" sqref="D5021"/>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256</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256</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256</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256</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256</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256</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256</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256</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256</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256</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256</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256</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256</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256</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257</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257</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257</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257</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256</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256</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256</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256</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256</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256</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257</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257</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257</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257</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258</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257</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257</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257</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256</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256</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256</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255</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255</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255</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255</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254</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254</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254</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254</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254</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254</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254</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254</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254</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254</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254</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255</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255</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255</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255</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255</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255</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255</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255</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255</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255</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255</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255</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255</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255</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255</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256</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256</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256</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255</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255</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255</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255</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254</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254</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254</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254</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254</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254</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254</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254</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254</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255</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255</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255</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255</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254</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254</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254</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250</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250</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250</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250</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253</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253</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248</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248</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248</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248</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256</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256</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256</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255</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255</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254</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254</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254</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254</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254</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255</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255</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255</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255</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254</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254</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254</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250</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253</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253</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248</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248</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248</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248</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253</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253</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253</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253</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256</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256</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256</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254</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254</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254</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254</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254</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255</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255</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255</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255</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254</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254</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254</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250</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253</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253</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248</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248</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248</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248</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253</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253</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253</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253</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253</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253</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253</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253</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253</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253</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253</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253</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252</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252</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252</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252</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251</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251</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251</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251</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251</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251</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251</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251</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251</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251</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251</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251</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251</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251</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251</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256</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256</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256</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256</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254</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254</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254</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254</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255</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254</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254</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250</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253</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253</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248</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248</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248</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248</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253</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253</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253</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253</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251</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251</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251</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251</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251</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251</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251</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251</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251</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251</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251</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251</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251</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251</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251</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251</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251</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251</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254</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254</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254</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254</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255</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254</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254</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250</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253</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253</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248</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248</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248</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248</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253</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253</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253</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251</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251</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251</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251</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251</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250</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250</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250</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250</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250</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250</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251</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251</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251</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251</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251</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251</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251</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251</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251</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251</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251</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251</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251</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249</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255</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254</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254</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254</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254</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250</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253</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253</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248</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248</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248</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248</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253</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253</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253</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251</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251</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251</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251</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250</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250</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250</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250</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250</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250</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251</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251</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249</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248</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255</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249</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249</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254</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254</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254</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254</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248</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248</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248</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248</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250</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250</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250</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250</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250</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250</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251</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251</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248</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255</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254</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254</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254</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254</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248</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248</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248</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248</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250</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250</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250</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250</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250</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250</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251</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251</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247</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247</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247</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247</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247</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247</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241</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241</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241</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241</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241</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245</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245</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243</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243</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243</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243</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243</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247</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247</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247</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247</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245</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245</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243</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243</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243</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245</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245</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245</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245</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245</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245</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250</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250</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250</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250</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250</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243</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243</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243</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243</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243</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243</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243</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243</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243</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243</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243</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243</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243</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243</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243</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242</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242</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242</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242</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242</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243</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243</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243</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243</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243</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243</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243</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243</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243</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243</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243</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243</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243</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243</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243</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243</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243</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243</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243</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243</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243</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243</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242</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242</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242</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242</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242</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243</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243</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243</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243</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243</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243</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243</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243</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243</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242</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242</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242</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242</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242</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243</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243</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243</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243</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243</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243</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242</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241</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241</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241</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241</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241</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241</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239</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239</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241</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241</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241</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240</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240</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235</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235</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241</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241</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240</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240</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240</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240</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240</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240</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240</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242</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242</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242</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243</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243</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239</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241</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241</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237</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237</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237</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237</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237</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236</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236</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237</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237</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237</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237</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237</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237</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237</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243</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243</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239</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241</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241</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237</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237</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237</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237</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237</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237</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237</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237</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235</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235</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235</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235</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236</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236</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236</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236</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236</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236</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243</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243</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239</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233</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233</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237</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237</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237</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237</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237</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237</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237</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237</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235</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235</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235</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235</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233</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231</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231</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233</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233</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233</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233</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232</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232</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232</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232</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232</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232</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232</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232</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232</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232</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232</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232</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232</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232</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231</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231</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231</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231</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228</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228</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228</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231</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231</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231</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231</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231</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231</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231</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231</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231</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231</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231</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231</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231</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231</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231</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231</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231</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231</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231</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231</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233</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233</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233</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233</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233</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233</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233</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231</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231</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232</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232</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232</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232</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232</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231</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231</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231</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231</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231</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231</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233</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233</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233</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228</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228</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228</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228</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231</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231</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231</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231</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231</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231</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233</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233</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233</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228</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228</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228</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228</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226</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226</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226</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226</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221</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221</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221</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221</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226</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226</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226</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226</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226</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226</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226</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226</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226</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226</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226</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226</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226</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226</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226</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226</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226</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226</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226</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225</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228</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226</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226</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223</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221</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221</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221</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221</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221</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221</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221</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221</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221</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221</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221</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221</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221</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221</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221</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221</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221</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218</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218</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218</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221</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221</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221</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221</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221</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207</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207</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207</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207</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213</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213</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212</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212</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212</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212</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212</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212</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212</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209</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209</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209</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209</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209</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209</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209</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209</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209</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210</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210</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210</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210</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209</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209</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212</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212</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212</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212</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212</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212</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212</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212</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212</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212</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212</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212</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212</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191</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191</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191</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191</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191</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191</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191</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191</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191</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191</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191</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190</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190</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190</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190</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190</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190</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190</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190</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190</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190</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190</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190</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190</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190</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190</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190</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191</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190</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190</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190</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190</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190</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190</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187</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187</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187</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187</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187</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190</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190</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190</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190</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190</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190</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190</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190</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190</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190</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190</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190</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190</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190</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190</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190</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190</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190</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190</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190</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196</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196</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196</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196</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187</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187</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187</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187</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187</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187</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190</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190</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191</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187</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187</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187</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187</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187</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193</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193</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193</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193</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190</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190</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190</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190</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196</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196</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196</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196</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191</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191</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187</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187</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187</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187</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187</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187</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187</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187</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187</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187</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186</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186</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186</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186</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186</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186</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186</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186</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186</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186</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186</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186</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186</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186</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186</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186</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186</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186</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186</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186</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186</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186</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186</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186</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186</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186</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186</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186</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186</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186</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186</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186</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186</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186</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190</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190</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196</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196</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196</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196</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191</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191</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187</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187</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187</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187</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187</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186</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186</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186</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186</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186</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186</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180</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180</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180</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180</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180</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180</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180</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180</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180</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186</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186</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186</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186</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186</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186</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186</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186</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186</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186</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186</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186</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186</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186</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186</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186</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186</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186</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186</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186</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184</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184</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184</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184</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184</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184</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184</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184</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184</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184</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190</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190</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184</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184</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184</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180</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180</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180</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180</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180</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180</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184</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182</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182</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182</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182</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182</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182</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182</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182</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182</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182</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182</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182</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182</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182</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182</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182</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182</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182</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182</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182</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182</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182</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182</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180</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180</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180</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180</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180</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181</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181</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181</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181</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181</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181</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181</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181</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179</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179</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179</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180</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180</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180</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180</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180</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180</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184</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182</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182</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182</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182</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182</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182</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181</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181</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181</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181</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179</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179</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179</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177</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177</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177</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177</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177</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177</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177</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177</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177</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177</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177</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179</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179</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180</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180</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182</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182</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182</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182</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179</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179</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179</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179</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179</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179</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177</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177</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177</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177</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177</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177</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177</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177</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177</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177</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179</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179</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175</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175</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175</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175</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175</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175</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175</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175</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175</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175</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175</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175</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175</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175</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175</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175</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175</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175</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175</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175</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175</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175</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175</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175</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175</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175</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175</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175</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175</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174</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174</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174</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174</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174</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174</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174</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174</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174</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174</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174</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174</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174</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172</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172</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172</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172</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172</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172</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172</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172</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172</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172</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172</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172</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172</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172</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172</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175</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175</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175</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175</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174</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174</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174</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174</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174</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174</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174</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174</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174</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174</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174</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174</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172</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172</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172</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172</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172</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172</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172</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172</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172</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172</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172</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172</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172</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172</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172</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172</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172</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172</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172</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172</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172</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172</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172</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172</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172</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172</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172</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172</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172</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172</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172</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172</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172</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172</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172</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172</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175</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175</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174</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174</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174</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174</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174</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174</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174</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174</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174</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174</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172</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172</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172</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172</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171</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171</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172</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172</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172</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172</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172</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172</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172</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172</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171</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171</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171</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171</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171</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171</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171</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171</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167</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167</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167</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175</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175</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174</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174</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174</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174</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174</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172</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171</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171</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172</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172</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172</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172</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172</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171</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171</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171</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167</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167</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167</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175</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175</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174</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174</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174</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172</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171</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171</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172</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172</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172</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172</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172</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171</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171</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167</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167</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167</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165</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165</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166</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166</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166</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166</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166</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162</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162</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162</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162</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162</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162</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162</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162</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162</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162</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162</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162</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162</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162</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162</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162</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162</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162</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159</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159</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159</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159</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159</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159</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159</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159</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159</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159</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162</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162</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162</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159</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159</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159</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159</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159</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159</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159</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159</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160</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160</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160</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160</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160</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160</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160</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160</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160</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160</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160</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160</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160</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160</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160</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160</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160</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160</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160</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160</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156</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156</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156</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156</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156</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156</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154</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154</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155</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155</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155</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155</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155</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155</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156</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156</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155</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155</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155</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155</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160</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152</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155</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155</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155</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155</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155</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155</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153</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153</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153</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153</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153</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153</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153</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152</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152</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152</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152</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152</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152</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152</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152</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152</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152</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152</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152</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152</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152</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152</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152</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152</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152</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152</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152</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152</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146</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146</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146</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146</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148</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148</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148</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148</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148</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148</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148</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148</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148</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148</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148</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147</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147</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147</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147</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147</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147</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146</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146</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146</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146</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146</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146</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146</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146</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146</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146</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146</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146</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146</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146</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146</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146</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146</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146</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146</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146</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146</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146</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146</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146</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146</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146</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146</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146</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146</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146</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146</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146</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146</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146</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146</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146</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146</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146</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146</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146</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146</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146</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146</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146</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146</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146</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139</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139</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139</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139</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139</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139</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140</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140</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140</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140</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140</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140</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140</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140</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140</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140</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140</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140</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140</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140</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140</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140</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140</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140</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140</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140</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140</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140</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137</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137</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137</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137</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137</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137</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137</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137</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137</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137</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137</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137</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137</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137</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137</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137</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137</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137</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137</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137</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137</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137</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137</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137</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137</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137</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137</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137</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137</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137</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140</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140</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140</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140</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140</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140</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140</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140</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137</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137</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137</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137</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137</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137</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137</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137</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137</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137</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137</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140</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140</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137</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137</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131</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131</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131</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131</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131</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131</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131</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131</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131</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131</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131</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140</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140</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131</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131</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131</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131</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131</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131</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131</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131</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131</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131</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131</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131</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131</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131</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131</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131</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131</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131</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131</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131</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131</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131</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131</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131</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132</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132</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132</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132</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132</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132</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132</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132</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132</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132</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131</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131</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131</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131</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131</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131</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131</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131</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131</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131</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131</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131</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131</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131</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131</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131</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131</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131</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131</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131</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131</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131</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131</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131</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131</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131</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131</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130</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130</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130</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130</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130</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130</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130</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130</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130</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130</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130</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130</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130</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130</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130</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130</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130</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130</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128</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128</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128</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128</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128</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128</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128</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128</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128</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128</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129</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129</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129</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129</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128</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128</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128</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128</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128</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128</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128</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128</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128</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128</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128</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128</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128</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128</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128</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128</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128</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128</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128</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128</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128</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128</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128</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128</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128</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128</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128</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124</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124</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124</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124</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124</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124</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124</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124</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124</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124</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124</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124</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124</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124</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124</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124</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124</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124</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124</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124</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128</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128</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128</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128</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128</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128</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128</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128</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128</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128</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128</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128</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128</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128</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128</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128</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128</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128</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128</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128</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128</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128</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128</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124</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124</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124</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124</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124</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124</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124</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124</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124</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124</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124</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124</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124</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124</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124</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124</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124</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124</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124</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124</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124</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124</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124</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124</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124</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124</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124</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124</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124</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124</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124</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124</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124</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121</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121</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121</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121</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121</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121</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121</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121</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121</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121</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121</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121</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121</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121</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121</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121</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121</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121</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121</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121</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121</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121</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121</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121</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121</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乐山市校地共建产教融合基地建设项目二标段</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121</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乐山市校地共建产教融合基地建设项目二标段</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121</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乐山市校地共建产教融合基地建设项目二标段</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121</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乐山市校地共建产教融合基地建设项目二标段</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121</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乐山市校地共建产教融合基地建设项目二标段</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121</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乐山市校地共建产教融合基地建设项目二标段</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121</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乐山市校地共建产教融合基地建设项目二标段</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121</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乐山市校地共建产教融合基地建设项目二标段</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121</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乐山市校地共建产教融合基地建设项目二标段</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121</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乐山市校地共建产教融合基地建设项目二标段</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121</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乐山市校地共建产教融合基地建设项目二标段</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121</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乐山市校地共建产教融合基地建设项目二标段</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121</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121</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121</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121</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121</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121</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121</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118</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118</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118</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118</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117</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117</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117</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117</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114</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114</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114</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114</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114</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114</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114</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114</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116</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乐山市校地共建产教融合基地建设项目一标段</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116</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乐山市校地共建产教融合基地建设项目一标段</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116</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乐山市校地共建产教融合基地建设项目一标段</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116</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乐山市校地共建产教融合基地建设项目一标段</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116</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乐山市校地共建产教融合基地建设项目一标段</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116</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乐山市校地共建产教融合基地建设项目一标段</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114</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114</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114</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114</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114</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114</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114</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114</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114</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114</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114</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114</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114</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114</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114</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114</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114</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114</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114</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114</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114</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114</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114</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114</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114</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114</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114</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114</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114</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114</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114</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114</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114</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114</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114</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114</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114</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114</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114</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114</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114</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114</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114</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114</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114</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114</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114</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114</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114</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114</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114</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114</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114</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112</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112</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乐山市校地共建产教融合基地建设项目二标段</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112</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112</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112</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112</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112</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112</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114</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114</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114</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114</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114</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114</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114</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114</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112</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112</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乐山市校地共建产教融合基地建设项目二标段</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110</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110</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110</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110</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110</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110</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110</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110</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114</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114</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114</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114</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114</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114</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114</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114</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112</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108</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乐山市校地共建产教融合基地建设项目二标段</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108</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乐山市校地共建产教融合基地建设项目二标段</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108</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乐山市校地共建产教融合基地建设项目二标段</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108</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乐山市校地共建产教融合基地建设项目二标段</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108</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乐山市校地共建产教融合基地建设项目二标段</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108</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乐山市校地共建产教融合基地建设项目二标段</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108</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乐山市校地共建产教融合基地建设项目二标段</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108</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乐山市校地共建产教融合基地建设项目二标段</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108</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乐山市校地共建产教融合基地建设项目二标段</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108</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乐山市校地共建产教融合基地建设项目二标段</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108</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乐山市校地共建产教融合基地建设项目二标段</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108</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乐山市校地共建产教融合基地建设项目二标段</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108</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乐山市校地共建产教融合基地建设项目二标段</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108</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乐山市校地共建产教融合基地建设项目二标段</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108</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108</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108</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108</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108</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106</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106</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106</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106</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106</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106</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106</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106</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106</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104</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104</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104</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104</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104</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104</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104</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104</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104</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104</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104</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104</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104</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104</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104</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104</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106</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106</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104</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104</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104</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104</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104</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104</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104</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104</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104</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乐山市校地共建产教融合基地建设项目一标段</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104</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乐山市校地共建产教融合基地建设项目一标段</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104</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乐山市校地共建产教融合基地建设项目一标段</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104</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乐山市校地共建产教融合基地建设项目一标段</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104</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乐山市校地共建产教融合基地建设项目一标段</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104</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乐山市校地共建产教融合基地建设项目一标段</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104</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104</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104</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104</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104</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104</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104</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104</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106</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106</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104</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104</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104</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104</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104</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104</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104</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104</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99</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99</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99</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99</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99</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99</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99</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99</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99</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99</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99</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99</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99</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99</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99</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99</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99</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99</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99</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99</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99</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99</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99</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99</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99</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99</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99</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99</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99</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99</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99</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99</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乐山市校地共建产教融合基地建设项目二标段</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99</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乐山市校地共建产教融合基地建设项目二标段</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99</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乐山市校地共建产教融合基地建设项目二标段</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99</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乐山市校地共建产教融合基地建设项目二标段</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99</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乐山市校地共建产教融合基地建设项目二标段</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99</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乐山市校地共建产教融合基地建设项目二标段</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99</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乐山市校地共建产教融合基地建设项目二标段</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99</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99</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99</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99</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99</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99</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99</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99</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99</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99</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99</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99</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99</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99</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99</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99</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99</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99</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99</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98</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98</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98</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98</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98</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98</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98</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98</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98</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96</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96</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96</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96</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96</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96</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96</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96</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96</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96</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96</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96</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96</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乐山市校地共建产教融合基地建设项目二标段</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96</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乐山市校地共建产教融合基地建设项目二标段</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96</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乐山市校地共建产教融合基地建设项目二标段</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96</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乐山市校地共建产教融合基地建设项目二标段</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96</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乐山市校地共建产教融合基地建设项目二标段</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96</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乐山市校地共建产教融合基地建设项目二标段</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96</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乐山市校地共建产教融合基地建设项目二标段</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96</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乐山市校地共建产教融合基地建设项目二标段</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96</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乐山市校地共建产教融合基地建设项目二标段</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96</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乐山市校地共建产教融合基地建设项目二标段</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96</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乐山市校地共建产教融合基地建设项目二标段</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96</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乐山市校地共建产教融合基地建设项目二标段</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96</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乐山市校地共建产教融合基地建设项目二标段</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96</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乐山市校地共建产教融合基地建设项目二标段</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96</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乐山市校地共建产教融合基地建设项目二标段</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96</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乐山市校地共建产教融合基地建设项目二标段</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96</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乐山市校地共建产教融合基地建设项目二标段</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96</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乐山市校地共建产教融合基地建设项目二标段</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96</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乐山市校地共建产教融合基地建设项目二标段</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96</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乐山市校地共建产教融合基地建设项目二标段</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96</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乐山市校地共建产教融合基地建设项目二标段</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96</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乐山市校地共建产教融合基地建设项目二标段</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96</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乐山市校地共建产教融合基地建设项目二标段</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96</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乐山市校地共建产教融合基地建设项目二标段</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96</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乐山市校地共建产教融合基地建设项目二标段</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96</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乐山市校地共建产教融合基地建设项目二标段</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96</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乐山市校地共建产教融合基地建设项目二标段</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96</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乐山市校地共建产教融合基地建设项目二标段</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96</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乐山市校地共建产教融合基地建设项目二标段</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96</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乐山市校地共建产教融合基地建设项目二标段</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96</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乐山市校地共建产教融合基地建设项目二标段</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96</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乐山市校地共建产教融合基地建设项目二标段</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96</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乐山市校地共建产教融合基地建设项目二标段</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96</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乐山市校地共建产教融合基地建设项目二标段</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96</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乐山市校地共建产教融合基地建设项目二标段</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96</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乐山市校地共建产教融合基地建设项目二标段</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96</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乐山市校地共建产教融合基地建设项目二标段</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96</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乐山市校地共建产教融合基地建设项目二标段</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96</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乐山市校地共建产教融合基地建设项目二标段</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96</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乐山市校地共建产教融合基地建设项目二标段</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96</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96</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96</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96</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96</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96</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96</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96</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96</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96</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96</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96</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96</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96</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96</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96</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96</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96</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96</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乐山市校地共建产教融合基地建设项目二标段</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乐山市校地共建产教融合基地建设项目二标段</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乐山市校地共建产教融合基地建设项目二标段</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乐山市校地共建产教融合基地建设项目二标段</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乐山市校地共建产教融合基地建设项目二标段</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乐山市校地共建产教融合基地建设项目二标段</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乐山市校地共建产教融合基地建设项目二标段</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乐山市校地共建产教融合基地建设项目二标段</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乐山市校地共建产教融合基地建设项目二标段</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乐山市校地共建产教融合基地建设项目二标段</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乐山市校地共建产教融合基地建设项目二标段</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乐山市校地共建产教融合基地建设项目二标段</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乐山市校地共建产教融合基地建设项目二标段</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乐山市校地共建产教融合基地建设项目二标段</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乐山市校地共建产教融合基地建设项目二标段</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乐山市校地共建产教融合基地建设项目二标段</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乐山市校地共建产教融合基地建设项目二标段</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乐山市校地共建产教融合基地建设项目二标段</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乐山市校地共建产教融合基地建设项目二标段</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乐山市校地共建产教融合基地建设项目二标段</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乐山市校地共建产教融合基地建设项目二标段</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93</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93</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93</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93</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93</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93</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93</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93</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93</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93</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93</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93</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93</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93</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93</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93</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93</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93</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93</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90</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90</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90</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90</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90</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90</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90</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90</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90</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90</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93</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93</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93</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93</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93</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93</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93</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93</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93</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91</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91</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91</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91</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91</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91</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91</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91</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91</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91</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91</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91</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91</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91</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91</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91</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91</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91</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91</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91</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91</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乐山市校地共建产教融合基地建设项目二标段</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91</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乐山市校地共建产教融合基地建设项目二标段</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91</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乐山市校地共建产教融合基地建设项目二标段</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91</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乐山市校地共建产教融合基地建设项目二标段</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91</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乐山市校地共建产教融合基地建设项目二标段</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91</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乐山市校地共建产教融合基地建设项目二标段</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91</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乐山市校地共建产教融合基地建设项目二标段</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89</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89</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89</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89</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89</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89</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89</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89</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89</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89</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89</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89</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89</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89</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89</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89</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89</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89</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89</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89</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89</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89</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89</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89</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89</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89</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89</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89</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85</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乐山市校地共建产教融合基地建设项目二标段</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85</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乐山市校地共建产教融合基地建设项目二标段</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85</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乐山市校地共建产教融合基地建设项目二标段</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85</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乐山市校地共建产教融合基地建设项目二标段</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85</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乐山市校地共建产教融合基地建设项目二标段</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85</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乐山市校地共建产教融合基地建设项目二标段</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85</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乐山市校地共建产教融合基地建设项目二标段</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85</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乐山市校地共建产教融合基地建设项目二标段</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85</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乐山市校地共建产教融合基地建设项目二标段</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85</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85</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85</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85</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85</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85</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85</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85</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85</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85</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85</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85</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85</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85</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85</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84</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乐山市校地共建产教融合基地建设项目二标段</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84</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乐山市校地共建产教融合基地建设项目二标段</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84</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84</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84</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84</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84</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84</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84</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84</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84</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84</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84</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84</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84</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84</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84</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84</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84</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84</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84</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84</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84</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84</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84</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乐山市校地共建产教融合基地建设项目一标段</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84</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乐山市校地共建产教融合基地建设项目一标段</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84</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乐山市校地共建产教融合基地建设项目一标段</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84</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乐山市校地共建产教融合基地建设项目一标段</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84</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乐山市校地共建产教融合基地建设项目一标段</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84</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乐山市校地共建产教融合基地建设项目一标段</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84</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乐山市校地共建产教融合基地建设项目一标段</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84</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乐山市校地共建产教融合基地建设项目一标段</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84</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乐山市校地共建产教融合基地建设项目一标段</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84</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乐山市校地共建产教融合基地建设项目一标段</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84</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84</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84</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乐山市校地共建产教融合基地建设项目二标段</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乐山市校地共建产教融合基地建设项目二标段</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乐山市校地共建产教融合基地建设项目二标段</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乐山市校地共建产教融合基地建设项目二标段</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乐山市校地共建产教融合基地建设项目二标段</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乐山市校地共建产教融合基地建设项目二标段</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乐山市校地共建产教融合基地建设项目二标段</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乐山市校地共建产教融合基地建设项目二标段</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乐山市校地共建产教融合基地建设项目二标段</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乐山市校地共建产教融合基地建设项目二标段</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乐山市校地共建产教融合基地建设项目二标段</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乐山市校地共建产教融合基地建设项目二标段</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乐山市校地共建产教融合基地建设项目二标段</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乐山市校地共建产教融合基地建设项目二标段</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乐山市校地共建产教融合基地建设项目二标段</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乐山市校地共建产教融合基地建设项目二标段</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乐山市校地共建产教融合基地建设项目二标段</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乐山市校地共建产教融合基地建设项目二标段</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乐山市校地共建产教融合基地建设项目二标段</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乐山市校地共建产教融合基地建设项目二标段</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乐山市校地共建产教融合基地建设项目二标段</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乐山市校地共建产教融合基地建设项目二标段</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乐山市校地共建产教融合基地建设项目二标段</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80</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80</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80</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80</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80</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80</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80</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80</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80</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80</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80</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80</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80</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80</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80</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80</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80</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80</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80</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80</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80</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80</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80</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80</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80</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80</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80</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80</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80</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80</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80</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80</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80</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80</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80</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80</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乐山市校地共建产教融合基地建设项目二标段</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乐山市校地共建产教融合基地建设项目二标段</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乐山市校地共建产教融合基地建设项目二标段</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乐山市校地共建产教融合基地建设项目二标段</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乐山市校地共建产教融合基地建设项目二标段</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乐山市校地共建产教融合基地建设项目二标段</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乐山市校地共建产教融合基地建设项目二标段</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乐山市校地共建产教融合基地建设项目二标段</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乐山市校地共建产教融合基地建设项目二标段</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乐山市校地共建产教融合基地建设项目二标段</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乐山市校地共建产教融合基地建设项目二标段</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乐山市校地共建产教融合基地建设项目二标段</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乐山市校地共建产教融合基地建设项目一标段</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乐山市校地共建产教融合基地建设项目一标段</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乐山市校地共建产教融合基地建设项目一标段</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乐山市校地共建产教融合基地建设项目一标段</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乐山市校地共建产教融合基地建设项目一标段</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乐山市校地共建产教融合基地建设项目一标段</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乐山市校地共建产教融合基地建设项目一标段</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乐山市校地共建产教融合基地建设项目一标段</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乐山市校地共建产教融合基地建设项目一标段</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乐山市校地共建产教融合基地建设项目一标段</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乐山市校地共建产教融合基地建设项目一标段</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乐山市校地共建产教融合基地建设项目二标段</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乐山市校地共建产教融合基地建设项目二标段</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乐山市校地共建产教融合基地建设项目二标段</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乐山市校地共建产教融合基地建设项目二标段</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乐山市校地共建产教融合基地建设项目二标段</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乐山市校地共建产教融合基地建设项目二标段</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乐山市校地共建产教融合基地建设项目二标段</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乐山市校地共建产教融合基地建设项目一标段</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乐山市校地共建产教融合基地建设项目一标段</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乐山市校地共建产教融合基地建设项目一标段</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乐山市校地共建产教融合基地建设项目一标段</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乐山市校地共建产教融合基地建设项目一标段</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乐山市校地共建产教融合基地建设项目一标段</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乐山市校地共建产教融合基地建设项目一标段</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乐山市校地共建产教融合基地建设项目一标段</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乐山市校地共建产教融合基地建设项目一标段</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乐山市校地共建产教融合基地建设项目一标段</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乐山市校地共建产教融合基地建设项目一标段</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乐山市校地共建产教融合基地建设项目一标段</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乐山市校地共建产教融合基地建设项目一标段</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乐山市校地共建产教融合基地建设项目一标段</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乐山市校地共建产教融合基地建设项目一标段</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乐山市校地共建产教融合基地建设项目一标段</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乐山市校地共建产教融合基地建设项目一标段</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乐山市校地共建产教融合基地建设项目一标段</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乐山市校地共建产教融合基地建设项目一标段</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乐山市校地共建产教融合基地建设项目一标段</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乐山市校地共建产教融合基地建设项目一标段</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乐山市校地共建产教融合基地建设项目二标段</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乐山市校地共建产教融合基地建设项目二标段</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乐山市校地共建产教融合基地建设项目二标段</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乐山市校地共建产教融合基地建设项目二标段</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乐山市校地共建产教融合基地建设项目二标段</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乐山市校地共建产教融合基地建设项目二标段</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乐山市校地共建产教融合基地建设项目二标段</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乐山市校地共建产教融合基地建设项目二标段</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乐山市校地共建产教融合基地建设项目二标段</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乐山市校地共建产教融合基地建设项目二标段</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乐山市校地共建产教融合基地建设项目二标段</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乐山市校地共建产教融合基地建设项目二标段</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乐山市校地共建产教融合基地建设项目二标段</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乐山市校地共建产教融合基地建设项目二标段</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乐山市校地共建产教融合基地建设项目二标段</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乐山市校地共建产教融合基地建设项目二标段</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乐山市校地共建产教融合基地建设项目二标段</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乐山市校地共建产教融合基地建设项目二标段</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乐山市校地共建产教融合基地建设项目二标段</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乐山市校地共建产教融合基地建设项目一标段</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乐山市校地共建产教融合基地建设项目一标段</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乐山市校地共建产教融合基地建设项目一标段</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乐山市校地共建产教融合基地建设项目二标段</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乐山市校地共建产教融合基地建设项目二标段</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乐山市校地共建产教融合基地建设项目二标段</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乐山市校地共建产教融合基地建设项目二标段</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乐山市校地共建产教融合基地建设项目二标段</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乐山市校地共建产教融合基地建设项目二标段</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乐山市校地共建产教融合基地建设项目一标段</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乐山市校地共建产教融合基地建设项目一标段</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乐山市校地共建产教融合基地建设项目一标段</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乐山市校地共建产教融合基地建设项目一标段</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乐山市校地共建产教融合基地建设项目一标段</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乐山市校地共建产教融合基地建设项目一标段</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乐山市校地共建产教融合基地建设项目一标段</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乐山市校地共建产教融合基地建设项目一标段</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乐山市校地共建产教融合基地建设项目一标段</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乐山市校地共建产教融合基地建设项目一标段</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乐山市校地共建产教融合基地建设项目二标段</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乐山市校地共建产教融合基地建设项目二标段</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乐山市校地共建产教融合基地建设项目二标段</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乐山市校地共建产教融合基地建设项目二标段</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乐山市校地共建产教融合基地建设项目二标段</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乐山市校地共建产教融合基地建设项目二标段</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乐山市校地共建产教融合基地建设项目二标段</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乐山市校地共建产教融合基地建设项目二标段</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乐山市校地共建产教融合基地建设项目二标段</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乐山市校地共建产教融合基地建设项目二标段</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乐山市校地共建产教融合基地建设项目二标段</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乐山市校地共建产教融合基地建设项目二标段</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乐山市校地共建产教融合基地建设项目一标段</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乐山市校地共建产教融合基地建设项目一标段</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乐山市校地共建产教融合基地建设项目一标段</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乐山市校地共建产教融合基地建设项目一标段</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乐山市校地共建产教融合基地建设项目一标段</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乐山市校地共建产教融合基地建设项目一标段</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乐山市校地共建产教融合基地建设项目一标段</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乐山市校地共建产教融合基地建设项目一标段</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乐山市校地共建产教融合基地建设项目一标段</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89</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乐山市校地共建产教融合基地建设项目一标段</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89</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乐山市校地共建产教融合基地建设项目一标段</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89</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乐山市校地共建产教融合基地建设项目一标段</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89</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乐山市校地共建产教融合基地建设项目一标段</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89</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乐山市校地共建产教融合基地建设项目一标段</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89</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乐山市校地共建产教融合基地建设项目一标段</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89</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乐山市校地共建产教融合基地建设项目一标段</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89</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乐山市校地共建产教融合基地建设项目二标段</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89</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乐山市校地共建产教融合基地建设项目二标段</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89</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乐山市校地共建产教融合基地建设项目二标段</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89</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乐山市校地共建产教融合基地建设项目二标段</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89</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乐山市校地共建产教融合基地建设项目二标段</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89</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乐山市校地共建产教融合基地建设项目二标段</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89</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乐山市校地共建产教融合基地建设项目二标段</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89</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乐山市校地共建产教融合基地建设项目二标段</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89</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89</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89</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乐山市校地共建产教融合基地建设项目二标段</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乐山市校地共建产教融合基地建设项目二标段</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乐山市校地共建产教融合基地建设项目二标段</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乐山市校地共建产教融合基地建设项目二标段</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乐山市校地共建产教融合基地建设项目二标段</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乐山市校地共建产教融合基地建设项目二标段</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乐山市校地共建产教融合基地建设项目二标段</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乐山市校地共建产教融合基地建设项目二标段</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乐山市校地共建产教融合基地建设项目二标段</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乐山市校地共建产教融合基地建设项目二标段</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乐山市校地共建产教融合基地建设项目二标段</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乐山市校地共建产教融合基地建设项目二标段</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乐山市校地共建产教融合基地建设项目二标段</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乐山市校地共建产教融合基地建设项目二标段</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乐山市校地共建产教融合基地建设项目二标段</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乐山市校地共建产教融合基地建设项目二标段</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乐山市校地共建产教融合基地建设项目二标段</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乐山市校地共建产教融合基地建设项目二标段</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乐山市校地共建产教融合基地建设项目二标段</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乐山市校地共建产教融合基地建设项目二标段</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乐山市校地共建产教融合基地建设项目二标段</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乐山市校地共建产教融合基地建设项目二标段</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乐山市校地共建产教融合基地建设项目二标段</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乐山市校地共建产教融合基地建设项目一标段</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乐山市校地共建产教融合基地建设项目一标段</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乐山市校地共建产教融合基地建设项目一标段</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乐山市校地共建产教融合基地建设项目一标段</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乐山市校地共建产教融合基地建设项目一标段</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乐山市校地共建产教融合基地建设项目一标段</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乐山市校地共建产教融合基地建设项目一标段</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乐山市校地共建产教融合基地建设项目一标段</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乐山市校地共建产教融合基地建设项目一标段</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乐山市校地共建产教融合基地建设项目一标段</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乐山市校地共建产教融合基地建设项目一标段</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乐山市校地共建产教融合基地建设项目一标段</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乐山市校地共建产教融合基地建设项目一标段</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乐山市校地共建产教融合基地建设项目一标段</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乐山市校地共建产教融合基地建设项目二标段</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乐山市校地共建产教融合基地建设项目二标段</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乐山市校地共建产教融合基地建设项目二标段</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乐山市校地共建产教融合基地建设项目二标段</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乐山市校地共建产教融合基地建设项目二标段</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乐山市校地共建产教融合基地建设项目二标段</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乐山市校地共建产教融合基地建设项目二标段</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乐山市校地共建产教融合基地建设项目二标段</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乐山市校地共建产教融合基地建设项目二标段</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乐山市校地共建产教融合基地建设项目二标段</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乐山市校地共建产教融合基地建设项目二标段</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乐山市校地共建产教融合基地建设项目二标段</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乐山市校地共建产教融合基地建设项目二标段</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乐山市校地共建产教融合基地建设项目二标段</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乐山市校地共建产教融合基地建设项目二标段</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62</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62</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62</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62</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62</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62</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62</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62</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62</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62</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62</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62</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62</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62</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62</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62</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乐山市校地共建产教融合基地建设项目二标段</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乐山市校地共建产教融合基地建设项目二标段</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乐山市校地共建产教融合基地建设项目二标段</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62</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62</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59</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58</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57</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57</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57</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56</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56</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56</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56</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56</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56</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56</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56</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56</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56</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56</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56</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56</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56</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56</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55</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55</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55</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55</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55</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55</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55</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55</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55</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55</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55</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55</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55</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55</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55</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57</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57</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57</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57</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57</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57</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57</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57</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58</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乐山市校地共建产教融合基地建设项目一标段</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58</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乐山市校地共建产教融合基地建设项目一标段</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58</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乐山市校地共建产教融合基地建设项目一标段</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58</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乐山市校地共建产教融合基地建设项目一标段</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58</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乐山市校地共建产教融合基地建设项目一标段</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58</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乐山市校地共建产教融合基地建设项目一标段</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55</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55</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55</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55</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55</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55</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55</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55</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55</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55</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57</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57</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57</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56</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乐山市校地共建产教融合基地建设项目一标段</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56</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乐山市校地共建产教融合基地建设项目一标段</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56</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乐山市校地共建产教融合基地建设项目一标段</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56</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乐山市校地共建产教融合基地建设项目一标段</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56</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乐山市校地共建产教融合基地建设项目一标段</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56</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乐山市校地共建产教融合基地建设项目一标段</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56</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乐山市校地共建产教融合基地建设项目一标段</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56</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乐山市校地共建产教融合基地建设项目一标段</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56</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乐山市校地共建产教融合基地建设项目一标段</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56</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56</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56</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56</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56</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56</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55</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55</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55</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55</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55</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55</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55</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55</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55</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55</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55</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55</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55</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55</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55</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56</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56</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56</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56</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53</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53</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53</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53</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53</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53</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53</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53</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53</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53</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53</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56</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乐山市校地共建产教融合基地建设项目二标段</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56</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乐山市校地共建产教融合基地建设项目二标段</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56</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乐山市校地共建产教融合基地建设项目二标段</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56</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乐山市校地共建产教融合基地建设项目二标段</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56</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乐山市校地共建产教融合基地建设项目二标段</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56</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乐山市校地共建产教融合基地建设项目二标段</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56</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乐山市校地共建产教融合基地建设项目二标段</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56</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乐山市校地共建产教融合基地建设项目二标段</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56</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乐山市校地共建产教融合基地建设项目二标段</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56</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乐山市校地共建产教融合基地建设项目二标段</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56</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乐山市校地共建产教融合基地建设项目二标段</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56</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乐山市校地共建产教融合基地建设项目二标段</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56</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乐山市校地共建产教融合基地建设项目二标段</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56</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乐山市校地共建产教融合基地建设项目二标段</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55</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55</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55</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55</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55</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55</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55</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55</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56</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56</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56</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56</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56</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56</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55</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55</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55</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55</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55</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55</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55</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55</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56</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56</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56</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56</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53</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53</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53</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53</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53</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53</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53</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53</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53</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53</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53</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56</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乐山市校地共建产教融合基地建设项目二标段</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56</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乐山市校地共建产教融合基地建设项目二标段</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56</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乐山市校地共建产教融合基地建设项目二标段</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54</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54</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54</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54</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54</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54</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54</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54</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54</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54</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54</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54</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54</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54</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54</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54</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54</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54</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54</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54</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54</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54</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54</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54</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54</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54</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54</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54</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54</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54</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54</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54</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54</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54</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55</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55</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55</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55</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55</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55</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55</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55</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56</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53</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53</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53</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53</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53</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53</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56</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乐山市校地共建产教融合基地建设项目二标段</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56</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乐山市校地共建产教融合基地建设项目二标段</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56</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乐山市校地共建产教融合基地建设项目二标段</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54</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54</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54</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54</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54</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49</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49</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49</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49</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49</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49</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49</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49</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49</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49</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49</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49</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49</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49</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49</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49</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49</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49</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49</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49</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49</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49</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49</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49</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49</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49</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49</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乐山市校地共建产教融合基地建设项目二标段</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乐山市校地共建产教融合基地建设项目二标段</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乐山市校地共建产教融合基地建设项目二标段</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乐山市校地共建产教融合基地建设项目二标段</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乐山市校地共建产教融合基地建设项目二标段</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乐山市校地共建产教融合基地建设项目二标段</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51</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51</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51</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51</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51</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49</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49</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49</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49</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49</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49</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49</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49</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47</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47</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47</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47</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47</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47</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乐山市校地共建产教融合基地建设项目二标段</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乐山市校地共建产教融合基地建设项目二标段</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乐山市校地共建产教融合基地建设项目二标段</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乐山市校地共建产教融合基地建设项目二标段</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乐山市校地共建产教融合基地建设项目二标段</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48</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48</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48</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48</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48</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48</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48</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48</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48</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乐山市校地共建产教融合基地建设项目二标段</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乐山市校地共建产教融合基地建设项目二标段</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乐山市校地共建产教融合基地建设项目二标段</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乐山市校地共建产教融合基地建设项目二标段</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乐山市校地共建产教融合基地建设项目二标段</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乐山市校地共建产教融合基地建设项目二标段</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乐山市校地共建产教融合基地建设项目二标段</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乐山市校地共建产教融合基地建设项目二标段</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乐山市校地共建产教融合基地建设项目二标段</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乐山市校地共建产教融合基地建设项目二标段</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乐山市校地共建产教融合基地建设项目二标段</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乐山市校地共建产教融合基地建设项目二标段</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乐山市校地共建产教融合基地建设项目二标段</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乐山市校地共建产教融合基地建设项目二标段</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乐山市校地共建产教融合基地建设项目二标段</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乐山市校地共建产教融合基地建设项目二标段</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乐山市校地共建产教融合基地建设项目二标段</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乐山市校地共建产教融合基地建设项目二标段</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乐山市校地共建产教融合基地建设项目二标段</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乐山市校地共建产教融合基地建设项目二标段</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乐山市校地共建产教融合基地建设项目二标段</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乐山市校地共建产教融合基地建设项目二标段</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乐山市校地共建产教融合基地建设项目二标段</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乐山市校地共建产教融合基地建设项目二标段</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乐山市校地共建产教融合基地建设项目二标段</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乐山市校地共建产教融合基地建设项目二标段</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乐山市校地共建产教融合基地建设项目二标段</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乐山市校地共建产教融合基地建设项目二标段</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乐山市校地共建产教融合基地建设项目二标段</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乐山市校地共建产教融合基地建设项目二标段</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乐山市校地共建产教融合基地建设项目二标段</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乐山市校地共建产教融合基地建设项目二标段</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乐山市校地共建产教融合基地建设项目二标段</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乐山市校地共建产教融合基地建设项目二标段</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乐山市校地共建产教融合基地建设项目二标段</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乐山市校地共建产教融合基地建设项目二标段</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41</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41</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41</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41</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41</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41</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41</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41</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41</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41</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41</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41</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41</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41</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42</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42</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42</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41</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41</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41</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41</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41</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41</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40</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40</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41</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41</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41</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41</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41</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41</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40</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38</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38</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38</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38</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38</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38</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38</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38</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38</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38</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38</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38</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38</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38</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38</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乐山市校地共建产教融合基地建设项目二标段</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乐山市校地共建产教融合基地建设项目二标段</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乐山市校地共建产教融合基地建设项目二标段</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乐山市校地共建产教融合基地建设项目二标段</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乐山市校地共建产教融合基地建设项目二标段</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乐山市校地共建产教融合基地建设项目二标段</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乐山市校地共建产教融合基地建设项目二标段</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乐山市校地共建产教融合基地建设项目二标段</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乐山市校地共建产教融合基地建设项目二标段</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乐山市校地共建产教融合基地建设项目二标段</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乐山市校地共建产教融合基地建设项目二标段</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乐山市校地共建产教融合基地建设项目二标段</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乐山市校地共建产教融合基地建设项目二标段</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乐山市校地共建产教融合基地建设项目二标段</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乐山市校地共建产教融合基地建设项目二标段</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乐山市校地共建产教融合基地建设项目二标段</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乐山市校地共建产教融合基地建设项目二标段</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乐山市校地共建产教融合基地建设项目二标段</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41</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41</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41</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41</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41</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41</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41</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41</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41</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41</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40</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40</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40</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38</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38</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38</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38</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38</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38</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38</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38</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38</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39</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乐山市校地共建产教融合基地建设项目二标段</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39</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乐山市校地共建产教融合基地建设项目二标段</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39</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乐山市校地共建产教融合基地建设项目二标段</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39</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乐山市校地共建产教融合基地建设项目二标段</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39</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乐山市校地共建产教融合基地建设项目二标段</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39</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乐山市校地共建产教融合基地建设项目二标段</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39</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乐山市校地共建产教融合基地建设项目二标段</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39</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乐山市校地共建产教融合基地建设项目二标段</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39</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乐山市校地共建产教融合基地建设项目二标段</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39</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乐山市校地共建产教融合基地建设项目二标段</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39</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乐山市校地共建产教融合基地建设项目二标段</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39</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乐山市校地共建产教融合基地建设项目二标段</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39</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乐山市校地共建产教融合基地建设项目二标段</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39</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乐山市校地共建产教融合基地建设项目二标段</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乐山市校地共建产教融合基地建设项目一标段</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乐山市校地共建产教融合基地建设项目一标段</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乐山市校地共建产教融合基地建设项目一标段</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乐山市校地共建产教融合基地建设项目一标段</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乐山市校地共建产教融合基地建设项目一标段</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乐山市校地共建产教融合基地建设项目一标段</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乐山市校地共建产教融合基地建设项目一标段</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39</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39</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39</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39</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39</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39</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39</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39</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39</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39</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41</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41</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41</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41</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40</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38</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38</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38</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38</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38</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38</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38</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39</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39</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37</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37</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37</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37</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37</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37</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37</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37</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37</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37</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37</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37</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乐山市校地共建产教融合基地建设项目二标段</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37</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乐山市校地共建产教融合基地建设项目二标段</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37</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乐山市校地共建产教融合基地建设项目二标段</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37</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乐山市校地共建产教融合基地建设项目二标段</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37</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乐山市校地共建产教融合基地建设项目二标段</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37</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乐山市校地共建产教融合基地建设项目二标段</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37</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乐山市校地共建产教融合基地建设项目二标段</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37</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乐山市校地共建产教融合基地建设项目二标段</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37</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乐山市校地共建产教融合基地建设项目二标段</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37</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乐山市校地共建产教融合基地建设项目二标段</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37</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乐山市校地共建产教融合基地建设项目二标段</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37</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乐山市校地共建产教融合基地建设项目二标段</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37</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乐山市校地共建产教融合基地建设项目二标段</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37</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乐山市校地共建产教融合基地建设项目二标段</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37</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乐山市校地共建产教融合基地建设项目二标段</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37</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乐山市校地共建产教融合基地建设项目二标段</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37</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乐山市校地共建产教融合基地建设项目二标段</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37</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乐山市校地共建产教融合基地建设项目二标段</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37</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乐山市校地共建产教融合基地建设项目二标段</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37</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乐山市校地共建产教融合基地建设项目二标段</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37</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乐山市校地共建产教融合基地建设项目二标段</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37</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37</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34</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34</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34</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34</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34</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34</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36</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36</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36</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36</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36</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36</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36</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36</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34</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34</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34</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34</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34</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34</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乐山市校地共建产教融合基地建设项目一标段</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乐山市校地共建产教融合基地建设项目一标段</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乐山市校地共建产教融合基地建设项目一标段</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乐山市校地共建产教融合基地建设项目一标段</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乐山市校地共建产教融合基地建设项目一标段</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乐山市校地共建产教融合基地建设项目一标段</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乐山市校地共建产教融合基地建设项目一标段</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乐山市校地共建产教融合基地建设项目一标段</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38</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38</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37</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37</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乐山市校地共建产教融合基地建设项目二标段</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37</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乐山市校地共建产教融合基地建设项目二标段</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37</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37</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34</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34</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34</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34</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34</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34</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34</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34</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34</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34</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34</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34</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35</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乐山市校地共建产教融合基地建设项目一标段</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35</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乐山市校地共建产教融合基地建设项目一标段</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35</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乐山市校地共建产教融合基地建设项目一标段</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35</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乐山市校地共建产教融合基地建设项目一标段</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35</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乐山市校地共建产教融合基地建设项目一标段</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35</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乐山市校地共建产教融合基地建设项目一标段</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35</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乐山市校地共建产教融合基地建设项目一标段</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35</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乐山市校地共建产教融合基地建设项目一标段</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35</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35</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35</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35</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35</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37</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37</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34</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34</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34</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34</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34</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34</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34</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34</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34</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五冶钢构龙泉东洪片区70亩住宅、商业及配套工程项目一标段</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五冶钢构龙泉东洪片区70亩住宅、商业及配套工程项目一标段</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五冶钢构龙泉东洪片区70亩住宅、商业及配套工程项目一标段</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五冶钢构龙泉东洪片区70亩住宅、商业及配套工程项目一标段</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五冶钢构龙泉东洪片区70亩住宅、商业及配套工程项目一标段</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五冶钢构龙泉东洪片区70亩住宅、商业及配套工程项目一标段</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五冶钢构龙泉东洪片区70亩住宅、商业及配套工程项目一标段</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五冶钢构龙泉东洪片区70亩住宅、商业及配套工程项目一标段</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五冶钢构龙泉东洪片区70亩住宅、商业及配套工程项目一标段</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五冶钢构龙泉东洪片区85亩住宅、商业及配套工程项目一标段</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五冶钢构龙泉东洪片区85亩住宅、商业及配套工程项目一标段</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五冶钢构龙泉东洪片区85亩住宅、商业及配套工程项目一标段</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五冶钢构龙泉东洪片区85亩住宅、商业及配套工程项目一标段</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五冶钢构龙泉东洪片区85亩住宅、商业及配套工程项目一标段</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五冶钢构龙泉东洪片区85亩住宅、商业及配套工程项目一标段</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五冶钢构龙泉东洪片区85亩住宅、商业及配套工程项目一标段</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五冶钢构龙泉东洪片区85亩住宅、商业及配套工程项目一标段</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五冶钢构龙泉东洪片区85亩住宅、商业及配套工程项目一标段</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五冶钢构龙泉东洪片区85亩住宅、商业及配套工程项目一标段</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五冶钢构龙泉东洪片区85亩住宅、商业及配套工程项目二标段</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五冶钢构龙泉东洪片区85亩住宅、商业及配套工程项目二标段</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五冶钢构龙泉东洪片区85亩住宅、商业及配套工程项目二标段</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五冶钢构龙泉东洪片区85亩住宅、商业及配套工程项目二标段</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五冶钢构龙泉东洪片区85亩住宅、商业及配套工程项目二标段</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37</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37</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34</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34</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34</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34</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乐山市校地共建产教融合基地建设项目一标段</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乐山市校地共建产教融合基地建设项目一标段</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乐山市校地共建产教融合基地建设项目一标段</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乐山市校地共建产教融合基地建设项目一标段</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乐山市校地共建产教融合基地建设项目一标段</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乐山市校地共建产教融合基地建设项目一标段</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乐山市校地共建产教融合基地建设项目一标段</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乐山市校地共建产教融合基地建设项目一标段</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乐山市校地共建产教融合基地建设项目一标段</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34</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34</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34</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34</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34</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34</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34</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34</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34</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30</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30</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30</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30</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乐山市校地共建产教融合基地建设项目二标段</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乐山市校地共建产教融合基地建设项目二标段</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乐山市校地共建产教融合基地建设项目二标段</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乐山市校地共建产教融合基地建设项目二标段</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乐山市校地共建产教融合基地建设项目二标段</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乐山市校地共建产教融合基地建设项目二标段</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乐山市校地共建产教融合基地建设项目二标段</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30</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乐山市校地共建产教融合基地建设项目二标段</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30</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乐山市校地共建产教融合基地建设项目二标段</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30</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乐山市校地共建产教融合基地建设项目二标段</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30</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30</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30</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30</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30</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30</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30</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乐山市校地共建产教融合基地建设项目二标段</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30</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乐山市校地共建产教融合基地建设项目二标段</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30</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乐山市校地共建产教融合基地建设项目二标段</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乐山市校地共建产教融合基地建设项目二标段</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30</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乐山市校地共建产教融合基地建设项目二标段</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30</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乐山市校地共建产教融合基地建设项目二标段</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30</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乐山市校地共建产教融合基地建设项目二标段</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30</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乐山市校地共建产教融合基地建设项目二标段</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30</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乐山市校地共建产教融合基地建设项目二标段</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30</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乐山市校地共建产教融合基地建设项目二标段</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30</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乐山市校地共建产教融合基地建设项目二标段</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30</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乐山市校地共建产教融合基地建设项目二标段</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30</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乐山市校地共建产教融合基地建设项目二标段</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30</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乐山市校地共建产教融合基地建设项目一标段</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30</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乐山市校地共建产教融合基地建设项目一标段</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30</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乐山市校地共建产教融合基地建设项目一标段</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30</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乐山市校地共建产教融合基地建设项目一标段</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30</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乐山市校地共建产教融合基地建设项目一标段</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30</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30</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30</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31</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31</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30</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30</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30</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五冶钢构龙泉东洪片区70亩住宅、商业及配套工程项目二标段</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30</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五冶钢构龙泉东洪片区70亩住宅、商业及配套工程项目二标段</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30</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五冶钢构龙泉东洪片区70亩住宅、商业及配套工程项目二标段</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30</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五冶钢构龙泉东洪片区70亩住宅、商业及配套工程项目二标段</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30</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五冶钢构龙泉东洪片区70亩住宅、商业及配套工程项目二标段</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30</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五冶钢构龙泉东洪片区70亩住宅、商业及配套工程项目二标段</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30</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五冶钢构龙泉东洪片区70亩住宅、商业及配套工程项目二标段</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30</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五冶钢构龙泉东洪片区70亩住宅、商业及配套工程项目一标段</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30</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五冶钢构龙泉东洪片区70亩住宅、商业及配套工程项目一标段</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30</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五冶钢构龙泉东洪片区70亩住宅、商业及配套工程项目一标段</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30</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五冶钢构龙泉东洪片区70亩住宅、商业及配套工程项目一标段</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30</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五冶钢构龙泉东洪片区70亩住宅、商业及配套工程项目一标段</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30</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五冶钢构龙泉东洪片区70亩住宅、商业及配套工程项目一标段</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30</v>
      </c>
      <c r="Q3931" s="29" t="str">
        <f>VLOOKUP(B3931,辅助信息!E:M,9,FALSE)</f>
        <v>ZTWM-CDGS-XS-2025-0156-五冶钢构-2025年九月第一批次钢筋采购合同(三圣乡项目)-中铁物贸成都公司</v>
      </c>
      <c r="R3931" s="29" t="str">
        <f>_xlfn._xlws.FILTER(辅助信息!D:D,辅助信息!E:E=B3931)</f>
        <v>五冶钢构龙泉东洪片区85亩住宅、商业及配套工程项目二标段</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30</v>
      </c>
      <c r="Q3932" s="29" t="str">
        <f>VLOOKUP(B3932,辅助信息!E:M,9,FALSE)</f>
        <v>ZTWM-CDGS-XS-2025-0156-五冶钢构-2025年九月第一批次钢筋采购合同(三圣乡项目)-中铁物贸成都公司</v>
      </c>
      <c r="R3932" s="29" t="str">
        <f>_xlfn._xlws.FILTER(辅助信息!D:D,辅助信息!E:E=B3932)</f>
        <v>五冶钢构龙泉东洪片区85亩住宅、商业及配套工程项目二标段</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30</v>
      </c>
      <c r="Q3933" s="29" t="str">
        <f>VLOOKUP(B3933,辅助信息!E:M,9,FALSE)</f>
        <v>ZTWM-CDGS-XS-2025-0156-五冶钢构-2025年九月第一批次钢筋采购合同(三圣乡项目)-中铁物贸成都公司</v>
      </c>
      <c r="R3933" s="29" t="str">
        <f>_xlfn._xlws.FILTER(辅助信息!D:D,辅助信息!E:E=B3933)</f>
        <v>五冶钢构龙泉东洪片区85亩住宅、商业及配套工程项目二标段</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30</v>
      </c>
      <c r="Q3934" s="29" t="str">
        <f>VLOOKUP(B3934,辅助信息!E:M,9,FALSE)</f>
        <v>ZTWM-CDGS-XS-2025-0156-五冶钢构-2025年九月第一批次钢筋采购合同(三圣乡项目)-中铁物贸成都公司</v>
      </c>
      <c r="R3934" s="29" t="str">
        <f>_xlfn._xlws.FILTER(辅助信息!D:D,辅助信息!E:E=B3934)</f>
        <v>五冶钢构龙泉东洪片区85亩住宅、商业及配套工程项目二标段</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30</v>
      </c>
      <c r="Q3935" s="29" t="str">
        <f>VLOOKUP(B3935,辅助信息!E:M,9,FALSE)</f>
        <v>ZTWM-CDGS-XS-2025-0156-五冶钢构-2025年九月第一批次钢筋采购合同(三圣乡项目)-中铁物贸成都公司</v>
      </c>
      <c r="R3935" s="29" t="str">
        <f>_xlfn._xlws.FILTER(辅助信息!D:D,辅助信息!E:E=B3935)</f>
        <v>五冶钢构龙泉东洪片区85亩住宅、商业及配套工程项目二标段</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30</v>
      </c>
      <c r="Q3936" s="29" t="str">
        <f>VLOOKUP(B3936,辅助信息!E:M,9,FALSE)</f>
        <v>ZTWM-CDGS-XS-2025-0156-五冶钢构-2025年九月第一批次钢筋采购合同(三圣乡项目)-中铁物贸成都公司</v>
      </c>
      <c r="R3936" s="29" t="str">
        <f>_xlfn._xlws.FILTER(辅助信息!D:D,辅助信息!E:E=B3936)</f>
        <v>五冶钢构龙泉东洪片区85亩住宅、商业及配套工程项目二标段</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30</v>
      </c>
      <c r="Q3937" s="29" t="str">
        <f>VLOOKUP(B3937,辅助信息!E:M,9,FALSE)</f>
        <v>ZTWM-CDGS-XS-2025-0156-五冶钢构-2025年九月第一批次钢筋采购合同(三圣乡项目)-中铁物贸成都公司</v>
      </c>
      <c r="R3937" s="29" t="str">
        <f>_xlfn._xlws.FILTER(辅助信息!D:D,辅助信息!E:E=B3937)</f>
        <v>五冶钢构龙泉东洪片区85亩住宅、商业及配套工程项目三标段</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30</v>
      </c>
      <c r="Q3938" s="29" t="str">
        <f>VLOOKUP(B3938,辅助信息!E:M,9,FALSE)</f>
        <v>ZTWM-CDGS-XS-2025-0156-五冶钢构-2025年九月第一批次钢筋采购合同(三圣乡项目)-中铁物贸成都公司</v>
      </c>
      <c r="R3938" s="29" t="str">
        <f>_xlfn._xlws.FILTER(辅助信息!D:D,辅助信息!E:E=B3938)</f>
        <v>五冶钢构龙泉东洪片区85亩住宅、商业及配套工程项目三标段</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30</v>
      </c>
      <c r="Q3939" s="29" t="str">
        <f>VLOOKUP(B3939,辅助信息!E:M,9,FALSE)</f>
        <v>ZTWM-CDGS-XS-2025-0156-五冶钢构-2025年九月第一批次钢筋采购合同(三圣乡项目)-中铁物贸成都公司</v>
      </c>
      <c r="R3939" s="29" t="str">
        <f>_xlfn._xlws.FILTER(辅助信息!D:D,辅助信息!E:E=B3939)</f>
        <v>五冶钢构龙泉东洪片区85亩住宅、商业及配套工程项目三标段</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30</v>
      </c>
      <c r="Q3940" s="29" t="str">
        <f>VLOOKUP(B3940,辅助信息!E:M,9,FALSE)</f>
        <v>ZTWM-CDGS-XS-2025-0156-五冶钢构-2025年九月第一批次钢筋采购合同(三圣乡项目)-中铁物贸成都公司</v>
      </c>
      <c r="R3940" s="29" t="str">
        <f>_xlfn._xlws.FILTER(辅助信息!D:D,辅助信息!E:E=B3940)</f>
        <v>五冶钢构龙泉东洪片区85亩住宅、商业及配套工程项目三标段</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30</v>
      </c>
      <c r="Q3941" s="29" t="str">
        <f>VLOOKUP(B3941,辅助信息!E:M,9,FALSE)</f>
        <v>ZTWM-CDGS-XS-2025-0156-五冶钢构-2025年九月第一批次钢筋采购合同(三圣乡项目)-中铁物贸成都公司</v>
      </c>
      <c r="R3941" s="29" t="str">
        <f>_xlfn._xlws.FILTER(辅助信息!D:D,辅助信息!E:E=B3941)</f>
        <v>五冶钢构龙泉东洪片区85亩住宅、商业及配套工程项目三标段</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30</v>
      </c>
      <c r="Q3942" s="29" t="str">
        <f>VLOOKUP(B3942,辅助信息!E:M,9,FALSE)</f>
        <v>ZTWM-CDGS-XS-2025-0156-五冶钢构-2025年九月第一批次钢筋采购合同(三圣乡项目)-中铁物贸成都公司</v>
      </c>
      <c r="R3942" s="29" t="str">
        <f>_xlfn._xlws.FILTER(辅助信息!D:D,辅助信息!E:E=B3942)</f>
        <v>五冶钢构龙泉东洪片区85亩住宅、商业及配套工程项目三标段</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30</v>
      </c>
      <c r="Q3943" s="29" t="str">
        <f>VLOOKUP(B3943,辅助信息!E:M,9,FALSE)</f>
        <v>ZTWM-CDGS-XS-2025-0156-五冶钢构-2025年九月第一批次钢筋采购合同(三圣乡项目)-中铁物贸成都公司</v>
      </c>
      <c r="R3943" s="29" t="str">
        <f>_xlfn._xlws.FILTER(辅助信息!D:D,辅助信息!E:E=B3943)</f>
        <v>五冶钢构龙泉东洪片区85亩住宅、商业及配套工程项目三标段</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30</v>
      </c>
      <c r="Q3944" s="29" t="str">
        <f>VLOOKUP(B3944,辅助信息!E:M,9,FALSE)</f>
        <v>ZTWM-CDGS-XS-2025-0156-五冶钢构-2025年九月第一批次钢筋采购合同(三圣乡项目)-中铁物贸成都公司</v>
      </c>
      <c r="R3944" s="29" t="str">
        <f>_xlfn._xlws.FILTER(辅助信息!D:D,辅助信息!E:E=B3944)</f>
        <v>五冶钢构龙泉东洪片区85亩住宅、商业及配套工程项目三标段</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30</v>
      </c>
      <c r="Q3945" s="29" t="str">
        <f>VLOOKUP(B3945,辅助信息!E:M,9,FALSE)</f>
        <v>ZTWM-CDGS-XS-2025-0156-五冶钢构-2025年九月第一批次钢筋采购合同(三圣乡项目)-中铁物贸成都公司</v>
      </c>
      <c r="R3945" s="29" t="str">
        <f>_xlfn._xlws.FILTER(辅助信息!D:D,辅助信息!E:E=B3945)</f>
        <v>五冶钢构龙泉东洪片区85亩住宅、商业及配套工程项目三标段</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30</v>
      </c>
      <c r="Q3946" s="29" t="str">
        <f>VLOOKUP(B3946,辅助信息!E:M,9,FALSE)</f>
        <v>ZTWM-CDGS-XS-2025-0156-五冶钢构-2025年九月第一批次钢筋采购合同(三圣乡项目)-中铁物贸成都公司</v>
      </c>
      <c r="R3946" s="29" t="str">
        <f>_xlfn._xlws.FILTER(辅助信息!D:D,辅助信息!E:E=B3946)</f>
        <v>五冶钢构龙泉东洪片区85亩住宅、商业及配套工程项目三标段</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30</v>
      </c>
      <c r="Q3947" s="29" t="str">
        <f>VLOOKUP(B3947,辅助信息!E:M,9,FALSE)</f>
        <v>ZTWM-CDGS-XS-2025-0156-五冶钢构-2025年九月第一批次钢筋采购合同(三圣乡项目)-中铁物贸成都公司</v>
      </c>
      <c r="R3947" s="29" t="str">
        <f>_xlfn._xlws.FILTER(辅助信息!D:D,辅助信息!E:E=B3947)</f>
        <v>五冶钢构龙泉东洪片区85亩住宅、商业及配套工程项目三标段</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30</v>
      </c>
      <c r="Q3948" s="29" t="str">
        <f>VLOOKUP(B3948,辅助信息!E:M,9,FALSE)</f>
        <v>ZTWM-CDGS-XS-2025-0156-五冶钢构-2025年九月第一批次钢筋采购合同(三圣乡项目)-中铁物贸成都公司</v>
      </c>
      <c r="R3948" s="29" t="str">
        <f>_xlfn._xlws.FILTER(辅助信息!D:D,辅助信息!E:E=B3948)</f>
        <v>五冶钢构龙泉东洪片区85亩住宅、商业及配套工程项目三标段</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30</v>
      </c>
      <c r="Q3949" s="29" t="str">
        <f>VLOOKUP(B3949,辅助信息!E:M,9,FALSE)</f>
        <v>ZTWM-CDGS-XS-2025-0156-五冶钢构-2025年九月第一批次钢筋采购合同(三圣乡项目)-中铁物贸成都公司</v>
      </c>
      <c r="R3949" s="29" t="str">
        <f>_xlfn._xlws.FILTER(辅助信息!D:D,辅助信息!E:E=B3949)</f>
        <v>五冶钢构龙泉东洪片区85亩住宅、商业及配套工程项目三标段</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30</v>
      </c>
      <c r="Q3950" s="29" t="str">
        <f>VLOOKUP(B3950,辅助信息!E:M,9,FALSE)</f>
        <v>ZTWM-CDGS-XS-2025-0156-五冶钢构-2025年九月第一批次钢筋采购合同(三圣乡项目)-中铁物贸成都公司</v>
      </c>
      <c r="R3950" s="29" t="str">
        <f>_xlfn._xlws.FILTER(辅助信息!D:D,辅助信息!E:E=B3950)</f>
        <v>五冶钢构龙泉东洪片区85亩住宅、商业及配套工程项目三标段</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30</v>
      </c>
      <c r="Q3951" s="29" t="str">
        <f>VLOOKUP(B3951,辅助信息!E:M,9,FALSE)</f>
        <v>ZTWM-CDGS-XS-2025-0156-五冶钢构-2025年九月第一批次钢筋采购合同(三圣乡项目)-中铁物贸成都公司</v>
      </c>
      <c r="R3951" s="29" t="str">
        <f>_xlfn._xlws.FILTER(辅助信息!D:D,辅助信息!E:E=B3951)</f>
        <v>五冶钢构龙泉东洪片区85亩住宅、商业及配套工程项目三标段</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30</v>
      </c>
      <c r="Q3952" s="29" t="str">
        <f>VLOOKUP(B3952,辅助信息!E:M,9,FALSE)</f>
        <v>ZTWM-CDGS-XS-2025-0156-五冶钢构-2025年九月第一批次钢筋采购合同(三圣乡项目)-中铁物贸成都公司</v>
      </c>
      <c r="R3952" s="29" t="str">
        <f>_xlfn._xlws.FILTER(辅助信息!D:D,辅助信息!E:E=B3952)</f>
        <v>五冶钢构龙泉东洪片区85亩住宅、商业及配套工程项目一标段</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30</v>
      </c>
      <c r="Q3953" s="29" t="str">
        <f>VLOOKUP(B3953,辅助信息!E:M,9,FALSE)</f>
        <v>ZTWM-CDGS-XS-2025-0156-五冶钢构-2025年九月第一批次钢筋采购合同(三圣乡项目)-中铁物贸成都公司</v>
      </c>
      <c r="R3953" s="29" t="str">
        <f>_xlfn._xlws.FILTER(辅助信息!D:D,辅助信息!E:E=B3953)</f>
        <v>五冶钢构龙泉东洪片区85亩住宅、商业及配套工程项目一标段</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30</v>
      </c>
      <c r="Q3954" s="29" t="str">
        <f>VLOOKUP(B3954,辅助信息!E:M,9,FALSE)</f>
        <v>ZTWM-CDGS-XS-2025-0073-五冶天府-成都怡心湖片区及龙泉驿医院等项目</v>
      </c>
      <c r="R3954" s="29" t="str">
        <f>_xlfn._xlws.FILTER(辅助信息!D:D,辅助信息!E:E=B3954)</f>
        <v>五冶建设成都盐道街中学初中部改扩建工程-二标</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30</v>
      </c>
      <c r="Q3955" s="29" t="str">
        <f>VLOOKUP(B3955,辅助信息!E:M,9,FALSE)</f>
        <v>ZTWM-CDGS-XS-2025-0073-五冶天府-成都怡心湖片区及龙泉驿医院等项目</v>
      </c>
      <c r="R3955" s="29" t="str">
        <f>_xlfn._xlws.FILTER(辅助信息!D:D,辅助信息!E:E=B3955)</f>
        <v>五冶建设成都盐道街中学初中部改扩建工程-二标</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30</v>
      </c>
      <c r="Q3956" s="29" t="str">
        <f>VLOOKUP(B3956,辅助信息!E:M,9,FALSE)</f>
        <v>ZTWM-CDGS-XS-2025-0073-五冶天府-成都怡心湖片区及龙泉驿医院等项目</v>
      </c>
      <c r="R3956" s="29" t="str">
        <f>_xlfn._xlws.FILTER(辅助信息!D:D,辅助信息!E:E=B3956)</f>
        <v>五冶建设成都盐道街中学初中部改扩建工程-二标</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30</v>
      </c>
      <c r="Q3957" s="29" t="str">
        <f>VLOOKUP(B3957,辅助信息!E:M,9,FALSE)</f>
        <v>ZTWM-CDGS-XS-2025-0073-五冶天府-成都怡心湖片区及龙泉驿医院等项目</v>
      </c>
      <c r="R3957" s="29" t="str">
        <f>_xlfn._xlws.FILTER(辅助信息!D:D,辅助信息!E:E=B3957)</f>
        <v>五冶建设成都盐道街中学初中部改扩建工程-一标</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30</v>
      </c>
      <c r="Q3958" s="29" t="str">
        <f>VLOOKUP(B3958,辅助信息!E:M,9,FALSE)</f>
        <v>ZTWM-CDGS-XS-2025-0073-五冶天府-成都怡心湖片区及龙泉驿医院等项目</v>
      </c>
      <c r="R3958" s="29" t="str">
        <f>_xlfn._xlws.FILTER(辅助信息!D:D,辅助信息!E:E=B3958)</f>
        <v>五冶建设成都盐道街中学初中部改扩建工程-一标</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30</v>
      </c>
      <c r="Q3959" s="29" t="str">
        <f>VLOOKUP(B3959,辅助信息!E:M,9,FALSE)</f>
        <v>ZTWM-CDGS-XS-2025-0073-五冶天府-成都怡心湖片区及龙泉驿医院等项目</v>
      </c>
      <c r="R3959" s="29" t="str">
        <f>_xlfn._xlws.FILTER(辅助信息!D:D,辅助信息!E:E=B3959)</f>
        <v>五冶建设成都盐道街中学初中部改扩建工程-一标</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30</v>
      </c>
      <c r="Q3960" s="29" t="str">
        <f>VLOOKUP(B3960,辅助信息!E:M,9,FALSE)</f>
        <v>ZTWM-CDGS-XS-2025-0073-五冶天府-成都怡心湖片区及龙泉驿医院等项目</v>
      </c>
      <c r="R3960" s="29" t="str">
        <f>_xlfn._xlws.FILTER(辅助信息!D:D,辅助信息!E:E=B3960)</f>
        <v>五冶建设成都盐道街中学初中部改扩建工程-一标</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30</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30</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30</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30</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30</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30</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30</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30</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30</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30</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30</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30</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30</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30</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30</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乐山市校地共建产教融合基地建设项目二标段</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30</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乐山市校地共建产教融合基地建设项目二标段</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30</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乐山市校地共建产教融合基地建设项目二标段</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乐山市校地共建产教融合基地建设项目二标段</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30</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乐山市校地共建产教融合基地建设项目二标段</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30</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乐山市校地共建产教融合基地建设项目二标段</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30</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乐山市校地共建产教融合基地建设项目二标段</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30</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乐山市校地共建产教融合基地建设项目二标段</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30</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乐山市校地共建产教融合基地建设项目二标段</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30</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乐山市校地共建产教融合基地建设项目二标段</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30</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乐山市校地共建产教融合基地建设项目二标段</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30</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乐山市校地共建产教融合基地建设项目二标段</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30</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乐山市校地共建产教融合基地建设项目二标段</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30</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乐山市校地共建产教融合基地建设项目一标段</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30</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乐山市校地共建产教融合基地建设项目一标段</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30</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乐山市校地共建产教融合基地建设项目一标段</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30</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乐山市校地共建产教融合基地建设项目一标段</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30</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乐山市校地共建产教融合基地建设项目一标段</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30</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30</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30</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31</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31</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30</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30</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30</v>
      </c>
      <c r="Q4035" s="29" t="str">
        <f>VLOOKUP(B4035,辅助信息!E:M,9,FALSE)</f>
        <v>ZTWM-CDGS-XS-2025-0156-五冶钢构-2025年九月第一批次钢筋采购合同(三圣乡项目)-中铁物贸成都公司</v>
      </c>
      <c r="R4035" s="29" t="str">
        <f>_xlfn._xlws.FILTER(辅助信息!D:D,辅助信息!E:E=B4035)</f>
        <v>五冶钢构龙泉东洪片区85亩住宅、商业及配套工程项目二标段</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30</v>
      </c>
      <c r="Q4036" s="29" t="str">
        <f>VLOOKUP(B4036,辅助信息!E:M,9,FALSE)</f>
        <v>ZTWM-CDGS-XS-2025-0156-五冶钢构-2025年九月第一批次钢筋采购合同(三圣乡项目)-中铁物贸成都公司</v>
      </c>
      <c r="R4036" s="29" t="str">
        <f>_xlfn._xlws.FILTER(辅助信息!D:D,辅助信息!E:E=B4036)</f>
        <v>五冶钢构龙泉东洪片区85亩住宅、商业及配套工程项目二标段</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30</v>
      </c>
      <c r="Q4037" s="29" t="str">
        <f>VLOOKUP(B4037,辅助信息!E:M,9,FALSE)</f>
        <v>ZTWM-CDGS-XS-2025-0156-五冶钢构-2025年九月第一批次钢筋采购合同(三圣乡项目)-中铁物贸成都公司</v>
      </c>
      <c r="R4037" s="29" t="str">
        <f>_xlfn._xlws.FILTER(辅助信息!D:D,辅助信息!E:E=B4037)</f>
        <v>五冶钢构龙泉东洪片区85亩住宅、商业及配套工程项目一标段</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30</v>
      </c>
      <c r="Q4038" s="29" t="str">
        <f>VLOOKUP(B4038,辅助信息!E:M,9,FALSE)</f>
        <v>ZTWM-CDGS-XS-2025-0156-五冶钢构-2025年九月第一批次钢筋采购合同(三圣乡项目)-中铁物贸成都公司</v>
      </c>
      <c r="R4038" s="29" t="str">
        <f>_xlfn._xlws.FILTER(辅助信息!D:D,辅助信息!E:E=B4038)</f>
        <v>五冶钢构龙泉东洪片区85亩住宅、商业及配套工程项目一标段</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30</v>
      </c>
      <c r="Q4039" s="29" t="str">
        <f>VLOOKUP(B4039,辅助信息!E:M,9,FALSE)</f>
        <v>ZTWM-CDGS-XS-2025-0073-五冶天府-成都怡心湖片区及龙泉驿医院等项目</v>
      </c>
      <c r="R4039" s="29" t="str">
        <f>_xlfn._xlws.FILTER(辅助信息!D:D,辅助信息!E:E=B4039)</f>
        <v>五冶建设成都盐道街中学初中部改扩建工程-二标</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30</v>
      </c>
      <c r="Q4040" s="29" t="str">
        <f>VLOOKUP(B4040,辅助信息!E:M,9,FALSE)</f>
        <v>ZTWM-CDGS-XS-2025-0073-五冶天府-成都怡心湖片区及龙泉驿医院等项目</v>
      </c>
      <c r="R4040" s="29" t="str">
        <f>_xlfn._xlws.FILTER(辅助信息!D:D,辅助信息!E:E=B4040)</f>
        <v>五冶建设成都盐道街中学初中部改扩建工程-二标</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30</v>
      </c>
      <c r="Q4041" s="29" t="str">
        <f>VLOOKUP(B4041,辅助信息!E:M,9,FALSE)</f>
        <v>ZTWM-CDGS-XS-2025-0073-五冶天府-成都怡心湖片区及龙泉驿医院等项目</v>
      </c>
      <c r="R4041" s="29" t="str">
        <f>_xlfn._xlws.FILTER(辅助信息!D:D,辅助信息!E:E=B4041)</f>
        <v>五冶建设成都盐道街中学初中部改扩建工程-二标</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30</v>
      </c>
      <c r="Q4042" s="29" t="str">
        <f>VLOOKUP(B4042,辅助信息!E:M,9,FALSE)</f>
        <v>ZTWM-CDGS-XS-2025-0073-五冶天府-成都怡心湖片区及龙泉驿医院等项目</v>
      </c>
      <c r="R4042" s="29" t="str">
        <f>_xlfn._xlws.FILTER(辅助信息!D:D,辅助信息!E:E=B4042)</f>
        <v>五冶建设成都盐道街中学初中部改扩建工程-一标</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30</v>
      </c>
      <c r="Q4043" s="29" t="str">
        <f>VLOOKUP(B4043,辅助信息!E:M,9,FALSE)</f>
        <v>ZTWM-CDGS-XS-2025-0073-五冶天府-成都怡心湖片区及龙泉驿医院等项目</v>
      </c>
      <c r="R4043" s="29" t="str">
        <f>_xlfn._xlws.FILTER(辅助信息!D:D,辅助信息!E:E=B4043)</f>
        <v>五冶建设成都盐道街中学初中部改扩建工程-一标</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30</v>
      </c>
      <c r="Q4044" s="29" t="str">
        <f>VLOOKUP(B4044,辅助信息!E:M,9,FALSE)</f>
        <v>ZTWM-CDGS-XS-2025-0073-五冶天府-成都怡心湖片区及龙泉驿医院等项目</v>
      </c>
      <c r="R4044" s="29" t="str">
        <f>_xlfn._xlws.FILTER(辅助信息!D:D,辅助信息!E:E=B4044)</f>
        <v>五冶建设成都盐道街中学初中部改扩建工程-一标</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30</v>
      </c>
      <c r="Q4045" s="29" t="str">
        <f>VLOOKUP(B4045,辅助信息!E:M,9,FALSE)</f>
        <v>ZTWM-CDGS-XS-2025-0073-五冶天府-成都怡心湖片区及龙泉驿医院等项目</v>
      </c>
      <c r="R4045" s="29" t="str">
        <f>_xlfn._xlws.FILTER(辅助信息!D:D,辅助信息!E:E=B4045)</f>
        <v>五冶建设成都盐道街中学初中部改扩建工程-一标</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30</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30</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30</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30</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30</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30</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30</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五冶钢构龙泉东洪片区70亩住宅、商业及配套工程项目二标段</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五冶钢构龙泉东洪片区70亩住宅、商业及配套工程项目二标段</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五冶钢构龙泉东洪片区70亩住宅、商业及配套工程项目二标段</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五冶钢构龙泉东洪片区70亩住宅、商业及配套工程项目二标段</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30</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30</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30</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30</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30</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31</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31</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30</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30</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30</v>
      </c>
      <c r="Q4080" s="29" t="str">
        <f>VLOOKUP(B4080,辅助信息!E:M,9,FALSE)</f>
        <v>ZTWM-CDGS-XS-2025-0073-五冶天府-成都怡心湖片区及龙泉驿医院等项目</v>
      </c>
      <c r="R4080" s="29" t="str">
        <f>_xlfn._xlws.FILTER(辅助信息!D:D,辅助信息!E:E=B4080)</f>
        <v>五冶建设成都盐道街中学初中部改扩建工程-二标</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30</v>
      </c>
      <c r="Q4081" s="29" t="str">
        <f>VLOOKUP(B4081,辅助信息!E:M,9,FALSE)</f>
        <v>ZTWM-CDGS-XS-2025-0073-五冶天府-成都怡心湖片区及龙泉驿医院等项目</v>
      </c>
      <c r="R4081" s="29" t="str">
        <f>_xlfn._xlws.FILTER(辅助信息!D:D,辅助信息!E:E=B4081)</f>
        <v>五冶建设成都盐道街中学初中部改扩建工程-二标</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30</v>
      </c>
      <c r="Q4082" s="29" t="str">
        <f>VLOOKUP(B4082,辅助信息!E:M,9,FALSE)</f>
        <v>ZTWM-CDGS-XS-2025-0073-五冶天府-成都怡心湖片区及龙泉驿医院等项目</v>
      </c>
      <c r="R4082" s="29" t="str">
        <f>_xlfn._xlws.FILTER(辅助信息!D:D,辅助信息!E:E=B4082)</f>
        <v>五冶建设成都盐道街中学初中部改扩建工程-二标</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30</v>
      </c>
      <c r="Q4083" s="29" t="str">
        <f>VLOOKUP(B4083,辅助信息!E:M,9,FALSE)</f>
        <v>ZTWM-CDGS-XS-2025-0073-五冶天府-成都怡心湖片区及龙泉驿医院等项目</v>
      </c>
      <c r="R4083" s="29" t="str">
        <f>_xlfn._xlws.FILTER(辅助信息!D:D,辅助信息!E:E=B4083)</f>
        <v>五冶建设成都盐道街中学初中部改扩建工程-一标</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30</v>
      </c>
      <c r="Q4084" s="29" t="str">
        <f>VLOOKUP(B4084,辅助信息!E:M,9,FALSE)</f>
        <v>ZTWM-CDGS-XS-2025-0073-五冶天府-成都怡心湖片区及龙泉驿医院等项目</v>
      </c>
      <c r="R4084" s="29" t="str">
        <f>_xlfn._xlws.FILTER(辅助信息!D:D,辅助信息!E:E=B4084)</f>
        <v>五冶建设成都盐道街中学初中部改扩建工程-一标</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30</v>
      </c>
      <c r="Q4085" s="29" t="str">
        <f>VLOOKUP(B4085,辅助信息!E:M,9,FALSE)</f>
        <v>ZTWM-CDGS-XS-2025-0073-五冶天府-成都怡心湖片区及龙泉驿医院等项目</v>
      </c>
      <c r="R4085" s="29" t="str">
        <f>_xlfn._xlws.FILTER(辅助信息!D:D,辅助信息!E:E=B4085)</f>
        <v>五冶建设成都盐道街中学初中部改扩建工程-一标</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30</v>
      </c>
      <c r="Q4086" s="29" t="str">
        <f>VLOOKUP(B4086,辅助信息!E:M,9,FALSE)</f>
        <v>ZTWM-CDGS-XS-2025-0073-五冶天府-成都怡心湖片区及龙泉驿医院等项目</v>
      </c>
      <c r="R4086" s="29" t="str">
        <f>_xlfn._xlws.FILTER(辅助信息!D:D,辅助信息!E:E=B4086)</f>
        <v>五冶建设成都盐道街中学初中部改扩建工程-一标</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30</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30</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30</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30</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30</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30</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30</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五冶钢构龙泉东洪片区85亩住宅、商业及配套工程项目一标段</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五冶建设成都盐道街中学初中部改扩建工程-一标</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五冶建设成都盐道街中学初中部改扩建工程-一标</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五冶建设成都盐道街中学初中部改扩建工程-一标</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19</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19</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19</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19</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19</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19</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19</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乐山市校地共建产教融合基地建设项目二标段</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乐山市校地共建产教融合基地建设项目二标段</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乐山市校地共建产教融合基地建设项目二标段</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17</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17</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17</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17</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17</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17</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17</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17</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17</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18</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18</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18</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18</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18</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18</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五冶钢构龙泉东洪片区70亩住宅、商业及配套工程项目二标段</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18</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五冶钢构龙泉东洪片区70亩住宅、商业及配套工程项目二标段</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18</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五冶钢构龙泉东洪片区70亩住宅、商业及配套工程项目二标段</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18</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五冶钢构龙泉东洪片区70亩住宅、商业及配套工程项目二标段</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18</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五冶钢构龙泉东洪片区70亩住宅、商业及配套工程项目二标段</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18</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五冶钢构龙泉东洪片区70亩住宅、商业及配套工程项目一标段</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18</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五冶钢构龙泉东洪片区70亩住宅、商业及配套工程项目一标段</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18</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五冶钢构龙泉东洪片区70亩住宅、商业及配套工程项目一标段</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18</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五冶钢构龙泉东洪片区70亩住宅、商业及配套工程项目一标段</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18</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五冶钢构龙泉东洪片区70亩住宅、商业及配套工程项目一标段</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18</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五冶钢构龙泉东洪片区70亩住宅、商业及配套工程项目一标段</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18</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五冶钢构龙泉东洪片区70亩住宅、商业及配套工程项目一标段</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18</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五冶钢构龙泉东洪片区70亩住宅、商业及配套工程项目一标段</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18</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五冶钢构龙泉东洪片区70亩住宅、商业及配套工程项目一标段</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18</v>
      </c>
      <c r="Q4200" s="29" t="str">
        <f>VLOOKUP(B4200,辅助信息!E:M,9,FALSE)</f>
        <v>ZTWM-CDGS-XS-2025-0156-五冶钢构-2025年九月第一批次钢筋采购合同(三圣乡项目)-中铁物贸成都公司</v>
      </c>
      <c r="R4200" s="29" t="str">
        <f>_xlfn._xlws.FILTER(辅助信息!D:D,辅助信息!E:E=B4200)</f>
        <v>五冶钢构龙泉东洪片区85亩住宅、商业及配套工程项目二标段</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18</v>
      </c>
      <c r="Q4201" s="29" t="str">
        <f>VLOOKUP(B4201,辅助信息!E:M,9,FALSE)</f>
        <v>ZTWM-CDGS-XS-2025-0156-五冶钢构-2025年九月第一批次钢筋采购合同(三圣乡项目)-中铁物贸成都公司</v>
      </c>
      <c r="R4201" s="29" t="str">
        <f>_xlfn._xlws.FILTER(辅助信息!D:D,辅助信息!E:E=B4201)</f>
        <v>五冶钢构龙泉东洪片区85亩住宅、商业及配套工程项目二标段</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18</v>
      </c>
      <c r="Q4202" s="29" t="str">
        <f>VLOOKUP(B4202,辅助信息!E:M,9,FALSE)</f>
        <v>ZTWM-CDGS-XS-2025-0156-五冶钢构-2025年九月第一批次钢筋采购合同(三圣乡项目)-中铁物贸成都公司</v>
      </c>
      <c r="R4202" s="29" t="str">
        <f>_xlfn._xlws.FILTER(辅助信息!D:D,辅助信息!E:E=B4202)</f>
        <v>五冶钢构龙泉东洪片区85亩住宅、商业及配套工程项目二标段</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18</v>
      </c>
      <c r="Q4203" s="29" t="str">
        <f>VLOOKUP(B4203,辅助信息!E:M,9,FALSE)</f>
        <v>ZTWM-CDGS-XS-2025-0156-五冶钢构-2025年九月第一批次钢筋采购合同(三圣乡项目)-中铁物贸成都公司</v>
      </c>
      <c r="R4203" s="29" t="str">
        <f>_xlfn._xlws.FILTER(辅助信息!D:D,辅助信息!E:E=B4203)</f>
        <v>五冶钢构龙泉东洪片区85亩住宅、商业及配套工程项目二标段</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18</v>
      </c>
      <c r="Q4204" s="29" t="str">
        <f>VLOOKUP(B4204,辅助信息!E:M,9,FALSE)</f>
        <v>ZTWM-CDGS-XS-2025-0156-五冶钢构-2025年九月第一批次钢筋采购合同(三圣乡项目)-中铁物贸成都公司</v>
      </c>
      <c r="R4204" s="29" t="str">
        <f>_xlfn._xlws.FILTER(辅助信息!D:D,辅助信息!E:E=B4204)</f>
        <v>五冶钢构龙泉东洪片区85亩住宅、商业及配套工程项目二标段</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18</v>
      </c>
      <c r="Q4205" s="29" t="str">
        <f>VLOOKUP(B4205,辅助信息!E:M,9,FALSE)</f>
        <v>ZTWM-CDGS-XS-2025-0156-五冶钢构-2025年九月第一批次钢筋采购合同(三圣乡项目)-中铁物贸成都公司</v>
      </c>
      <c r="R4205" s="29" t="str">
        <f>_xlfn._xlws.FILTER(辅助信息!D:D,辅助信息!E:E=B4205)</f>
        <v>五冶钢构龙泉东洪片区85亩住宅、商业及配套工程项目二标段</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18</v>
      </c>
      <c r="Q4206" s="29" t="str">
        <f>VLOOKUP(B4206,辅助信息!E:M,9,FALSE)</f>
        <v>ZTWM-CDGS-XS-2025-0156-五冶钢构-2025年九月第一批次钢筋采购合同(三圣乡项目)-中铁物贸成都公司</v>
      </c>
      <c r="R4206" s="29" t="str">
        <f>_xlfn._xlws.FILTER(辅助信息!D:D,辅助信息!E:E=B4206)</f>
        <v>五冶钢构龙泉东洪片区85亩住宅、商业及配套工程项目二标段</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18</v>
      </c>
      <c r="Q4207" s="29" t="str">
        <f>VLOOKUP(B4207,辅助信息!E:M,9,FALSE)</f>
        <v>ZTWM-CDGS-XS-2025-0156-五冶钢构-2025年九月第一批次钢筋采购合同(三圣乡项目)-中铁物贸成都公司</v>
      </c>
      <c r="R4207" s="29" t="str">
        <f>_xlfn._xlws.FILTER(辅助信息!D:D,辅助信息!E:E=B4207)</f>
        <v>五冶钢构龙泉东洪片区85亩住宅、商业及配套工程项目三标段</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18</v>
      </c>
      <c r="Q4208" s="29" t="str">
        <f>VLOOKUP(B4208,辅助信息!E:M,9,FALSE)</f>
        <v>ZTWM-CDGS-XS-2025-0156-五冶钢构-2025年九月第一批次钢筋采购合同(三圣乡项目)-中铁物贸成都公司</v>
      </c>
      <c r="R4208" s="29" t="str">
        <f>_xlfn._xlws.FILTER(辅助信息!D:D,辅助信息!E:E=B4208)</f>
        <v>五冶钢构龙泉东洪片区85亩住宅、商业及配套工程项目三标段</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18</v>
      </c>
      <c r="Q4209" s="29" t="str">
        <f>VLOOKUP(B4209,辅助信息!E:M,9,FALSE)</f>
        <v>ZTWM-CDGS-XS-2025-0156-五冶钢构-2025年九月第一批次钢筋采购合同(三圣乡项目)-中铁物贸成都公司</v>
      </c>
      <c r="R4209" s="29" t="str">
        <f>_xlfn._xlws.FILTER(辅助信息!D:D,辅助信息!E:E=B4209)</f>
        <v>五冶钢构龙泉东洪片区85亩住宅、商业及配套工程项目三标段</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18</v>
      </c>
      <c r="Q4210" s="29" t="str">
        <f>VLOOKUP(B4210,辅助信息!E:M,9,FALSE)</f>
        <v>ZTWM-CDGS-XS-2025-0156-五冶钢构-2025年九月第一批次钢筋采购合同(三圣乡项目)-中铁物贸成都公司</v>
      </c>
      <c r="R4210" s="29" t="str">
        <f>_xlfn._xlws.FILTER(辅助信息!D:D,辅助信息!E:E=B4210)</f>
        <v>五冶钢构龙泉东洪片区85亩住宅、商业及配套工程项目三标段</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18</v>
      </c>
      <c r="Q4211" s="29" t="str">
        <f>VLOOKUP(B4211,辅助信息!E:M,9,FALSE)</f>
        <v>ZTWM-CDGS-XS-2025-0156-五冶钢构-2025年九月第一批次钢筋采购合同(三圣乡项目)-中铁物贸成都公司</v>
      </c>
      <c r="R4211" s="29" t="str">
        <f>_xlfn._xlws.FILTER(辅助信息!D:D,辅助信息!E:E=B4211)</f>
        <v>五冶钢构龙泉东洪片区85亩住宅、商业及配套工程项目三标段</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18</v>
      </c>
      <c r="Q4212" s="29" t="str">
        <f>VLOOKUP(B4212,辅助信息!E:M,9,FALSE)</f>
        <v>ZTWM-CDGS-XS-2025-0156-五冶钢构-2025年九月第一批次钢筋采购合同(三圣乡项目)-中铁物贸成都公司</v>
      </c>
      <c r="R4212" s="29" t="str">
        <f>_xlfn._xlws.FILTER(辅助信息!D:D,辅助信息!E:E=B4212)</f>
        <v>五冶钢构龙泉东洪片区85亩住宅、商业及配套工程项目三标段</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18</v>
      </c>
      <c r="Q4213" s="29" t="str">
        <f>VLOOKUP(B4213,辅助信息!E:M,9,FALSE)</f>
        <v>ZTWM-CDGS-XS-2025-0156-五冶钢构-2025年九月第一批次钢筋采购合同(三圣乡项目)-中铁物贸成都公司</v>
      </c>
      <c r="R4213" s="29" t="str">
        <f>_xlfn._xlws.FILTER(辅助信息!D:D,辅助信息!E:E=B4213)</f>
        <v>五冶钢构龙泉东洪片区85亩住宅、商业及配套工程项目三标段</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18</v>
      </c>
      <c r="Q4214" s="29" t="str">
        <f>VLOOKUP(B4214,辅助信息!E:M,9,FALSE)</f>
        <v>ZTWM-CDGS-XS-2025-0156-五冶钢构-2025年九月第一批次钢筋采购合同(三圣乡项目)-中铁物贸成都公司</v>
      </c>
      <c r="R4214" s="29" t="str">
        <f>_xlfn._xlws.FILTER(辅助信息!D:D,辅助信息!E:E=B4214)</f>
        <v>五冶钢构龙泉东洪片区85亩住宅、商业及配套工程项目三标段</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18</v>
      </c>
      <c r="Q4215" s="29" t="str">
        <f>VLOOKUP(B4215,辅助信息!E:M,9,FALSE)</f>
        <v>ZTWM-CDGS-XS-2025-0156-五冶钢构-2025年九月第一批次钢筋采购合同(三圣乡项目)-中铁物贸成都公司</v>
      </c>
      <c r="R4215" s="29" t="str">
        <f>_xlfn._xlws.FILTER(辅助信息!D:D,辅助信息!E:E=B4215)</f>
        <v>五冶钢构龙泉东洪片区85亩住宅、商业及配套工程项目三标段</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18</v>
      </c>
      <c r="Q4216" s="29" t="str">
        <f>VLOOKUP(B4216,辅助信息!E:M,9,FALSE)</f>
        <v>ZTWM-CDGS-XS-2025-0156-五冶钢构-2025年九月第一批次钢筋采购合同(三圣乡项目)-中铁物贸成都公司</v>
      </c>
      <c r="R4216" s="29" t="str">
        <f>_xlfn._xlws.FILTER(辅助信息!D:D,辅助信息!E:E=B4216)</f>
        <v>五冶钢构龙泉东洪片区85亩住宅、商业及配套工程项目三标段</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18</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五冶钢构龙泉东洪片区70亩住宅、商业及配套工程项目二标段</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18</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五冶钢构龙泉东洪片区70亩住宅、商业及配套工程项目二标段</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18</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五冶钢构龙泉东洪片区70亩住宅、商业及配套工程项目二标段</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18</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18</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18</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18</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18</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18</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18</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18</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18</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18</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18</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18</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18</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18</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五冶建设成都盐道街中学初中部改扩建工程-一标</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五冶建设成都盐道街中学初中部改扩建工程-一标</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五冶建设成都盐道街中学初中部改扩建工程-一标</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五冶建设成都盐道街中学初中部改扩建工程-一标</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五冶建设成都盐道街中学初中部改扩建工程-一标</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五冶建设成都盐道街中学初中部改扩建工程-一标</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五冶建设成都盐道街中学初中部改扩建工程-一标</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五冶建设成都盐道街中学初中部改扩建工程-一标</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19</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19</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19</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19</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19</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19</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19</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乐山市校地共建产教融合基地建设项目二标段</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17</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17</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17</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17</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17</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17</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17</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17</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17</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18</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五冶钢构龙泉东洪片区70亩住宅、商业及配套工程项目二标段</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18</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五冶钢构龙泉东洪片区70亩住宅、商业及配套工程项目二标段</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18</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五冶钢构龙泉东洪片区70亩住宅、商业及配套工程项目二标段</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18</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五冶钢构龙泉东洪片区70亩住宅、商业及配套工程项目二标段</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18</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五冶钢构龙泉东洪片区70亩住宅、商业及配套工程项目二标段</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18</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五冶钢构龙泉东洪片区70亩住宅、商业及配套工程项目一标段</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18</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五冶钢构龙泉东洪片区70亩住宅、商业及配套工程项目一标段</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18</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五冶钢构龙泉东洪片区70亩住宅、商业及配套工程项目一标段</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18</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五冶钢构龙泉东洪片区70亩住宅、商业及配套工程项目一标段</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18</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五冶钢构龙泉东洪片区70亩住宅、商业及配套工程项目一标段</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18</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五冶钢构龙泉东洪片区70亩住宅、商业及配套工程项目一标段</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18</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五冶钢构龙泉东洪片区70亩住宅、商业及配套工程项目一标段</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18</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五冶钢构龙泉东洪片区70亩住宅、商业及配套工程项目一标段</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18</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五冶钢构龙泉东洪片区70亩住宅、商业及配套工程项目一标段</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18</v>
      </c>
      <c r="Q4280" s="29" t="str">
        <f>VLOOKUP(B4280,辅助信息!E:M,9,FALSE)</f>
        <v>ZTWM-CDGS-XS-2025-0156-五冶钢构-2025年九月第一批次钢筋采购合同(三圣乡项目)-中铁物贸成都公司</v>
      </c>
      <c r="R4280" s="29" t="str">
        <f>_xlfn._xlws.FILTER(辅助信息!D:D,辅助信息!E:E=B4280)</f>
        <v>五冶钢构龙泉东洪片区85亩住宅、商业及配套工程项目二标段</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18</v>
      </c>
      <c r="Q4281" s="29" t="str">
        <f>VLOOKUP(B4281,辅助信息!E:M,9,FALSE)</f>
        <v>ZTWM-CDGS-XS-2025-0156-五冶钢构-2025年九月第一批次钢筋采购合同(三圣乡项目)-中铁物贸成都公司</v>
      </c>
      <c r="R4281" s="29" t="str">
        <f>_xlfn._xlws.FILTER(辅助信息!D:D,辅助信息!E:E=B4281)</f>
        <v>五冶钢构龙泉东洪片区85亩住宅、商业及配套工程项目二标段</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18</v>
      </c>
      <c r="Q4282" s="29" t="str">
        <f>VLOOKUP(B4282,辅助信息!E:M,9,FALSE)</f>
        <v>ZTWM-CDGS-XS-2025-0156-五冶钢构-2025年九月第一批次钢筋采购合同(三圣乡项目)-中铁物贸成都公司</v>
      </c>
      <c r="R4282" s="29" t="str">
        <f>_xlfn._xlws.FILTER(辅助信息!D:D,辅助信息!E:E=B4282)</f>
        <v>五冶钢构龙泉东洪片区85亩住宅、商业及配套工程项目二标段</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18</v>
      </c>
      <c r="Q4283" s="29" t="str">
        <f>VLOOKUP(B4283,辅助信息!E:M,9,FALSE)</f>
        <v>ZTWM-CDGS-XS-2025-0156-五冶钢构-2025年九月第一批次钢筋采购合同(三圣乡项目)-中铁物贸成都公司</v>
      </c>
      <c r="R4283" s="29" t="str">
        <f>_xlfn._xlws.FILTER(辅助信息!D:D,辅助信息!E:E=B4283)</f>
        <v>五冶钢构龙泉东洪片区85亩住宅、商业及配套工程项目二标段</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18</v>
      </c>
      <c r="Q4284" s="29" t="str">
        <f>VLOOKUP(B4284,辅助信息!E:M,9,FALSE)</f>
        <v>ZTWM-CDGS-XS-2025-0156-五冶钢构-2025年九月第一批次钢筋采购合同(三圣乡项目)-中铁物贸成都公司</v>
      </c>
      <c r="R4284" s="29" t="str">
        <f>_xlfn._xlws.FILTER(辅助信息!D:D,辅助信息!E:E=B4284)</f>
        <v>五冶钢构龙泉东洪片区85亩住宅、商业及配套工程项目二标段</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18</v>
      </c>
      <c r="Q4285" s="29" t="str">
        <f>VLOOKUP(B4285,辅助信息!E:M,9,FALSE)</f>
        <v>ZTWM-CDGS-XS-2025-0156-五冶钢构-2025年九月第一批次钢筋采购合同(三圣乡项目)-中铁物贸成都公司</v>
      </c>
      <c r="R4285" s="29" t="str">
        <f>_xlfn._xlws.FILTER(辅助信息!D:D,辅助信息!E:E=B4285)</f>
        <v>五冶钢构龙泉东洪片区85亩住宅、商业及配套工程项目二标段</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18</v>
      </c>
      <c r="Q4286" s="29" t="str">
        <f>VLOOKUP(B4286,辅助信息!E:M,9,FALSE)</f>
        <v>ZTWM-CDGS-XS-2025-0156-五冶钢构-2025年九月第一批次钢筋采购合同(三圣乡项目)-中铁物贸成都公司</v>
      </c>
      <c r="R4286" s="29" t="str">
        <f>_xlfn._xlws.FILTER(辅助信息!D:D,辅助信息!E:E=B4286)</f>
        <v>五冶钢构龙泉东洪片区85亩住宅、商业及配套工程项目二标段</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18</v>
      </c>
      <c r="Q4287" s="29" t="str">
        <f>VLOOKUP(B4287,辅助信息!E:M,9,FALSE)</f>
        <v>ZTWM-CDGS-XS-2025-0156-五冶钢构-2025年九月第一批次钢筋采购合同(三圣乡项目)-中铁物贸成都公司</v>
      </c>
      <c r="R4287" s="29" t="str">
        <f>_xlfn._xlws.FILTER(辅助信息!D:D,辅助信息!E:E=B4287)</f>
        <v>五冶钢构龙泉东洪片区85亩住宅、商业及配套工程项目三标段</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18</v>
      </c>
      <c r="Q4288" s="29" t="str">
        <f>VLOOKUP(B4288,辅助信息!E:M,9,FALSE)</f>
        <v>ZTWM-CDGS-XS-2025-0156-五冶钢构-2025年九月第一批次钢筋采购合同(三圣乡项目)-中铁物贸成都公司</v>
      </c>
      <c r="R4288" s="29" t="str">
        <f>_xlfn._xlws.FILTER(辅助信息!D:D,辅助信息!E:E=B4288)</f>
        <v>五冶钢构龙泉东洪片区85亩住宅、商业及配套工程项目三标段</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18</v>
      </c>
      <c r="Q4289" s="29" t="str">
        <f>VLOOKUP(B4289,辅助信息!E:M,9,FALSE)</f>
        <v>ZTWM-CDGS-XS-2025-0156-五冶钢构-2025年九月第一批次钢筋采购合同(三圣乡项目)-中铁物贸成都公司</v>
      </c>
      <c r="R4289" s="29" t="str">
        <f>_xlfn._xlws.FILTER(辅助信息!D:D,辅助信息!E:E=B4289)</f>
        <v>五冶钢构龙泉东洪片区85亩住宅、商业及配套工程项目三标段</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18</v>
      </c>
      <c r="Q4290" s="29" t="str">
        <f>VLOOKUP(B4290,辅助信息!E:M,9,FALSE)</f>
        <v>ZTWM-CDGS-XS-2025-0156-五冶钢构-2025年九月第一批次钢筋采购合同(三圣乡项目)-中铁物贸成都公司</v>
      </c>
      <c r="R4290" s="29" t="str">
        <f>_xlfn._xlws.FILTER(辅助信息!D:D,辅助信息!E:E=B4290)</f>
        <v>五冶钢构龙泉东洪片区85亩住宅、商业及配套工程项目三标段</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18</v>
      </c>
      <c r="Q4291" s="29" t="str">
        <f>VLOOKUP(B4291,辅助信息!E:M,9,FALSE)</f>
        <v>ZTWM-CDGS-XS-2025-0156-五冶钢构-2025年九月第一批次钢筋采购合同(三圣乡项目)-中铁物贸成都公司</v>
      </c>
      <c r="R4291" s="29" t="str">
        <f>_xlfn._xlws.FILTER(辅助信息!D:D,辅助信息!E:E=B4291)</f>
        <v>五冶钢构龙泉东洪片区85亩住宅、商业及配套工程项目三标段</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18</v>
      </c>
      <c r="Q4292" s="29" t="str">
        <f>VLOOKUP(B4292,辅助信息!E:M,9,FALSE)</f>
        <v>ZTWM-CDGS-XS-2025-0156-五冶钢构-2025年九月第一批次钢筋采购合同(三圣乡项目)-中铁物贸成都公司</v>
      </c>
      <c r="R4292" s="29" t="str">
        <f>_xlfn._xlws.FILTER(辅助信息!D:D,辅助信息!E:E=B4292)</f>
        <v>五冶钢构龙泉东洪片区85亩住宅、商业及配套工程项目三标段</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18</v>
      </c>
      <c r="Q4293" s="29" t="str">
        <f>VLOOKUP(B4293,辅助信息!E:M,9,FALSE)</f>
        <v>ZTWM-CDGS-XS-2025-0156-五冶钢构-2025年九月第一批次钢筋采购合同(三圣乡项目)-中铁物贸成都公司</v>
      </c>
      <c r="R4293" s="29" t="str">
        <f>_xlfn._xlws.FILTER(辅助信息!D:D,辅助信息!E:E=B4293)</f>
        <v>五冶钢构龙泉东洪片区85亩住宅、商业及配套工程项目三标段</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18</v>
      </c>
      <c r="Q4294" s="29" t="str">
        <f>VLOOKUP(B4294,辅助信息!E:M,9,FALSE)</f>
        <v>ZTWM-CDGS-XS-2025-0156-五冶钢构-2025年九月第一批次钢筋采购合同(三圣乡项目)-中铁物贸成都公司</v>
      </c>
      <c r="R4294" s="29" t="str">
        <f>_xlfn._xlws.FILTER(辅助信息!D:D,辅助信息!E:E=B4294)</f>
        <v>五冶钢构龙泉东洪片区85亩住宅、商业及配套工程项目三标段</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18</v>
      </c>
      <c r="Q4295" s="29" t="str">
        <f>VLOOKUP(B4295,辅助信息!E:M,9,FALSE)</f>
        <v>ZTWM-CDGS-XS-2025-0156-五冶钢构-2025年九月第一批次钢筋采购合同(三圣乡项目)-中铁物贸成都公司</v>
      </c>
      <c r="R4295" s="29" t="str">
        <f>_xlfn._xlws.FILTER(辅助信息!D:D,辅助信息!E:E=B4295)</f>
        <v>五冶钢构龙泉东洪片区85亩住宅、商业及配套工程项目三标段</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18</v>
      </c>
      <c r="Q4296" s="29" t="str">
        <f>VLOOKUP(B4296,辅助信息!E:M,9,FALSE)</f>
        <v>ZTWM-CDGS-XS-2025-0156-五冶钢构-2025年九月第一批次钢筋采购合同(三圣乡项目)-中铁物贸成都公司</v>
      </c>
      <c r="R4296" s="29" t="str">
        <f>_xlfn._xlws.FILTER(辅助信息!D:D,辅助信息!E:E=B4296)</f>
        <v>五冶钢构龙泉东洪片区85亩住宅、商业及配套工程项目三标段</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18</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五冶钢构龙泉东洪片区70亩住宅、商业及配套工程项目二标段</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18</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五冶钢构龙泉东洪片区70亩住宅、商业及配套工程项目二标段</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18</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五冶钢构龙泉东洪片区70亩住宅、商业及配套工程项目二标段</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18</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18</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18</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18</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18</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18</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五冶建设成都盐道街中学初中部改扩建工程-一标</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五冶建设成都盐道街中学初中部改扩建工程-一标</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五冶建设成都盐道街中学初中部改扩建工程-一标</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五冶建设成都盐道街中学初中部改扩建工程-一标</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五冶建设成都盐道街中学初中部改扩建工程-一标</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乐山市校地共建产教融合基地建设项目一标段</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乐山市校地共建产教融合基地建设项目一标段</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乐山市校地共建产教融合基地建设项目一标段</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乐山市校地共建产教融合基地建设项目一标段</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乐山市校地共建产教融合基地建设项目一标段</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乐山市校地共建产教融合基地建设项目一标段</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乐山市校地共建产教融合基地建设项目一标段</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17</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17</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17</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18</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五冶钢构龙泉东洪片区70亩住宅、商业及配套工程项目二标段</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18</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五冶钢构龙泉东洪片区70亩住宅、商业及配套工程项目二标段</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18</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五冶钢构龙泉东洪片区70亩住宅、商业及配套工程项目二标段</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18</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五冶钢构龙泉东洪片区70亩住宅、商业及配套工程项目二标段</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18</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五冶钢构龙泉东洪片区70亩住宅、商业及配套工程项目一标段</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18</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五冶钢构龙泉东洪片区70亩住宅、商业及配套工程项目一标段</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18</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五冶钢构龙泉东洪片区70亩住宅、商业及配套工程项目一标段</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18</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五冶钢构龙泉东洪片区70亩住宅、商业及配套工程项目一标段</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18</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五冶钢构龙泉东洪片区70亩住宅、商业及配套工程项目一标段</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18</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五冶钢构龙泉东洪片区70亩住宅、商业及配套工程项目一标段</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18</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五冶钢构龙泉东洪片区70亩住宅、商业及配套工程项目一标段</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18</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五冶钢构龙泉东洪片区70亩住宅、商业及配套工程项目一标段</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18</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五冶钢构龙泉东洪片区70亩住宅、商业及配套工程项目一标段</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18</v>
      </c>
      <c r="Q4354" s="29" t="str">
        <f>VLOOKUP(B4354,辅助信息!E:M,9,FALSE)</f>
        <v>ZTWM-CDGS-XS-2025-0156-五冶钢构-2025年九月第一批次钢筋采购合同(三圣乡项目)-中铁物贸成都公司</v>
      </c>
      <c r="R4354" s="29" t="str">
        <f>_xlfn._xlws.FILTER(辅助信息!D:D,辅助信息!E:E=B4354)</f>
        <v>五冶钢构龙泉东洪片区85亩住宅、商业及配套工程项目二标段</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18</v>
      </c>
      <c r="Q4355" s="29" t="str">
        <f>VLOOKUP(B4355,辅助信息!E:M,9,FALSE)</f>
        <v>ZTWM-CDGS-XS-2025-0156-五冶钢构-2025年九月第一批次钢筋采购合同(三圣乡项目)-中铁物贸成都公司</v>
      </c>
      <c r="R4355" s="29" t="str">
        <f>_xlfn._xlws.FILTER(辅助信息!D:D,辅助信息!E:E=B4355)</f>
        <v>五冶钢构龙泉东洪片区85亩住宅、商业及配套工程项目二标段</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18</v>
      </c>
      <c r="Q4356" s="29" t="str">
        <f>VLOOKUP(B4356,辅助信息!E:M,9,FALSE)</f>
        <v>ZTWM-CDGS-XS-2025-0156-五冶钢构-2025年九月第一批次钢筋采购合同(三圣乡项目)-中铁物贸成都公司</v>
      </c>
      <c r="R4356" s="29" t="str">
        <f>_xlfn._xlws.FILTER(辅助信息!D:D,辅助信息!E:E=B4356)</f>
        <v>五冶钢构龙泉东洪片区85亩住宅、商业及配套工程项目二标段</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18</v>
      </c>
      <c r="Q4357" s="29" t="str">
        <f>VLOOKUP(B4357,辅助信息!E:M,9,FALSE)</f>
        <v>ZTWM-CDGS-XS-2025-0156-五冶钢构-2025年九月第一批次钢筋采购合同(三圣乡项目)-中铁物贸成都公司</v>
      </c>
      <c r="R4357" s="29" t="str">
        <f>_xlfn._xlws.FILTER(辅助信息!D:D,辅助信息!E:E=B4357)</f>
        <v>五冶钢构龙泉东洪片区85亩住宅、商业及配套工程项目二标段</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18</v>
      </c>
      <c r="Q4358" s="29" t="str">
        <f>VLOOKUP(B4358,辅助信息!E:M,9,FALSE)</f>
        <v>ZTWM-CDGS-XS-2025-0156-五冶钢构-2025年九月第一批次钢筋采购合同(三圣乡项目)-中铁物贸成都公司</v>
      </c>
      <c r="R4358" s="29" t="str">
        <f>_xlfn._xlws.FILTER(辅助信息!D:D,辅助信息!E:E=B4358)</f>
        <v>五冶钢构龙泉东洪片区85亩住宅、商业及配套工程项目二标段</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18</v>
      </c>
      <c r="Q4359" s="29" t="str">
        <f>VLOOKUP(B4359,辅助信息!E:M,9,FALSE)</f>
        <v>ZTWM-CDGS-XS-2025-0156-五冶钢构-2025年九月第一批次钢筋采购合同(三圣乡项目)-中铁物贸成都公司</v>
      </c>
      <c r="R4359" s="29" t="str">
        <f>_xlfn._xlws.FILTER(辅助信息!D:D,辅助信息!E:E=B4359)</f>
        <v>五冶钢构龙泉东洪片区85亩住宅、商业及配套工程项目二标段</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18</v>
      </c>
      <c r="Q4360" s="29" t="str">
        <f>VLOOKUP(B4360,辅助信息!E:M,9,FALSE)</f>
        <v>ZTWM-CDGS-XS-2025-0156-五冶钢构-2025年九月第一批次钢筋采购合同(三圣乡项目)-中铁物贸成都公司</v>
      </c>
      <c r="R4360" s="29" t="str">
        <f>_xlfn._xlws.FILTER(辅助信息!D:D,辅助信息!E:E=B4360)</f>
        <v>五冶钢构龙泉东洪片区85亩住宅、商业及配套工程项目二标段</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18</v>
      </c>
      <c r="Q4361" s="29" t="str">
        <f>VLOOKUP(B4361,辅助信息!E:M,9,FALSE)</f>
        <v>ZTWM-CDGS-XS-2025-0156-五冶钢构-2025年九月第一批次钢筋采购合同(三圣乡项目)-中铁物贸成都公司</v>
      </c>
      <c r="R4361" s="29" t="str">
        <f>_xlfn._xlws.FILTER(辅助信息!D:D,辅助信息!E:E=B4361)</f>
        <v>五冶钢构龙泉东洪片区85亩住宅、商业及配套工程项目三标段</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18</v>
      </c>
      <c r="Q4362" s="29" t="str">
        <f>VLOOKUP(B4362,辅助信息!E:M,9,FALSE)</f>
        <v>ZTWM-CDGS-XS-2025-0156-五冶钢构-2025年九月第一批次钢筋采购合同(三圣乡项目)-中铁物贸成都公司</v>
      </c>
      <c r="R4362" s="29" t="str">
        <f>_xlfn._xlws.FILTER(辅助信息!D:D,辅助信息!E:E=B4362)</f>
        <v>五冶钢构龙泉东洪片区85亩住宅、商业及配套工程项目三标段</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18</v>
      </c>
      <c r="Q4363" s="29" t="str">
        <f>VLOOKUP(B4363,辅助信息!E:M,9,FALSE)</f>
        <v>ZTWM-CDGS-XS-2025-0156-五冶钢构-2025年九月第一批次钢筋采购合同(三圣乡项目)-中铁物贸成都公司</v>
      </c>
      <c r="R4363" s="29" t="str">
        <f>_xlfn._xlws.FILTER(辅助信息!D:D,辅助信息!E:E=B4363)</f>
        <v>五冶钢构龙泉东洪片区85亩住宅、商业及配套工程项目三标段</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18</v>
      </c>
      <c r="Q4364" s="29" t="str">
        <f>VLOOKUP(B4364,辅助信息!E:M,9,FALSE)</f>
        <v>ZTWM-CDGS-XS-2025-0156-五冶钢构-2025年九月第一批次钢筋采购合同(三圣乡项目)-中铁物贸成都公司</v>
      </c>
      <c r="R4364" s="29" t="str">
        <f>_xlfn._xlws.FILTER(辅助信息!D:D,辅助信息!E:E=B4364)</f>
        <v>五冶钢构龙泉东洪片区85亩住宅、商业及配套工程项目三标段</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18</v>
      </c>
      <c r="Q4365" s="29" t="str">
        <f>VLOOKUP(B4365,辅助信息!E:M,9,FALSE)</f>
        <v>ZTWM-CDGS-XS-2025-0156-五冶钢构-2025年九月第一批次钢筋采购合同(三圣乡项目)-中铁物贸成都公司</v>
      </c>
      <c r="R4365" s="29" t="str">
        <f>_xlfn._xlws.FILTER(辅助信息!D:D,辅助信息!E:E=B4365)</f>
        <v>五冶钢构龙泉东洪片区85亩住宅、商业及配套工程项目三标段</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18</v>
      </c>
      <c r="Q4366" s="29" t="str">
        <f>VLOOKUP(B4366,辅助信息!E:M,9,FALSE)</f>
        <v>ZTWM-CDGS-XS-2025-0156-五冶钢构-2025年九月第一批次钢筋采购合同(三圣乡项目)-中铁物贸成都公司</v>
      </c>
      <c r="R4366" s="29" t="str">
        <f>_xlfn._xlws.FILTER(辅助信息!D:D,辅助信息!E:E=B4366)</f>
        <v>五冶钢构龙泉东洪片区85亩住宅、商业及配套工程项目三标段</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18</v>
      </c>
      <c r="Q4367" s="29" t="str">
        <f>VLOOKUP(B4367,辅助信息!E:M,9,FALSE)</f>
        <v>ZTWM-CDGS-XS-2025-0156-五冶钢构-2025年九月第一批次钢筋采购合同(三圣乡项目)-中铁物贸成都公司</v>
      </c>
      <c r="R4367" s="29" t="str">
        <f>_xlfn._xlws.FILTER(辅助信息!D:D,辅助信息!E:E=B4367)</f>
        <v>五冶钢构龙泉东洪片区85亩住宅、商业及配套工程项目三标段</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18</v>
      </c>
      <c r="Q4368" s="29" t="str">
        <f>VLOOKUP(B4368,辅助信息!E:M,9,FALSE)</f>
        <v>ZTWM-CDGS-XS-2025-0156-五冶钢构-2025年九月第一批次钢筋采购合同(三圣乡项目)-中铁物贸成都公司</v>
      </c>
      <c r="R4368" s="29" t="str">
        <f>_xlfn._xlws.FILTER(辅助信息!D:D,辅助信息!E:E=B4368)</f>
        <v>五冶钢构龙泉东洪片区85亩住宅、商业及配套工程项目三标段</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18</v>
      </c>
      <c r="Q4369" s="29" t="str">
        <f>VLOOKUP(B4369,辅助信息!E:M,9,FALSE)</f>
        <v>ZTWM-CDGS-XS-2025-0156-五冶钢构-2025年九月第一批次钢筋采购合同(三圣乡项目)-中铁物贸成都公司</v>
      </c>
      <c r="R4369" s="29" t="str">
        <f>_xlfn._xlws.FILTER(辅助信息!D:D,辅助信息!E:E=B4369)</f>
        <v>五冶钢构龙泉东洪片区85亩住宅、商业及配套工程项目三标段</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18</v>
      </c>
      <c r="Q4370" s="29" t="str">
        <f>VLOOKUP(B4370,辅助信息!E:M,9,FALSE)</f>
        <v>ZTWM-CDGS-XS-2025-0156-五冶钢构-2025年九月第一批次钢筋采购合同(三圣乡项目)-中铁物贸成都公司</v>
      </c>
      <c r="R4370" s="29" t="str">
        <f>_xlfn._xlws.FILTER(辅助信息!D:D,辅助信息!E:E=B4370)</f>
        <v>五冶钢构龙泉东洪片区85亩住宅、商业及配套工程项目三标段</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18</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五冶钢构龙泉东洪片区70亩住宅、商业及配套工程项目二标段</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18</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五冶钢构龙泉东洪片区70亩住宅、商业及配套工程项目二标段</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18</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五冶钢构龙泉东洪片区70亩住宅、商业及配套工程项目二标段</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乐山市校地共建产教融合基地建设项目一标段</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乐山市校地共建产教融合基地建设项目一标段</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乐山市校地共建产教融合基地建设项目一标段</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乐山市校地共建产教融合基地建设项目一标段</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乐山市校地共建产教融合基地建设项目一标段</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乐山市校地共建产教融合基地建设项目一标段</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乐山市校地共建产教融合基地建设项目一标段</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乐山市校地共建产教融合基地建设项目一标段</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乐山市校地共建产教融合基地建设项目一标段</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乐山市校地共建产教融合基地建设项目一标段</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乐山市校地共建产教融合基地建设项目一标段</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乐山市校地共建产教融合基地建设项目一标段</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乐山市校地共建产教融合基地建设项目一标段</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乐山市校地共建产教融合基地建设项目一标段</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乐山市校地共建产教融合基地建设项目一标段</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乐山市校地共建产教融合基地建设项目一标段</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乐山市校地共建产教融合基地建设项目一标段</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乐山市校地共建产教融合基地建设项目一标段</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乐山市校地共建产教融合基地建设项目一标段</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五冶钢构龙泉东洪片区70亩住宅、商业及配套工程项目二标段</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五冶钢构龙泉东洪片区70亩住宅、商业及配套工程项目二标段</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五冶钢构龙泉东洪片区70亩住宅、商业及配套工程项目三标段</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五冶钢构龙泉东洪片区70亩住宅、商业及配套工程项目三标段</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五冶钢构龙泉东洪片区70亩住宅、商业及配套工程项目三标段</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五冶钢构龙泉东洪片区70亩住宅、商业及配套工程项目三标段</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五冶钢构龙泉东洪片区70亩住宅、商业及配套工程项目三标段</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五冶钢构龙泉东洪片区70亩住宅、商业及配套工程项目三标段</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五冶钢构龙泉东洪片区70亩住宅、商业及配套工程项目三标段</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五冶钢构龙泉东洪片区70亩住宅、商业及配套工程项目三标段</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五冶钢构龙泉东洪片区70亩住宅、商业及配套工程项目三标段</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五冶钢构龙泉东洪片区70亩住宅、商业及配套工程项目三标段</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五冶钢构龙泉东洪片区70亩住宅、商业及配套工程项目三标段</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五冶钢构龙泉东洪片区70亩住宅、商业及配套工程项目一标段</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五冶钢构龙泉东洪片区85亩住宅、商业及配套工程项目二标段</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五冶钢构龙泉东洪片区85亩住宅、商业及配套工程项目二标段</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五冶钢构龙泉东洪片区85亩住宅、商业及配套工程项目三标段</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五冶钢构龙泉东洪片区85亩住宅、商业及配套工程项目三标段</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五冶钢构龙泉东洪片区85亩住宅、商业及配套工程项目三标段</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五冶钢构龙泉东洪片区85亩住宅、商业及配套工程项目三标段</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五冶钢构龙泉东洪片区85亩住宅、商业及配套工程项目三标段</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五冶钢构龙泉东洪片区85亩住宅、商业及配套工程项目三标段</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五冶钢构龙泉东洪片区85亩住宅、商业及配套工程项目三标段</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五冶钢构龙泉东洪片区85亩住宅、商业及配套工程项目三标段</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五冶钢构龙泉东洪片区85亩住宅、商业及配套工程项目三标段</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五冶钢构龙泉东洪片区85亩住宅、商业及配套工程项目三标段</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五冶钢构龙泉东洪片区85亩住宅、商业及配套工程项目一标段</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五冶钢构龙泉东洪片区85亩住宅、商业及配套工程项目一标段</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五冶钢构龙泉东洪片区85亩住宅、商业及配套工程项目一标段</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五冶钢构龙泉东洪片区85亩住宅、商业及配套工程项目一标段</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五冶钢构龙泉东洪片区85亩住宅、商业及配套工程项目一标段</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五冶钢构龙泉东洪片区85亩住宅、商业及配套工程项目一标段</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五冶钢构龙泉东洪片区85亩住宅、商业及配套工程项目一标段</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五冶建设成都盐道街中学初中部改扩建工程-一标</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五冶建设成都盐道街中学初中部改扩建工程-一标</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五冶建设成都盐道街中学初中部改扩建工程-一标</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五冶建设成都盐道街中学初中部改扩建工程-一标</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五冶建设成都盐道街中学初中部改扩建工程-一标</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乐山市校地共建产教融合基地建设项目一标段</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乐山市校地共建产教融合基地建设项目一标段</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乐山市校地共建产教融合基地建设项目一标段</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乐山市校地共建产教融合基地建设项目一标段</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乐山市校地共建产教融合基地建设项目一标段</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五冶建设成都盐道街中学初中部改扩建工程-一标</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五冶建设成都盐道街中学初中部改扩建工程-一标</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五冶建设成都盐道街中学初中部改扩建工程-一标</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五冶建设成都盐道街中学初中部改扩建工程-一标</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五冶建设成都盐道街中学初中部改扩建工程-一标</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五冶建设成都盐道街中学初中部改扩建工程-一标</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五冶建设成都盐道街中学初中部改扩建工程-一标</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五冶建设成都盐道街中学初中部改扩建工程-一标</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五冶钢构龙泉东洪片区70亩住宅、商业及配套工程项目二标段</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五冶钢构龙泉东洪片区70亩住宅、商业及配套工程项目二标段</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五冶钢构龙泉东洪片区70亩住宅、商业及配套工程项目二标段</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五冶钢构龙泉东洪片区70亩住宅、商业及配套工程项目二标段</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五冶钢构龙泉东洪片区70亩住宅、商业及配套工程项目三标段</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五冶钢构龙泉东洪片区70亩住宅、商业及配套工程项目三标段</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五冶钢构龙泉东洪片区70亩住宅、商业及配套工程项目三标段</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五冶钢构龙泉东洪片区70亩住宅、商业及配套工程项目三标段</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五冶钢构龙泉东洪片区70亩住宅、商业及配套工程项目一标段</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五冶钢构龙泉东洪片区70亩住宅、商业及配套工程项目一标段</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五冶钢构龙泉东洪片区70亩住宅、商业及配套工程项目一标段</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五冶钢构龙泉东洪片区85亩住宅、商业及配套工程项目三标段</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五冶钢构龙泉东洪片区85亩住宅、商业及配套工程项目三标段</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五冶钢构龙泉东洪片区85亩住宅、商业及配套工程项目三标段</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五冶钢构龙泉东洪片区85亩住宅、商业及配套工程项目三标段</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五冶钢构龙泉东洪片区85亩住宅、商业及配套工程项目三标段</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五冶钢构龙泉东洪片区85亩住宅、商业及配套工程项目三标段</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五冶钢构龙泉东洪片区85亩住宅、商业及配套工程项目三标段</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五冶钢构龙泉东洪片区85亩住宅、商业及配套工程项目三标段</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五冶钢构龙泉东洪片区85亩住宅、商业及配套工程项目一标段</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五冶钢构龙泉东洪片区85亩住宅、商业及配套工程项目一标段</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五冶钢构龙泉东洪片区85亩住宅、商业及配套工程项目一标段</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五冶钢构龙泉东洪片区85亩住宅、商业及配套工程项目一标段</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五冶钢构龙泉东洪片区85亩住宅、商业及配套工程项目一标段</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五冶钢构龙泉东洪片区85亩住宅、商业及配套工程项目一标段</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五冶钢构龙泉东洪片区85亩住宅、商业及配套工程项目一标段</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五冶钢构龙泉东洪片区85亩住宅、商业及配套工程项目一标段</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五冶钢构龙泉东洪片区70亩住宅、商业及配套工程项目三标段</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五冶钢构龙泉东洪片区70亩住宅、商业及配套工程项目三标段</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五冶钢构龙泉东洪片区70亩住宅、商业及配套工程项目三标段</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五冶钢构龙泉东洪片区70亩住宅、商业及配套工程项目三标段</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五冶钢构龙泉东洪片区85亩住宅、商业及配套工程项目三标段</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五冶钢构龙泉东洪片区85亩住宅、商业及配套工程项目三标段</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五冶钢构龙泉东洪片区85亩住宅、商业及配套工程项目三标段</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五冶钢构龙泉东洪片区85亩住宅、商业及配套工程项目三标段</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五冶钢构龙泉东洪片区85亩住宅、商业及配套工程项目三标段</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五冶钢构龙泉东洪片区85亩住宅、商业及配套工程项目三标段</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五冶钢构龙泉东洪片区85亩住宅、商业及配套工程项目三标段</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五冶钢构龙泉东洪片区85亩住宅、商业及配套工程项目三标段</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五冶钢构龙泉东洪片区85亩住宅、商业及配套工程项目一标段</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18</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五冶钢构龙泉东洪片区70亩住宅、商业及配套工程项目二标段</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五冶钢构龙泉东洪片区70亩住宅、商业及配套工程项目二标段</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五冶钢构龙泉东洪片区70亩住宅、商业及配套工程项目二标段</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五冶钢构龙泉东洪片区70亩住宅、商业及配套工程项目二标段</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五冶钢构龙泉东洪片区70亩住宅、商业及配套工程项目二标段</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五冶钢构龙泉东洪片区70亩住宅、商业及配套工程项目二标段</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15</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15</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15</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15</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15</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11</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五冶钢构龙泉东洪片区70亩住宅、商业及配套工程项目三标段</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11</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五冶钢构龙泉东洪片区70亩住宅、商业及配套工程项目三标段</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11</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五冶钢构龙泉东洪片区70亩住宅、商业及配套工程项目三标段</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11</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五冶钢构龙泉东洪片区70亩住宅、商业及配套工程项目三标段</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11</v>
      </c>
      <c r="Q4670" s="29" t="str">
        <f>VLOOKUP(B4670,辅助信息!E:M,9,FALSE)</f>
        <v>ZTWM-CDGS-XS-2025-0156-五冶钢构-2025年九月第一批次钢筋采购合同(三圣乡项目)-中铁物贸成都公司</v>
      </c>
      <c r="R4670" s="29" t="str">
        <f>_xlfn._xlws.FILTER(辅助信息!D:D,辅助信息!E:E=B4670)</f>
        <v>五冶钢构龙泉东洪片区85亩住宅、商业及配套工程项目三标段</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11</v>
      </c>
      <c r="Q4671" s="29" t="str">
        <f>VLOOKUP(B4671,辅助信息!E:M,9,FALSE)</f>
        <v>ZTWM-CDGS-XS-2025-0156-五冶钢构-2025年九月第一批次钢筋采购合同(三圣乡项目)-中铁物贸成都公司</v>
      </c>
      <c r="R4671" s="29" t="str">
        <f>_xlfn._xlws.FILTER(辅助信息!D:D,辅助信息!E:E=B4671)</f>
        <v>五冶钢构龙泉东洪片区85亩住宅、商业及配套工程项目三标段</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11</v>
      </c>
      <c r="Q4672" s="29" t="str">
        <f>VLOOKUP(B4672,辅助信息!E:M,9,FALSE)</f>
        <v>ZTWM-CDGS-XS-2025-0156-五冶钢构-2025年九月第一批次钢筋采购合同(三圣乡项目)-中铁物贸成都公司</v>
      </c>
      <c r="R4672" s="29" t="str">
        <f>_xlfn._xlws.FILTER(辅助信息!D:D,辅助信息!E:E=B4672)</f>
        <v>五冶钢构龙泉东洪片区85亩住宅、商业及配套工程项目三标段</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11</v>
      </c>
      <c r="Q4673" s="29" t="str">
        <f>VLOOKUP(B4673,辅助信息!E:M,9,FALSE)</f>
        <v>ZTWM-CDGS-XS-2025-0156-五冶钢构-2025年九月第一批次钢筋采购合同(三圣乡项目)-中铁物贸成都公司</v>
      </c>
      <c r="R4673" s="29" t="str">
        <f>_xlfn._xlws.FILTER(辅助信息!D:D,辅助信息!E:E=B4673)</f>
        <v>五冶钢构龙泉东洪片区85亩住宅、商业及配套工程项目一标段</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18</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11</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五冶钢构龙泉东洪片区70亩住宅、商业及配套工程项目二标段</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11</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五冶钢构龙泉东洪片区70亩住宅、商业及配套工程项目一标段</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11</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五冶钢构龙泉东洪片区70亩住宅、商业及配套工程项目一标段</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11</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五冶钢构龙泉东洪片区70亩住宅、商业及配套工程项目一标段</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11</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五冶钢构龙泉东洪片区70亩住宅、商业及配套工程项目一标段</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11</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五冶钢构龙泉东洪片区70亩住宅、商业及配套工程项目一标段</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11</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五冶钢构龙泉东洪片区70亩住宅、商业及配套工程项目一标段</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11</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11</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11</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11</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11</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11</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11</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11</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11</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11</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11</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11</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11</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11</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11</v>
      </c>
      <c r="Q4719" s="29" t="str">
        <f>VLOOKUP(B4719,辅助信息!E:M,9,FALSE)</f>
        <v>ZTWM-CDGS-XS-2025-0073-五冶天府-成都怡心湖片区及龙泉驿医院等项目</v>
      </c>
      <c r="R4719" s="29" t="str">
        <f>_xlfn._xlws.FILTER(辅助信息!D:D,辅助信息!E:E=B4719)</f>
        <v>五冶建设成都盐道街中学初中部改扩建工程-一标</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11</v>
      </c>
      <c r="Q4720" s="29" t="str">
        <f>VLOOKUP(B4720,辅助信息!E:M,9,FALSE)</f>
        <v>ZTWM-CDGS-XS-2025-0073-五冶天府-成都怡心湖片区及龙泉驿医院等项目</v>
      </c>
      <c r="R4720" s="29" t="str">
        <f>_xlfn._xlws.FILTER(辅助信息!D:D,辅助信息!E:E=B4720)</f>
        <v>五冶建设成都盐道街中学初中部改扩建工程-一标</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10</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10</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10</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10</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10</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10</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10</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10</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10</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10</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10</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13</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13</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13</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13</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10</v>
      </c>
      <c r="Q4749" s="29" t="str">
        <f>VLOOKUP(B4749,辅助信息!E:M,9,FALSE)</f>
        <v>ZTWM-CDGS-XS-2025-0156-五冶钢构-2025年九月第一批次钢筋采购合同(三圣乡项目)-中铁物贸成都公司</v>
      </c>
      <c r="R4749" s="29" t="str">
        <f>_xlfn._xlws.FILTER(辅助信息!D:D,辅助信息!E:E=B4749)</f>
        <v>五冶钢构龙泉东洪片区85亩住宅、商业及配套工程项目二标段</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10</v>
      </c>
      <c r="Q4750" s="29" t="str">
        <f>VLOOKUP(B4750,辅助信息!E:M,9,FALSE)</f>
        <v>ZTWM-CDGS-XS-2025-0156-五冶钢构-2025年九月第一批次钢筋采购合同(三圣乡项目)-中铁物贸成都公司</v>
      </c>
      <c r="R4750" s="29" t="str">
        <f>_xlfn._xlws.FILTER(辅助信息!D:D,辅助信息!E:E=B4750)</f>
        <v>五冶钢构龙泉东洪片区85亩住宅、商业及配套工程项目二标段</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10</v>
      </c>
      <c r="Q4751" s="29" t="str">
        <f>VLOOKUP(B4751,辅助信息!E:M,9,FALSE)</f>
        <v>ZTWM-CDGS-XS-2025-0156-五冶钢构-2025年九月第一批次钢筋采购合同(三圣乡项目)-中铁物贸成都公司</v>
      </c>
      <c r="R4751" s="29" t="str">
        <f>_xlfn._xlws.FILTER(辅助信息!D:D,辅助信息!E:E=B4751)</f>
        <v>五冶钢构龙泉东洪片区85亩住宅、商业及配套工程项目二标段</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10</v>
      </c>
      <c r="Q4752" s="29" t="str">
        <f>VLOOKUP(B4752,辅助信息!E:M,9,FALSE)</f>
        <v>ZTWM-CDGS-XS-2025-0156-五冶钢构-2025年九月第一批次钢筋采购合同(三圣乡项目)-中铁物贸成都公司</v>
      </c>
      <c r="R4752" s="29" t="str">
        <f>_xlfn._xlws.FILTER(辅助信息!D:D,辅助信息!E:E=B4752)</f>
        <v>五冶钢构龙泉东洪片区85亩住宅、商业及配套工程项目二标段</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10</v>
      </c>
      <c r="Q4753" s="29" t="str">
        <f>VLOOKUP(B4753,辅助信息!E:M,9,FALSE)</f>
        <v>ZTWM-CDGS-XS-2025-0156-五冶钢构-2025年九月第一批次钢筋采购合同(三圣乡项目)-中铁物贸成都公司</v>
      </c>
      <c r="R4753" s="29" t="str">
        <f>_xlfn._xlws.FILTER(辅助信息!D:D,辅助信息!E:E=B4753)</f>
        <v>五冶钢构龙泉东洪片区85亩住宅、商业及配套工程项目一标段</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13</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13</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13</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13</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13</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13</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13</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13</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13</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13</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13</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13</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13</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9</v>
      </c>
      <c r="Q4767" s="29" t="str">
        <f>VLOOKUP(B4767,辅助信息!E:M,9,FALSE)</f>
        <v>ZTWM-CDGS-XS-2025-0073-五冶天府-成都怡心湖片区及龙泉驿医院等项目</v>
      </c>
      <c r="R4767" s="29" t="str">
        <f>_xlfn._xlws.FILTER(辅助信息!D:D,辅助信息!E:E=B4767)</f>
        <v>五冶建设成都盐道街中学初中部改扩建工程-一标</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9</v>
      </c>
      <c r="Q4768" s="29" t="str">
        <f>VLOOKUP(B4768,辅助信息!E:M,9,FALSE)</f>
        <v>ZTWM-CDGS-XS-2025-0073-五冶天府-成都怡心湖片区及龙泉驿医院等项目</v>
      </c>
      <c r="R4768" s="29" t="str">
        <f>_xlfn._xlws.FILTER(辅助信息!D:D,辅助信息!E:E=B4768)</f>
        <v>五冶建设成都盐道街中学初中部改扩建工程-一标</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9</v>
      </c>
      <c r="Q4769" s="29" t="str">
        <f>VLOOKUP(B4769,辅助信息!E:M,9,FALSE)</f>
        <v>ZTWM-CDGS-XS-2025-0073-五冶天府-成都怡心湖片区及龙泉驿医院等项目</v>
      </c>
      <c r="R4769" s="29" t="str">
        <f>_xlfn._xlws.FILTER(辅助信息!D:D,辅助信息!E:E=B4769)</f>
        <v>五冶建设成都盐道街中学初中部改扩建工程-一标</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乐山市校地共建产教融合基地建设项目一标段</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乐山市校地共建产教融合基地建设项目一标段</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乐山市校地共建产教融合基地建设项目一标段</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五冶钢构龙泉东洪片区85亩住宅、商业及配套工程项目一标段</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15</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11</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五冶钢构龙泉东洪片区70亩住宅、商业及配套工程项目三标段</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11</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五冶钢构龙泉东洪片区70亩住宅、商业及配套工程项目三标段</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11</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五冶钢构龙泉东洪片区70亩住宅、商业及配套工程项目三标段</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11</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五冶钢构龙泉东洪片区70亩住宅、商业及配套工程项目三标段</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11</v>
      </c>
      <c r="Q4791" s="29" t="str">
        <f>VLOOKUP(B4791,辅助信息!E:M,9,FALSE)</f>
        <v>ZTWM-CDGS-XS-2025-0156-五冶钢构-2025年九月第一批次钢筋采购合同(三圣乡项目)-中铁物贸成都公司</v>
      </c>
      <c r="R4791" s="29" t="str">
        <f>_xlfn._xlws.FILTER(辅助信息!D:D,辅助信息!E:E=B4791)</f>
        <v>五冶钢构龙泉东洪片区85亩住宅、商业及配套工程项目三标段</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11</v>
      </c>
      <c r="Q4792" s="29" t="str">
        <f>VLOOKUP(B4792,辅助信息!E:M,9,FALSE)</f>
        <v>ZTWM-CDGS-XS-2025-0156-五冶钢构-2025年九月第一批次钢筋采购合同(三圣乡项目)-中铁物贸成都公司</v>
      </c>
      <c r="R4792" s="29" t="str">
        <f>_xlfn._xlws.FILTER(辅助信息!D:D,辅助信息!E:E=B4792)</f>
        <v>五冶钢构龙泉东洪片区85亩住宅、商业及配套工程项目三标段</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11</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五冶钢构龙泉东洪片区70亩住宅、商业及配套工程项目二标段</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11</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11</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11</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11</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11</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11</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10</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10</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10</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10</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10</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10</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10</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13</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13</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13</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13</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10</v>
      </c>
      <c r="Q4811" s="29" t="str">
        <f>VLOOKUP(B4811,辅助信息!E:M,9,FALSE)</f>
        <v>ZTWM-CDGS-XS-2025-0156-五冶钢构-2025年九月第一批次钢筋采购合同(三圣乡项目)-中铁物贸成都公司</v>
      </c>
      <c r="R4811" s="29" t="str">
        <f>_xlfn._xlws.FILTER(辅助信息!D:D,辅助信息!E:E=B4811)</f>
        <v>五冶钢构龙泉东洪片区85亩住宅、商业及配套工程项目二标段</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10</v>
      </c>
      <c r="Q4812" s="29" t="str">
        <f>VLOOKUP(B4812,辅助信息!E:M,9,FALSE)</f>
        <v>ZTWM-CDGS-XS-2025-0156-五冶钢构-2025年九月第一批次钢筋采购合同(三圣乡项目)-中铁物贸成都公司</v>
      </c>
      <c r="R4812" s="29" t="str">
        <f>_xlfn._xlws.FILTER(辅助信息!D:D,辅助信息!E:E=B4812)</f>
        <v>五冶钢构龙泉东洪片区85亩住宅、商业及配套工程项目二标段</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10</v>
      </c>
      <c r="Q4813" s="29" t="str">
        <f>VLOOKUP(B4813,辅助信息!E:M,9,FALSE)</f>
        <v>ZTWM-CDGS-XS-2025-0156-五冶钢构-2025年九月第一批次钢筋采购合同(三圣乡项目)-中铁物贸成都公司</v>
      </c>
      <c r="R4813" s="29" t="str">
        <f>_xlfn._xlws.FILTER(辅助信息!D:D,辅助信息!E:E=B4813)</f>
        <v>五冶钢构龙泉东洪片区85亩住宅、商业及配套工程项目二标段</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10</v>
      </c>
      <c r="Q4814" s="29" t="str">
        <f>VLOOKUP(B4814,辅助信息!E:M,9,FALSE)</f>
        <v>ZTWM-CDGS-XS-2025-0156-五冶钢构-2025年九月第一批次钢筋采购合同(三圣乡项目)-中铁物贸成都公司</v>
      </c>
      <c r="R4814" s="29" t="str">
        <f>_xlfn._xlws.FILTER(辅助信息!D:D,辅助信息!E:E=B4814)</f>
        <v>五冶钢构龙泉东洪片区85亩住宅、商业及配套工程项目二标段</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13</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13</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13</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13</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9</v>
      </c>
      <c r="Q4819" s="29" t="str">
        <f>VLOOKUP(B4819,辅助信息!E:M,9,FALSE)</f>
        <v>ZTWM-CDGS-XS-2025-0073-五冶天府-成都怡心湖片区及龙泉驿医院等项目</v>
      </c>
      <c r="R4819" s="29" t="str">
        <f>_xlfn._xlws.FILTER(辅助信息!D:D,辅助信息!E:E=B4819)</f>
        <v>五冶建设成都盐道街中学初中部改扩建工程-一标</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9</v>
      </c>
      <c r="Q4820" s="29" t="str">
        <f>VLOOKUP(B4820,辅助信息!E:M,9,FALSE)</f>
        <v>ZTWM-CDGS-XS-2025-0073-五冶天府-成都怡心湖片区及龙泉驿医院等项目</v>
      </c>
      <c r="R4820" s="29" t="str">
        <f>_xlfn._xlws.FILTER(辅助信息!D:D,辅助信息!E:E=B4820)</f>
        <v>五冶建设成都盐道街中学初中部改扩建工程-一标</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9</v>
      </c>
      <c r="Q4821" s="29" t="str">
        <f>VLOOKUP(B4821,辅助信息!E:M,9,FALSE)</f>
        <v>ZTWM-CDGS-XS-2025-0073-五冶天府-成都怡心湖片区及龙泉驿医院等项目</v>
      </c>
      <c r="R4821" s="29" t="str">
        <f>_xlfn._xlws.FILTER(辅助信息!D:D,辅助信息!E:E=B4821)</f>
        <v>五冶建设成都盐道街中学初中部改扩建工程-一标</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9</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9</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9</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乐山市校地共建产教融合基地建设项目一标段</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9</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乐山市校地共建产教融合基地建设项目一标段</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9</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乐山市校地共建产教融合基地建设项目一标段</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9</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9</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9</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9</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9</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9</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9</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9</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9</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9</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9</v>
      </c>
      <c r="Q4837" s="29" t="str">
        <f>VLOOKUP(B4837,辅助信息!E:M,9,FALSE)</f>
        <v>ZTWM-CDGS-XS-2025-0156-五冶钢构-2025年九月第一批次钢筋采购合同(三圣乡项目)-中铁物贸成都公司</v>
      </c>
      <c r="R4837" s="29" t="str">
        <f>_xlfn._xlws.FILTER(辅助信息!D:D,辅助信息!E:E=B4837)</f>
        <v>五冶钢构龙泉东洪片区85亩住宅、商业及配套工程项目三标段</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9</v>
      </c>
      <c r="Q4838" s="29" t="str">
        <f>VLOOKUP(B4838,辅助信息!E:M,9,FALSE)</f>
        <v>ZTWM-CDGS-XS-2025-0156-五冶钢构-2025年九月第一批次钢筋采购合同(三圣乡项目)-中铁物贸成都公司</v>
      </c>
      <c r="R4838" s="29" t="str">
        <f>_xlfn._xlws.FILTER(辅助信息!D:D,辅助信息!E:E=B4838)</f>
        <v>五冶钢构龙泉东洪片区85亩住宅、商业及配套工程项目三标段</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9</v>
      </c>
      <c r="Q4839" s="29" t="str">
        <f>VLOOKUP(B4839,辅助信息!E:M,9,FALSE)</f>
        <v>ZTWM-CDGS-XS-2025-0156-五冶钢构-2025年九月第一批次钢筋采购合同(三圣乡项目)-中铁物贸成都公司</v>
      </c>
      <c r="R4839" s="29" t="str">
        <f>_xlfn._xlws.FILTER(辅助信息!D:D,辅助信息!E:E=B4839)</f>
        <v>五冶钢构龙泉东洪片区85亩住宅、商业及配套工程项目三标段</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9</v>
      </c>
      <c r="Q4840" s="29" t="str">
        <f>VLOOKUP(B4840,辅助信息!E:M,9,FALSE)</f>
        <v>ZTWM-CDGS-XS-2025-0156-五冶钢构-2025年九月第一批次钢筋采购合同(三圣乡项目)-中铁物贸成都公司</v>
      </c>
      <c r="R4840" s="29" t="str">
        <f>_xlfn._xlws.FILTER(辅助信息!D:D,辅助信息!E:E=B4840)</f>
        <v>五冶钢构龙泉东洪片区85亩住宅、商业及配套工程项目三标段</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9</v>
      </c>
      <c r="Q4841" s="29" t="str">
        <f>VLOOKUP(B4841,辅助信息!E:M,9,FALSE)</f>
        <v>ZTWM-CDGS-XS-2025-0156-五冶钢构-2025年九月第一批次钢筋采购合同(三圣乡项目)-中铁物贸成都公司</v>
      </c>
      <c r="R4841" s="29" t="str">
        <f>_xlfn._xlws.FILTER(辅助信息!D:D,辅助信息!E:E=B4841)</f>
        <v>五冶钢构龙泉东洪片区85亩住宅、商业及配套工程项目三标段</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9</v>
      </c>
      <c r="Q4842" s="29" t="str">
        <f>VLOOKUP(B4842,辅助信息!E:M,9,FALSE)</f>
        <v>ZTWM-CDGS-XS-2025-0156-五冶钢构-2025年九月第一批次钢筋采购合同(三圣乡项目)-中铁物贸成都公司</v>
      </c>
      <c r="R4842" s="29" t="str">
        <f>_xlfn._xlws.FILTER(辅助信息!D:D,辅助信息!E:E=B4842)</f>
        <v>五冶钢构龙泉东洪片区85亩住宅、商业及配套工程项目三标段</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9</v>
      </c>
      <c r="Q4843" s="29" t="str">
        <f>VLOOKUP(B4843,辅助信息!E:M,9,FALSE)</f>
        <v>ZTWM-CDGS-XS-2025-0156-五冶钢构-2025年九月第一批次钢筋采购合同(三圣乡项目)-中铁物贸成都公司</v>
      </c>
      <c r="R4843" s="29" t="str">
        <f>_xlfn._xlws.FILTER(辅助信息!D:D,辅助信息!E:E=B4843)</f>
        <v>五冶钢构龙泉东洪片区85亩住宅、商业及配套工程项目三标段</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9</v>
      </c>
      <c r="Q4844" s="29" t="str">
        <f>VLOOKUP(B4844,辅助信息!E:M,9,FALSE)</f>
        <v>ZTWM-CDGS-XS-2025-0156-五冶钢构-2025年九月第一批次钢筋采购合同(三圣乡项目)-中铁物贸成都公司</v>
      </c>
      <c r="R4844" s="29" t="str">
        <f>_xlfn._xlws.FILTER(辅助信息!D:D,辅助信息!E:E=B4844)</f>
        <v>五冶钢构龙泉东洪片区85亩住宅、商业及配套工程项目三标段</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9</v>
      </c>
      <c r="Q4845" s="29" t="str">
        <f>VLOOKUP(B4845,辅助信息!E:M,9,FALSE)</f>
        <v>ZTWM-CDGS-XS-2025-0156-五冶钢构-2025年九月第一批次钢筋采购合同(三圣乡项目)-中铁物贸成都公司</v>
      </c>
      <c r="R4845" s="29" t="str">
        <f>_xlfn._xlws.FILTER(辅助信息!D:D,辅助信息!E:E=B4845)</f>
        <v>五冶钢构龙泉东洪片区85亩住宅、商业及配套工程项目三标段</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9</v>
      </c>
      <c r="Q4846" s="29" t="str">
        <f>VLOOKUP(B4846,辅助信息!E:M,9,FALSE)</f>
        <v>ZTWM-CDGS-XS-2025-0156-五冶钢构-2025年九月第一批次钢筋采购合同(三圣乡项目)-中铁物贸成都公司</v>
      </c>
      <c r="R4846" s="29" t="str">
        <f>_xlfn._xlws.FILTER(辅助信息!D:D,辅助信息!E:E=B4846)</f>
        <v>五冶钢构龙泉东洪片区85亩住宅、商业及配套工程项目三标段</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9</v>
      </c>
      <c r="Q4847" s="29" t="str">
        <f>VLOOKUP(B4847,辅助信息!E:M,9,FALSE)</f>
        <v>ZTWM-CDGS-XS-2025-0156-五冶钢构-2025年九月第一批次钢筋采购合同(三圣乡项目)-中铁物贸成都公司</v>
      </c>
      <c r="R4847" s="29" t="str">
        <f>_xlfn._xlws.FILTER(辅助信息!D:D,辅助信息!E:E=B4847)</f>
        <v>五冶钢构龙泉东洪片区85亩住宅、商业及配套工程项目三标段</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9</v>
      </c>
      <c r="Q4848" s="29" t="str">
        <f>VLOOKUP(B4848,辅助信息!E:M,9,FALSE)</f>
        <v>ZTWM-CDGS-XS-2025-0156-五冶钢构-2025年九月第一批次钢筋采购合同(三圣乡项目)-中铁物贸成都公司</v>
      </c>
      <c r="R4848" s="29" t="str">
        <f>_xlfn._xlws.FILTER(辅助信息!D:D,辅助信息!E:E=B4848)</f>
        <v>五冶钢构龙泉东洪片区85亩住宅、商业及配套工程项目三标段</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9</v>
      </c>
      <c r="Q4849" s="29" t="str">
        <f>VLOOKUP(B4849,辅助信息!E:M,9,FALSE)</f>
        <v>ZTWM-CDGS-XS-2025-0156-五冶钢构-2025年九月第一批次钢筋采购合同(三圣乡项目)-中铁物贸成都公司</v>
      </c>
      <c r="R4849" s="29" t="str">
        <f>_xlfn._xlws.FILTER(辅助信息!D:D,辅助信息!E:E=B4849)</f>
        <v>五冶钢构龙泉东洪片区85亩住宅、商业及配套工程项目三标段</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9</v>
      </c>
      <c r="Q4850" s="29" t="str">
        <f>VLOOKUP(B4850,辅助信息!E:M,9,FALSE)</f>
        <v>ZTWM-CDGS-XS-2025-0156-五冶钢构-2025年九月第一批次钢筋采购合同(三圣乡项目)-中铁物贸成都公司</v>
      </c>
      <c r="R4850" s="29" t="str">
        <f>_xlfn._xlws.FILTER(辅助信息!D:D,辅助信息!E:E=B4850)</f>
        <v>五冶钢构龙泉东洪片区85亩住宅、商业及配套工程项目三标段</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9</v>
      </c>
      <c r="Q4851" s="29" t="str">
        <f>VLOOKUP(B4851,辅助信息!E:M,9,FALSE)</f>
        <v>ZTWM-CDGS-XS-2025-0156-五冶钢构-2025年九月第一批次钢筋采购合同(三圣乡项目)-中铁物贸成都公司</v>
      </c>
      <c r="R4851" s="29" t="str">
        <f>_xlfn._xlws.FILTER(辅助信息!D:D,辅助信息!E:E=B4851)</f>
        <v>五冶钢构龙泉东洪片区85亩住宅、商业及配套工程项目三标段</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9</v>
      </c>
      <c r="Q4852" s="29" t="str">
        <f>VLOOKUP(B4852,辅助信息!E:M,9,FALSE)</f>
        <v>ZTWM-CDGS-XS-2025-0156-五冶钢构-2025年九月第一批次钢筋采购合同(三圣乡项目)-中铁物贸成都公司</v>
      </c>
      <c r="R4852" s="29" t="str">
        <f>_xlfn._xlws.FILTER(辅助信息!D:D,辅助信息!E:E=B4852)</f>
        <v>五冶钢构龙泉东洪片区85亩住宅、商业及配套工程项目三标段</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9</v>
      </c>
      <c r="Q4853" s="29" t="str">
        <f>VLOOKUP(B4853,辅助信息!E:M,9,FALSE)</f>
        <v>ZTWM-CDGS-XS-2025-0156-五冶钢构-2025年九月第一批次钢筋采购合同(三圣乡项目)-中铁物贸成都公司</v>
      </c>
      <c r="R4853" s="29" t="str">
        <f>_xlfn._xlws.FILTER(辅助信息!D:D,辅助信息!E:E=B4853)</f>
        <v>五冶钢构龙泉东洪片区85亩住宅、商业及配套工程项目三标段</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9</v>
      </c>
      <c r="Q4854" s="29" t="str">
        <f>VLOOKUP(B4854,辅助信息!E:M,9,FALSE)</f>
        <v>ZTWM-CDGS-XS-2025-0156-五冶钢构-2025年九月第一批次钢筋采购合同(三圣乡项目)-中铁物贸成都公司</v>
      </c>
      <c r="R4854" s="29" t="str">
        <f>_xlfn._xlws.FILTER(辅助信息!D:D,辅助信息!E:E=B4854)</f>
        <v>五冶钢构龙泉东洪片区85亩住宅、商业及配套工程项目三标段</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9</v>
      </c>
      <c r="Q4855" s="29" t="str">
        <f>VLOOKUP(B4855,辅助信息!E:M,9,FALSE)</f>
        <v>ZTWM-CDGS-XS-2025-0156-五冶钢构-2025年九月第一批次钢筋采购合同(三圣乡项目)-中铁物贸成都公司</v>
      </c>
      <c r="R4855" s="29" t="str">
        <f>_xlfn._xlws.FILTER(辅助信息!D:D,辅助信息!E:E=B4855)</f>
        <v>五冶钢构龙泉东洪片区85亩住宅、商业及配套工程项目三标段</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9</v>
      </c>
      <c r="Q4856" s="29" t="str">
        <f>VLOOKUP(B4856,辅助信息!E:M,9,FALSE)</f>
        <v>ZTWM-CDGS-XS-2025-0156-五冶钢构-2025年九月第一批次钢筋采购合同(三圣乡项目)-中铁物贸成都公司</v>
      </c>
      <c r="R4856" s="29" t="str">
        <f>_xlfn._xlws.FILTER(辅助信息!D:D,辅助信息!E:E=B4856)</f>
        <v>五冶钢构龙泉东洪片区85亩住宅、商业及配套工程项目三标段</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9</v>
      </c>
      <c r="Q4857" s="29" t="str">
        <f>VLOOKUP(B4857,辅助信息!E:M,9,FALSE)</f>
        <v>ZTWM-CDGS-XS-2025-0156-五冶钢构-2025年九月第一批次钢筋采购合同(三圣乡项目)-中铁物贸成都公司</v>
      </c>
      <c r="R4857" s="29" t="str">
        <f>_xlfn._xlws.FILTER(辅助信息!D:D,辅助信息!E:E=B4857)</f>
        <v>五冶钢构龙泉东洪片区85亩住宅、商业及配套工程项目三标段</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9</v>
      </c>
      <c r="Q4858" s="29" t="str">
        <f>VLOOKUP(B4858,辅助信息!E:M,9,FALSE)</f>
        <v>ZTWM-CDGS-XS-2025-0156-五冶钢构-2025年九月第一批次钢筋采购合同(三圣乡项目)-中铁物贸成都公司</v>
      </c>
      <c r="R4858" s="29" t="str">
        <f>_xlfn._xlws.FILTER(辅助信息!D:D,辅助信息!E:E=B4858)</f>
        <v>五冶钢构龙泉东洪片区85亩住宅、商业及配套工程项目三标段</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9</v>
      </c>
      <c r="Q4859" s="29" t="str">
        <f>VLOOKUP(B4859,辅助信息!E:M,9,FALSE)</f>
        <v>ZTWM-CDGS-XS-2025-0156-五冶钢构-2025年九月第一批次钢筋采购合同(三圣乡项目)-中铁物贸成都公司</v>
      </c>
      <c r="R4859" s="29" t="str">
        <f>_xlfn._xlws.FILTER(辅助信息!D:D,辅助信息!E:E=B4859)</f>
        <v>五冶钢构龙泉东洪片区85亩住宅、商业及配套工程项目三标段</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9</v>
      </c>
      <c r="Q4860" s="29" t="str">
        <f>VLOOKUP(B4860,辅助信息!E:M,9,FALSE)</f>
        <v>ZTWM-CDGS-XS-2025-0156-五冶钢构-2025年九月第一批次钢筋采购合同(三圣乡项目)-中铁物贸成都公司</v>
      </c>
      <c r="R4860" s="29" t="str">
        <f>_xlfn._xlws.FILTER(辅助信息!D:D,辅助信息!E:E=B4860)</f>
        <v>五冶钢构龙泉东洪片区85亩住宅、商业及配套工程项目三标段</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9</v>
      </c>
      <c r="Q4861" s="29" t="str">
        <f>VLOOKUP(B4861,辅助信息!E:M,9,FALSE)</f>
        <v>ZTWM-CDGS-XS-2025-0156-五冶钢构-2025年九月第一批次钢筋采购合同(三圣乡项目)-中铁物贸成都公司</v>
      </c>
      <c r="R4861" s="29" t="str">
        <f>_xlfn._xlws.FILTER(辅助信息!D:D,辅助信息!E:E=B4861)</f>
        <v>五冶钢构龙泉东洪片区85亩住宅、商业及配套工程项目三标段</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9</v>
      </c>
      <c r="Q4862" s="29" t="str">
        <f>VLOOKUP(B4862,辅助信息!E:M,9,FALSE)</f>
        <v>ZTWM-CDGS-XS-2025-0156-五冶钢构-2025年九月第一批次钢筋采购合同(三圣乡项目)-中铁物贸成都公司</v>
      </c>
      <c r="R4862" s="29" t="str">
        <f>_xlfn._xlws.FILTER(辅助信息!D:D,辅助信息!E:E=B4862)</f>
        <v>五冶钢构龙泉东洪片区85亩住宅、商业及配套工程项目三标段</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9</v>
      </c>
      <c r="Q4863" s="29" t="str">
        <f>VLOOKUP(B4863,辅助信息!E:M,9,FALSE)</f>
        <v>ZTWM-CDGS-XS-2025-0156-五冶钢构-2025年九月第一批次钢筋采购合同(三圣乡项目)-中铁物贸成都公司</v>
      </c>
      <c r="R4863" s="29" t="str">
        <f>_xlfn._xlws.FILTER(辅助信息!D:D,辅助信息!E:E=B4863)</f>
        <v>五冶钢构龙泉东洪片区85亩住宅、商业及配套工程项目三标段</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9</v>
      </c>
      <c r="Q4864" s="29" t="str">
        <f>VLOOKUP(B4864,辅助信息!E:M,9,FALSE)</f>
        <v>ZTWM-CDGS-XS-2025-0156-五冶钢构-2025年九月第一批次钢筋采购合同(三圣乡项目)-中铁物贸成都公司</v>
      </c>
      <c r="R4864" s="29" t="str">
        <f>_xlfn._xlws.FILTER(辅助信息!D:D,辅助信息!E:E=B4864)</f>
        <v>五冶钢构龙泉东洪片区85亩住宅、商业及配套工程项目三标段</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9</v>
      </c>
      <c r="Q4865" s="29" t="str">
        <f>VLOOKUP(B4865,辅助信息!E:M,9,FALSE)</f>
        <v>ZTWM-CDGS-XS-2025-0156-五冶钢构-2025年九月第一批次钢筋采购合同(三圣乡项目)-中铁物贸成都公司</v>
      </c>
      <c r="R4865" s="29" t="str">
        <f>_xlfn._xlws.FILTER(辅助信息!D:D,辅助信息!E:E=B4865)</f>
        <v>五冶钢构龙泉东洪片区85亩住宅、商业及配套工程项目三标段</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9</v>
      </c>
      <c r="Q4866" s="29" t="str">
        <f>VLOOKUP(B4866,辅助信息!E:M,9,FALSE)</f>
        <v>ZTWM-CDGS-XS-2025-0156-五冶钢构-2025年九月第一批次钢筋采购合同(三圣乡项目)-中铁物贸成都公司</v>
      </c>
      <c r="R4866" s="29" t="str">
        <f>_xlfn._xlws.FILTER(辅助信息!D:D,辅助信息!E:E=B4866)</f>
        <v>五冶钢构龙泉东洪片区85亩住宅、商业及配套工程项目三标段</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9</v>
      </c>
      <c r="Q4867" s="29" t="str">
        <f>VLOOKUP(B4867,辅助信息!E:M,9,FALSE)</f>
        <v>ZTWM-CDGS-XS-2025-0156-五冶钢构-2025年九月第一批次钢筋采购合同(三圣乡项目)-中铁物贸成都公司</v>
      </c>
      <c r="R4867" s="29" t="str">
        <f>_xlfn._xlws.FILTER(辅助信息!D:D,辅助信息!E:E=B4867)</f>
        <v>五冶钢构龙泉东洪片区85亩住宅、商业及配套工程项目三标段</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11</v>
      </c>
      <c r="Q4878" s="29" t="str">
        <f>VLOOKUP(B4878,辅助信息!E:M,9,FALSE)</f>
        <v>ZTWM-CDGS-XS-2025-0156-五冶钢构-2025年九月第一批次钢筋采购合同(三圣乡项目)-中铁物贸成都公司</v>
      </c>
      <c r="R4878" s="29" t="str">
        <f>_xlfn._xlws.FILTER(辅助信息!D:D,辅助信息!E:E=B4878)</f>
        <v>五冶钢构龙泉东洪片区85亩住宅、商业及配套工程项目三标段</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11</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五冶钢构龙泉东洪片区70亩住宅、商业及配套工程项目二标段</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11</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11</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11</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11</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6</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6</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6</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6</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6</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9</v>
      </c>
      <c r="Q4890" s="29" t="str">
        <f>VLOOKUP(B4890,辅助信息!E:M,9,FALSE)</f>
        <v>ZTWM-CDGS-XS-2025-0156-五冶钢构-2025年九月第一批次钢筋采购合同(三圣乡项目)-中铁物贸成都公司</v>
      </c>
      <c r="R4890" s="29" t="str">
        <f>_xlfn._xlws.FILTER(辅助信息!D:D,辅助信息!E:E=B4890)</f>
        <v>五冶钢构龙泉东洪片区85亩住宅、商业及配套工程项目三标段</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9</v>
      </c>
      <c r="Q4891" s="29" t="str">
        <f>VLOOKUP(B4891,辅助信息!E:M,9,FALSE)</f>
        <v>ZTWM-CDGS-XS-2025-0156-五冶钢构-2025年九月第一批次钢筋采购合同(三圣乡项目)-中铁物贸成都公司</v>
      </c>
      <c r="R4891" s="29" t="str">
        <f>_xlfn._xlws.FILTER(辅助信息!D:D,辅助信息!E:E=B4891)</f>
        <v>五冶钢构龙泉东洪片区85亩住宅、商业及配套工程项目三标段</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9</v>
      </c>
      <c r="Q4892" s="29" t="str">
        <f>VLOOKUP(B4892,辅助信息!E:M,9,FALSE)</f>
        <v>ZTWM-CDGS-XS-2025-0156-五冶钢构-2025年九月第一批次钢筋采购合同(三圣乡项目)-中铁物贸成都公司</v>
      </c>
      <c r="R4892" s="29" t="str">
        <f>_xlfn._xlws.FILTER(辅助信息!D:D,辅助信息!E:E=B4892)</f>
        <v>五冶钢构龙泉东洪片区85亩住宅、商业及配套工程项目三标段</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9</v>
      </c>
      <c r="Q4893" s="29" t="str">
        <f>VLOOKUP(B4893,辅助信息!E:M,9,FALSE)</f>
        <v>ZTWM-CDGS-XS-2025-0156-五冶钢构-2025年九月第一批次钢筋采购合同(三圣乡项目)-中铁物贸成都公司</v>
      </c>
      <c r="R4893" s="29" t="str">
        <f>_xlfn._xlws.FILTER(辅助信息!D:D,辅助信息!E:E=B4893)</f>
        <v>五冶钢构龙泉东洪片区85亩住宅、商业及配套工程项目三标段</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9</v>
      </c>
      <c r="Q4894" s="29" t="str">
        <f>VLOOKUP(B4894,辅助信息!E:M,9,FALSE)</f>
        <v>ZTWM-CDGS-XS-2025-0156-五冶钢构-2025年九月第一批次钢筋采购合同(三圣乡项目)-中铁物贸成都公司</v>
      </c>
      <c r="R4894" s="29" t="str">
        <f>_xlfn._xlws.FILTER(辅助信息!D:D,辅助信息!E:E=B4894)</f>
        <v>五冶钢构龙泉东洪片区85亩住宅、商业及配套工程项目三标段</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9</v>
      </c>
      <c r="Q4895" s="29" t="str">
        <f>VLOOKUP(B4895,辅助信息!E:M,9,FALSE)</f>
        <v>ZTWM-CDGS-XS-2025-0156-五冶钢构-2025年九月第一批次钢筋采购合同(三圣乡项目)-中铁物贸成都公司</v>
      </c>
      <c r="R4895" s="29" t="str">
        <f>_xlfn._xlws.FILTER(辅助信息!D:D,辅助信息!E:E=B4895)</f>
        <v>五冶钢构龙泉东洪片区85亩住宅、商业及配套工程项目三标段</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9</v>
      </c>
      <c r="Q4896" s="29" t="str">
        <f>VLOOKUP(B4896,辅助信息!E:M,9,FALSE)</f>
        <v>ZTWM-CDGS-XS-2025-0156-五冶钢构-2025年九月第一批次钢筋采购合同(三圣乡项目)-中铁物贸成都公司</v>
      </c>
      <c r="R4896" s="29" t="str">
        <f>_xlfn._xlws.FILTER(辅助信息!D:D,辅助信息!E:E=B4896)</f>
        <v>五冶钢构龙泉东洪片区85亩住宅、商业及配套工程项目三标段</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9</v>
      </c>
      <c r="Q4897" s="29" t="str">
        <f>VLOOKUP(B4897,辅助信息!E:M,9,FALSE)</f>
        <v>ZTWM-CDGS-XS-2025-0156-五冶钢构-2025年九月第一批次钢筋采购合同(三圣乡项目)-中铁物贸成都公司</v>
      </c>
      <c r="R4897" s="29" t="str">
        <f>_xlfn._xlws.FILTER(辅助信息!D:D,辅助信息!E:E=B4897)</f>
        <v>五冶钢构龙泉东洪片区85亩住宅、商业及配套工程项目三标段</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9</v>
      </c>
      <c r="Q4898" s="29" t="str">
        <f>VLOOKUP(B4898,辅助信息!E:M,9,FALSE)</f>
        <v>ZTWM-CDGS-XS-2025-0156-五冶钢构-2025年九月第一批次钢筋采购合同(三圣乡项目)-中铁物贸成都公司</v>
      </c>
      <c r="R4898" s="29" t="str">
        <f>_xlfn._xlws.FILTER(辅助信息!D:D,辅助信息!E:E=B4898)</f>
        <v>五冶钢构龙泉东洪片区85亩住宅、商业及配套工程项目三标段</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9</v>
      </c>
      <c r="Q4899" s="29" t="str">
        <f>VLOOKUP(B4899,辅助信息!E:M,9,FALSE)</f>
        <v>ZTWM-CDGS-XS-2025-0156-五冶钢构-2025年九月第一批次钢筋采购合同(三圣乡项目)-中铁物贸成都公司</v>
      </c>
      <c r="R4899" s="29" t="str">
        <f>_xlfn._xlws.FILTER(辅助信息!D:D,辅助信息!E:E=B4899)</f>
        <v>五冶钢构龙泉东洪片区85亩住宅、商业及配套工程项目三标段</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9</v>
      </c>
      <c r="Q4900" s="29" t="str">
        <f>VLOOKUP(B4900,辅助信息!E:M,9,FALSE)</f>
        <v>ZTWM-CDGS-XS-2025-0156-五冶钢构-2025年九月第一批次钢筋采购合同(三圣乡项目)-中铁物贸成都公司</v>
      </c>
      <c r="R4900" s="29" t="str">
        <f>_xlfn._xlws.FILTER(辅助信息!D:D,辅助信息!E:E=B4900)</f>
        <v>五冶钢构龙泉东洪片区85亩住宅、商业及配套工程项目三标段</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9</v>
      </c>
      <c r="Q4901" s="29" t="str">
        <f>VLOOKUP(B4901,辅助信息!E:M,9,FALSE)</f>
        <v>ZTWM-CDGS-XS-2025-0156-五冶钢构-2025年九月第一批次钢筋采购合同(三圣乡项目)-中铁物贸成都公司</v>
      </c>
      <c r="R4901" s="29" t="str">
        <f>_xlfn._xlws.FILTER(辅助信息!D:D,辅助信息!E:E=B4901)</f>
        <v>五冶钢构龙泉东洪片区85亩住宅、商业及配套工程项目三标段</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9</v>
      </c>
      <c r="Q4902" s="29" t="str">
        <f>VLOOKUP(B4902,辅助信息!E:M,9,FALSE)</f>
        <v>ZTWM-CDGS-XS-2025-0156-五冶钢构-2025年九月第一批次钢筋采购合同(三圣乡项目)-中铁物贸成都公司</v>
      </c>
      <c r="R4902" s="29" t="str">
        <f>_xlfn._xlws.FILTER(辅助信息!D:D,辅助信息!E:E=B4902)</f>
        <v>五冶钢构龙泉东洪片区85亩住宅、商业及配套工程项目三标段</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9</v>
      </c>
      <c r="Q4903" s="29" t="str">
        <f>VLOOKUP(B4903,辅助信息!E:M,9,FALSE)</f>
        <v>ZTWM-CDGS-XS-2025-0156-五冶钢构-2025年九月第一批次钢筋采购合同(三圣乡项目)-中铁物贸成都公司</v>
      </c>
      <c r="R4903" s="29" t="str">
        <f>_xlfn._xlws.FILTER(辅助信息!D:D,辅助信息!E:E=B4903)</f>
        <v>五冶钢构龙泉东洪片区85亩住宅、商业及配套工程项目三标段</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9</v>
      </c>
      <c r="Q4904" s="29" t="str">
        <f>VLOOKUP(B4904,辅助信息!E:M,9,FALSE)</f>
        <v>ZTWM-CDGS-XS-2025-0156-五冶钢构-2025年九月第一批次钢筋采购合同(三圣乡项目)-中铁物贸成都公司</v>
      </c>
      <c r="R4904" s="29" t="str">
        <f>_xlfn._xlws.FILTER(辅助信息!D:D,辅助信息!E:E=B4904)</f>
        <v>五冶钢构龙泉东洪片区85亩住宅、商业及配套工程项目三标段</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9</v>
      </c>
      <c r="Q4905" s="29" t="str">
        <f>VLOOKUP(B4905,辅助信息!E:M,9,FALSE)</f>
        <v>ZTWM-CDGS-XS-2025-0156-五冶钢构-2025年九月第一批次钢筋采购合同(三圣乡项目)-中铁物贸成都公司</v>
      </c>
      <c r="R4905" s="29" t="str">
        <f>_xlfn._xlws.FILTER(辅助信息!D:D,辅助信息!E:E=B4905)</f>
        <v>五冶钢构龙泉东洪片区85亩住宅、商业及配套工程项目三标段</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9</v>
      </c>
      <c r="Q4906" s="29" t="str">
        <f>VLOOKUP(B4906,辅助信息!E:M,9,FALSE)</f>
        <v>ZTWM-CDGS-XS-2025-0156-五冶钢构-2025年九月第一批次钢筋采购合同(三圣乡项目)-中铁物贸成都公司</v>
      </c>
      <c r="R4906" s="29" t="str">
        <f>_xlfn._xlws.FILTER(辅助信息!D:D,辅助信息!E:E=B4906)</f>
        <v>五冶钢构龙泉东洪片区85亩住宅、商业及配套工程项目三标段</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9</v>
      </c>
      <c r="Q4907" s="29" t="str">
        <f>VLOOKUP(B4907,辅助信息!E:M,9,FALSE)</f>
        <v>ZTWM-CDGS-XS-2025-0156-五冶钢构-2025年九月第一批次钢筋采购合同(三圣乡项目)-中铁物贸成都公司</v>
      </c>
      <c r="R4907" s="29" t="str">
        <f>_xlfn._xlws.FILTER(辅助信息!D:D,辅助信息!E:E=B4907)</f>
        <v>五冶钢构龙泉东洪片区85亩住宅、商业及配套工程项目三标段</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6</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五冶钢构龙泉东洪片区70亩住宅、商业及配套工程项目二标段</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6</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五冶钢构龙泉东洪片区70亩住宅、商业及配套工程项目二标段</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6</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五冶钢构龙泉东洪片区70亩住宅、商业及配套工程项目二标段</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6</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五冶钢构龙泉东洪片区70亩住宅、商业及配套工程项目二标段</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6</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五冶钢构龙泉东洪片区70亩住宅、商业及配套工程项目二标段</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6</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五冶钢构龙泉东洪片区70亩住宅、商业及配套工程项目二标段</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6</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五冶钢构龙泉东洪片区70亩住宅、商业及配套工程项目二标段</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6</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五冶钢构龙泉东洪片区70亩住宅、商业及配套工程项目二标段</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6</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五冶钢构龙泉东洪片区70亩住宅、商业及配套工程项目二标段</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6</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6</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6</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6</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6</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6</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6</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6</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6</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6</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6</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6</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6</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6</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6</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6</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6</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6</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6</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6</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6</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11</v>
      </c>
      <c r="Q4938" s="29" t="str">
        <f>VLOOKUP(B4938,辅助信息!E:M,9,FALSE)</f>
        <v>ZTWM-CDGS-XS-2025-0156-五冶钢构-2025年九月第一批次钢筋采购合同(三圣乡项目)-中铁物贸成都公司</v>
      </c>
      <c r="R4938" s="29" t="str">
        <f>_xlfn._xlws.FILTER(辅助信息!D:D,辅助信息!E:E=B4938)</f>
        <v>五冶钢构龙泉东洪片区85亩住宅、商业及配套工程项目三标段</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11</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五冶钢构龙泉东洪片区70亩住宅、商业及配套工程项目二标段</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9</v>
      </c>
      <c r="Q4940" s="29" t="str">
        <f>VLOOKUP(B4940,辅助信息!E:M,9,FALSE)</f>
        <v>ZTWM-CDGS-XS-2025-0156-五冶钢构-2025年九月第一批次钢筋采购合同(三圣乡项目)-中铁物贸成都公司</v>
      </c>
      <c r="R4940" s="29" t="str">
        <f>_xlfn._xlws.FILTER(辅助信息!D:D,辅助信息!E:E=B4940)</f>
        <v>五冶钢构龙泉东洪片区85亩住宅、商业及配套工程项目三标段</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9</v>
      </c>
      <c r="Q4941" s="29" t="str">
        <f>VLOOKUP(B4941,辅助信息!E:M,9,FALSE)</f>
        <v>ZTWM-CDGS-XS-2025-0156-五冶钢构-2025年九月第一批次钢筋采购合同(三圣乡项目)-中铁物贸成都公司</v>
      </c>
      <c r="R4941" s="29" t="str">
        <f>_xlfn._xlws.FILTER(辅助信息!D:D,辅助信息!E:E=B4941)</f>
        <v>五冶钢构龙泉东洪片区85亩住宅、商业及配套工程项目三标段</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9</v>
      </c>
      <c r="Q4942" s="29" t="str">
        <f>VLOOKUP(B4942,辅助信息!E:M,9,FALSE)</f>
        <v>ZTWM-CDGS-XS-2025-0156-五冶钢构-2025年九月第一批次钢筋采购合同(三圣乡项目)-中铁物贸成都公司</v>
      </c>
      <c r="R4942" s="29" t="str">
        <f>_xlfn._xlws.FILTER(辅助信息!D:D,辅助信息!E:E=B4942)</f>
        <v>五冶钢构龙泉东洪片区85亩住宅、商业及配套工程项目三标段</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9</v>
      </c>
      <c r="Q4943" s="29" t="str">
        <f>VLOOKUP(B4943,辅助信息!E:M,9,FALSE)</f>
        <v>ZTWM-CDGS-XS-2025-0156-五冶钢构-2025年九月第一批次钢筋采购合同(三圣乡项目)-中铁物贸成都公司</v>
      </c>
      <c r="R4943" s="29" t="str">
        <f>_xlfn._xlws.FILTER(辅助信息!D:D,辅助信息!E:E=B4943)</f>
        <v>五冶钢构龙泉东洪片区85亩住宅、商业及配套工程项目三标段</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9</v>
      </c>
      <c r="Q4944" s="29" t="str">
        <f>VLOOKUP(B4944,辅助信息!E:M,9,FALSE)</f>
        <v>ZTWM-CDGS-XS-2025-0156-五冶钢构-2025年九月第一批次钢筋采购合同(三圣乡项目)-中铁物贸成都公司</v>
      </c>
      <c r="R4944" s="29" t="str">
        <f>_xlfn._xlws.FILTER(辅助信息!D:D,辅助信息!E:E=B4944)</f>
        <v>五冶钢构龙泉东洪片区85亩住宅、商业及配套工程项目三标段</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9</v>
      </c>
      <c r="Q4945" s="29" t="str">
        <f>VLOOKUP(B4945,辅助信息!E:M,9,FALSE)</f>
        <v>ZTWM-CDGS-XS-2025-0156-五冶钢构-2025年九月第一批次钢筋采购合同(三圣乡项目)-中铁物贸成都公司</v>
      </c>
      <c r="R4945" s="29" t="str">
        <f>_xlfn._xlws.FILTER(辅助信息!D:D,辅助信息!E:E=B4945)</f>
        <v>五冶钢构龙泉东洪片区85亩住宅、商业及配套工程项目三标段</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9</v>
      </c>
      <c r="Q4946" s="29" t="str">
        <f>VLOOKUP(B4946,辅助信息!E:M,9,FALSE)</f>
        <v>ZTWM-CDGS-XS-2025-0156-五冶钢构-2025年九月第一批次钢筋采购合同(三圣乡项目)-中铁物贸成都公司</v>
      </c>
      <c r="R4946" s="29" t="str">
        <f>_xlfn._xlws.FILTER(辅助信息!D:D,辅助信息!E:E=B4946)</f>
        <v>五冶钢构龙泉东洪片区85亩住宅、商业及配套工程项目三标段</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9</v>
      </c>
      <c r="Q4947" s="29" t="str">
        <f>VLOOKUP(B4947,辅助信息!E:M,9,FALSE)</f>
        <v>ZTWM-CDGS-XS-2025-0156-五冶钢构-2025年九月第一批次钢筋采购合同(三圣乡项目)-中铁物贸成都公司</v>
      </c>
      <c r="R4947" s="29" t="str">
        <f>_xlfn._xlws.FILTER(辅助信息!D:D,辅助信息!E:E=B4947)</f>
        <v>五冶钢构龙泉东洪片区85亩住宅、商业及配套工程项目三标段</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9</v>
      </c>
      <c r="Q4948" s="29" t="str">
        <f>VLOOKUP(B4948,辅助信息!E:M,9,FALSE)</f>
        <v>ZTWM-CDGS-XS-2025-0156-五冶钢构-2025年九月第一批次钢筋采购合同(三圣乡项目)-中铁物贸成都公司</v>
      </c>
      <c r="R4948" s="29" t="str">
        <f>_xlfn._xlws.FILTER(辅助信息!D:D,辅助信息!E:E=B4948)</f>
        <v>五冶钢构龙泉东洪片区85亩住宅、商业及配套工程项目三标段</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9</v>
      </c>
      <c r="Q4949" s="29" t="str">
        <f>VLOOKUP(B4949,辅助信息!E:M,9,FALSE)</f>
        <v>ZTWM-CDGS-XS-2025-0156-五冶钢构-2025年九月第一批次钢筋采购合同(三圣乡项目)-中铁物贸成都公司</v>
      </c>
      <c r="R4949" s="29" t="str">
        <f>_xlfn._xlws.FILTER(辅助信息!D:D,辅助信息!E:E=B4949)</f>
        <v>五冶钢构龙泉东洪片区85亩住宅、商业及配套工程项目三标段</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9</v>
      </c>
      <c r="Q4950" s="29" t="str">
        <f>VLOOKUP(B4950,辅助信息!E:M,9,FALSE)</f>
        <v>ZTWM-CDGS-XS-2025-0156-五冶钢构-2025年九月第一批次钢筋采购合同(三圣乡项目)-中铁物贸成都公司</v>
      </c>
      <c r="R4950" s="29" t="str">
        <f>_xlfn._xlws.FILTER(辅助信息!D:D,辅助信息!E:E=B4950)</f>
        <v>五冶钢构龙泉东洪片区85亩住宅、商业及配套工程项目三标段</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9</v>
      </c>
      <c r="Q4951" s="29" t="str">
        <f>VLOOKUP(B4951,辅助信息!E:M,9,FALSE)</f>
        <v>ZTWM-CDGS-XS-2025-0156-五冶钢构-2025年九月第一批次钢筋采购合同(三圣乡项目)-中铁物贸成都公司</v>
      </c>
      <c r="R4951" s="29" t="str">
        <f>_xlfn._xlws.FILTER(辅助信息!D:D,辅助信息!E:E=B4951)</f>
        <v>五冶钢构龙泉东洪片区85亩住宅、商业及配套工程项目三标段</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9</v>
      </c>
      <c r="Q4952" s="29" t="str">
        <f>VLOOKUP(B4952,辅助信息!E:M,9,FALSE)</f>
        <v>ZTWM-CDGS-XS-2025-0156-五冶钢构-2025年九月第一批次钢筋采购合同(三圣乡项目)-中铁物贸成都公司</v>
      </c>
      <c r="R4952" s="29" t="str">
        <f>_xlfn._xlws.FILTER(辅助信息!D:D,辅助信息!E:E=B4952)</f>
        <v>五冶钢构龙泉东洪片区85亩住宅、商业及配套工程项目三标段</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9</v>
      </c>
      <c r="Q4953" s="29" t="str">
        <f>VLOOKUP(B4953,辅助信息!E:M,9,FALSE)</f>
        <v>ZTWM-CDGS-XS-2025-0156-五冶钢构-2025年九月第一批次钢筋采购合同(三圣乡项目)-中铁物贸成都公司</v>
      </c>
      <c r="R4953" s="29" t="str">
        <f>_xlfn._xlws.FILTER(辅助信息!D:D,辅助信息!E:E=B4953)</f>
        <v>五冶钢构龙泉东洪片区85亩住宅、商业及配套工程项目三标段</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9</v>
      </c>
      <c r="Q4954" s="29" t="str">
        <f>VLOOKUP(B4954,辅助信息!E:M,9,FALSE)</f>
        <v>ZTWM-CDGS-XS-2025-0156-五冶钢构-2025年九月第一批次钢筋采购合同(三圣乡项目)-中铁物贸成都公司</v>
      </c>
      <c r="R4954" s="29" t="str">
        <f>_xlfn._xlws.FILTER(辅助信息!D:D,辅助信息!E:E=B4954)</f>
        <v>五冶钢构龙泉东洪片区85亩住宅、商业及配套工程项目三标段</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9</v>
      </c>
      <c r="Q4955" s="29" t="str">
        <f>VLOOKUP(B4955,辅助信息!E:M,9,FALSE)</f>
        <v>ZTWM-CDGS-XS-2025-0156-五冶钢构-2025年九月第一批次钢筋采购合同(三圣乡项目)-中铁物贸成都公司</v>
      </c>
      <c r="R4955" s="29" t="str">
        <f>_xlfn._xlws.FILTER(辅助信息!D:D,辅助信息!E:E=B4955)</f>
        <v>五冶钢构龙泉东洪片区85亩住宅、商业及配套工程项目三标段</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9</v>
      </c>
      <c r="Q4956" s="29" t="str">
        <f>VLOOKUP(B4956,辅助信息!E:M,9,FALSE)</f>
        <v>ZTWM-CDGS-XS-2025-0156-五冶钢构-2025年九月第一批次钢筋采购合同(三圣乡项目)-中铁物贸成都公司</v>
      </c>
      <c r="R4956" s="29" t="str">
        <f>_xlfn._xlws.FILTER(辅助信息!D:D,辅助信息!E:E=B4956)</f>
        <v>五冶钢构龙泉东洪片区85亩住宅、商业及配套工程项目三标段</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9</v>
      </c>
      <c r="Q4957" s="29" t="str">
        <f>VLOOKUP(B4957,辅助信息!E:M,9,FALSE)</f>
        <v>ZTWM-CDGS-XS-2025-0156-五冶钢构-2025年九月第一批次钢筋采购合同(三圣乡项目)-中铁物贸成都公司</v>
      </c>
      <c r="R4957" s="29" t="str">
        <f>_xlfn._xlws.FILTER(辅助信息!D:D,辅助信息!E:E=B4957)</f>
        <v>五冶钢构龙泉东洪片区85亩住宅、商业及配套工程项目三标段</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6</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五冶钢构龙泉东洪片区70亩住宅、商业及配套工程项目二标段</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6</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五冶钢构龙泉东洪片区70亩住宅、商业及配套工程项目二标段</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6</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五冶钢构龙泉东洪片区70亩住宅、商业及配套工程项目二标段</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6</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五冶钢构龙泉东洪片区70亩住宅、商业及配套工程项目二标段</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6</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五冶钢构龙泉东洪片区70亩住宅、商业及配套工程项目二标段</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6</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五冶钢构龙泉东洪片区70亩住宅、商业及配套工程项目二标段</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6</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五冶钢构龙泉东洪片区70亩住宅、商业及配套工程项目二标段</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6</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五冶钢构龙泉东洪片区70亩住宅、商业及配套工程项目二标段</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6</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五冶钢构龙泉东洪片区70亩住宅、商业及配套工程项目二标段</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5</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5</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5</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5</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5</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5</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5</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5</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5</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5</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5</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5</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5</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5</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五冶钢构龙泉东洪片区70亩住宅、商业及配套工程项目三标段</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五冶钢构龙泉东洪片区70亩住宅、商业及配套工程项目三标段</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五冶钢构龙泉东洪片区85亩住宅、商业及配套工程项目一标段</v>
      </c>
    </row>
    <row r="4993" spans="2:18">
      <c r="B4993" s="136" t="s">
        <v>229</v>
      </c>
      <c r="C4993" s="70">
        <v>45959</v>
      </c>
      <c r="D4993" s="120" t="str">
        <f>VLOOKUP(B4993,辅助信息!E:K,7,FALSE)</f>
        <v>JWDDCD2025092400212</v>
      </c>
      <c r="E4993" s="120" t="str">
        <f>VLOOKUP(F4993,辅助信息!A:B,2,FALSE)</f>
        <v>盘螺</v>
      </c>
      <c r="F4993" s="120" t="s">
        <v>40</v>
      </c>
      <c r="G4993" s="121">
        <f>75-34</f>
        <v>41</v>
      </c>
      <c r="H4993" s="134"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IF(OR(M4993="",N4993&lt;&gt;""),"",MAX(M4993-TODAY(),0))</f>
        <v>0</v>
      </c>
      <c r="P4993" s="62">
        <f ca="1">IF(M4993="","",IF(N4993&lt;&gt;"",MAX(N4993-M4993,0),IF(TODAY()&gt;M4993,TODAY()-M4993,0)))</f>
        <v>11</v>
      </c>
      <c r="Q4993" s="29" t="str">
        <f>VLOOKUP(B4993,辅助信息!E:M,9,FALSE)</f>
        <v>ZTWM-CDGS-XS-2025-0156-五冶钢构-2025年九月第一批次钢筋采购合同(三圣乡项目)-中铁物贸成都公司</v>
      </c>
      <c r="R4993" s="29" t="str">
        <f>_xlfn._xlws.FILTER(辅助信息!D:D,辅助信息!E:E=B4993)</f>
        <v>五冶钢构龙泉东洪片区85亩住宅、商业及配套工程项目三标段</v>
      </c>
    </row>
    <row r="4994" spans="2:18">
      <c r="B4994" s="136" t="s">
        <v>228</v>
      </c>
      <c r="C4994" s="70">
        <v>45959</v>
      </c>
      <c r="D4994" s="120" t="str">
        <f>VLOOKUP(B4994,辅助信息!E:K,7,FALSE)</f>
        <v>JWDDCD2025092400190</v>
      </c>
      <c r="E4994" s="120" t="str">
        <f>VLOOKUP(F4994,辅助信息!A:B,2,FALSE)</f>
        <v>盘螺</v>
      </c>
      <c r="F4994" s="120" t="s">
        <v>41</v>
      </c>
      <c r="G4994" s="121">
        <v>16</v>
      </c>
      <c r="H4994" s="134"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IF(OR(M4994="",N4994&lt;&gt;""),"",MAX(M4994-TODAY(),0))</f>
        <v>0</v>
      </c>
      <c r="P4994" s="62">
        <f ca="1">IF(M4994="","",IF(N4994&lt;&gt;"",MAX(N4994-M4994,0),IF(TODAY()&gt;M4994,TODAY()-M4994,0)))</f>
        <v>11</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五冶钢构龙泉东洪片区70亩住宅、商业及配套工程项目二标段</v>
      </c>
    </row>
    <row r="4995" spans="2:18">
      <c r="B4995" s="136" t="s">
        <v>229</v>
      </c>
      <c r="C4995" s="70">
        <v>45959</v>
      </c>
      <c r="D4995" s="120" t="str">
        <f>VLOOKUP(B4995,辅助信息!E:K,7,FALSE)</f>
        <v>JWDDCD2025092400212</v>
      </c>
      <c r="E4995" s="120" t="str">
        <f>VLOOKUP(F4995,辅助信息!A:B,2,FALSE)</f>
        <v>高线</v>
      </c>
      <c r="F4995" s="120" t="s">
        <v>57</v>
      </c>
      <c r="G4995" s="121">
        <v>2</v>
      </c>
      <c r="H4995" s="134"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IF(OR(M4995="",N4995&lt;&gt;""),"",MAX(M4995-TODAY(),0))</f>
        <v>0</v>
      </c>
      <c r="P4995" s="62">
        <f ca="1">IF(M4995="","",IF(N4995&lt;&gt;"",MAX(N4995-M4995,0),IF(TODAY()&gt;M4995,TODAY()-M4995,0)))</f>
        <v>9</v>
      </c>
      <c r="Q4995" s="29" t="str">
        <f>VLOOKUP(B4995,辅助信息!E:M,9,FALSE)</f>
        <v>ZTWM-CDGS-XS-2025-0156-五冶钢构-2025年九月第一批次钢筋采购合同(三圣乡项目)-中铁物贸成都公司</v>
      </c>
      <c r="R4995" s="29" t="str">
        <f>_xlfn._xlws.FILTER(辅助信息!D:D,辅助信息!E:E=B4995)</f>
        <v>五冶钢构龙泉东洪片区85亩住宅、商业及配套工程项目三标段</v>
      </c>
    </row>
    <row r="4996" spans="2:18">
      <c r="B4996" s="136" t="s">
        <v>229</v>
      </c>
      <c r="C4996" s="70">
        <v>45959</v>
      </c>
      <c r="D4996" s="120" t="str">
        <f>VLOOKUP(B4996,辅助信息!E:K,7,FALSE)</f>
        <v>JWDDCD2025092400212</v>
      </c>
      <c r="E4996" s="120" t="str">
        <f>VLOOKUP(F4996,辅助信息!A:B,2,FALSE)</f>
        <v>高线</v>
      </c>
      <c r="F4996" s="120" t="s">
        <v>53</v>
      </c>
      <c r="G4996" s="121">
        <v>2</v>
      </c>
      <c r="H4996" s="134"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IF(OR(M4996="",N4996&lt;&gt;""),"",MAX(M4996-TODAY(),0))</f>
        <v>0</v>
      </c>
      <c r="P4996" s="62">
        <f ca="1">IF(M4996="","",IF(N4996&lt;&gt;"",MAX(N4996-M4996,0),IF(TODAY()&gt;M4996,TODAY()-M4996,0)))</f>
        <v>9</v>
      </c>
      <c r="Q4996" s="29" t="str">
        <f>VLOOKUP(B4996,辅助信息!E:M,9,FALSE)</f>
        <v>ZTWM-CDGS-XS-2025-0156-五冶钢构-2025年九月第一批次钢筋采购合同(三圣乡项目)-中铁物贸成都公司</v>
      </c>
      <c r="R4996" s="29" t="str">
        <f>_xlfn._xlws.FILTER(辅助信息!D:D,辅助信息!E:E=B4996)</f>
        <v>五冶钢构龙泉东洪片区85亩住宅、商业及配套工程项目三标段</v>
      </c>
    </row>
    <row r="4997" spans="2:18">
      <c r="B4997" s="136" t="s">
        <v>229</v>
      </c>
      <c r="C4997" s="70">
        <v>45959</v>
      </c>
      <c r="D4997" s="120" t="str">
        <f>VLOOKUP(B4997,辅助信息!E:K,7,FALSE)</f>
        <v>JWDDCD2025092400212</v>
      </c>
      <c r="E4997" s="120" t="str">
        <f>VLOOKUP(F4997,辅助信息!A:B,2,FALSE)</f>
        <v>盘螺</v>
      </c>
      <c r="F4997" s="120" t="s">
        <v>49</v>
      </c>
      <c r="G4997" s="121">
        <v>2</v>
      </c>
      <c r="H4997" s="134"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IF(OR(M4997="",N4997&lt;&gt;""),"",MAX(M4997-TODAY(),0))</f>
        <v>0</v>
      </c>
      <c r="P4997" s="62">
        <f ca="1">IF(M4997="","",IF(N4997&lt;&gt;"",MAX(N4997-M4997,0),IF(TODAY()&gt;M4997,TODAY()-M4997,0)))</f>
        <v>9</v>
      </c>
      <c r="Q4997" s="29" t="str">
        <f>VLOOKUP(B4997,辅助信息!E:M,9,FALSE)</f>
        <v>ZTWM-CDGS-XS-2025-0156-五冶钢构-2025年九月第一批次钢筋采购合同(三圣乡项目)-中铁物贸成都公司</v>
      </c>
      <c r="R4997" s="29" t="str">
        <f>_xlfn._xlws.FILTER(辅助信息!D:D,辅助信息!E:E=B4997)</f>
        <v>五冶钢构龙泉东洪片区85亩住宅、商业及配套工程项目三标段</v>
      </c>
    </row>
    <row r="4998" spans="2:18">
      <c r="B4998" s="136" t="s">
        <v>229</v>
      </c>
      <c r="C4998" s="70">
        <v>45959</v>
      </c>
      <c r="D4998" s="120" t="str">
        <f>VLOOKUP(B4998,辅助信息!E:K,7,FALSE)</f>
        <v>JWDDCD2025092400212</v>
      </c>
      <c r="E4998" s="120" t="str">
        <f>VLOOKUP(F4998,辅助信息!A:B,2,FALSE)</f>
        <v>盘螺</v>
      </c>
      <c r="F4998" s="120" t="s">
        <v>40</v>
      </c>
      <c r="G4998" s="121">
        <v>8</v>
      </c>
      <c r="H4998" s="134"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IF(OR(M4998="",N4998&lt;&gt;""),"",MAX(M4998-TODAY(),0))</f>
        <v>0</v>
      </c>
      <c r="P4998" s="62">
        <f ca="1">IF(M4998="","",IF(N4998&lt;&gt;"",MAX(N4998-M4998,0),IF(TODAY()&gt;M4998,TODAY()-M4998,0)))</f>
        <v>9</v>
      </c>
      <c r="Q4998" s="29" t="str">
        <f>VLOOKUP(B4998,辅助信息!E:M,9,FALSE)</f>
        <v>ZTWM-CDGS-XS-2025-0156-五冶钢构-2025年九月第一批次钢筋采购合同(三圣乡项目)-中铁物贸成都公司</v>
      </c>
      <c r="R4998" s="29" t="str">
        <f>_xlfn._xlws.FILTER(辅助信息!D:D,辅助信息!E:E=B4998)</f>
        <v>五冶钢构龙泉东洪片区85亩住宅、商业及配套工程项目三标段</v>
      </c>
    </row>
    <row r="4999" spans="2:18">
      <c r="B4999" s="136" t="s">
        <v>229</v>
      </c>
      <c r="C4999" s="70">
        <v>45959</v>
      </c>
      <c r="D4999" s="120" t="str">
        <f>VLOOKUP(B4999,辅助信息!E:K,7,FALSE)</f>
        <v>JWDDCD2025092400212</v>
      </c>
      <c r="E4999" s="120" t="str">
        <f>VLOOKUP(F4999,辅助信息!A:B,2,FALSE)</f>
        <v>盘螺</v>
      </c>
      <c r="F4999" s="120" t="s">
        <v>41</v>
      </c>
      <c r="G4999" s="121">
        <v>20</v>
      </c>
      <c r="H4999" s="134"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IF(OR(M4999="",N4999&lt;&gt;""),"",MAX(M4999-TODAY(),0))</f>
        <v>0</v>
      </c>
      <c r="P4999" s="62">
        <f ca="1">IF(M4999="","",IF(N4999&lt;&gt;"",MAX(N4999-M4999,0),IF(TODAY()&gt;M4999,TODAY()-M4999,0)))</f>
        <v>9</v>
      </c>
      <c r="Q4999" s="29" t="str">
        <f>VLOOKUP(B4999,辅助信息!E:M,9,FALSE)</f>
        <v>ZTWM-CDGS-XS-2025-0156-五冶钢构-2025年九月第一批次钢筋采购合同(三圣乡项目)-中铁物贸成都公司</v>
      </c>
      <c r="R4999" s="29" t="str">
        <f>_xlfn._xlws.FILTER(辅助信息!D:D,辅助信息!E:E=B4999)</f>
        <v>五冶钢构龙泉东洪片区85亩住宅、商业及配套工程项目三标段</v>
      </c>
    </row>
    <row r="5000" spans="2:18">
      <c r="B5000" s="136" t="s">
        <v>229</v>
      </c>
      <c r="C5000" s="70">
        <v>45959</v>
      </c>
      <c r="D5000" s="120" t="str">
        <f>VLOOKUP(B5000,辅助信息!E:K,7,FALSE)</f>
        <v>JWDDCD2025092400212</v>
      </c>
      <c r="E5000" s="120" t="str">
        <f>VLOOKUP(F5000,辅助信息!A:B,2,FALSE)</f>
        <v>螺纹钢</v>
      </c>
      <c r="F5000" s="120" t="s">
        <v>27</v>
      </c>
      <c r="G5000" s="121">
        <v>30</v>
      </c>
      <c r="H5000" s="134"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IF(OR(M5000="",N5000&lt;&gt;""),"",MAX(M5000-TODAY(),0))</f>
        <v>0</v>
      </c>
      <c r="P5000" s="62">
        <f ca="1">IF(M5000="","",IF(N5000&lt;&gt;"",MAX(N5000-M5000,0),IF(TODAY()&gt;M5000,TODAY()-M5000,0)))</f>
        <v>9</v>
      </c>
      <c r="Q5000" s="29" t="str">
        <f>VLOOKUP(B5000,辅助信息!E:M,9,FALSE)</f>
        <v>ZTWM-CDGS-XS-2025-0156-五冶钢构-2025年九月第一批次钢筋采购合同(三圣乡项目)-中铁物贸成都公司</v>
      </c>
      <c r="R5000" s="29" t="str">
        <f>_xlfn._xlws.FILTER(辅助信息!D:D,辅助信息!E:E=B5000)</f>
        <v>五冶钢构龙泉东洪片区85亩住宅、商业及配套工程项目三标段</v>
      </c>
    </row>
    <row r="5001" spans="2:18">
      <c r="B5001" s="136" t="s">
        <v>229</v>
      </c>
      <c r="C5001" s="70">
        <v>45959</v>
      </c>
      <c r="D5001" s="120" t="str">
        <f>VLOOKUP(B5001,辅助信息!E:K,7,FALSE)</f>
        <v>JWDDCD2025092400212</v>
      </c>
      <c r="E5001" s="120" t="str">
        <f>VLOOKUP(F5001,辅助信息!A:B,2,FALSE)</f>
        <v>盘螺</v>
      </c>
      <c r="F5001" s="120" t="s">
        <v>49</v>
      </c>
      <c r="G5001" s="121">
        <v>6</v>
      </c>
      <c r="H5001" s="134"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IF(OR(M5001="",N5001&lt;&gt;""),"",MAX(M5001-TODAY(),0))</f>
        <v>0</v>
      </c>
      <c r="P5001" s="62">
        <f ca="1">IF(M5001="","",IF(N5001&lt;&gt;"",MAX(N5001-M5001,0),IF(TODAY()&gt;M5001,TODAY()-M5001,0)))</f>
        <v>9</v>
      </c>
      <c r="Q5001" s="29" t="str">
        <f>VLOOKUP(B5001,辅助信息!E:M,9,FALSE)</f>
        <v>ZTWM-CDGS-XS-2025-0156-五冶钢构-2025年九月第一批次钢筋采购合同(三圣乡项目)-中铁物贸成都公司</v>
      </c>
      <c r="R5001" s="29" t="str">
        <f>_xlfn._xlws.FILTER(辅助信息!D:D,辅助信息!E:E=B5001)</f>
        <v>五冶钢构龙泉东洪片区85亩住宅、商业及配套工程项目三标段</v>
      </c>
    </row>
    <row r="5002" spans="2:18">
      <c r="B5002" s="136" t="s">
        <v>229</v>
      </c>
      <c r="C5002" s="70">
        <v>45959</v>
      </c>
      <c r="D5002" s="120" t="str">
        <f>VLOOKUP(B5002,辅助信息!E:K,7,FALSE)</f>
        <v>JWDDCD2025092400212</v>
      </c>
      <c r="E5002" s="120" t="str">
        <f>VLOOKUP(F5002,辅助信息!A:B,2,FALSE)</f>
        <v>盘螺</v>
      </c>
      <c r="F5002" s="120" t="s">
        <v>40</v>
      </c>
      <c r="G5002" s="121">
        <v>20</v>
      </c>
      <c r="H5002" s="134"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IF(OR(M5002="",N5002&lt;&gt;""),"",MAX(M5002-TODAY(),0))</f>
        <v>0</v>
      </c>
      <c r="P5002" s="62">
        <f ca="1">IF(M5002="","",IF(N5002&lt;&gt;"",MAX(N5002-M5002,0),IF(TODAY()&gt;M5002,TODAY()-M5002,0)))</f>
        <v>9</v>
      </c>
      <c r="Q5002" s="29" t="str">
        <f>VLOOKUP(B5002,辅助信息!E:M,9,FALSE)</f>
        <v>ZTWM-CDGS-XS-2025-0156-五冶钢构-2025年九月第一批次钢筋采购合同(三圣乡项目)-中铁物贸成都公司</v>
      </c>
      <c r="R5002" s="29" t="str">
        <f>_xlfn._xlws.FILTER(辅助信息!D:D,辅助信息!E:E=B5002)</f>
        <v>五冶钢构龙泉东洪片区85亩住宅、商业及配套工程项目三标段</v>
      </c>
    </row>
    <row r="5003" spans="2:18">
      <c r="B5003" s="136" t="s">
        <v>229</v>
      </c>
      <c r="C5003" s="70">
        <v>45959</v>
      </c>
      <c r="D5003" s="120" t="str">
        <f>VLOOKUP(B5003,辅助信息!E:K,7,FALSE)</f>
        <v>JWDDCD2025092400212</v>
      </c>
      <c r="E5003" s="120" t="str">
        <f>VLOOKUP(F5003,辅助信息!A:B,2,FALSE)</f>
        <v>盘螺</v>
      </c>
      <c r="F5003" s="120" t="s">
        <v>41</v>
      </c>
      <c r="G5003" s="121">
        <v>40</v>
      </c>
      <c r="H5003" s="134"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IF(OR(M5003="",N5003&lt;&gt;""),"",MAX(M5003-TODAY(),0))</f>
        <v>0</v>
      </c>
      <c r="P5003" s="62">
        <f ca="1">IF(M5003="","",IF(N5003&lt;&gt;"",MAX(N5003-M5003,0),IF(TODAY()&gt;M5003,TODAY()-M5003,0)))</f>
        <v>9</v>
      </c>
      <c r="Q5003" s="29" t="str">
        <f>VLOOKUP(B5003,辅助信息!E:M,9,FALSE)</f>
        <v>ZTWM-CDGS-XS-2025-0156-五冶钢构-2025年九月第一批次钢筋采购合同(三圣乡项目)-中铁物贸成都公司</v>
      </c>
      <c r="R5003" s="29" t="str">
        <f>_xlfn._xlws.FILTER(辅助信息!D:D,辅助信息!E:E=B5003)</f>
        <v>五冶钢构龙泉东洪片区85亩住宅、商业及配套工程项目三标段</v>
      </c>
    </row>
    <row r="5004" spans="2:18">
      <c r="B5004" s="136" t="s">
        <v>229</v>
      </c>
      <c r="C5004" s="70">
        <v>45959</v>
      </c>
      <c r="D5004" s="120" t="str">
        <f>VLOOKUP(B5004,辅助信息!E:K,7,FALSE)</f>
        <v>JWDDCD2025092400212</v>
      </c>
      <c r="E5004" s="120" t="str">
        <f>VLOOKUP(F5004,辅助信息!A:B,2,FALSE)</f>
        <v>螺纹钢</v>
      </c>
      <c r="F5004" s="120" t="s">
        <v>27</v>
      </c>
      <c r="G5004" s="121">
        <v>57</v>
      </c>
      <c r="H5004" s="134"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IF(OR(M5004="",N5004&lt;&gt;""),"",MAX(M5004-TODAY(),0))</f>
        <v>0</v>
      </c>
      <c r="P5004" s="62">
        <f ca="1">IF(M5004="","",IF(N5004&lt;&gt;"",MAX(N5004-M5004,0),IF(TODAY()&gt;M5004,TODAY()-M5004,0)))</f>
        <v>9</v>
      </c>
      <c r="Q5004" s="29" t="str">
        <f>VLOOKUP(B5004,辅助信息!E:M,9,FALSE)</f>
        <v>ZTWM-CDGS-XS-2025-0156-五冶钢构-2025年九月第一批次钢筋采购合同(三圣乡项目)-中铁物贸成都公司</v>
      </c>
      <c r="R5004" s="29" t="str">
        <f>_xlfn._xlws.FILTER(辅助信息!D:D,辅助信息!E:E=B5004)</f>
        <v>五冶钢构龙泉东洪片区85亩住宅、商业及配套工程项目三标段</v>
      </c>
    </row>
    <row r="5005" spans="2:18">
      <c r="B5005" s="136" t="s">
        <v>229</v>
      </c>
      <c r="C5005" s="70">
        <v>45959</v>
      </c>
      <c r="D5005" s="120" t="str">
        <f>VLOOKUP(B5005,辅助信息!E:K,7,FALSE)</f>
        <v>JWDDCD2025092400212</v>
      </c>
      <c r="E5005" s="120" t="str">
        <f>VLOOKUP(F5005,辅助信息!A:B,2,FALSE)</f>
        <v>螺纹钢</v>
      </c>
      <c r="F5005" s="120" t="s">
        <v>19</v>
      </c>
      <c r="G5005" s="121">
        <v>9</v>
      </c>
      <c r="H5005" s="134"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IF(OR(M5005="",N5005&lt;&gt;""),"",MAX(M5005-TODAY(),0))</f>
        <v>0</v>
      </c>
      <c r="P5005" s="62">
        <f ca="1">IF(M5005="","",IF(N5005&lt;&gt;"",MAX(N5005-M5005,0),IF(TODAY()&gt;M5005,TODAY()-M5005,0)))</f>
        <v>9</v>
      </c>
      <c r="Q5005" s="29" t="str">
        <f>VLOOKUP(B5005,辅助信息!E:M,9,FALSE)</f>
        <v>ZTWM-CDGS-XS-2025-0156-五冶钢构-2025年九月第一批次钢筋采购合同(三圣乡项目)-中铁物贸成都公司</v>
      </c>
      <c r="R5005" s="29" t="str">
        <f>_xlfn._xlws.FILTER(辅助信息!D:D,辅助信息!E:E=B5005)</f>
        <v>五冶钢构龙泉东洪片区85亩住宅、商业及配套工程项目三标段</v>
      </c>
    </row>
    <row r="5006" spans="2:18">
      <c r="B5006" s="136" t="s">
        <v>229</v>
      </c>
      <c r="C5006" s="70">
        <v>45959</v>
      </c>
      <c r="D5006" s="120" t="str">
        <f>VLOOKUP(B5006,辅助信息!E:K,7,FALSE)</f>
        <v>JWDDCD2025092400212</v>
      </c>
      <c r="E5006" s="120" t="str">
        <f>VLOOKUP(F5006,辅助信息!A:B,2,FALSE)</f>
        <v>螺纹钢</v>
      </c>
      <c r="F5006" s="120" t="s">
        <v>32</v>
      </c>
      <c r="G5006" s="121">
        <v>6</v>
      </c>
      <c r="H5006" s="134"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IF(OR(M5006="",N5006&lt;&gt;""),"",MAX(M5006-TODAY(),0))</f>
        <v>0</v>
      </c>
      <c r="P5006" s="62">
        <f ca="1">IF(M5006="","",IF(N5006&lt;&gt;"",MAX(N5006-M5006,0),IF(TODAY()&gt;M5006,TODAY()-M5006,0)))</f>
        <v>9</v>
      </c>
      <c r="Q5006" s="29" t="str">
        <f>VLOOKUP(B5006,辅助信息!E:M,9,FALSE)</f>
        <v>ZTWM-CDGS-XS-2025-0156-五冶钢构-2025年九月第一批次钢筋采购合同(三圣乡项目)-中铁物贸成都公司</v>
      </c>
      <c r="R5006" s="29" t="str">
        <f>_xlfn._xlws.FILTER(辅助信息!D:D,辅助信息!E:E=B5006)</f>
        <v>五冶钢构龙泉东洪片区85亩住宅、商业及配套工程项目三标段</v>
      </c>
    </row>
    <row r="5007" spans="2:18">
      <c r="B5007" s="136" t="s">
        <v>229</v>
      </c>
      <c r="C5007" s="70">
        <v>45959</v>
      </c>
      <c r="D5007" s="120" t="str">
        <f>VLOOKUP(B5007,辅助信息!E:K,7,FALSE)</f>
        <v>JWDDCD2025092400212</v>
      </c>
      <c r="E5007" s="120" t="str">
        <f>VLOOKUP(F5007,辅助信息!A:B,2,FALSE)</f>
        <v>螺纹钢</v>
      </c>
      <c r="F5007" s="120" t="s">
        <v>30</v>
      </c>
      <c r="G5007" s="121">
        <v>9</v>
      </c>
      <c r="H5007" s="134"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IF(OR(M5007="",N5007&lt;&gt;""),"",MAX(M5007-TODAY(),0))</f>
        <v>0</v>
      </c>
      <c r="P5007" s="62">
        <f ca="1">IF(M5007="","",IF(N5007&lt;&gt;"",MAX(N5007-M5007,0),IF(TODAY()&gt;M5007,TODAY()-M5007,0)))</f>
        <v>9</v>
      </c>
      <c r="Q5007" s="29" t="str">
        <f>VLOOKUP(B5007,辅助信息!E:M,9,FALSE)</f>
        <v>ZTWM-CDGS-XS-2025-0156-五冶钢构-2025年九月第一批次钢筋采购合同(三圣乡项目)-中铁物贸成都公司</v>
      </c>
      <c r="R5007" s="29" t="str">
        <f>_xlfn._xlws.FILTER(辅助信息!D:D,辅助信息!E:E=B5007)</f>
        <v>五冶钢构龙泉东洪片区85亩住宅、商业及配套工程项目三标段</v>
      </c>
    </row>
    <row r="5008" spans="2:18">
      <c r="B5008" s="136" t="s">
        <v>229</v>
      </c>
      <c r="C5008" s="70">
        <v>45959</v>
      </c>
      <c r="D5008" s="120" t="str">
        <f>VLOOKUP(B5008,辅助信息!E:K,7,FALSE)</f>
        <v>JWDDCD2025092400212</v>
      </c>
      <c r="E5008" s="120" t="str">
        <f>VLOOKUP(F5008,辅助信息!A:B,2,FALSE)</f>
        <v>螺纹钢</v>
      </c>
      <c r="F5008" s="120" t="s">
        <v>18</v>
      </c>
      <c r="G5008" s="121">
        <v>6</v>
      </c>
      <c r="H5008" s="134"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IF(OR(M5008="",N5008&lt;&gt;""),"",MAX(M5008-TODAY(),0))</f>
        <v>0</v>
      </c>
      <c r="P5008" s="62">
        <f ca="1">IF(M5008="","",IF(N5008&lt;&gt;"",MAX(N5008-M5008,0),IF(TODAY()&gt;M5008,TODAY()-M5008,0)))</f>
        <v>9</v>
      </c>
      <c r="Q5008" s="29" t="str">
        <f>VLOOKUP(B5008,辅助信息!E:M,9,FALSE)</f>
        <v>ZTWM-CDGS-XS-2025-0156-五冶钢构-2025年九月第一批次钢筋采购合同(三圣乡项目)-中铁物贸成都公司</v>
      </c>
      <c r="R5008" s="29" t="str">
        <f>_xlfn._xlws.FILTER(辅助信息!D:D,辅助信息!E:E=B5008)</f>
        <v>五冶钢构龙泉东洪片区85亩住宅、商业及配套工程项目三标段</v>
      </c>
    </row>
    <row r="5009" spans="2:18">
      <c r="B5009" s="136" t="s">
        <v>229</v>
      </c>
      <c r="C5009" s="70">
        <v>45959</v>
      </c>
      <c r="D5009" s="120" t="str">
        <f>VLOOKUP(B5009,辅助信息!E:K,7,FALSE)</f>
        <v>JWDDCD2025092400212</v>
      </c>
      <c r="E5009" s="120" t="str">
        <f>VLOOKUP(F5009,辅助信息!A:B,2,FALSE)</f>
        <v>螺纹钢</v>
      </c>
      <c r="F5009" s="120" t="s">
        <v>66</v>
      </c>
      <c r="G5009" s="121">
        <v>6</v>
      </c>
      <c r="H5009" s="134"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IF(OR(M5009="",N5009&lt;&gt;""),"",MAX(M5009-TODAY(),0))</f>
        <v>0</v>
      </c>
      <c r="P5009" s="62">
        <f ca="1">IF(M5009="","",IF(N5009&lt;&gt;"",MAX(N5009-M5009,0),IF(TODAY()&gt;M5009,TODAY()-M5009,0)))</f>
        <v>9</v>
      </c>
      <c r="Q5009" s="29" t="str">
        <f>VLOOKUP(B5009,辅助信息!E:M,9,FALSE)</f>
        <v>ZTWM-CDGS-XS-2025-0156-五冶钢构-2025年九月第一批次钢筋采购合同(三圣乡项目)-中铁物贸成都公司</v>
      </c>
      <c r="R5009" s="29" t="str">
        <f>_xlfn._xlws.FILTER(辅助信息!D:D,辅助信息!E:E=B5009)</f>
        <v>五冶钢构龙泉东洪片区85亩住宅、商业及配套工程项目三标段</v>
      </c>
    </row>
    <row r="5010" spans="2:18">
      <c r="B5010" s="136" t="s">
        <v>229</v>
      </c>
      <c r="C5010" s="70">
        <v>45959</v>
      </c>
      <c r="D5010" s="120" t="str">
        <f>VLOOKUP(B5010,辅助信息!E:K,7,FALSE)</f>
        <v>JWDDCD2025092400212</v>
      </c>
      <c r="E5010" s="120" t="str">
        <f>VLOOKUP(F5010,辅助信息!A:B,2,FALSE)</f>
        <v>螺纹钢</v>
      </c>
      <c r="F5010" s="120" t="s">
        <v>58</v>
      </c>
      <c r="G5010" s="121">
        <v>6</v>
      </c>
      <c r="H5010" s="134"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IF(OR(M5010="",N5010&lt;&gt;""),"",MAX(M5010-TODAY(),0))</f>
        <v>0</v>
      </c>
      <c r="P5010" s="62">
        <f ca="1">IF(M5010="","",IF(N5010&lt;&gt;"",MAX(N5010-M5010,0),IF(TODAY()&gt;M5010,TODAY()-M5010,0)))</f>
        <v>9</v>
      </c>
      <c r="Q5010" s="29" t="str">
        <f>VLOOKUP(B5010,辅助信息!E:M,9,FALSE)</f>
        <v>ZTWM-CDGS-XS-2025-0156-五冶钢构-2025年九月第一批次钢筋采购合同(三圣乡项目)-中铁物贸成都公司</v>
      </c>
      <c r="R5010" s="29" t="str">
        <f>_xlfn._xlws.FILTER(辅助信息!D:D,辅助信息!E:E=B5010)</f>
        <v>五冶钢构龙泉东洪片区85亩住宅、商业及配套工程项目三标段</v>
      </c>
    </row>
    <row r="5011" spans="2:18">
      <c r="B5011" s="136" t="s">
        <v>229</v>
      </c>
      <c r="C5011" s="70">
        <v>45959</v>
      </c>
      <c r="D5011" s="120" t="str">
        <f>VLOOKUP(B5011,辅助信息!E:K,7,FALSE)</f>
        <v>JWDDCD2025092400212</v>
      </c>
      <c r="E5011" s="120" t="str">
        <f>VLOOKUP(F5011,辅助信息!A:B,2,FALSE)</f>
        <v>螺纹钢</v>
      </c>
      <c r="F5011" s="120" t="s">
        <v>46</v>
      </c>
      <c r="G5011" s="121">
        <v>9</v>
      </c>
      <c r="H5011" s="134"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IF(OR(M5011="",N5011&lt;&gt;""),"",MAX(M5011-TODAY(),0))</f>
        <v>0</v>
      </c>
      <c r="P5011" s="62">
        <f ca="1">IF(M5011="","",IF(N5011&lt;&gt;"",MAX(N5011-M5011,0),IF(TODAY()&gt;M5011,TODAY()-M5011,0)))</f>
        <v>9</v>
      </c>
      <c r="Q5011" s="29" t="str">
        <f>VLOOKUP(B5011,辅助信息!E:M,9,FALSE)</f>
        <v>ZTWM-CDGS-XS-2025-0156-五冶钢构-2025年九月第一批次钢筋采购合同(三圣乡项目)-中铁物贸成都公司</v>
      </c>
      <c r="R5011" s="29" t="str">
        <f>_xlfn._xlws.FILTER(辅助信息!D:D,辅助信息!E:E=B5011)</f>
        <v>五冶钢构龙泉东洪片区85亩住宅、商业及配套工程项目三标段</v>
      </c>
    </row>
    <row r="5012" spans="2:18">
      <c r="B5012" s="136" t="s">
        <v>229</v>
      </c>
      <c r="C5012" s="70">
        <v>45959</v>
      </c>
      <c r="D5012" s="120" t="str">
        <f>VLOOKUP(B5012,辅助信息!E:K,7,FALSE)</f>
        <v>JWDDCD2025092400212</v>
      </c>
      <c r="E5012" s="120" t="str">
        <f>VLOOKUP(F5012,辅助信息!A:B,2,FALSE)</f>
        <v>螺纹钢</v>
      </c>
      <c r="F5012" s="120" t="s">
        <v>22</v>
      </c>
      <c r="G5012" s="121">
        <v>21</v>
      </c>
      <c r="H5012" s="134"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IF(OR(M5012="",N5012&lt;&gt;""),"",MAX(M5012-TODAY(),0))</f>
        <v>0</v>
      </c>
      <c r="P5012" s="62">
        <f ca="1">IF(M5012="","",IF(N5012&lt;&gt;"",MAX(N5012-M5012,0),IF(TODAY()&gt;M5012,TODAY()-M5012,0)))</f>
        <v>9</v>
      </c>
      <c r="Q5012" s="29" t="str">
        <f>VLOOKUP(B5012,辅助信息!E:M,9,FALSE)</f>
        <v>ZTWM-CDGS-XS-2025-0156-五冶钢构-2025年九月第一批次钢筋采购合同(三圣乡项目)-中铁物贸成都公司</v>
      </c>
      <c r="R5012" s="29" t="str">
        <f>_xlfn._xlws.FILTER(辅助信息!D:D,辅助信息!E:E=B5012)</f>
        <v>五冶钢构龙泉东洪片区85亩住宅、商业及配套工程项目三标段</v>
      </c>
    </row>
    <row r="5013" spans="2:18">
      <c r="B5013" s="136" t="s">
        <v>228</v>
      </c>
      <c r="C5013" s="70">
        <v>45959</v>
      </c>
      <c r="D5013" s="120" t="str">
        <f>VLOOKUP(B5013,辅助信息!E:K,7,FALSE)</f>
        <v>JWDDCD2025092400190</v>
      </c>
      <c r="E5013" s="120" t="str">
        <f>VLOOKUP(F5013,辅助信息!A:B,2,FALSE)</f>
        <v>高线</v>
      </c>
      <c r="F5013" s="120" t="s">
        <v>53</v>
      </c>
      <c r="G5013" s="121">
        <v>2</v>
      </c>
      <c r="H5013" s="134"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IF(OR(M5013="",N5013&lt;&gt;""),"",MAX(M5013-TODAY(),0))</f>
        <v>0</v>
      </c>
      <c r="P5013" s="62">
        <f ca="1">IF(M5013="","",IF(N5013&lt;&gt;"",MAX(N5013-M5013,0),IF(TODAY()&gt;M5013,TODAY()-M5013,0)))</f>
        <v>6</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五冶钢构龙泉东洪片区70亩住宅、商业及配套工程项目二标段</v>
      </c>
    </row>
    <row r="5014" hidden="1" spans="2:18">
      <c r="B5014" s="136" t="s">
        <v>240</v>
      </c>
      <c r="C5014" s="70">
        <v>45958</v>
      </c>
      <c r="D5014" s="120" t="str">
        <f>VLOOKUP(B5014,辅助信息!E:K,7,FALSE)</f>
        <v>JWDDCD2025092400204</v>
      </c>
      <c r="E5014" s="120" t="str">
        <f>VLOOKUP(F5014,辅助信息!A:B,2,FALSE)</f>
        <v>螺纹钢</v>
      </c>
      <c r="F5014" s="120" t="s">
        <v>32</v>
      </c>
      <c r="G5014" s="121">
        <v>30</v>
      </c>
      <c r="H5014" s="134">
        <f>IF(SUMIFS('[1]2025年已发货'!$E:$E,'[1]2025年已发货'!$F:$F,C5014,'[1]2025年已发货'!$C:$C,F5014,'[1]2025年已发货'!$G:$G,I5014,'[1]2025年已发货'!$H:$H,J5014)=0,"未发货",SUMIFS('[1]2025年已发货'!$E:$E,'[1]2025年已发货'!$F:$F,C5014,'[1]2025年已发货'!$C:$C,F5014,'[1]2025年已发货'!$G:$G,I5014,'[1]2025年已发货'!$H:$H,J5014))</f>
        <v>30</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5</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五冶钢构龙泉东洪片区70亩住宅、商业及配套工程项目三标段</v>
      </c>
    </row>
    <row r="5015" hidden="1" spans="2:18">
      <c r="B5015" s="136" t="s">
        <v>240</v>
      </c>
      <c r="C5015" s="70">
        <v>45958</v>
      </c>
      <c r="D5015" s="120" t="str">
        <f>VLOOKUP(B5015,辅助信息!E:K,7,FALSE)</f>
        <v>JWDDCD2025092400204</v>
      </c>
      <c r="E5015" s="120" t="str">
        <f>VLOOKUP(F5015,辅助信息!A:B,2,FALSE)</f>
        <v>螺纹钢</v>
      </c>
      <c r="F5015" s="120" t="s">
        <v>30</v>
      </c>
      <c r="G5015" s="121">
        <v>6</v>
      </c>
      <c r="H5015" s="134">
        <f>IF(SUMIFS('[1]2025年已发货'!$E:$E,'[1]2025年已发货'!$F:$F,C5015,'[1]2025年已发货'!$C:$C,F5015,'[1]2025年已发货'!$G:$G,I5015,'[1]2025年已发货'!$H:$H,J5015)=0,"未发货",SUMIFS('[1]2025年已发货'!$E:$E,'[1]2025年已发货'!$F:$F,C5015,'[1]2025年已发货'!$C:$C,F5015,'[1]2025年已发货'!$G:$G,I5015,'[1]2025年已发货'!$H:$H,J5015))</f>
        <v>5</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5</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五冶钢构龙泉东洪片区70亩住宅、商业及配套工程项目三标段</v>
      </c>
    </row>
    <row r="5016" spans="2:18">
      <c r="B5016" s="136" t="s">
        <v>225</v>
      </c>
      <c r="C5016" s="70">
        <v>45959</v>
      </c>
      <c r="D5016" s="120" t="str">
        <f>VLOOKUP(B5016,辅助信息!E:K,7,FALSE)</f>
        <v>JWDDCD2025092400210</v>
      </c>
      <c r="E5016" s="120" t="str">
        <f>VLOOKUP(F5016,辅助信息!A:B,2,FALSE)</f>
        <v>盘螺</v>
      </c>
      <c r="F5016" s="120" t="s">
        <v>40</v>
      </c>
      <c r="G5016" s="121">
        <v>35</v>
      </c>
      <c r="H5016" s="134"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IF(OR(M5016="",N5016&lt;&gt;""),"",MAX(M5016-TODAY(),0))</f>
        <v>0</v>
      </c>
      <c r="P5016" s="62">
        <f ca="1">IF(M5016="","",IF(N5016&lt;&gt;"",MAX(N5016-M5016,0),IF(TODAY()&gt;M5016,TODAY()-M5016,0)))</f>
        <v>5</v>
      </c>
      <c r="Q5016" s="29" t="str">
        <f>VLOOKUP(B5016,辅助信息!E:M,9,FALSE)</f>
        <v>ZTWM-CDGS-XS-2025-0156-五冶钢构-2025年九月第一批次钢筋采购合同(三圣乡项目)-中铁物贸成都公司</v>
      </c>
      <c r="R5016" s="29" t="str">
        <f>_xlfn._xlws.FILTER(辅助信息!D:D,辅助信息!E:E=B5016)</f>
        <v>五冶钢构龙泉东洪片区85亩住宅、商业及配套工程项目一标段</v>
      </c>
    </row>
    <row r="5017" hidden="1" spans="2:18">
      <c r="B5017" s="135" t="s">
        <v>150</v>
      </c>
      <c r="C5017" s="70">
        <v>45958</v>
      </c>
      <c r="D5017" s="40" t="str">
        <f>VLOOKUP(B5017,辅助信息!E:K,7,FALSE)</f>
        <v>JWDDCD2025050800101</v>
      </c>
      <c r="E5017" s="40" t="str">
        <f>VLOOKUP(F5017,辅助信息!A:B,2,FALSE)</f>
        <v>盘螺</v>
      </c>
      <c r="F5017" s="40" t="s">
        <v>41</v>
      </c>
      <c r="G5017" s="36">
        <v>20</v>
      </c>
      <c r="H5017" s="134">
        <f>IF(SUMIFS('[1]2025年已发货'!$E:$E,'[1]2025年已发货'!$F:$F,C5017,'[1]2025年已发货'!$C:$C,F5017,'[1]2025年已发货'!$G:$G,I5017,'[1]2025年已发货'!$H:$H,J5017)=0,"未发货",SUMIFS('[1]2025年已发货'!$E:$E,'[1]2025年已发货'!$F:$F,C5017,'[1]2025年已发货'!$C:$C,F5017,'[1]2025年已发货'!$G:$G,I5017,'[1]2025年已发货'!$H:$H,J5017))</f>
        <v>20</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5</v>
      </c>
      <c r="Q5017" s="29" t="str">
        <f>VLOOKUP(B5017,辅助信息!E:M,9,FALSE)</f>
        <v>ZTWM-CDGS-XS-2025-0050-中铁科研院-宜宾泥溪项目</v>
      </c>
      <c r="R5017" s="29" t="str">
        <f>_xlfn._xlws.FILTER(辅助信息!D:D,辅助信息!E:E=B5017)</f>
        <v>中铁科研院宜宾泥溪项目</v>
      </c>
    </row>
    <row r="5018" hidden="1" spans="2:18">
      <c r="B5018" s="135" t="s">
        <v>150</v>
      </c>
      <c r="C5018" s="70">
        <v>45958</v>
      </c>
      <c r="D5018" s="40" t="str">
        <f>VLOOKUP(B5018,辅助信息!E:K,7,FALSE)</f>
        <v>JWDDCD2025050800101</v>
      </c>
      <c r="E5018" s="40" t="str">
        <f>VLOOKUP(F5018,辅助信息!A:B,2,FALSE)</f>
        <v>盘螺</v>
      </c>
      <c r="F5018" s="40" t="s">
        <v>26</v>
      </c>
      <c r="G5018" s="36">
        <v>40</v>
      </c>
      <c r="H5018" s="134">
        <f>IF(SUMIFS('[1]2025年已发货'!$E:$E,'[1]2025年已发货'!$F:$F,C5018,'[1]2025年已发货'!$C:$C,F5018,'[1]2025年已发货'!$G:$G,I5018,'[1]2025年已发货'!$H:$H,J5018)=0,"未发货",SUMIFS('[1]2025年已发货'!$E:$E,'[1]2025年已发货'!$F:$F,C5018,'[1]2025年已发货'!$C:$C,F5018,'[1]2025年已发货'!$G:$G,I5018,'[1]2025年已发货'!$H:$H,J5018))</f>
        <v>40</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5</v>
      </c>
      <c r="Q5018" s="29" t="str">
        <f>VLOOKUP(B5018,辅助信息!E:M,9,FALSE)</f>
        <v>ZTWM-CDGS-XS-2025-0050-中铁科研院-宜宾泥溪项目</v>
      </c>
      <c r="R5018" s="29" t="str">
        <f>_xlfn._xlws.FILTER(辅助信息!D:D,辅助信息!E:E=B5018)</f>
        <v>中铁科研院宜宾泥溪项目</v>
      </c>
    </row>
    <row r="5019" hidden="1" spans="2:18">
      <c r="B5019" s="135" t="s">
        <v>150</v>
      </c>
      <c r="C5019" s="70">
        <v>45958</v>
      </c>
      <c r="D5019" s="40" t="str">
        <f>VLOOKUP(B5019,辅助信息!E:K,7,FALSE)</f>
        <v>JWDDCD2025050800101</v>
      </c>
      <c r="E5019" s="40" t="str">
        <f>VLOOKUP(F5019,辅助信息!A:B,2,FALSE)</f>
        <v>螺纹钢</v>
      </c>
      <c r="F5019" s="40" t="s">
        <v>32</v>
      </c>
      <c r="G5019" s="36">
        <v>11</v>
      </c>
      <c r="H5019" s="134">
        <f>IF(SUMIFS('[1]2025年已发货'!$E:$E,'[1]2025年已发货'!$F:$F,C5019,'[1]2025年已发货'!$C:$C,F5019,'[1]2025年已发货'!$G:$G,I5019,'[1]2025年已发货'!$H:$H,J5019)=0,"未发货",SUMIFS('[1]2025年已发货'!$E:$E,'[1]2025年已发货'!$F:$F,C5019,'[1]2025年已发货'!$C:$C,F5019,'[1]2025年已发货'!$G:$G,I5019,'[1]2025年已发货'!$H:$H,J5019))</f>
        <v>11</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5</v>
      </c>
      <c r="Q5019" s="29" t="str">
        <f>VLOOKUP(B5019,辅助信息!E:M,9,FALSE)</f>
        <v>ZTWM-CDGS-XS-2025-0050-中铁科研院-宜宾泥溪项目</v>
      </c>
      <c r="R5019" s="29" t="str">
        <f>_xlfn._xlws.FILTER(辅助信息!D:D,辅助信息!E:E=B5019)</f>
        <v>中铁科研院宜宾泥溪项目</v>
      </c>
    </row>
    <row r="5020" spans="2:18">
      <c r="B5020" s="135" t="s">
        <v>224</v>
      </c>
      <c r="C5020" s="70">
        <v>45959</v>
      </c>
      <c r="D5020" s="40" t="str">
        <f>VLOOKUP(B5020,辅助信息!E:K,7,FALSE)</f>
        <v>JWDDCD2025092400188</v>
      </c>
      <c r="E5020" s="40" t="str">
        <f>VLOOKUP(F5020,辅助信息!A:B,2,FALSE)</f>
        <v>盘螺</v>
      </c>
      <c r="F5020" s="40" t="s">
        <v>26</v>
      </c>
      <c r="G5020" s="36">
        <v>35</v>
      </c>
      <c r="H5020" s="134" t="str">
        <f>IF(SUMIFS('[1]2025年已发货'!$E:$E,'[1]2025年已发货'!$F:$F,C5020,'[1]2025年已发货'!$C:$C,F5020,'[1]2025年已发货'!$G:$G,I5020,'[1]2025年已发货'!$H:$H,J5020)=0,"未发货",SUMIFS('[1]2025年已发货'!$E:$E,'[1]2025年已发货'!$F:$F,C5020,'[1]2025年已发货'!$C:$C,F5020,'[1]2025年已发货'!$G:$G,I5020,'[1]2025年已发货'!$H:$H,J5020))</f>
        <v>未发货</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IF(OR(M5020="",N5020&lt;&gt;""),"",MAX(M5020-TODAY(),0))</f>
        <v>0</v>
      </c>
      <c r="P5020" s="62">
        <f ca="1">IF(M5020="","",IF(N5020&lt;&gt;"",MAX(N5020-M5020,0),IF(TODAY()&gt;M5020,TODAY()-M5020,0)))</f>
        <v>5</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五冶钢构龙泉东洪片区70亩住宅、商业及配套工程项目一标段</v>
      </c>
    </row>
    <row r="5021" spans="2:18">
      <c r="B5021" s="135" t="s">
        <v>224</v>
      </c>
      <c r="C5021" s="70">
        <v>45959</v>
      </c>
      <c r="D5021" s="40" t="str">
        <f>VLOOKUP(B5021,辅助信息!E:K,7,FALSE)</f>
        <v>JWDDCD2025092400188</v>
      </c>
      <c r="E5021" s="40" t="str">
        <f>VLOOKUP(F5021,辅助信息!A:B,2,FALSE)</f>
        <v>螺纹钢</v>
      </c>
      <c r="F5021" s="40" t="s">
        <v>27</v>
      </c>
      <c r="G5021" s="36">
        <v>10</v>
      </c>
      <c r="H5021" s="134"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IF(OR(M5021="",N5021&lt;&gt;""),"",MAX(M5021-TODAY(),0))</f>
        <v>0</v>
      </c>
      <c r="P5021" s="62">
        <f ca="1">IF(M5021="","",IF(N5021&lt;&gt;"",MAX(N5021-M5021,0),IF(TODAY()&gt;M5021,TODAY()-M5021,0)))</f>
        <v>5</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五冶钢构龙泉东洪片区70亩住宅、商业及配套工程项目一标段</v>
      </c>
    </row>
    <row r="5022" spans="2:18">
      <c r="B5022" s="135" t="s">
        <v>224</v>
      </c>
      <c r="C5022" s="70">
        <v>45959</v>
      </c>
      <c r="D5022" s="40" t="str">
        <f>VLOOKUP(B5022,辅助信息!E:K,7,FALSE)</f>
        <v>JWDDCD2025092400188</v>
      </c>
      <c r="E5022" s="40" t="str">
        <f>VLOOKUP(F5022,辅助信息!A:B,2,FALSE)</f>
        <v>螺纹钢</v>
      </c>
      <c r="F5022" s="40" t="s">
        <v>19</v>
      </c>
      <c r="G5022" s="36">
        <v>10</v>
      </c>
      <c r="H5022" s="134"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IF(OR(M5022="",N5022&lt;&gt;""),"",MAX(M5022-TODAY(),0))</f>
        <v>0</v>
      </c>
      <c r="P5022" s="62">
        <f ca="1">IF(M5022="","",IF(N5022&lt;&gt;"",MAX(N5022-M5022,0),IF(TODAY()&gt;M5022,TODAY()-M5022,0)))</f>
        <v>5</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五冶钢构龙泉东洪片区70亩住宅、商业及配套工程项目一标段</v>
      </c>
    </row>
    <row r="5023" spans="2:18">
      <c r="B5023" s="135" t="s">
        <v>224</v>
      </c>
      <c r="C5023" s="70">
        <v>45959</v>
      </c>
      <c r="D5023" s="40" t="str">
        <f>VLOOKUP(B5023,辅助信息!E:K,7,FALSE)</f>
        <v>JWDDCD2025092400188</v>
      </c>
      <c r="E5023" s="40" t="str">
        <f>VLOOKUP(F5023,辅助信息!A:B,2,FALSE)</f>
        <v>螺纹钢</v>
      </c>
      <c r="F5023" s="40" t="s">
        <v>32</v>
      </c>
      <c r="G5023" s="36">
        <v>10</v>
      </c>
      <c r="H5023" s="134"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IF(OR(M5023="",N5023&lt;&gt;""),"",MAX(M5023-TODAY(),0))</f>
        <v>0</v>
      </c>
      <c r="P5023" s="62">
        <f ca="1">IF(M5023="","",IF(N5023&lt;&gt;"",MAX(N5023-M5023,0),IF(TODAY()&gt;M5023,TODAY()-M5023,0)))</f>
        <v>5</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五冶钢构龙泉东洪片区70亩住宅、商业及配套工程项目一标段</v>
      </c>
    </row>
    <row r="5024" spans="2:18">
      <c r="B5024" s="135" t="s">
        <v>224</v>
      </c>
      <c r="C5024" s="70">
        <v>45959</v>
      </c>
      <c r="D5024" s="40" t="str">
        <f>VLOOKUP(B5024,辅助信息!E:K,7,FALSE)</f>
        <v>JWDDCD2025092400188</v>
      </c>
      <c r="E5024" s="40" t="str">
        <f>VLOOKUP(F5024,辅助信息!A:B,2,FALSE)</f>
        <v>螺纹钢</v>
      </c>
      <c r="F5024" s="40" t="s">
        <v>30</v>
      </c>
      <c r="G5024" s="36">
        <v>10</v>
      </c>
      <c r="H5024" s="134"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IF(OR(M5024="",N5024&lt;&gt;""),"",MAX(M5024-TODAY(),0))</f>
        <v>0</v>
      </c>
      <c r="P5024" s="62">
        <f ca="1">IF(M5024="","",IF(N5024&lt;&gt;"",MAX(N5024-M5024,0),IF(TODAY()&gt;M5024,TODAY()-M5024,0)))</f>
        <v>5</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五冶钢构龙泉东洪片区70亩住宅、商业及配套工程项目一标段</v>
      </c>
    </row>
    <row r="5025" spans="2:18">
      <c r="B5025" s="135" t="s">
        <v>224</v>
      </c>
      <c r="C5025" s="70">
        <v>45959</v>
      </c>
      <c r="D5025" s="40" t="str">
        <f>VLOOKUP(B5025,辅助信息!E:K,7,FALSE)</f>
        <v>JWDDCD2025092400188</v>
      </c>
      <c r="E5025" s="40" t="str">
        <f>VLOOKUP(F5025,辅助信息!A:B,2,FALSE)</f>
        <v>螺纹钢</v>
      </c>
      <c r="F5025" s="40" t="s">
        <v>33</v>
      </c>
      <c r="G5025" s="36">
        <v>10</v>
      </c>
      <c r="H5025" s="134"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IF(OR(M5025="",N5025&lt;&gt;""),"",MAX(M5025-TODAY(),0))</f>
        <v>0</v>
      </c>
      <c r="P5025" s="62">
        <f ca="1">IF(M5025="","",IF(N5025&lt;&gt;"",MAX(N5025-M5025,0),IF(TODAY()&gt;M5025,TODAY()-M5025,0)))</f>
        <v>5</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五冶钢构龙泉东洪片区70亩住宅、商业及配套工程项目一标段</v>
      </c>
    </row>
    <row r="5026" spans="2:18">
      <c r="B5026" s="135" t="s">
        <v>224</v>
      </c>
      <c r="C5026" s="70">
        <v>45959</v>
      </c>
      <c r="D5026" s="40" t="str">
        <f>VLOOKUP(B5026,辅助信息!E:K,7,FALSE)</f>
        <v>JWDDCD2025092400188</v>
      </c>
      <c r="E5026" s="40" t="str">
        <f>VLOOKUP(F5026,辅助信息!A:B,2,FALSE)</f>
        <v>螺纹钢</v>
      </c>
      <c r="F5026" s="40" t="s">
        <v>28</v>
      </c>
      <c r="G5026" s="36">
        <v>10</v>
      </c>
      <c r="H5026" s="134"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IF(OR(M5026="",N5026&lt;&gt;""),"",MAX(M5026-TODAY(),0))</f>
        <v>0</v>
      </c>
      <c r="P5026" s="62">
        <f ca="1">IF(M5026="","",IF(N5026&lt;&gt;"",MAX(N5026-M5026,0),IF(TODAY()&gt;M5026,TODAY()-M5026,0)))</f>
        <v>5</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五冶钢构龙泉东洪片区70亩住宅、商业及配套工程项目一标段</v>
      </c>
    </row>
    <row r="5027" spans="2:18">
      <c r="B5027" s="135" t="s">
        <v>224</v>
      </c>
      <c r="C5027" s="70">
        <v>45959</v>
      </c>
      <c r="D5027" s="40" t="str">
        <f>VLOOKUP(B5027,辅助信息!E:K,7,FALSE)</f>
        <v>JWDDCD2025092400188</v>
      </c>
      <c r="E5027" s="40" t="str">
        <f>VLOOKUP(F5027,辅助信息!A:B,2,FALSE)</f>
        <v>螺纹钢</v>
      </c>
      <c r="F5027" s="40" t="s">
        <v>18</v>
      </c>
      <c r="G5027" s="36">
        <v>10</v>
      </c>
      <c r="H5027" s="134"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IF(OR(M5027="",N5027&lt;&gt;""),"",MAX(M5027-TODAY(),0))</f>
        <v>0</v>
      </c>
      <c r="P5027" s="62">
        <f ca="1">IF(M5027="","",IF(N5027&lt;&gt;"",MAX(N5027-M5027,0),IF(TODAY()&gt;M5027,TODAY()-M5027,0)))</f>
        <v>5</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五冶钢构龙泉东洪片区70亩住宅、商业及配套工程项目一标段</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 t="shared" ref="O5028:O5069" si="240">IF(OR(M5028="",N5028&lt;&gt;""),"",MAX(M5028-TODAY(),0))</f>
        <v>0</v>
      </c>
      <c r="P5028" s="62">
        <f ca="1" t="shared" ref="P5028:P5069" si="241">IF(M5028="","",IF(N5028&lt;&gt;"",MAX(N5028-M5028,0),IF(TODAY()&gt;M5028,TODAY()-M5028,0)))</f>
        <v>5</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 t="shared" si="240"/>
        <v>0</v>
      </c>
      <c r="P5029" s="62">
        <f ca="1" t="shared" si="241"/>
        <v>5</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 t="shared" si="240"/>
        <v>0</v>
      </c>
      <c r="P5030" s="62">
        <f ca="1" t="shared" si="241"/>
        <v>5</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 t="shared" si="240"/>
        <v>0</v>
      </c>
      <c r="P5031" s="62">
        <f ca="1" t="shared" si="241"/>
        <v>5</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 t="shared" si="240"/>
        <v>0</v>
      </c>
      <c r="P5032" s="62">
        <f ca="1" t="shared" si="241"/>
        <v>5</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 t="shared" si="240"/>
        <v>0</v>
      </c>
      <c r="P5033" s="62">
        <f ca="1" t="shared" si="241"/>
        <v>5</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 t="shared" si="240"/>
        <v>0</v>
      </c>
      <c r="P5034" s="62">
        <f ca="1" t="shared" si="241"/>
        <v>5</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 t="shared" si="240"/>
        <v>0</v>
      </c>
      <c r="P5035" s="62">
        <f ca="1" t="shared" si="241"/>
        <v>5</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 t="shared" si="240"/>
        <v>0</v>
      </c>
      <c r="P5036" s="62">
        <f ca="1" t="shared" si="241"/>
        <v>3</v>
      </c>
      <c r="Q5036" s="29" t="str">
        <f>VLOOKUP(B5036,辅助信息!E:M,9,FALSE)</f>
        <v>ZTWM-CDGS-XS-2025-0073-五冶天府-成都怡心湖片区及龙泉驿医院等项目</v>
      </c>
      <c r="R5036" s="29" t="str">
        <f>_xlfn._xlws.FILTER(辅助信息!D:D,辅助信息!E:E=B5036)</f>
        <v>五冶建设成都盐道街中学初中部改扩建工程-一标</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 t="shared" si="240"/>
        <v>0</v>
      </c>
      <c r="P5037" s="62">
        <f ca="1" t="shared" si="241"/>
        <v>3</v>
      </c>
      <c r="Q5037" s="29" t="str">
        <f>VLOOKUP(B5037,辅助信息!E:M,9,FALSE)</f>
        <v>ZTWM-CDGS-XS-2025-0073-五冶天府-成都怡心湖片区及龙泉驿医院等项目</v>
      </c>
      <c r="R5037" s="29" t="str">
        <f>_xlfn._xlws.FILTER(辅助信息!D:D,辅助信息!E:E=B5037)</f>
        <v>五冶建设成都盐道街中学初中部改扩建工程-一标</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 t="shared" si="240"/>
        <v>0</v>
      </c>
      <c r="P5038" s="62">
        <f ca="1" t="shared" si="241"/>
        <v>3</v>
      </c>
      <c r="Q5038" s="29" t="str">
        <f>VLOOKUP(B5038,辅助信息!E:M,9,FALSE)</f>
        <v>ZTWM-CDGS-XS-2025-0073-五冶天府-成都怡心湖片区及龙泉驿医院等项目</v>
      </c>
      <c r="R5038" s="29" t="str">
        <f>_xlfn._xlws.FILTER(辅助信息!D:D,辅助信息!E:E=B5038)</f>
        <v>五冶建设成都盐道街中学初中部改扩建工程-一标</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 t="shared" si="240"/>
        <v>0</v>
      </c>
      <c r="P5039" s="62">
        <f ca="1" t="shared" si="241"/>
        <v>3</v>
      </c>
      <c r="Q5039" s="29" t="str">
        <f>VLOOKUP(B5039,辅助信息!E:M,9,FALSE)</f>
        <v>ZTWM-CDGS-XS-2025-0073-五冶天府-成都怡心湖片区及龙泉驿医院等项目</v>
      </c>
      <c r="R5039" s="29" t="str">
        <f>_xlfn._xlws.FILTER(辅助信息!D:D,辅助信息!E:E=B5039)</f>
        <v>五冶建设成都盐道街中学初中部改扩建工程-一标</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 t="shared" si="240"/>
        <v>0</v>
      </c>
      <c r="P5040" s="62">
        <f ca="1" t="shared" si="241"/>
        <v>3</v>
      </c>
      <c r="Q5040" s="29" t="str">
        <f>VLOOKUP(B5040,辅助信息!E:M,9,FALSE)</f>
        <v>ZTWM-CDGS-XS-2025-0073-五冶天府-成都怡心湖片区及龙泉驿医院等项目</v>
      </c>
      <c r="R5040" s="29" t="str">
        <f>_xlfn._xlws.FILTER(辅助信息!D:D,辅助信息!E:E=B5040)</f>
        <v>五冶建设成都盐道街中学初中部改扩建工程-一标</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 t="shared" si="240"/>
        <v>0</v>
      </c>
      <c r="P5041" s="62">
        <f ca="1" t="shared" si="241"/>
        <v>2</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 t="shared" si="240"/>
        <v>0</v>
      </c>
      <c r="P5042" s="62">
        <f ca="1" t="shared" si="241"/>
        <v>2</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 t="shared" si="240"/>
        <v>0</v>
      </c>
      <c r="P5043" s="62">
        <f ca="1" t="shared" si="241"/>
        <v>2</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 t="shared" si="240"/>
        <v>0</v>
      </c>
      <c r="P5044" s="62">
        <f ca="1" t="shared" si="241"/>
        <v>2</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 t="shared" si="240"/>
        <v>0</v>
      </c>
      <c r="P5045" s="62">
        <f ca="1" t="shared" si="241"/>
        <v>2</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 t="shared" si="240"/>
        <v>0</v>
      </c>
      <c r="P5046" s="62">
        <f ca="1" t="shared" si="241"/>
        <v>2</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45959</v>
      </c>
      <c r="D5047" s="40" t="str">
        <f>VLOOKUP(B5047,辅助信息!E:K,7,FALSE)</f>
        <v>JWDDCD2025052800131</v>
      </c>
      <c r="E5047" s="40" t="str">
        <f>VLOOKUP(F5047,辅助信息!A:B,2,FALSE)</f>
        <v>盘螺</v>
      </c>
      <c r="F5047" s="40" t="s">
        <v>40</v>
      </c>
      <c r="G5047" s="36">
        <v>30</v>
      </c>
      <c r="H5047" s="134"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IF(OR(M5047="",N5047&lt;&gt;""),"",MAX(M5047-TODAY(),0))</f>
        <v>0</v>
      </c>
      <c r="P5047" s="62">
        <f ca="1">IF(M5047="","",IF(N5047&lt;&gt;"",MAX(N5047-M5047,0),IF(TODAY()&gt;M5047,TODAY()-M5047,0)))</f>
        <v>2</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45959</v>
      </c>
      <c r="D5048" s="40" t="str">
        <f>VLOOKUP(B5048,辅助信息!E:K,7,FALSE)</f>
        <v>JWDDCD2025052800131</v>
      </c>
      <c r="E5048" s="40" t="str">
        <f>VLOOKUP(F5048,辅助信息!A:B,2,FALSE)</f>
        <v>盘螺</v>
      </c>
      <c r="F5048" s="40" t="s">
        <v>41</v>
      </c>
      <c r="G5048" s="36">
        <v>15</v>
      </c>
      <c r="H5048" s="134"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IF(OR(M5048="",N5048&lt;&gt;""),"",MAX(M5048-TODAY(),0))</f>
        <v>0</v>
      </c>
      <c r="P5048" s="62">
        <f ca="1">IF(M5048="","",IF(N5048&lt;&gt;"",MAX(N5048-M5048,0),IF(TODAY()&gt;M5048,TODAY()-M5048,0)))</f>
        <v>2</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45959</v>
      </c>
      <c r="D5049" s="40" t="str">
        <f>VLOOKUP(B5049,辅助信息!E:K,7,FALSE)</f>
        <v>JWDDCD2025052800131</v>
      </c>
      <c r="E5049" s="40" t="str">
        <f>VLOOKUP(F5049,辅助信息!A:B,2,FALSE)</f>
        <v>螺纹钢</v>
      </c>
      <c r="F5049" s="40" t="s">
        <v>33</v>
      </c>
      <c r="G5049" s="36">
        <v>6</v>
      </c>
      <c r="H5049" s="134"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IF(OR(M5049="",N5049&lt;&gt;""),"",MAX(M5049-TODAY(),0))</f>
        <v>0</v>
      </c>
      <c r="P5049" s="62">
        <f ca="1">IF(M5049="","",IF(N5049&lt;&gt;"",MAX(N5049-M5049,0),IF(TODAY()&gt;M5049,TODAY()-M5049,0)))</f>
        <v>2</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 t="shared" si="240"/>
        <v>0</v>
      </c>
      <c r="P5050" s="62">
        <f ca="1" t="shared" si="241"/>
        <v>2</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 t="shared" si="240"/>
        <v>0</v>
      </c>
      <c r="P5051" s="62">
        <f ca="1" t="shared" si="241"/>
        <v>2</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 t="shared" si="240"/>
        <v>0</v>
      </c>
      <c r="P5052" s="62">
        <f ca="1" t="shared" si="241"/>
        <v>2</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 t="shared" si="240"/>
        <v>0</v>
      </c>
      <c r="P5053" s="62">
        <f ca="1" t="shared" si="241"/>
        <v>2</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 t="shared" si="240"/>
        <v>0</v>
      </c>
      <c r="P5054" s="62">
        <f ca="1" t="shared" si="241"/>
        <v>2</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 t="shared" si="240"/>
        <v>0</v>
      </c>
      <c r="P5055" s="62">
        <f ca="1" t="shared" si="241"/>
        <v>2</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 t="shared" si="240"/>
        <v>0</v>
      </c>
      <c r="P5056" s="62">
        <f ca="1" t="shared" si="241"/>
        <v>2</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 t="shared" si="240"/>
        <v>0</v>
      </c>
      <c r="P5057" s="62">
        <f ca="1" t="shared" si="241"/>
        <v>2</v>
      </c>
      <c r="Q5057" s="29" t="str">
        <f>VLOOKUP(B5057,辅助信息!E:M,9,FALSE)</f>
        <v>ZTWM-CDGS-XS-2025-0073-五冶天府-成都怡心湖片区及龙泉驿医院等项目</v>
      </c>
      <c r="R5057" s="29" t="str">
        <f>_xlfn._xlws.FILTER(辅助信息!D:D,辅助信息!E:E=B5057)</f>
        <v>五冶建设扩建艺体中学二期工程</v>
      </c>
    </row>
    <row r="5058" hidden="1" spans="2:18">
      <c r="B5058" s="135" t="s">
        <v>194</v>
      </c>
      <c r="C5058" s="70">
        <v>45958</v>
      </c>
      <c r="D5058" s="40" t="str">
        <f>VLOOKUP(B5058,辅助信息!E:K,7,FALSE)</f>
        <v>JWDD2025071500089</v>
      </c>
      <c r="E5058" s="40" t="str">
        <f>VLOOKUP(F5058,辅助信息!A:B,2,FALSE)</f>
        <v>盘螺</v>
      </c>
      <c r="F5058" s="40" t="s">
        <v>40</v>
      </c>
      <c r="G5058" s="36">
        <v>35</v>
      </c>
      <c r="H5058" s="134">
        <f>IF(SUMIFS('[1]2025年已发货'!$E:$E,'[1]2025年已发货'!$F:$F,C5058,'[1]2025年已发货'!$C:$C,F5058,'[1]2025年已发货'!$G:$G,I5058,'[1]2025年已发货'!$H:$H,J5058)=0,"未发货",SUMIFS('[1]2025年已发货'!$E:$E,'[1]2025年已发货'!$F:$F,C5058,'[1]2025年已发货'!$C:$C,F5058,'[1]2025年已发货'!$G:$G,I5058,'[1]2025年已发货'!$H:$H,J5058))</f>
        <v>35</v>
      </c>
      <c r="I5058" s="39" t="str">
        <f>VLOOKUP(B5058,辅助信息!E:I,3,FALSE)</f>
        <v>(宜宾兴港三江新区长江工业园保障性租赁住房建设项目-土建)四川省宜宾市翠屏区永善路南段宜宾市三江新区长江工业园区</v>
      </c>
      <c r="J5058" s="40" t="str">
        <f>VLOOKUP(B5058,辅助信息!E:I,4,FALSE)</f>
        <v>赵元虎</v>
      </c>
      <c r="K5058" s="40">
        <f>VLOOKUP(J5058,辅助信息!H:I,2,FALSE)</f>
        <v>13684167136</v>
      </c>
      <c r="L5058" s="109" t="str">
        <f>VLOOKUP(B5058,辅助信息!E:J,6,FALSE)</f>
        <v>现场要求调度统一联系指定收货人，不单独发司机位置。锈货不收，装货前联系收货人核实到场规格,没提前告知进场规格现场不给予接收</v>
      </c>
      <c r="M5058" s="91">
        <v>45957</v>
      </c>
      <c r="O5058" s="62">
        <f ca="1" t="shared" si="240"/>
        <v>0</v>
      </c>
      <c r="P5058" s="62">
        <f ca="1" t="shared" si="241"/>
        <v>2</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hidden="1" spans="2:18">
      <c r="B5059" s="135" t="s">
        <v>194</v>
      </c>
      <c r="C5059" s="70">
        <v>45958</v>
      </c>
      <c r="D5059" s="40" t="str">
        <f>VLOOKUP(B5059,辅助信息!E:K,7,FALSE)</f>
        <v>JWDD2025071500089</v>
      </c>
      <c r="E5059" s="40" t="str">
        <f>VLOOKUP(F5059,辅助信息!A:B,2,FALSE)</f>
        <v>螺纹钢</v>
      </c>
      <c r="F5059" s="40" t="s">
        <v>27</v>
      </c>
      <c r="G5059" s="36">
        <v>10</v>
      </c>
      <c r="H5059" s="134">
        <f>IF(SUMIFS('[1]2025年已发货'!$E:$E,'[1]2025年已发货'!$F:$F,C5059,'[1]2025年已发货'!$C:$C,F5059,'[1]2025年已发货'!$G:$G,I5059,'[1]2025年已发货'!$H:$H,J5059)=0,"未发货",SUMIFS('[1]2025年已发货'!$E:$E,'[1]2025年已发货'!$F:$F,C5059,'[1]2025年已发货'!$C:$C,F5059,'[1]2025年已发货'!$G:$G,I5059,'[1]2025年已发货'!$H:$H,J5059))</f>
        <v>10</v>
      </c>
      <c r="I5059" s="39" t="str">
        <f>VLOOKUP(B5059,辅助信息!E:I,3,FALSE)</f>
        <v>(宜宾兴港三江新区长江工业园保障性租赁住房建设项目-土建)四川省宜宾市翠屏区永善路南段宜宾市三江新区长江工业园区</v>
      </c>
      <c r="J5059" s="40" t="str">
        <f>VLOOKUP(B5059,辅助信息!E:I,4,FALSE)</f>
        <v>赵元虎</v>
      </c>
      <c r="K5059" s="40">
        <f>VLOOKUP(J5059,辅助信息!H:I,2,FALSE)</f>
        <v>13684167136</v>
      </c>
      <c r="L5059" s="109" t="str">
        <f>VLOOKUP(B5059,辅助信息!E:J,6,FALSE)</f>
        <v>现场要求调度统一联系指定收货人，不单独发司机位置。锈货不收，装货前联系收货人核实到场规格,没提前告知进场规格现场不给予接收</v>
      </c>
      <c r="M5059" s="91">
        <v>45957</v>
      </c>
      <c r="O5059" s="62">
        <f ca="1" t="shared" si="240"/>
        <v>0</v>
      </c>
      <c r="P5059" s="62">
        <f ca="1" t="shared" si="241"/>
        <v>2</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hidden="1" spans="2:18">
      <c r="B5060" s="135" t="s">
        <v>194</v>
      </c>
      <c r="C5060" s="70">
        <v>45958</v>
      </c>
      <c r="D5060" s="40" t="str">
        <f>VLOOKUP(B5060,辅助信息!E:K,7,FALSE)</f>
        <v>JWDD2025071500089</v>
      </c>
      <c r="E5060" s="40" t="str">
        <f>VLOOKUP(F5060,辅助信息!A:B,2,FALSE)</f>
        <v>螺纹钢</v>
      </c>
      <c r="F5060" s="40" t="s">
        <v>32</v>
      </c>
      <c r="G5060" s="36">
        <v>35</v>
      </c>
      <c r="H5060" s="134">
        <f>IF(SUMIFS('[1]2025年已发货'!$E:$E,'[1]2025年已发货'!$F:$F,C5060,'[1]2025年已发货'!$C:$C,F5060,'[1]2025年已发货'!$G:$G,I5060,'[1]2025年已发货'!$H:$H,J5060)=0,"未发货",SUMIFS('[1]2025年已发货'!$E:$E,'[1]2025年已发货'!$F:$F,C5060,'[1]2025年已发货'!$C:$C,F5060,'[1]2025年已发货'!$G:$G,I5060,'[1]2025年已发货'!$H:$H,J5060))</f>
        <v>35</v>
      </c>
      <c r="I5060" s="39" t="str">
        <f>VLOOKUP(B5060,辅助信息!E:I,3,FALSE)</f>
        <v>(宜宾兴港三江新区长江工业园保障性租赁住房建设项目-土建)四川省宜宾市翠屏区永善路南段宜宾市三江新区长江工业园区</v>
      </c>
      <c r="J5060" s="40" t="str">
        <f>VLOOKUP(B5060,辅助信息!E:I,4,FALSE)</f>
        <v>赵元虎</v>
      </c>
      <c r="K5060" s="40">
        <f>VLOOKUP(J5060,辅助信息!H:I,2,FALSE)</f>
        <v>13684167136</v>
      </c>
      <c r="L5060" s="109" t="str">
        <f>VLOOKUP(B5060,辅助信息!E:J,6,FALSE)</f>
        <v>现场要求调度统一联系指定收货人，不单独发司机位置。锈货不收，装货前联系收货人核实到场规格,没提前告知进场规格现场不给予接收</v>
      </c>
      <c r="M5060" s="91">
        <v>45957</v>
      </c>
      <c r="O5060" s="62">
        <f ca="1" t="shared" si="240"/>
        <v>0</v>
      </c>
      <c r="P5060" s="62">
        <f ca="1" t="shared" si="241"/>
        <v>2</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hidden="1" spans="2:18">
      <c r="B5061" s="135" t="s">
        <v>194</v>
      </c>
      <c r="C5061" s="70">
        <v>45958</v>
      </c>
      <c r="D5061" s="40" t="str">
        <f>VLOOKUP(B5061,辅助信息!E:K,7,FALSE)</f>
        <v>JWDD2025071500089</v>
      </c>
      <c r="E5061" s="40" t="str">
        <f>VLOOKUP(F5061,辅助信息!A:B,2,FALSE)</f>
        <v>螺纹钢</v>
      </c>
      <c r="F5061" s="40" t="s">
        <v>33</v>
      </c>
      <c r="G5061" s="36">
        <v>5</v>
      </c>
      <c r="H5061" s="134">
        <f>IF(SUMIFS('[1]2025年已发货'!$E:$E,'[1]2025年已发货'!$F:$F,C5061,'[1]2025年已发货'!$C:$C,F5061,'[1]2025年已发货'!$G:$G,I5061,'[1]2025年已发货'!$H:$H,J5061)=0,"未发货",SUMIFS('[1]2025年已发货'!$E:$E,'[1]2025年已发货'!$F:$F,C5061,'[1]2025年已发货'!$C:$C,F5061,'[1]2025年已发货'!$G:$G,I5061,'[1]2025年已发货'!$H:$H,J5061))</f>
        <v>5</v>
      </c>
      <c r="I5061" s="39" t="str">
        <f>VLOOKUP(B5061,辅助信息!E:I,3,FALSE)</f>
        <v>(宜宾兴港三江新区长江工业园保障性租赁住房建设项目-土建)四川省宜宾市翠屏区永善路南段宜宾市三江新区长江工业园区</v>
      </c>
      <c r="J5061" s="40" t="str">
        <f>VLOOKUP(B5061,辅助信息!E:I,4,FALSE)</f>
        <v>赵元虎</v>
      </c>
      <c r="K5061" s="40">
        <f>VLOOKUP(J5061,辅助信息!H:I,2,FALSE)</f>
        <v>13684167136</v>
      </c>
      <c r="L5061" s="109" t="str">
        <f>VLOOKUP(B5061,辅助信息!E:J,6,FALSE)</f>
        <v>现场要求调度统一联系指定收货人，不单独发司机位置。锈货不收，装货前联系收货人核实到场规格,没提前告知进场规格现场不给予接收</v>
      </c>
      <c r="M5061" s="91">
        <v>45957</v>
      </c>
      <c r="O5061" s="62">
        <f ca="1" t="shared" si="240"/>
        <v>0</v>
      </c>
      <c r="P5061" s="62">
        <f ca="1" t="shared" si="241"/>
        <v>2</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hidden="1" spans="2:18">
      <c r="B5062" s="135" t="s">
        <v>194</v>
      </c>
      <c r="C5062" s="70">
        <v>45958</v>
      </c>
      <c r="D5062" s="40" t="str">
        <f>VLOOKUP(B5062,辅助信息!E:K,7,FALSE)</f>
        <v>JWDD2025071500089</v>
      </c>
      <c r="E5062" s="40" t="str">
        <f>VLOOKUP(F5062,辅助信息!A:B,2,FALSE)</f>
        <v>螺纹钢</v>
      </c>
      <c r="F5062" s="40" t="s">
        <v>28</v>
      </c>
      <c r="G5062" s="36">
        <v>10</v>
      </c>
      <c r="H5062" s="134">
        <f>IF(SUMIFS('[1]2025年已发货'!$E:$E,'[1]2025年已发货'!$F:$F,C5062,'[1]2025年已发货'!$C:$C,F5062,'[1]2025年已发货'!$G:$G,I5062,'[1]2025年已发货'!$H:$H,J5062)=0,"未发货",SUMIFS('[1]2025年已发货'!$E:$E,'[1]2025年已发货'!$F:$F,C5062,'[1]2025年已发货'!$C:$C,F5062,'[1]2025年已发货'!$G:$G,I5062,'[1]2025年已发货'!$H:$H,J5062))</f>
        <v>10</v>
      </c>
      <c r="I5062" s="39" t="str">
        <f>VLOOKUP(B5062,辅助信息!E:I,3,FALSE)</f>
        <v>(宜宾兴港三江新区长江工业园保障性租赁住房建设项目-土建)四川省宜宾市翠屏区永善路南段宜宾市三江新区长江工业园区</v>
      </c>
      <c r="J5062" s="40" t="str">
        <f>VLOOKUP(B5062,辅助信息!E:I,4,FALSE)</f>
        <v>赵元虎</v>
      </c>
      <c r="K5062" s="40">
        <f>VLOOKUP(J5062,辅助信息!H:I,2,FALSE)</f>
        <v>13684167136</v>
      </c>
      <c r="L5062" s="109" t="str">
        <f>VLOOKUP(B5062,辅助信息!E:J,6,FALSE)</f>
        <v>现场要求调度统一联系指定收货人，不单独发司机位置。锈货不收，装货前联系收货人核实到场规格,没提前告知进场规格现场不给予接收</v>
      </c>
      <c r="M5062" s="91">
        <v>45957</v>
      </c>
      <c r="O5062" s="62">
        <f ca="1" t="shared" si="240"/>
        <v>0</v>
      </c>
      <c r="P5062" s="62">
        <f ca="1" t="shared" si="241"/>
        <v>2</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hidden="1" spans="2:18">
      <c r="B5063" s="135" t="s">
        <v>194</v>
      </c>
      <c r="C5063" s="70">
        <v>45958</v>
      </c>
      <c r="D5063" s="40" t="str">
        <f>VLOOKUP(B5063,辅助信息!E:K,7,FALSE)</f>
        <v>JWDD2025071500089</v>
      </c>
      <c r="E5063" s="40" t="str">
        <f>VLOOKUP(F5063,辅助信息!A:B,2,FALSE)</f>
        <v>螺纹钢</v>
      </c>
      <c r="F5063" s="40" t="s">
        <v>18</v>
      </c>
      <c r="G5063" s="36">
        <v>10</v>
      </c>
      <c r="H5063" s="134">
        <f>IF(SUMIFS('[1]2025年已发货'!$E:$E,'[1]2025年已发货'!$F:$F,C5063,'[1]2025年已发货'!$C:$C,F5063,'[1]2025年已发货'!$G:$G,I5063,'[1]2025年已发货'!$H:$H,J5063)=0,"未发货",SUMIFS('[1]2025年已发货'!$E:$E,'[1]2025年已发货'!$F:$F,C5063,'[1]2025年已发货'!$C:$C,F5063,'[1]2025年已发货'!$G:$G,I5063,'[1]2025年已发货'!$H:$H,J5063))</f>
        <v>10</v>
      </c>
      <c r="I5063" s="39" t="str">
        <f>VLOOKUP(B5063,辅助信息!E:I,3,FALSE)</f>
        <v>(宜宾兴港三江新区长江工业园保障性租赁住房建设项目-土建)四川省宜宾市翠屏区永善路南段宜宾市三江新区长江工业园区</v>
      </c>
      <c r="J5063" s="40" t="str">
        <f>VLOOKUP(B5063,辅助信息!E:I,4,FALSE)</f>
        <v>赵元虎</v>
      </c>
      <c r="K5063" s="40">
        <f>VLOOKUP(J5063,辅助信息!H:I,2,FALSE)</f>
        <v>13684167136</v>
      </c>
      <c r="L5063" s="109" t="str">
        <f>VLOOKUP(B5063,辅助信息!E:J,6,FALSE)</f>
        <v>现场要求调度统一联系指定收货人，不单独发司机位置。锈货不收，装货前联系收货人核实到场规格,没提前告知进场规格现场不给予接收</v>
      </c>
      <c r="M5063" s="91">
        <v>45957</v>
      </c>
      <c r="O5063" s="62">
        <f ca="1" t="shared" si="240"/>
        <v>0</v>
      </c>
      <c r="P5063" s="62">
        <f ca="1" t="shared" si="241"/>
        <v>2</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row r="5064" spans="2:18">
      <c r="B5064" s="135" t="s">
        <v>231</v>
      </c>
      <c r="C5064" s="70">
        <v>45959</v>
      </c>
      <c r="D5064" s="40" t="str">
        <f>VLOOKUP(B5064,辅助信息!E:K,7,FALSE)</f>
        <v>JWDDCD2025102100481</v>
      </c>
      <c r="E5064" s="40" t="str">
        <f>VLOOKUP(F5064,辅助信息!A:B,2,FALSE)</f>
        <v>盘螺</v>
      </c>
      <c r="F5064" s="40" t="s">
        <v>26</v>
      </c>
      <c r="G5064" s="36">
        <v>4</v>
      </c>
      <c r="H5064" s="134"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(五冶建设成都盐道街中学初中部改扩建工程-一标)四川省成都市锦江区春熙路街道盐道街4号（盐道街中学初中部）</v>
      </c>
      <c r="J5064" s="40" t="str">
        <f>VLOOKUP(B5064,辅助信息!E:I,4,FALSE)</f>
        <v>谢鑫</v>
      </c>
      <c r="K5064" s="40">
        <f>VLOOKUP(J5064,辅助信息!H:I,2,FALSE)</f>
        <v>18228465067</v>
      </c>
      <c r="L5064" s="109" t="str">
        <f>VLOOKUP(B5064,辅助信息!E:J,6,FALSE)</f>
        <v>联系实际收货人（易前刚18228465067）五冶建设送货单,6份材质书,锈货不收，装货前联系收货人核实到场规格,没提前告知进场规格现场不给予接收</v>
      </c>
      <c r="M5064" s="91">
        <v>45957</v>
      </c>
      <c r="O5064" s="62">
        <f ca="1">IF(OR(M5064="",N5064&lt;&gt;""),"",MAX(M5064-TODAY(),0))</f>
        <v>0</v>
      </c>
      <c r="P5064" s="62">
        <f ca="1">IF(M5064="","",IF(N5064&lt;&gt;"",MAX(N5064-M5064,0),IF(TODAY()&gt;M5064,TODAY()-M5064,0)))</f>
        <v>2</v>
      </c>
      <c r="Q5064" s="29" t="str">
        <f>VLOOKUP(B5064,辅助信息!E:M,9,FALSE)</f>
        <v>ZTWM-CDGS-XS-2025-0073-五冶天府-成都怡心湖片区及龙泉驿医院等项目</v>
      </c>
      <c r="R5064" s="29" t="str">
        <f>_xlfn._xlws.FILTER(辅助信息!D:D,辅助信息!E:E=B5064)</f>
        <v>五冶建设成都盐道街中学初中部改扩建工程-一标</v>
      </c>
    </row>
    <row r="5065" spans="2:18">
      <c r="B5065" s="135" t="s">
        <v>231</v>
      </c>
      <c r="C5065" s="70">
        <v>45959</v>
      </c>
      <c r="D5065" s="40" t="str">
        <f>VLOOKUP(B5065,辅助信息!E:K,7,FALSE)</f>
        <v>JWDDCD2025102100481</v>
      </c>
      <c r="E5065" s="40" t="str">
        <f>VLOOKUP(F5065,辅助信息!A:B,2,FALSE)</f>
        <v>螺纹钢</v>
      </c>
      <c r="F5065" s="40" t="s">
        <v>19</v>
      </c>
      <c r="G5065" s="36">
        <v>10</v>
      </c>
      <c r="H5065" s="134" t="str">
        <f>IF(SUMIFS('[1]2025年已发货'!$E:$E,'[1]2025年已发货'!$F:$F,C5065,'[1]2025年已发货'!$C:$C,F5065,'[1]2025年已发货'!$G:$G,I5065,'[1]2025年已发货'!$H:$H,J5065)=0,"未发货",SUMIFS('[1]2025年已发货'!$E:$E,'[1]2025年已发货'!$F:$F,C5065,'[1]2025年已发货'!$C:$C,F5065,'[1]2025年已发货'!$G:$G,I5065,'[1]2025年已发货'!$H:$H,J5065))</f>
        <v>未发货</v>
      </c>
      <c r="I5065" s="39" t="str">
        <f>VLOOKUP(B5065,辅助信息!E:I,3,FALSE)</f>
        <v>(五冶建设成都盐道街中学初中部改扩建工程-一标)四川省成都市锦江区春熙路街道盐道街4号（盐道街中学初中部）</v>
      </c>
      <c r="J5065" s="40" t="str">
        <f>VLOOKUP(B5065,辅助信息!E:I,4,FALSE)</f>
        <v>谢鑫</v>
      </c>
      <c r="K5065" s="40">
        <f>VLOOKUP(J5065,辅助信息!H:I,2,FALSE)</f>
        <v>18228465067</v>
      </c>
      <c r="L5065" s="109" t="str">
        <f>VLOOKUP(B5065,辅助信息!E:J,6,FALSE)</f>
        <v>联系实际收货人（易前刚18228465067）五冶建设送货单,6份材质书,锈货不收，装货前联系收货人核实到场规格,没提前告知进场规格现场不给予接收</v>
      </c>
      <c r="M5065" s="91">
        <v>45957</v>
      </c>
      <c r="O5065" s="62">
        <f ca="1">IF(OR(M5065="",N5065&lt;&gt;""),"",MAX(M5065-TODAY(),0))</f>
        <v>0</v>
      </c>
      <c r="P5065" s="62">
        <f ca="1">IF(M5065="","",IF(N5065&lt;&gt;"",MAX(N5065-M5065,0),IF(TODAY()&gt;M5065,TODAY()-M5065,0)))</f>
        <v>2</v>
      </c>
      <c r="Q5065" s="29" t="str">
        <f>VLOOKUP(B5065,辅助信息!E:M,9,FALSE)</f>
        <v>ZTWM-CDGS-XS-2025-0073-五冶天府-成都怡心湖片区及龙泉驿医院等项目</v>
      </c>
      <c r="R5065" s="29" t="str">
        <f>_xlfn._xlws.FILTER(辅助信息!D:D,辅助信息!E:E=B5065)</f>
        <v>五冶建设成都盐道街中学初中部改扩建工程-一标</v>
      </c>
    </row>
    <row r="5066" spans="2:18">
      <c r="B5066" s="135" t="s">
        <v>231</v>
      </c>
      <c r="C5066" s="70">
        <v>45959</v>
      </c>
      <c r="D5066" s="40" t="str">
        <f>VLOOKUP(B5066,辅助信息!E:K,7,FALSE)</f>
        <v>JWDDCD2025102100481</v>
      </c>
      <c r="E5066" s="40" t="str">
        <f>VLOOKUP(F5066,辅助信息!A:B,2,FALSE)</f>
        <v>螺纹钢</v>
      </c>
      <c r="F5066" s="40" t="s">
        <v>32</v>
      </c>
      <c r="G5066" s="36">
        <v>2.5</v>
      </c>
      <c r="H5066" s="134" t="str">
        <f>IF(SUMIFS('[1]2025年已发货'!$E:$E,'[1]2025年已发货'!$F:$F,C5066,'[1]2025年已发货'!$C:$C,F5066,'[1]2025年已发货'!$G:$G,I5066,'[1]2025年已发货'!$H:$H,J5066)=0,"未发货",SUMIFS('[1]2025年已发货'!$E:$E,'[1]2025年已发货'!$F:$F,C5066,'[1]2025年已发货'!$C:$C,F5066,'[1]2025年已发货'!$G:$G,I5066,'[1]2025年已发货'!$H:$H,J5066))</f>
        <v>未发货</v>
      </c>
      <c r="I5066" s="39" t="str">
        <f>VLOOKUP(B5066,辅助信息!E:I,3,FALSE)</f>
        <v>(五冶建设成都盐道街中学初中部改扩建工程-一标)四川省成都市锦江区春熙路街道盐道街4号（盐道街中学初中部）</v>
      </c>
      <c r="J5066" s="40" t="str">
        <f>VLOOKUP(B5066,辅助信息!E:I,4,FALSE)</f>
        <v>谢鑫</v>
      </c>
      <c r="K5066" s="40">
        <f>VLOOKUP(J5066,辅助信息!H:I,2,FALSE)</f>
        <v>18228465067</v>
      </c>
      <c r="L5066" s="109" t="str">
        <f>VLOOKUP(B5066,辅助信息!E:J,6,FALSE)</f>
        <v>联系实际收货人（易前刚18228465067）五冶建设送货单,6份材质书,锈货不收，装货前联系收货人核实到场规格,没提前告知进场规格现场不给予接收</v>
      </c>
      <c r="M5066" s="91">
        <v>45957</v>
      </c>
      <c r="O5066" s="62">
        <f ca="1">IF(OR(M5066="",N5066&lt;&gt;""),"",MAX(M5066-TODAY(),0))</f>
        <v>0</v>
      </c>
      <c r="P5066" s="62">
        <f ca="1">IF(M5066="","",IF(N5066&lt;&gt;"",MAX(N5066-M5066,0),IF(TODAY()&gt;M5066,TODAY()-M5066,0)))</f>
        <v>2</v>
      </c>
      <c r="Q5066" s="29" t="str">
        <f>VLOOKUP(B5066,辅助信息!E:M,9,FALSE)</f>
        <v>ZTWM-CDGS-XS-2025-0073-五冶天府-成都怡心湖片区及龙泉驿医院等项目</v>
      </c>
      <c r="R5066" s="29" t="str">
        <f>_xlfn._xlws.FILTER(辅助信息!D:D,辅助信息!E:E=B5066)</f>
        <v>五冶建设成都盐道街中学初中部改扩建工程-一标</v>
      </c>
    </row>
    <row r="5067" spans="2:18">
      <c r="B5067" s="135" t="s">
        <v>231</v>
      </c>
      <c r="C5067" s="70">
        <v>45959</v>
      </c>
      <c r="D5067" s="40" t="str">
        <f>VLOOKUP(B5067,辅助信息!E:K,7,FALSE)</f>
        <v>JWDDCD2025102100481</v>
      </c>
      <c r="E5067" s="40" t="str">
        <f>VLOOKUP(F5067,辅助信息!A:B,2,FALSE)</f>
        <v>螺纹钢</v>
      </c>
      <c r="F5067" s="40" t="s">
        <v>33</v>
      </c>
      <c r="G5067" s="36">
        <v>10</v>
      </c>
      <c r="H5067" s="134" t="str">
        <f>IF(SUMIFS('[1]2025年已发货'!$E:$E,'[1]2025年已发货'!$F:$F,C5067,'[1]2025年已发货'!$C:$C,F5067,'[1]2025年已发货'!$G:$G,I5067,'[1]2025年已发货'!$H:$H,J5067)=0,"未发货",SUMIFS('[1]2025年已发货'!$E:$E,'[1]2025年已发货'!$F:$F,C5067,'[1]2025年已发货'!$C:$C,F5067,'[1]2025年已发货'!$G:$G,I5067,'[1]2025年已发货'!$H:$H,J5067))</f>
        <v>未发货</v>
      </c>
      <c r="I5067" s="39" t="str">
        <f>VLOOKUP(B5067,辅助信息!E:I,3,FALSE)</f>
        <v>(五冶建设成都盐道街中学初中部改扩建工程-一标)四川省成都市锦江区春熙路街道盐道街4号（盐道街中学初中部）</v>
      </c>
      <c r="J5067" s="40" t="str">
        <f>VLOOKUP(B5067,辅助信息!E:I,4,FALSE)</f>
        <v>谢鑫</v>
      </c>
      <c r="K5067" s="40">
        <f>VLOOKUP(J5067,辅助信息!H:I,2,FALSE)</f>
        <v>18228465067</v>
      </c>
      <c r="L5067" s="109" t="str">
        <f>VLOOKUP(B5067,辅助信息!E:J,6,FALSE)</f>
        <v>联系实际收货人（易前刚18228465067）五冶建设送货单,6份材质书,锈货不收，装货前联系收货人核实到场规格,没提前告知进场规格现场不给予接收</v>
      </c>
      <c r="M5067" s="91">
        <v>45957</v>
      </c>
      <c r="O5067" s="62">
        <f ca="1">IF(OR(M5067="",N5067&lt;&gt;""),"",MAX(M5067-TODAY(),0))</f>
        <v>0</v>
      </c>
      <c r="P5067" s="62">
        <f ca="1">IF(M5067="","",IF(N5067&lt;&gt;"",MAX(N5067-M5067,0),IF(TODAY()&gt;M5067,TODAY()-M5067,0)))</f>
        <v>2</v>
      </c>
      <c r="Q5067" s="29" t="str">
        <f>VLOOKUP(B5067,辅助信息!E:M,9,FALSE)</f>
        <v>ZTWM-CDGS-XS-2025-0073-五冶天府-成都怡心湖片区及龙泉驿医院等项目</v>
      </c>
      <c r="R5067" s="29" t="str">
        <f>_xlfn._xlws.FILTER(辅助信息!D:D,辅助信息!E:E=B5067)</f>
        <v>五冶建设成都盐道街中学初中部改扩建工程-一标</v>
      </c>
    </row>
    <row r="5068" spans="2:18">
      <c r="B5068" s="135" t="s">
        <v>231</v>
      </c>
      <c r="C5068" s="70">
        <v>45959</v>
      </c>
      <c r="D5068" s="40" t="str">
        <f>VLOOKUP(B5068,辅助信息!E:K,7,FALSE)</f>
        <v>JWDDCD2025102100481</v>
      </c>
      <c r="E5068" s="40" t="str">
        <f>VLOOKUP(F5068,辅助信息!A:B,2,FALSE)</f>
        <v>螺纹钢</v>
      </c>
      <c r="F5068" s="40" t="s">
        <v>28</v>
      </c>
      <c r="G5068" s="36">
        <v>5</v>
      </c>
      <c r="H5068" s="134" t="str">
        <f>IF(SUMIFS('[1]2025年已发货'!$E:$E,'[1]2025年已发货'!$F:$F,C5068,'[1]2025年已发货'!$C:$C,F5068,'[1]2025年已发货'!$G:$G,I5068,'[1]2025年已发货'!$H:$H,J5068)=0,"未发货",SUMIFS('[1]2025年已发货'!$E:$E,'[1]2025年已发货'!$F:$F,C5068,'[1]2025年已发货'!$C:$C,F5068,'[1]2025年已发货'!$G:$G,I5068,'[1]2025年已发货'!$H:$H,J5068))</f>
        <v>未发货</v>
      </c>
      <c r="I5068" s="39" t="str">
        <f>VLOOKUP(B5068,辅助信息!E:I,3,FALSE)</f>
        <v>(五冶建设成都盐道街中学初中部改扩建工程-一标)四川省成都市锦江区春熙路街道盐道街4号（盐道街中学初中部）</v>
      </c>
      <c r="J5068" s="40" t="str">
        <f>VLOOKUP(B5068,辅助信息!E:I,4,FALSE)</f>
        <v>谢鑫</v>
      </c>
      <c r="K5068" s="40">
        <f>VLOOKUP(J5068,辅助信息!H:I,2,FALSE)</f>
        <v>18228465067</v>
      </c>
      <c r="L5068" s="109" t="str">
        <f>VLOOKUP(B5068,辅助信息!E:J,6,FALSE)</f>
        <v>联系实际收货人（易前刚18228465067）五冶建设送货单,6份材质书,锈货不收，装货前联系收货人核实到场规格,没提前告知进场规格现场不给予接收</v>
      </c>
      <c r="M5068" s="91">
        <v>45957</v>
      </c>
      <c r="O5068" s="62">
        <f ca="1">IF(OR(M5068="",N5068&lt;&gt;""),"",MAX(M5068-TODAY(),0))</f>
        <v>0</v>
      </c>
      <c r="P5068" s="62">
        <f ca="1">IF(M5068="","",IF(N5068&lt;&gt;"",MAX(N5068-M5068,0),IF(TODAY()&gt;M5068,TODAY()-M5068,0)))</f>
        <v>2</v>
      </c>
      <c r="Q5068" s="29" t="str">
        <f>VLOOKUP(B5068,辅助信息!E:M,9,FALSE)</f>
        <v>ZTWM-CDGS-XS-2025-0073-五冶天府-成都怡心湖片区及龙泉驿医院等项目</v>
      </c>
      <c r="R5068" s="29" t="str">
        <f>_xlfn._xlws.FILTER(辅助信息!D:D,辅助信息!E:E=B5068)</f>
        <v>五冶建设成都盐道街中学初中部改扩建工程-一标</v>
      </c>
    </row>
    <row r="5069" spans="2:18">
      <c r="B5069" s="135" t="s">
        <v>231</v>
      </c>
      <c r="C5069" s="70">
        <v>45959</v>
      </c>
      <c r="D5069" s="40" t="str">
        <f>VLOOKUP(B5069,辅助信息!E:K,7,FALSE)</f>
        <v>JWDDCD2025102100481</v>
      </c>
      <c r="E5069" s="40" t="str">
        <f>VLOOKUP(F5069,辅助信息!A:B,2,FALSE)</f>
        <v>螺纹钢</v>
      </c>
      <c r="F5069" s="40" t="s">
        <v>18</v>
      </c>
      <c r="G5069" s="36">
        <v>5</v>
      </c>
      <c r="H5069" s="134" t="str">
        <f>IF(SUMIFS('[1]2025年已发货'!$E:$E,'[1]2025年已发货'!$F:$F,C5069,'[1]2025年已发货'!$C:$C,F5069,'[1]2025年已发货'!$G:$G,I5069,'[1]2025年已发货'!$H:$H,J5069)=0,"未发货",SUMIFS('[1]2025年已发货'!$E:$E,'[1]2025年已发货'!$F:$F,C5069,'[1]2025年已发货'!$C:$C,F5069,'[1]2025年已发货'!$G:$G,I5069,'[1]2025年已发货'!$H:$H,J5069))</f>
        <v>未发货</v>
      </c>
      <c r="I5069" s="39" t="str">
        <f>VLOOKUP(B5069,辅助信息!E:I,3,FALSE)</f>
        <v>(五冶建设成都盐道街中学初中部改扩建工程-一标)四川省成都市锦江区春熙路街道盐道街4号（盐道街中学初中部）</v>
      </c>
      <c r="J5069" s="40" t="str">
        <f>VLOOKUP(B5069,辅助信息!E:I,4,FALSE)</f>
        <v>谢鑫</v>
      </c>
      <c r="K5069" s="40">
        <f>VLOOKUP(J5069,辅助信息!H:I,2,FALSE)</f>
        <v>18228465067</v>
      </c>
      <c r="L5069" s="109" t="str">
        <f>VLOOKUP(B5069,辅助信息!E:J,6,FALSE)</f>
        <v>联系实际收货人（易前刚18228465067）五冶建设送货单,6份材质书,锈货不收，装货前联系收货人核实到场规格,没提前告知进场规格现场不给予接收</v>
      </c>
      <c r="M5069" s="91">
        <v>45957</v>
      </c>
      <c r="O5069" s="62">
        <f ca="1">IF(OR(M5069="",N5069&lt;&gt;""),"",MAX(M5069-TODAY(),0))</f>
        <v>0</v>
      </c>
      <c r="P5069" s="62">
        <f ca="1">IF(M5069="","",IF(N5069&lt;&gt;"",MAX(N5069-M5069,0),IF(TODAY()&gt;M5069,TODAY()-M5069,0)))</f>
        <v>2</v>
      </c>
      <c r="Q5069" s="29" t="str">
        <f>VLOOKUP(B5069,辅助信息!E:M,9,FALSE)</f>
        <v>ZTWM-CDGS-XS-2025-0073-五冶天府-成都怡心湖片区及龙泉驿医院等项目</v>
      </c>
      <c r="R5069" s="29" t="str">
        <f>_xlfn._xlws.FILTER(辅助信息!D:D,辅助信息!E:E=B5069)</f>
        <v>五冶建设成都盐道街中学初中部改扩建工程-一标</v>
      </c>
    </row>
    <row r="5070" spans="2:18">
      <c r="B5070" s="159" t="s">
        <v>81</v>
      </c>
      <c r="C5070" s="70">
        <v>45959</v>
      </c>
      <c r="D5070" s="160" t="str">
        <f>VLOOKUP(B5070,辅助信息!E:K,7,FALSE)</f>
        <v>JWDDCD2025060900080</v>
      </c>
      <c r="E5070" s="160" t="str">
        <f>VLOOKUP(F5070,辅助信息!A:B,2,FALSE)</f>
        <v>盘螺</v>
      </c>
      <c r="F5070" s="160" t="s">
        <v>49</v>
      </c>
      <c r="G5070" s="161">
        <v>8</v>
      </c>
      <c r="H5070" s="162"/>
      <c r="I5070" s="163" t="str">
        <f>VLOOKUP(B5070,辅助信息!E:I,3,FALSE)</f>
        <v>（华西简阳西城嘉苑）四川省成都市简阳市简城街道高屋村</v>
      </c>
      <c r="J5070" s="160" t="str">
        <f>VLOOKUP(B5070,辅助信息!E:I,4,FALSE)</f>
        <v>张瀚镭</v>
      </c>
      <c r="K5070" s="160">
        <f>VLOOKUP(J5070,辅助信息!H:I,2,FALSE)</f>
        <v>15884666220</v>
      </c>
      <c r="L5070" s="164" t="str">
        <f>VLOOKUP(B5070,辅助信息!E:J,6,FALSE)</f>
        <v>现场禁止使用氢能源挂车！优先威钢发货,我方卸车,新老国标钢厂不加价可直发，因陕钢多次出现磅差，项目拒绝使用</v>
      </c>
      <c r="M5070" s="91">
        <v>45959</v>
      </c>
      <c r="O5070" s="62">
        <f ca="1">IF(OR(M5070="",N5070&lt;&gt;""),"",MAX(M5070-TODAY(),0))</f>
        <v>0</v>
      </c>
      <c r="P5070" s="62">
        <f ca="1">IF(M5070="","",IF(N5070&lt;&gt;"",MAX(N5070-M5070,0),IF(TODAY()&gt;M5070,TODAY()-M5070,0)))</f>
        <v>0</v>
      </c>
      <c r="Q5070" s="29" t="str">
        <f>VLOOKUP(B5070,辅助信息!E:M,9,FALSE)</f>
        <v>ZTWM-CDGS-XS-2024-0030-华西集采-简州大道</v>
      </c>
      <c r="R5070" s="29" t="str">
        <f>_xlfn._xlws.FILTER(辅助信息!D:D,辅助信息!E:E=B5070)</f>
        <v>华西简阳西城嘉苑</v>
      </c>
    </row>
    <row r="5071" spans="2:18">
      <c r="B5071" s="159" t="s">
        <v>81</v>
      </c>
      <c r="C5071" s="70">
        <v>45959</v>
      </c>
      <c r="D5071" s="160" t="str">
        <f>VLOOKUP(B5071,辅助信息!E:K,7,FALSE)</f>
        <v>JWDDCD2025060900080</v>
      </c>
      <c r="E5071" s="160" t="str">
        <f>VLOOKUP(F5071,辅助信息!A:B,2,FALSE)</f>
        <v>盘螺</v>
      </c>
      <c r="F5071" s="160" t="s">
        <v>41</v>
      </c>
      <c r="G5071" s="161">
        <v>12</v>
      </c>
      <c r="H5071" s="162"/>
      <c r="I5071" s="163" t="str">
        <f>VLOOKUP(B5071,辅助信息!E:I,3,FALSE)</f>
        <v>（华西简阳西城嘉苑）四川省成都市简阳市简城街道高屋村</v>
      </c>
      <c r="J5071" s="160" t="str">
        <f>VLOOKUP(B5071,辅助信息!E:I,4,FALSE)</f>
        <v>张瀚镭</v>
      </c>
      <c r="K5071" s="160">
        <f>VLOOKUP(J5071,辅助信息!H:I,2,FALSE)</f>
        <v>15884666220</v>
      </c>
      <c r="L5071" s="164" t="str">
        <f>VLOOKUP(B5071,辅助信息!E:J,6,FALSE)</f>
        <v>现场禁止使用氢能源挂车！优先威钢发货,我方卸车,新老国标钢厂不加价可直发，因陕钢多次出现磅差，项目拒绝使用</v>
      </c>
      <c r="M5071" s="91">
        <v>45959</v>
      </c>
      <c r="O5071" s="62">
        <f ca="1">IF(OR(M5071="",N5071&lt;&gt;""),"",MAX(M5071-TODAY(),0))</f>
        <v>0</v>
      </c>
      <c r="P5071" s="62">
        <f ca="1">IF(M5071="","",IF(N5071&lt;&gt;"",MAX(N5071-M5071,0),IF(TODAY()&gt;M5071,TODAY()-M5071,0)))</f>
        <v>0</v>
      </c>
      <c r="Q5071" s="29" t="str">
        <f>VLOOKUP(B5071,辅助信息!E:M,9,FALSE)</f>
        <v>ZTWM-CDGS-XS-2024-0030-华西集采-简州大道</v>
      </c>
      <c r="R5071" s="29" t="str">
        <f>_xlfn._xlws.FILTER(辅助信息!D:D,辅助信息!E:E=B5071)</f>
        <v>华西简阳西城嘉苑</v>
      </c>
    </row>
    <row r="5072" spans="2:18">
      <c r="B5072" s="159" t="s">
        <v>81</v>
      </c>
      <c r="C5072" s="70">
        <v>45959</v>
      </c>
      <c r="D5072" s="160" t="str">
        <f>VLOOKUP(B5072,辅助信息!E:K,7,FALSE)</f>
        <v>JWDDCD2025060900080</v>
      </c>
      <c r="E5072" s="160" t="str">
        <f>VLOOKUP(F5072,辅助信息!A:B,2,FALSE)</f>
        <v>盘螺</v>
      </c>
      <c r="F5072" s="160" t="s">
        <v>26</v>
      </c>
      <c r="G5072" s="161">
        <v>50</v>
      </c>
      <c r="H5072" s="162"/>
      <c r="I5072" s="163" t="str">
        <f>VLOOKUP(B5072,辅助信息!E:I,3,FALSE)</f>
        <v>（华西简阳西城嘉苑）四川省成都市简阳市简城街道高屋村</v>
      </c>
      <c r="J5072" s="160" t="str">
        <f>VLOOKUP(B5072,辅助信息!E:I,4,FALSE)</f>
        <v>张瀚镭</v>
      </c>
      <c r="K5072" s="160">
        <f>VLOOKUP(J5072,辅助信息!H:I,2,FALSE)</f>
        <v>15884666220</v>
      </c>
      <c r="L5072" s="164" t="str">
        <f>VLOOKUP(B5072,辅助信息!E:J,6,FALSE)</f>
        <v>现场禁止使用氢能源挂车！优先威钢发货,我方卸车,新老国标钢厂不加价可直发，因陕钢多次出现磅差，项目拒绝使用</v>
      </c>
      <c r="M5072" s="91">
        <v>45959</v>
      </c>
      <c r="O5072" s="62">
        <f ca="1">IF(OR(M5072="",N5072&lt;&gt;""),"",MAX(M5072-TODAY(),0))</f>
        <v>0</v>
      </c>
      <c r="P5072" s="62">
        <f ca="1">IF(M5072="","",IF(N5072&lt;&gt;"",MAX(N5072-M5072,0),IF(TODAY()&gt;M5072,TODAY()-M5072,0)))</f>
        <v>0</v>
      </c>
      <c r="Q5072" s="29" t="str">
        <f>VLOOKUP(B5072,辅助信息!E:M,9,FALSE)</f>
        <v>ZTWM-CDGS-XS-2024-0030-华西集采-简州大道</v>
      </c>
      <c r="R5072" s="29" t="str">
        <f>_xlfn._xlws.FILTER(辅助信息!D:D,辅助信息!E:E=B5072)</f>
        <v>华西简阳西城嘉苑</v>
      </c>
    </row>
    <row r="5073" spans="2:18">
      <c r="B5073" s="159" t="s">
        <v>240</v>
      </c>
      <c r="C5073" s="70">
        <v>45959</v>
      </c>
      <c r="D5073" s="160" t="str">
        <f>VLOOKUP(B5073,辅助信息!E:K,7,FALSE)</f>
        <v>JWDDCD2025092400204</v>
      </c>
      <c r="E5073" s="160" t="str">
        <f>VLOOKUP(F5073,辅助信息!A:B,2,FALSE)</f>
        <v>高线</v>
      </c>
      <c r="F5073" s="160" t="s">
        <v>53</v>
      </c>
      <c r="G5073" s="161">
        <v>2.5</v>
      </c>
      <c r="H5073" s="162"/>
      <c r="I5073" s="163" t="str">
        <f>VLOOKUP(B5073,辅助信息!E:I,3,FALSE)</f>
        <v>(五冶钢构龙泉东洪片区70亩住宅、商业及配套工程项目三标段)成都市龙泉驿外东洪路地铁2号线惠王陵地铁C口</v>
      </c>
      <c r="J5073" s="160" t="str">
        <f>VLOOKUP(B5073,辅助信息!E:I,4,FALSE)</f>
        <v>蒋嗣伟</v>
      </c>
      <c r="K5073" s="160">
        <f>VLOOKUP(J5073,辅助信息!H:I,2,FALSE)</f>
        <v>15014331252</v>
      </c>
      <c r="L5073" s="164">
        <f>VLOOKUP(B5073,辅助信息!E:J,6,FALSE)</f>
        <v>0</v>
      </c>
      <c r="M5073" s="91">
        <v>45959</v>
      </c>
      <c r="O5073" s="62">
        <f ca="1">IF(OR(M5073="",N5073&lt;&gt;""),"",MAX(M5073-TODAY(),0))</f>
        <v>0</v>
      </c>
      <c r="P5073" s="62">
        <f ca="1">IF(M5073="","",IF(N5073&lt;&gt;"",MAX(N5073-M5073,0),IF(TODAY()&gt;M5073,TODAY()-M5073,0)))</f>
        <v>0</v>
      </c>
      <c r="Q5073" s="29" t="str">
        <f>VLOOKUP(B5073,辅助信息!E:M,9,FALSE)</f>
        <v>ZTWM-CDGS-XS-2025-0156-五冶钢构-2025年九月第一批次钢筋采购合同(三圣乡项目)-中铁物贸成都公司</v>
      </c>
      <c r="R5073" s="29" t="str">
        <f>_xlfn._xlws.FILTER(辅助信息!D:D,辅助信息!E:E=B5073)</f>
        <v>五冶钢构龙泉东洪片区70亩住宅、商业及配套工程项目三标段</v>
      </c>
    </row>
    <row r="5074" spans="2:18">
      <c r="B5074" s="159" t="s">
        <v>240</v>
      </c>
      <c r="C5074" s="70">
        <v>45959</v>
      </c>
      <c r="D5074" s="160" t="str">
        <f>VLOOKUP(B5074,辅助信息!E:K,7,FALSE)</f>
        <v>JWDDCD2025092400204</v>
      </c>
      <c r="E5074" s="160" t="str">
        <f>VLOOKUP(F5074,辅助信息!A:B,2,FALSE)</f>
        <v>盘螺</v>
      </c>
      <c r="F5074" s="160" t="s">
        <v>41</v>
      </c>
      <c r="G5074" s="161">
        <v>15</v>
      </c>
      <c r="H5074" s="162"/>
      <c r="I5074" s="163" t="str">
        <f>VLOOKUP(B5074,辅助信息!E:I,3,FALSE)</f>
        <v>(五冶钢构龙泉东洪片区70亩住宅、商业及配套工程项目三标段)成都市龙泉驿外东洪路地铁2号线惠王陵地铁C口</v>
      </c>
      <c r="J5074" s="160" t="str">
        <f>VLOOKUP(B5074,辅助信息!E:I,4,FALSE)</f>
        <v>蒋嗣伟</v>
      </c>
      <c r="K5074" s="160">
        <f>VLOOKUP(J5074,辅助信息!H:I,2,FALSE)</f>
        <v>15014331252</v>
      </c>
      <c r="L5074" s="164">
        <f>VLOOKUP(B5074,辅助信息!E:J,6,FALSE)</f>
        <v>0</v>
      </c>
      <c r="M5074" s="91">
        <v>45959</v>
      </c>
      <c r="O5074" s="62">
        <f ca="1">IF(OR(M5074="",N5074&lt;&gt;""),"",MAX(M5074-TODAY(),0))</f>
        <v>0</v>
      </c>
      <c r="P5074" s="62">
        <f ca="1">IF(M5074="","",IF(N5074&lt;&gt;"",MAX(N5074-M5074,0),IF(TODAY()&gt;M5074,TODAY()-M5074,0)))</f>
        <v>0</v>
      </c>
      <c r="Q5074" s="29" t="str">
        <f>VLOOKUP(B5074,辅助信息!E:M,9,FALSE)</f>
        <v>ZTWM-CDGS-XS-2025-0156-五冶钢构-2025年九月第一批次钢筋采购合同(三圣乡项目)-中铁物贸成都公司</v>
      </c>
      <c r="R5074" s="29" t="str">
        <f>_xlfn._xlws.FILTER(辅助信息!D:D,辅助信息!E:E=B5074)</f>
        <v>五冶钢构龙泉东洪片区70亩住宅、商业及配套工程项目三标段</v>
      </c>
    </row>
    <row r="5075" spans="2:18">
      <c r="B5075" s="159" t="s">
        <v>240</v>
      </c>
      <c r="C5075" s="70">
        <v>45959</v>
      </c>
      <c r="D5075" s="160" t="str">
        <f>VLOOKUP(B5075,辅助信息!E:K,7,FALSE)</f>
        <v>JWDDCD2025092400204</v>
      </c>
      <c r="E5075" s="160" t="str">
        <f>VLOOKUP(F5075,辅助信息!A:B,2,FALSE)</f>
        <v>螺纹钢</v>
      </c>
      <c r="F5075" s="160" t="s">
        <v>19</v>
      </c>
      <c r="G5075" s="161">
        <v>10</v>
      </c>
      <c r="H5075" s="162"/>
      <c r="I5075" s="163" t="str">
        <f>VLOOKUP(B5075,辅助信息!E:I,3,FALSE)</f>
        <v>(五冶钢构龙泉东洪片区70亩住宅、商业及配套工程项目三标段)成都市龙泉驿外东洪路地铁2号线惠王陵地铁C口</v>
      </c>
      <c r="J5075" s="160" t="str">
        <f>VLOOKUP(B5075,辅助信息!E:I,4,FALSE)</f>
        <v>蒋嗣伟</v>
      </c>
      <c r="K5075" s="160">
        <f>VLOOKUP(J5075,辅助信息!H:I,2,FALSE)</f>
        <v>15014331252</v>
      </c>
      <c r="L5075" s="164">
        <f>VLOOKUP(B5075,辅助信息!E:J,6,FALSE)</f>
        <v>0</v>
      </c>
      <c r="M5075" s="91">
        <v>45959</v>
      </c>
      <c r="O5075" s="62">
        <f ca="1">IF(OR(M5075="",N5075&lt;&gt;""),"",MAX(M5075-TODAY(),0))</f>
        <v>0</v>
      </c>
      <c r="P5075" s="62">
        <f ca="1">IF(M5075="","",IF(N5075&lt;&gt;"",MAX(N5075-M5075,0),IF(TODAY()&gt;M5075,TODAY()-M5075,0)))</f>
        <v>0</v>
      </c>
      <c r="Q5075" s="29" t="str">
        <f>VLOOKUP(B5075,辅助信息!E:M,9,FALSE)</f>
        <v>ZTWM-CDGS-XS-2025-0156-五冶钢构-2025年九月第一批次钢筋采购合同(三圣乡项目)-中铁物贸成都公司</v>
      </c>
      <c r="R5075" s="29" t="str">
        <f>_xlfn._xlws.FILTER(辅助信息!D:D,辅助信息!E:E=B5075)</f>
        <v>五冶钢构龙泉东洪片区70亩住宅、商业及配套工程项目三标段</v>
      </c>
    </row>
    <row r="5076" spans="2:18">
      <c r="B5076" s="159" t="s">
        <v>240</v>
      </c>
      <c r="C5076" s="70">
        <v>45959</v>
      </c>
      <c r="D5076" s="160" t="str">
        <f>VLOOKUP(B5076,辅助信息!E:K,7,FALSE)</f>
        <v>JWDDCD2025092400204</v>
      </c>
      <c r="E5076" s="160" t="str">
        <f>VLOOKUP(F5076,辅助信息!A:B,2,FALSE)</f>
        <v>螺纹钢</v>
      </c>
      <c r="F5076" s="160" t="s">
        <v>32</v>
      </c>
      <c r="G5076" s="161">
        <v>60</v>
      </c>
      <c r="H5076" s="162"/>
      <c r="I5076" s="163" t="str">
        <f>VLOOKUP(B5076,辅助信息!E:I,3,FALSE)</f>
        <v>(五冶钢构龙泉东洪片区70亩住宅、商业及配套工程项目三标段)成都市龙泉驿外东洪路地铁2号线惠王陵地铁C口</v>
      </c>
      <c r="J5076" s="160" t="str">
        <f>VLOOKUP(B5076,辅助信息!E:I,4,FALSE)</f>
        <v>蒋嗣伟</v>
      </c>
      <c r="K5076" s="160">
        <f>VLOOKUP(J5076,辅助信息!H:I,2,FALSE)</f>
        <v>15014331252</v>
      </c>
      <c r="L5076" s="164">
        <f>VLOOKUP(B5076,辅助信息!E:J,6,FALSE)</f>
        <v>0</v>
      </c>
      <c r="M5076" s="91">
        <v>45959</v>
      </c>
      <c r="O5076" s="62">
        <f ca="1">IF(OR(M5076="",N5076&lt;&gt;""),"",MAX(M5076-TODAY(),0))</f>
        <v>0</v>
      </c>
      <c r="P5076" s="62">
        <f ca="1">IF(M5076="","",IF(N5076&lt;&gt;"",MAX(N5076-M5076,0),IF(TODAY()&gt;M5076,TODAY()-M5076,0)))</f>
        <v>0</v>
      </c>
      <c r="Q5076" s="29" t="str">
        <f>VLOOKUP(B5076,辅助信息!E:M,9,FALSE)</f>
        <v>ZTWM-CDGS-XS-2025-0156-五冶钢构-2025年九月第一批次钢筋采购合同(三圣乡项目)-中铁物贸成都公司</v>
      </c>
      <c r="R5076" s="29" t="str">
        <f>_xlfn._xlws.FILTER(辅助信息!D:D,辅助信息!E:E=B5076)</f>
        <v>五冶钢构龙泉东洪片区70亩住宅、商业及配套工程项目三标段</v>
      </c>
    </row>
    <row r="5077" spans="2:18">
      <c r="B5077" s="159" t="s">
        <v>240</v>
      </c>
      <c r="C5077" s="70">
        <v>45959</v>
      </c>
      <c r="D5077" s="160" t="str">
        <f>VLOOKUP(B5077,辅助信息!E:K,7,FALSE)</f>
        <v>JWDDCD2025092400204</v>
      </c>
      <c r="E5077" s="160" t="str">
        <f>VLOOKUP(F5077,辅助信息!A:B,2,FALSE)</f>
        <v>螺纹钢</v>
      </c>
      <c r="F5077" s="160" t="s">
        <v>33</v>
      </c>
      <c r="G5077" s="161">
        <v>6</v>
      </c>
      <c r="H5077" s="162"/>
      <c r="I5077" s="163" t="str">
        <f>VLOOKUP(B5077,辅助信息!E:I,3,FALSE)</f>
        <v>(五冶钢构龙泉东洪片区70亩住宅、商业及配套工程项目三标段)成都市龙泉驿外东洪路地铁2号线惠王陵地铁C口</v>
      </c>
      <c r="J5077" s="160" t="str">
        <f>VLOOKUP(B5077,辅助信息!E:I,4,FALSE)</f>
        <v>蒋嗣伟</v>
      </c>
      <c r="K5077" s="160">
        <f>VLOOKUP(J5077,辅助信息!H:I,2,FALSE)</f>
        <v>15014331252</v>
      </c>
      <c r="L5077" s="164">
        <f>VLOOKUP(B5077,辅助信息!E:J,6,FALSE)</f>
        <v>0</v>
      </c>
      <c r="M5077" s="91">
        <v>45959</v>
      </c>
      <c r="O5077" s="62">
        <f ca="1">IF(OR(M5077="",N5077&lt;&gt;""),"",MAX(M5077-TODAY(),0))</f>
        <v>0</v>
      </c>
      <c r="P5077" s="62">
        <f ca="1">IF(M5077="","",IF(N5077&lt;&gt;"",MAX(N5077-M5077,0),IF(TODAY()&gt;M5077,TODAY()-M5077,0)))</f>
        <v>0</v>
      </c>
      <c r="Q5077" s="29" t="str">
        <f>VLOOKUP(B5077,辅助信息!E:M,9,FALSE)</f>
        <v>ZTWM-CDGS-XS-2025-0156-五冶钢构-2025年九月第一批次钢筋采购合同(三圣乡项目)-中铁物贸成都公司</v>
      </c>
      <c r="R5077" s="29" t="str">
        <f>_xlfn._xlws.FILTER(辅助信息!D:D,辅助信息!E:E=B5077)</f>
        <v>五冶钢构龙泉东洪片区70亩住宅、商业及配套工程项目三标段</v>
      </c>
    </row>
    <row r="5078" spans="2:18">
      <c r="B5078" s="159" t="s">
        <v>240</v>
      </c>
      <c r="C5078" s="70">
        <v>45959</v>
      </c>
      <c r="D5078" s="160" t="str">
        <f>VLOOKUP(B5078,辅助信息!E:K,7,FALSE)</f>
        <v>JWDDCD2025092400204</v>
      </c>
      <c r="E5078" s="160" t="str">
        <f>VLOOKUP(F5078,辅助信息!A:B,2,FALSE)</f>
        <v>螺纹钢</v>
      </c>
      <c r="F5078" s="160" t="s">
        <v>18</v>
      </c>
      <c r="G5078" s="161">
        <v>10</v>
      </c>
      <c r="H5078" s="162"/>
      <c r="I5078" s="163" t="str">
        <f>VLOOKUP(B5078,辅助信息!E:I,3,FALSE)</f>
        <v>(五冶钢构龙泉东洪片区70亩住宅、商业及配套工程项目三标段)成都市龙泉驿外东洪路地铁2号线惠王陵地铁C口</v>
      </c>
      <c r="J5078" s="160" t="str">
        <f>VLOOKUP(B5078,辅助信息!E:I,4,FALSE)</f>
        <v>蒋嗣伟</v>
      </c>
      <c r="K5078" s="160">
        <f>VLOOKUP(J5078,辅助信息!H:I,2,FALSE)</f>
        <v>15014331252</v>
      </c>
      <c r="L5078" s="164">
        <f>VLOOKUP(B5078,辅助信息!E:J,6,FALSE)</f>
        <v>0</v>
      </c>
      <c r="M5078" s="91">
        <v>45959</v>
      </c>
      <c r="O5078" s="62">
        <f ca="1">IF(OR(M5078="",N5078&lt;&gt;""),"",MAX(M5078-TODAY(),0))</f>
        <v>0</v>
      </c>
      <c r="P5078" s="62">
        <f ca="1">IF(M5078="","",IF(N5078&lt;&gt;"",MAX(N5078-M5078,0),IF(TODAY()&gt;M5078,TODAY()-M5078,0)))</f>
        <v>0</v>
      </c>
      <c r="Q5078" s="29" t="str">
        <f>VLOOKUP(B5078,辅助信息!E:M,9,FALSE)</f>
        <v>ZTWM-CDGS-XS-2025-0156-五冶钢构-2025年九月第一批次钢筋采购合同(三圣乡项目)-中铁物贸成都公司</v>
      </c>
      <c r="R5078" s="29" t="str">
        <f>_xlfn._xlws.FILTER(辅助信息!D:D,辅助信息!E:E=B5078)</f>
        <v>五冶钢构龙泉东洪片区70亩住宅、商业及配套工程项目三标段</v>
      </c>
    </row>
    <row r="5079" spans="2:18">
      <c r="B5079" s="159" t="s">
        <v>240</v>
      </c>
      <c r="C5079" s="70">
        <v>45959</v>
      </c>
      <c r="D5079" s="160" t="str">
        <f>VLOOKUP(B5079,辅助信息!E:K,7,FALSE)</f>
        <v>JWDDCD2025092400204</v>
      </c>
      <c r="E5079" s="160" t="str">
        <f>VLOOKUP(F5079,辅助信息!A:B,2,FALSE)</f>
        <v>螺纹钢</v>
      </c>
      <c r="F5079" s="160" t="s">
        <v>66</v>
      </c>
      <c r="G5079" s="161">
        <v>3</v>
      </c>
      <c r="H5079" s="162"/>
      <c r="I5079" s="163" t="str">
        <f>VLOOKUP(B5079,辅助信息!E:I,3,FALSE)</f>
        <v>(五冶钢构龙泉东洪片区70亩住宅、商业及配套工程项目三标段)成都市龙泉驿外东洪路地铁2号线惠王陵地铁C口</v>
      </c>
      <c r="J5079" s="160" t="str">
        <f>VLOOKUP(B5079,辅助信息!E:I,4,FALSE)</f>
        <v>蒋嗣伟</v>
      </c>
      <c r="K5079" s="160">
        <f>VLOOKUP(J5079,辅助信息!H:I,2,FALSE)</f>
        <v>15014331252</v>
      </c>
      <c r="L5079" s="164">
        <f>VLOOKUP(B5079,辅助信息!E:J,6,FALSE)</f>
        <v>0</v>
      </c>
      <c r="M5079" s="91">
        <v>45959</v>
      </c>
      <c r="O5079" s="62">
        <f ca="1">IF(OR(M5079="",N5079&lt;&gt;""),"",MAX(M5079-TODAY(),0))</f>
        <v>0</v>
      </c>
      <c r="P5079" s="62">
        <f ca="1">IF(M5079="","",IF(N5079&lt;&gt;"",MAX(N5079-M5079,0),IF(TODAY()&gt;M5079,TODAY()-M5079,0)))</f>
        <v>0</v>
      </c>
      <c r="Q5079" s="29" t="str">
        <f>VLOOKUP(B5079,辅助信息!E:M,9,FALSE)</f>
        <v>ZTWM-CDGS-XS-2025-0156-五冶钢构-2025年九月第一批次钢筋采购合同(三圣乡项目)-中铁物贸成都公司</v>
      </c>
      <c r="R5079" s="29" t="str">
        <f>_xlfn._xlws.FILTER(辅助信息!D:D,辅助信息!E:E=B5079)</f>
        <v>五冶钢构龙泉东洪片区70亩住宅、商业及配套工程项目三标段</v>
      </c>
    </row>
    <row r="5080" spans="2:18">
      <c r="B5080" s="159" t="s">
        <v>240</v>
      </c>
      <c r="C5080" s="70">
        <v>45959</v>
      </c>
      <c r="D5080" s="160" t="str">
        <f>VLOOKUP(B5080,辅助信息!E:K,7,FALSE)</f>
        <v>JWDDCD2025092400204</v>
      </c>
      <c r="E5080" s="160" t="str">
        <f>VLOOKUP(F5080,辅助信息!A:B,2,FALSE)</f>
        <v>螺纹钢</v>
      </c>
      <c r="F5080" s="160" t="s">
        <v>45</v>
      </c>
      <c r="G5080" s="161">
        <v>3</v>
      </c>
      <c r="H5080" s="162"/>
      <c r="I5080" s="163" t="str">
        <f>VLOOKUP(B5080,辅助信息!E:I,3,FALSE)</f>
        <v>(五冶钢构龙泉东洪片区70亩住宅、商业及配套工程项目三标段)成都市龙泉驿外东洪路地铁2号线惠王陵地铁C口</v>
      </c>
      <c r="J5080" s="160" t="str">
        <f>VLOOKUP(B5080,辅助信息!E:I,4,FALSE)</f>
        <v>蒋嗣伟</v>
      </c>
      <c r="K5080" s="160">
        <f>VLOOKUP(J5080,辅助信息!H:I,2,FALSE)</f>
        <v>15014331252</v>
      </c>
      <c r="L5080" s="164">
        <f>VLOOKUP(B5080,辅助信息!E:J,6,FALSE)</f>
        <v>0</v>
      </c>
      <c r="M5080" s="91">
        <v>45959</v>
      </c>
      <c r="O5080" s="62">
        <f ca="1">IF(OR(M5080="",N5080&lt;&gt;""),"",MAX(M5080-TODAY(),0))</f>
        <v>0</v>
      </c>
      <c r="P5080" s="62">
        <f ca="1">IF(M5080="","",IF(N5080&lt;&gt;"",MAX(N5080-M5080,0),IF(TODAY()&gt;M5080,TODAY()-M5080,0)))</f>
        <v>0</v>
      </c>
      <c r="Q5080" s="29" t="str">
        <f>VLOOKUP(B5080,辅助信息!E:M,9,FALSE)</f>
        <v>ZTWM-CDGS-XS-2025-0156-五冶钢构-2025年九月第一批次钢筋采购合同(三圣乡项目)-中铁物贸成都公司</v>
      </c>
      <c r="R5080" s="29" t="str">
        <f>_xlfn._xlws.FILTER(辅助信息!D:D,辅助信息!E:E=B5080)</f>
        <v>五冶钢构龙泉东洪片区70亩住宅、商业及配套工程项目三标段</v>
      </c>
    </row>
    <row r="5081" spans="2:18">
      <c r="B5081" s="159" t="s">
        <v>240</v>
      </c>
      <c r="C5081" s="70">
        <v>45959</v>
      </c>
      <c r="D5081" s="160" t="str">
        <f>VLOOKUP(B5081,辅助信息!E:K,7,FALSE)</f>
        <v>JWDDCD2025092400204</v>
      </c>
      <c r="E5081" s="160" t="str">
        <f>VLOOKUP(F5081,辅助信息!A:B,2,FALSE)</f>
        <v>螺纹钢</v>
      </c>
      <c r="F5081" s="160" t="s">
        <v>58</v>
      </c>
      <c r="G5081" s="161">
        <v>3</v>
      </c>
      <c r="H5081" s="162"/>
      <c r="I5081" s="163" t="str">
        <f>VLOOKUP(B5081,辅助信息!E:I,3,FALSE)</f>
        <v>(五冶钢构龙泉东洪片区70亩住宅、商业及配套工程项目三标段)成都市龙泉驿外东洪路地铁2号线惠王陵地铁C口</v>
      </c>
      <c r="J5081" s="160" t="str">
        <f>VLOOKUP(B5081,辅助信息!E:I,4,FALSE)</f>
        <v>蒋嗣伟</v>
      </c>
      <c r="K5081" s="160">
        <f>VLOOKUP(J5081,辅助信息!H:I,2,FALSE)</f>
        <v>15014331252</v>
      </c>
      <c r="L5081" s="164">
        <f>VLOOKUP(B5081,辅助信息!E:J,6,FALSE)</f>
        <v>0</v>
      </c>
      <c r="M5081" s="91">
        <v>45959</v>
      </c>
      <c r="O5081" s="62">
        <f ca="1">IF(OR(M5081="",N5081&lt;&gt;""),"",MAX(M5081-TODAY(),0))</f>
        <v>0</v>
      </c>
      <c r="P5081" s="62">
        <f ca="1">IF(M5081="","",IF(N5081&lt;&gt;"",MAX(N5081-M5081,0),IF(TODAY()&gt;M5081,TODAY()-M5081,0)))</f>
        <v>0</v>
      </c>
      <c r="Q5081" s="29" t="str">
        <f>VLOOKUP(B5081,辅助信息!E:M,9,FALSE)</f>
        <v>ZTWM-CDGS-XS-2025-0156-五冶钢构-2025年九月第一批次钢筋采购合同(三圣乡项目)-中铁物贸成都公司</v>
      </c>
      <c r="R5081" s="29" t="str">
        <f>_xlfn._xlws.FILTER(辅助信息!D:D,辅助信息!E:E=B5081)</f>
        <v>五冶钢构龙泉东洪片区70亩住宅、商业及配套工程项目三标段</v>
      </c>
    </row>
    <row r="5082" spans="2:18">
      <c r="B5082" s="159" t="s">
        <v>240</v>
      </c>
      <c r="C5082" s="70">
        <v>45959</v>
      </c>
      <c r="D5082" s="160" t="str">
        <f>VLOOKUP(B5082,辅助信息!E:K,7,FALSE)</f>
        <v>JWDDCD2025092400204</v>
      </c>
      <c r="E5082" s="160" t="str">
        <f>VLOOKUP(F5082,辅助信息!A:B,2,FALSE)</f>
        <v>螺纹钢</v>
      </c>
      <c r="F5082" s="160" t="s">
        <v>46</v>
      </c>
      <c r="G5082" s="161">
        <v>6</v>
      </c>
      <c r="H5082" s="162"/>
      <c r="I5082" s="163" t="str">
        <f>VLOOKUP(B5082,辅助信息!E:I,3,FALSE)</f>
        <v>(五冶钢构龙泉东洪片区70亩住宅、商业及配套工程项目三标段)成都市龙泉驿外东洪路地铁2号线惠王陵地铁C口</v>
      </c>
      <c r="J5082" s="160" t="str">
        <f>VLOOKUP(B5082,辅助信息!E:I,4,FALSE)</f>
        <v>蒋嗣伟</v>
      </c>
      <c r="K5082" s="160">
        <f>VLOOKUP(J5082,辅助信息!H:I,2,FALSE)</f>
        <v>15014331252</v>
      </c>
      <c r="L5082" s="164">
        <f>VLOOKUP(B5082,辅助信息!E:J,6,FALSE)</f>
        <v>0</v>
      </c>
      <c r="M5082" s="91">
        <v>45959</v>
      </c>
      <c r="O5082" s="62">
        <f ca="1">IF(OR(M5082="",N5082&lt;&gt;""),"",MAX(M5082-TODAY(),0))</f>
        <v>0</v>
      </c>
      <c r="P5082" s="62">
        <f ca="1">IF(M5082="","",IF(N5082&lt;&gt;"",MAX(N5082-M5082,0),IF(TODAY()&gt;M5082,TODAY()-M5082,0)))</f>
        <v>0</v>
      </c>
      <c r="Q5082" s="29" t="str">
        <f>VLOOKUP(B5082,辅助信息!E:M,9,FALSE)</f>
        <v>ZTWM-CDGS-XS-2025-0156-五冶钢构-2025年九月第一批次钢筋采购合同(三圣乡项目)-中铁物贸成都公司</v>
      </c>
      <c r="R5082" s="29" t="str">
        <f>_xlfn._xlws.FILTER(辅助信息!D:D,辅助信息!E:E=B5082)</f>
        <v>五冶钢构龙泉东洪片区70亩住宅、商业及配套工程项目三标段</v>
      </c>
    </row>
    <row r="5083" spans="2:18">
      <c r="B5083" s="159" t="s">
        <v>240</v>
      </c>
      <c r="C5083" s="70">
        <v>45959</v>
      </c>
      <c r="D5083" s="160" t="str">
        <f>VLOOKUP(B5083,辅助信息!E:K,7,FALSE)</f>
        <v>JWDDCD2025092400204</v>
      </c>
      <c r="E5083" s="160" t="str">
        <f>VLOOKUP(F5083,辅助信息!A:B,2,FALSE)</f>
        <v>螺纹钢</v>
      </c>
      <c r="F5083" s="160" t="s">
        <v>22</v>
      </c>
      <c r="G5083" s="161">
        <v>25</v>
      </c>
      <c r="H5083" s="162"/>
      <c r="I5083" s="163" t="str">
        <f>VLOOKUP(B5083,辅助信息!E:I,3,FALSE)</f>
        <v>(五冶钢构龙泉东洪片区70亩住宅、商业及配套工程项目三标段)成都市龙泉驿外东洪路地铁2号线惠王陵地铁C口</v>
      </c>
      <c r="J5083" s="160" t="str">
        <f>VLOOKUP(B5083,辅助信息!E:I,4,FALSE)</f>
        <v>蒋嗣伟</v>
      </c>
      <c r="K5083" s="160">
        <f>VLOOKUP(J5083,辅助信息!H:I,2,FALSE)</f>
        <v>15014331252</v>
      </c>
      <c r="L5083" s="164">
        <f>VLOOKUP(B5083,辅助信息!E:J,6,FALSE)</f>
        <v>0</v>
      </c>
      <c r="M5083" s="91">
        <v>45959</v>
      </c>
      <c r="O5083" s="62">
        <f ca="1">IF(OR(M5083="",N5083&lt;&gt;""),"",MAX(M5083-TODAY(),0))</f>
        <v>0</v>
      </c>
      <c r="P5083" s="62">
        <f ca="1">IF(M5083="","",IF(N5083&lt;&gt;"",MAX(N5083-M5083,0),IF(TODAY()&gt;M5083,TODAY()-M5083,0)))</f>
        <v>0</v>
      </c>
      <c r="Q5083" s="29" t="str">
        <f>VLOOKUP(B5083,辅助信息!E:M,9,FALSE)</f>
        <v>ZTWM-CDGS-XS-2025-0156-五冶钢构-2025年九月第一批次钢筋采购合同(三圣乡项目)-中铁物贸成都公司</v>
      </c>
      <c r="R5083" s="29" t="str">
        <f>_xlfn._xlws.FILTER(辅助信息!D:D,辅助信息!E:E=B5083)</f>
        <v>五冶钢构龙泉东洪片区70亩住宅、商业及配套工程项目三标段</v>
      </c>
    </row>
    <row r="5084" spans="2:18">
      <c r="B5084" s="159" t="s">
        <v>31</v>
      </c>
      <c r="C5084" s="70">
        <v>45959</v>
      </c>
      <c r="D5084" s="160" t="str">
        <f>VLOOKUP(B5084,辅助信息!E:K,7,FALSE)</f>
        <v>JWDDCD2024121000136</v>
      </c>
      <c r="E5084" s="160" t="str">
        <f>VLOOKUP(F5084,辅助信息!A:B,2,FALSE)</f>
        <v>盘螺</v>
      </c>
      <c r="F5084" s="160" t="s">
        <v>49</v>
      </c>
      <c r="G5084" s="161">
        <v>24</v>
      </c>
      <c r="H5084" s="162"/>
      <c r="I5084" s="163" t="str">
        <f>VLOOKUP(B5084,辅助信息!E:I,3,FALSE)</f>
        <v>（四川商建-射洪城乡一体化项目）遂宁市射洪市忠新幼儿园北侧约220米新溪小区</v>
      </c>
      <c r="J5084" s="160" t="str">
        <f>VLOOKUP(B5084,辅助信息!E:I,4,FALSE)</f>
        <v>柏子刚</v>
      </c>
      <c r="K5084" s="160">
        <f>VLOOKUP(J5084,辅助信息!H:I,2,FALSE)</f>
        <v>15692885305</v>
      </c>
      <c r="L5084" s="164" t="str">
        <f>VLOOKUP(B5084,辅助信息!E:J,6,FALSE)</f>
        <v>提前联系到场规格及数量</v>
      </c>
      <c r="M5084" s="91">
        <v>45959</v>
      </c>
      <c r="O5084" s="62">
        <f ca="1">IF(OR(M5084="",N5084&lt;&gt;""),"",MAX(M5084-TODAY(),0))</f>
        <v>0</v>
      </c>
      <c r="P5084" s="62">
        <f ca="1">IF(M5084="","",IF(N5084&lt;&gt;"",MAX(N5084-M5084,0),IF(TODAY()&gt;M5084,TODAY()-M5084,0)))</f>
        <v>0</v>
      </c>
      <c r="Q5084" s="29" t="str">
        <f>VLOOKUP(B5084,辅助信息!E:M,9,FALSE)</f>
        <v>ZTWM-CDGS-XS-2024-0179-四川商投-射洪城乡一体化建设项目</v>
      </c>
      <c r="R5084" s="29" t="str">
        <f>_xlfn._xlws.FILTER(辅助信息!D:D,辅助信息!E:E=B5084)</f>
        <v>四川商建
射洪城乡一体化项目</v>
      </c>
    </row>
    <row r="5085" spans="2:18">
      <c r="B5085" s="159" t="s">
        <v>31</v>
      </c>
      <c r="C5085" s="70">
        <v>45959</v>
      </c>
      <c r="D5085" s="160" t="str">
        <f>VLOOKUP(B5085,辅助信息!E:K,7,FALSE)</f>
        <v>JWDDCD2024121000136</v>
      </c>
      <c r="E5085" s="160" t="str">
        <f>VLOOKUP(F5085,辅助信息!A:B,2,FALSE)</f>
        <v>螺纹钢</v>
      </c>
      <c r="F5085" s="160" t="s">
        <v>19</v>
      </c>
      <c r="G5085" s="161">
        <v>11</v>
      </c>
      <c r="H5085" s="162"/>
      <c r="I5085" s="163" t="str">
        <f>VLOOKUP(B5085,辅助信息!E:I,3,FALSE)</f>
        <v>（四川商建-射洪城乡一体化项目）遂宁市射洪市忠新幼儿园北侧约220米新溪小区</v>
      </c>
      <c r="J5085" s="160" t="str">
        <f>VLOOKUP(B5085,辅助信息!E:I,4,FALSE)</f>
        <v>柏子刚</v>
      </c>
      <c r="K5085" s="160">
        <f>VLOOKUP(J5085,辅助信息!H:I,2,FALSE)</f>
        <v>15692885305</v>
      </c>
      <c r="L5085" s="164" t="str">
        <f>VLOOKUP(B5085,辅助信息!E:J,6,FALSE)</f>
        <v>提前联系到场规格及数量</v>
      </c>
      <c r="M5085" s="91">
        <v>45959</v>
      </c>
      <c r="O5085" s="62">
        <f ca="1">IF(OR(M5085="",N5085&lt;&gt;""),"",MAX(M5085-TODAY(),0))</f>
        <v>0</v>
      </c>
      <c r="P5085" s="62">
        <f ca="1">IF(M5085="","",IF(N5085&lt;&gt;"",MAX(N5085-M5085,0),IF(TODAY()&gt;M5085,TODAY()-M5085,0)))</f>
        <v>0</v>
      </c>
      <c r="Q5085" s="29" t="str">
        <f>VLOOKUP(B5085,辅助信息!E:M,9,FALSE)</f>
        <v>ZTWM-CDGS-XS-2024-0179-四川商投-射洪城乡一体化建设项目</v>
      </c>
      <c r="R5085" s="29" t="str">
        <f>_xlfn._xlws.FILTER(辅助信息!D:D,辅助信息!E:E=B5085)</f>
        <v>四川商建
射洪城乡一体化项目</v>
      </c>
    </row>
    <row r="5086" spans="2:18">
      <c r="B5086" s="159" t="s">
        <v>31</v>
      </c>
      <c r="C5086" s="70">
        <v>45959</v>
      </c>
      <c r="D5086" s="160" t="str">
        <f>VLOOKUP(B5086,辅助信息!E:K,7,FALSE)</f>
        <v>JWDDCD2024121000136</v>
      </c>
      <c r="E5086" s="160" t="str">
        <f>VLOOKUP(F5086,辅助信息!A:B,2,FALSE)</f>
        <v>螺纹钢</v>
      </c>
      <c r="F5086" s="160" t="s">
        <v>22</v>
      </c>
      <c r="G5086" s="161">
        <v>35</v>
      </c>
      <c r="H5086" s="162"/>
      <c r="I5086" s="163" t="str">
        <f>VLOOKUP(B5086,辅助信息!E:I,3,FALSE)</f>
        <v>（四川商建-射洪城乡一体化项目）遂宁市射洪市忠新幼儿园北侧约220米新溪小区</v>
      </c>
      <c r="J5086" s="160" t="str">
        <f>VLOOKUP(B5086,辅助信息!E:I,4,FALSE)</f>
        <v>柏子刚</v>
      </c>
      <c r="K5086" s="160">
        <f>VLOOKUP(J5086,辅助信息!H:I,2,FALSE)</f>
        <v>15692885305</v>
      </c>
      <c r="L5086" s="164" t="str">
        <f>VLOOKUP(B5086,辅助信息!E:J,6,FALSE)</f>
        <v>提前联系到场规格及数量</v>
      </c>
      <c r="M5086" s="91">
        <v>45959</v>
      </c>
      <c r="O5086" s="62">
        <f ca="1">IF(OR(M5086="",N5086&lt;&gt;""),"",MAX(M5086-TODAY(),0))</f>
        <v>0</v>
      </c>
      <c r="P5086" s="62">
        <f ca="1">IF(M5086="","",IF(N5086&lt;&gt;"",MAX(N5086-M5086,0),IF(TODAY()&gt;M5086,TODAY()-M5086,0)))</f>
        <v>0</v>
      </c>
      <c r="Q5086" s="29" t="str">
        <f>VLOOKUP(B5086,辅助信息!E:M,9,FALSE)</f>
        <v>ZTWM-CDGS-XS-2024-0179-四川商投-射洪城乡一体化建设项目</v>
      </c>
      <c r="R5086" s="29" t="str">
        <f>_xlfn._xlws.FILTER(辅助信息!D:D,辅助信息!E:E=B5086)</f>
        <v>四川商建
射洪城乡一体化项目</v>
      </c>
    </row>
  </sheetData>
  <protectedRanges>
    <protectedRange sqref="M3348:M3353" name="区域1"/>
  </protectedRanges>
  <autoFilter ref="A1:Q5072">
    <filterColumn colId="2">
      <filters>
        <dateGroupItem year="2025" month="10" day="29"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5" operator="lessThan">
      <formula>TODAY()</formula>
    </cfRule>
  </conditionalFormatting>
  <conditionalFormatting sqref="L32:O32">
    <cfRule type="containsText" dxfId="1" priority="1982" operator="between" text="送货车型9.6米">
      <formula>NOT(ISERROR(SEARCH("送货车型9.6米",L32)))</formula>
    </cfRule>
  </conditionalFormatting>
  <conditionalFormatting sqref="L40:O40">
    <cfRule type="containsText" dxfId="1" priority="1979" operator="between" text="送货车型9.6米">
      <formula>NOT(ISERROR(SEARCH("送货车型9.6米",L40)))</formula>
    </cfRule>
  </conditionalFormatting>
  <conditionalFormatting sqref="L45:O45">
    <cfRule type="containsText" dxfId="1" priority="1981" operator="between" text="送货车型9.6米">
      <formula>NOT(ISERROR(SEARCH("送货车型9.6米",L45)))</formula>
    </cfRule>
  </conditionalFormatting>
  <conditionalFormatting sqref="L50:O50">
    <cfRule type="containsText" dxfId="1" priority="1978" operator="between" text="送货车型9.6米">
      <formula>NOT(ISERROR(SEARCH("送货车型9.6米",L50)))</formula>
    </cfRule>
  </conditionalFormatting>
  <conditionalFormatting sqref="L85:O85">
    <cfRule type="containsText" dxfId="1" priority="1973" operator="between" text="送货车型9.6米">
      <formula>NOT(ISERROR(SEARCH("送货车型9.6米",L85)))</formula>
    </cfRule>
  </conditionalFormatting>
  <conditionalFormatting sqref="L89:O89">
    <cfRule type="containsText" dxfId="1" priority="1972" operator="between" text="送货车型9.6米">
      <formula>NOT(ISERROR(SEARCH("送货车型9.6米",L89)))</formula>
    </cfRule>
  </conditionalFormatting>
  <conditionalFormatting sqref="L166:O166">
    <cfRule type="containsText" dxfId="1" priority="1968" operator="between" text="送货车型9.6米">
      <formula>NOT(ISERROR(SEARCH("送货车型9.6米",L166)))</formula>
    </cfRule>
  </conditionalFormatting>
  <conditionalFormatting sqref="L178:O178">
    <cfRule type="containsText" dxfId="1" priority="1963" operator="between" text="送货车型9.6米">
      <formula>NOT(ISERROR(SEARCH("送货车型9.6米",L178)))</formula>
    </cfRule>
  </conditionalFormatting>
  <conditionalFormatting sqref="L193:O193">
    <cfRule type="containsText" dxfId="1" priority="1960" operator="between" text="送货车型9.6米">
      <formula>NOT(ISERROR(SEARCH("送货车型9.6米",L193)))</formula>
    </cfRule>
  </conditionalFormatting>
  <conditionalFormatting sqref="L197:O197">
    <cfRule type="containsText" dxfId="1" priority="1959" operator="between" text="送货车型9.6米">
      <formula>NOT(ISERROR(SEARCH("送货车型9.6米",L197)))</formula>
    </cfRule>
  </conditionalFormatting>
  <conditionalFormatting sqref="L270:O270">
    <cfRule type="containsText" dxfId="1" priority="1939" operator="between" text="送货车型9.6米">
      <formula>NOT(ISERROR(SEARCH("送货车型9.6米",L270)))</formula>
    </cfRule>
  </conditionalFormatting>
  <conditionalFormatting sqref="L274:O274">
    <cfRule type="containsText" dxfId="1" priority="1938" operator="between" text="送货车型9.6米">
      <formula>NOT(ISERROR(SEARCH("送货车型9.6米",L274)))</formula>
    </cfRule>
  </conditionalFormatting>
  <conditionalFormatting sqref="L278:O278">
    <cfRule type="containsText" dxfId="1" priority="1937" operator="between" text="送货车型9.6米">
      <formula>NOT(ISERROR(SEARCH("送货车型9.6米",L278)))</formula>
    </cfRule>
  </conditionalFormatting>
  <conditionalFormatting sqref="L284:O284">
    <cfRule type="containsText" dxfId="1" priority="1936" operator="between" text="送货车型9.6米">
      <formula>NOT(ISERROR(SEARCH("送货车型9.6米",L284)))</formula>
    </cfRule>
  </conditionalFormatting>
  <conditionalFormatting sqref="L288:O288">
    <cfRule type="containsText" dxfId="1" priority="1935" operator="between" text="送货车型9.6米">
      <formula>NOT(ISERROR(SEARCH("送货车型9.6米",L288)))</formula>
    </cfRule>
  </conditionalFormatting>
  <conditionalFormatting sqref="L290:O290">
    <cfRule type="containsText" dxfId="1" priority="1934" operator="between" text="送货车型9.6米">
      <formula>NOT(ISERROR(SEARCH("送货车型9.6米",L290)))</formula>
    </cfRule>
  </conditionalFormatting>
  <conditionalFormatting sqref="L295:O295">
    <cfRule type="containsText" dxfId="1" priority="1933" operator="between" text="送货车型9.6米">
      <formula>NOT(ISERROR(SEARCH("送货车型9.6米",L295)))</formula>
    </cfRule>
  </conditionalFormatting>
  <conditionalFormatting sqref="L299:O299">
    <cfRule type="containsText" dxfId="1" priority="1932" operator="between" text="送货车型9.6米">
      <formula>NOT(ISERROR(SEARCH("送货车型9.6米",L299)))</formula>
    </cfRule>
  </conditionalFormatting>
  <conditionalFormatting sqref="L307:O307">
    <cfRule type="containsText" dxfId="1" priority="1931" operator="between" text="送货车型9.6米">
      <formula>NOT(ISERROR(SEARCH("送货车型9.6米",L307)))</formula>
    </cfRule>
  </conditionalFormatting>
  <conditionalFormatting sqref="L310:O310">
    <cfRule type="containsText" dxfId="1" priority="1930" operator="between" text="送货车型9.6米">
      <formula>NOT(ISERROR(SEARCH("送货车型9.6米",L310)))</formula>
    </cfRule>
  </conditionalFormatting>
  <conditionalFormatting sqref="L318">
    <cfRule type="containsText" dxfId="1" priority="1929" operator="between" text="送货车型9.6米">
      <formula>NOT(ISERROR(SEARCH("送货车型9.6米",L318)))</formula>
    </cfRule>
  </conditionalFormatting>
  <conditionalFormatting sqref="L328">
    <cfRule type="containsText" dxfId="1" priority="1928" operator="between" text="送货车型9.6米">
      <formula>NOT(ISERROR(SEARCH("送货车型9.6米",L328)))</formula>
    </cfRule>
  </conditionalFormatting>
  <conditionalFormatting sqref="L332">
    <cfRule type="containsText" dxfId="1" priority="1925" operator="between" text="送货车型9.6米">
      <formula>NOT(ISERROR(SEARCH("送货车型9.6米",L332)))</formula>
    </cfRule>
  </conditionalFormatting>
  <conditionalFormatting sqref="L350:O350">
    <cfRule type="containsText" dxfId="1" priority="1923" operator="between" text="送货车型9.6米">
      <formula>NOT(ISERROR(SEARCH("送货车型9.6米",L350)))</formula>
    </cfRule>
  </conditionalFormatting>
  <conditionalFormatting sqref="L353">
    <cfRule type="containsText" dxfId="1" priority="1917" operator="between" text="送货车型9.6米">
      <formula>NOT(ISERROR(SEARCH("送货车型9.6米",L353)))</formula>
    </cfRule>
  </conditionalFormatting>
  <conditionalFormatting sqref="L357">
    <cfRule type="containsText" dxfId="1" priority="1916" operator="between" text="送货车型9.6米">
      <formula>NOT(ISERROR(SEARCH("送货车型9.6米",L357)))</formula>
    </cfRule>
  </conditionalFormatting>
  <conditionalFormatting sqref="L362">
    <cfRule type="containsText" dxfId="1" priority="1915" operator="between" text="送货车型9.6米">
      <formula>NOT(ISERROR(SEARCH("送货车型9.6米",L362)))</formula>
    </cfRule>
  </conditionalFormatting>
  <conditionalFormatting sqref="L365">
    <cfRule type="containsText" dxfId="1" priority="1914" operator="between" text="送货车型9.6米">
      <formula>NOT(ISERROR(SEARCH("送货车型9.6米",L365)))</formula>
    </cfRule>
  </conditionalFormatting>
  <conditionalFormatting sqref="L368">
    <cfRule type="containsText" dxfId="1" priority="1913" operator="between" text="送货车型9.6米">
      <formula>NOT(ISERROR(SEARCH("送货车型9.6米",L368)))</formula>
    </cfRule>
  </conditionalFormatting>
  <conditionalFormatting sqref="L395">
    <cfRule type="containsText" dxfId="1" priority="1884" operator="between" text="送货车型9.6米">
      <formula>NOT(ISERROR(SEARCH("送货车型9.6米",L395)))</formula>
    </cfRule>
  </conditionalFormatting>
  <conditionalFormatting sqref="L417:O417">
    <cfRule type="containsText" dxfId="1" priority="1876" operator="between" text="送货车型9.6米">
      <formula>NOT(ISERROR(SEARCH("送货车型9.6米",L417)))</formula>
    </cfRule>
  </conditionalFormatting>
  <conditionalFormatting sqref="L509">
    <cfRule type="containsText" dxfId="1" priority="1874" operator="between" text="送货车型9.6米">
      <formula>NOT(ISERROR(SEARCH("送货车型9.6米",L509)))</formula>
    </cfRule>
  </conditionalFormatting>
  <conditionalFormatting sqref="L559">
    <cfRule type="containsText" dxfId="1" priority="1873" operator="between" text="送货车型9.6米">
      <formula>NOT(ISERROR(SEARCH("送货车型9.6米",L559)))</formula>
    </cfRule>
  </conditionalFormatting>
  <conditionalFormatting sqref="L702">
    <cfRule type="containsText" dxfId="1" priority="1868" operator="between" text="送货车型9.6米">
      <formula>NOT(ISERROR(SEARCH("送货车型9.6米",L702)))</formula>
    </cfRule>
  </conditionalFormatting>
  <conditionalFormatting sqref="L713">
    <cfRule type="containsText" dxfId="1" priority="1865" operator="between" text="送货车型9.6米">
      <formula>NOT(ISERROR(SEARCH("送货车型9.6米",L713)))</formula>
    </cfRule>
  </conditionalFormatting>
  <conditionalFormatting sqref="L719">
    <cfRule type="containsText" dxfId="1" priority="1858" operator="between" text="送货车型9.6米">
      <formula>NOT(ISERROR(SEARCH("送货车型9.6米",L719)))</formula>
    </cfRule>
  </conditionalFormatting>
  <conditionalFormatting sqref="L726">
    <cfRule type="containsText" dxfId="1" priority="1857" operator="between" text="送货车型9.6米">
      <formula>NOT(ISERROR(SEARCH("送货车型9.6米",L726)))</formula>
    </cfRule>
  </conditionalFormatting>
  <conditionalFormatting sqref="L733">
    <cfRule type="containsText" dxfId="1" priority="1850" operator="between" text="送货车型9.6米">
      <formula>NOT(ISERROR(SEARCH("送货车型9.6米",L733)))</formula>
    </cfRule>
  </conditionalFormatting>
  <conditionalFormatting sqref="L738">
    <cfRule type="containsText" dxfId="1" priority="1854" operator="between" text="送货车型9.6米">
      <formula>NOT(ISERROR(SEARCH("送货车型9.6米",L738)))</formula>
    </cfRule>
  </conditionalFormatting>
  <conditionalFormatting sqref="L740">
    <cfRule type="containsText" dxfId="1" priority="1852" operator="between" text="送货车型9.6米">
      <formula>NOT(ISERROR(SEARCH("送货车型9.6米",L740)))</formula>
    </cfRule>
  </conditionalFormatting>
  <conditionalFormatting sqref="L746">
    <cfRule type="containsText" dxfId="1" priority="1849" operator="between" text="送货车型9.6米">
      <formula>NOT(ISERROR(SEARCH("送货车型9.6米",L746)))</formula>
    </cfRule>
  </conditionalFormatting>
  <conditionalFormatting sqref="L752">
    <cfRule type="containsText" dxfId="1" priority="1803" operator="between" text="送货车型9.6米">
      <formula>NOT(ISERROR(SEARCH("送货车型9.6米",L752)))</formula>
    </cfRule>
  </conditionalFormatting>
  <conditionalFormatting sqref="L755">
    <cfRule type="containsText" dxfId="1" priority="1795" operator="between" text="送货车型9.6米">
      <formula>NOT(ISERROR(SEARCH("送货车型9.6米",L755)))</formula>
    </cfRule>
  </conditionalFormatting>
  <conditionalFormatting sqref="L767">
    <cfRule type="containsText" dxfId="1" priority="1789" operator="between" text="送货车型9.6米">
      <formula>NOT(ISERROR(SEARCH("送货车型9.6米",L767)))</formula>
    </cfRule>
  </conditionalFormatting>
  <conditionalFormatting sqref="L793">
    <cfRule type="containsText" dxfId="1" priority="1773" operator="between" text="送货车型9.6米">
      <formula>NOT(ISERROR(SEARCH("送货车型9.6米",L793)))</formula>
    </cfRule>
  </conditionalFormatting>
  <conditionalFormatting sqref="L795">
    <cfRule type="containsText" dxfId="1" priority="1782" operator="between" text="送货车型9.6米">
      <formula>NOT(ISERROR(SEARCH("送货车型9.6米",L795)))</formula>
    </cfRule>
  </conditionalFormatting>
  <conditionalFormatting sqref="L799">
    <cfRule type="containsText" dxfId="1" priority="1781" operator="between" text="送货车型9.6米">
      <formula>NOT(ISERROR(SEARCH("送货车型9.6米",L799)))</formula>
    </cfRule>
  </conditionalFormatting>
  <conditionalFormatting sqref="L801">
    <cfRule type="containsText" dxfId="1" priority="1777" operator="between" text="送货车型9.6米">
      <formula>NOT(ISERROR(SEARCH("送货车型9.6米",L801)))</formula>
    </cfRule>
  </conditionalFormatting>
  <conditionalFormatting sqref="L803:N803">
    <cfRule type="containsText" dxfId="1" priority="1776" operator="between" text="送货车型9.6米">
      <formula>NOT(ISERROR(SEARCH("送货车型9.6米",L803)))</formula>
    </cfRule>
  </conditionalFormatting>
  <conditionalFormatting sqref="L805">
    <cfRule type="containsText" dxfId="1" priority="1775" operator="between" text="送货车型9.6米">
      <formula>NOT(ISERROR(SEARCH("送货车型9.6米",L805)))</formula>
    </cfRule>
  </conditionalFormatting>
  <conditionalFormatting sqref="L809">
    <cfRule type="containsText" dxfId="1" priority="1774" operator="between" text="送货车型9.6米">
      <formula>NOT(ISERROR(SEARCH("送货车型9.6米",L809)))</formula>
    </cfRule>
  </conditionalFormatting>
  <conditionalFormatting sqref="L820">
    <cfRule type="containsText" dxfId="1" priority="1771" operator="between" text="送货车型9.6米">
      <formula>NOT(ISERROR(SEARCH("送货车型9.6米",L820)))</formula>
    </cfRule>
  </conditionalFormatting>
  <conditionalFormatting sqref="L825">
    <cfRule type="containsText" dxfId="1" priority="1768" operator="between" text="送货车型9.6米">
      <formula>NOT(ISERROR(SEARCH("送货车型9.6米",L825)))</formula>
    </cfRule>
  </conditionalFormatting>
  <conditionalFormatting sqref="L827">
    <cfRule type="containsText" dxfId="1" priority="1767" operator="between" text="送货车型9.6米">
      <formula>NOT(ISERROR(SEARCH("送货车型9.6米",L827)))</formula>
    </cfRule>
  </conditionalFormatting>
  <conditionalFormatting sqref="L883">
    <cfRule type="containsText" dxfId="1" priority="1744" operator="between" text="送货车型9.6米">
      <formula>NOT(ISERROR(SEARCH("送货车型9.6米",L883)))</formula>
    </cfRule>
  </conditionalFormatting>
  <conditionalFormatting sqref="L887">
    <cfRule type="containsText" dxfId="1" priority="1742" operator="between" text="送货车型9.6米">
      <formula>NOT(ISERROR(SEARCH("送货车型9.6米",L887)))</formula>
    </cfRule>
  </conditionalFormatting>
  <conditionalFormatting sqref="N887">
    <cfRule type="expression" dxfId="2" priority="1725">
      <formula>N887&gt;0</formula>
    </cfRule>
  </conditionalFormatting>
  <conditionalFormatting sqref="L894">
    <cfRule type="containsText" dxfId="1" priority="1741" operator="between" text="送货车型9.6米">
      <formula>NOT(ISERROR(SEARCH("送货车型9.6米",L894)))</formula>
    </cfRule>
  </conditionalFormatting>
  <conditionalFormatting sqref="L901">
    <cfRule type="containsText" dxfId="1" priority="1698" operator="between" text="送货车型9.6米">
      <formula>NOT(ISERROR(SEARCH("送货车型9.6米",L901)))</formula>
    </cfRule>
  </conditionalFormatting>
  <conditionalFormatting sqref="L905">
    <cfRule type="containsText" dxfId="1" priority="1696" operator="between" text="送货车型9.6米">
      <formula>NOT(ISERROR(SEARCH("送货车型9.6米",L905)))</formula>
    </cfRule>
  </conditionalFormatting>
  <conditionalFormatting sqref="L908">
    <cfRule type="containsText" dxfId="1" priority="1695" operator="between" text="送货车型9.6米">
      <formula>NOT(ISERROR(SEARCH("送货车型9.6米",L908)))</formula>
    </cfRule>
  </conditionalFormatting>
  <conditionalFormatting sqref="L911">
    <cfRule type="containsText" dxfId="1" priority="1694" operator="between" text="送货车型9.6米">
      <formula>NOT(ISERROR(SEARCH("送货车型9.6米",L911)))</formula>
    </cfRule>
  </conditionalFormatting>
  <conditionalFormatting sqref="L923">
    <cfRule type="containsText" dxfId="1" priority="1691" operator="between" text="送货车型9.6米">
      <formula>NOT(ISERROR(SEARCH("送货车型9.6米",L923)))</formula>
    </cfRule>
  </conditionalFormatting>
  <conditionalFormatting sqref="L951">
    <cfRule type="containsText" dxfId="1" priority="1689" operator="between" text="送货车型9.6米">
      <formula>NOT(ISERROR(SEARCH("送货车型9.6米",L951)))</formula>
    </cfRule>
  </conditionalFormatting>
  <conditionalFormatting sqref="L955">
    <cfRule type="containsText" dxfId="1" priority="1601" operator="between" text="送货车型9.6米">
      <formula>NOT(ISERROR(SEARCH("送货车型9.6米",L955)))</formula>
    </cfRule>
  </conditionalFormatting>
  <conditionalFormatting sqref="L961">
    <cfRule type="containsText" dxfId="1" priority="1600" operator="between" text="送货车型9.6米">
      <formula>NOT(ISERROR(SEARCH("送货车型9.6米",L961)))</formula>
    </cfRule>
  </conditionalFormatting>
  <conditionalFormatting sqref="L964">
    <cfRule type="containsText" dxfId="1" priority="1599" operator="between" text="送货车型9.6米">
      <formula>NOT(ISERROR(SEARCH("送货车型9.6米",L964)))</formula>
    </cfRule>
  </conditionalFormatting>
  <conditionalFormatting sqref="L972">
    <cfRule type="containsText" dxfId="1" priority="1596" operator="between" text="送货车型9.6米">
      <formula>NOT(ISERROR(SEARCH("送货车型9.6米",L972)))</formula>
    </cfRule>
  </conditionalFormatting>
  <conditionalFormatting sqref="L976">
    <cfRule type="containsText" dxfId="1" priority="1595" operator="between" text="送货车型9.6米">
      <formula>NOT(ISERROR(SEARCH("送货车型9.6米",L976)))</formula>
    </cfRule>
  </conditionalFormatting>
  <conditionalFormatting sqref="L981">
    <cfRule type="containsText" dxfId="1" priority="1594" operator="between" text="送货车型9.6米">
      <formula>NOT(ISERROR(SEARCH("送货车型9.6米",L981)))</formula>
    </cfRule>
  </conditionalFormatting>
  <conditionalFormatting sqref="L987">
    <cfRule type="containsText" dxfId="1" priority="1593" operator="between" text="送货车型9.6米">
      <formula>NOT(ISERROR(SEARCH("送货车型9.6米",L987)))</formula>
    </cfRule>
  </conditionalFormatting>
  <conditionalFormatting sqref="L991">
    <cfRule type="containsText" dxfId="1" priority="1592" operator="between" text="送货车型9.6米">
      <formula>NOT(ISERROR(SEARCH("送货车型9.6米",L991)))</formula>
    </cfRule>
  </conditionalFormatting>
  <conditionalFormatting sqref="L998:O998">
    <cfRule type="containsText" dxfId="1" priority="1394" operator="between" text="送货车型9.6米">
      <formula>NOT(ISERROR(SEARCH("送货车型9.6米",L998)))</formula>
    </cfRule>
  </conditionalFormatting>
  <conditionalFormatting sqref="L1004">
    <cfRule type="containsText" dxfId="1" priority="1375" operator="between" text="送货车型9.6米">
      <formula>NOT(ISERROR(SEARCH("送货车型9.6米",L1004)))</formula>
    </cfRule>
  </conditionalFormatting>
  <conditionalFormatting sqref="L1006">
    <cfRule type="containsText" dxfId="1" priority="1379" operator="between" text="送货车型9.6米">
      <formula>NOT(ISERROR(SEARCH("送货车型9.6米",L1006)))</formula>
    </cfRule>
  </conditionalFormatting>
  <conditionalFormatting sqref="L1008">
    <cfRule type="containsText" dxfId="1" priority="1378" operator="between" text="送货车型9.6米">
      <formula>NOT(ISERROR(SEARCH("送货车型9.6米",L1008)))</formula>
    </cfRule>
  </conditionalFormatting>
  <conditionalFormatting sqref="L1012">
    <cfRule type="containsText" dxfId="1" priority="1377" operator="between" text="送货车型9.6米">
      <formula>NOT(ISERROR(SEARCH("送货车型9.6米",L1012)))</formula>
    </cfRule>
  </conditionalFormatting>
  <conditionalFormatting sqref="L1017">
    <cfRule type="containsText" dxfId="1" priority="1376" operator="between" text="送货车型9.6米">
      <formula>NOT(ISERROR(SEARCH("送货车型9.6米",L1017)))</formula>
    </cfRule>
  </conditionalFormatting>
  <conditionalFormatting sqref="L1028">
    <cfRule type="containsText" dxfId="1" priority="1354" operator="between" text="送货车型9.6米">
      <formula>NOT(ISERROR(SEARCH("送货车型9.6米",L1028)))</formula>
    </cfRule>
  </conditionalFormatting>
  <conditionalFormatting sqref="L1032">
    <cfRule type="containsText" dxfId="1" priority="1353" operator="between" text="送货车型9.6米">
      <formula>NOT(ISERROR(SEARCH("送货车型9.6米",L1032)))</formula>
    </cfRule>
  </conditionalFormatting>
  <conditionalFormatting sqref="L1034">
    <cfRule type="containsText" dxfId="1" priority="1352" operator="between" text="送货车型9.6米">
      <formula>NOT(ISERROR(SEARCH("送货车型9.6米",L1034)))</formula>
    </cfRule>
  </conditionalFormatting>
  <conditionalFormatting sqref="L1041">
    <cfRule type="containsText" dxfId="1" priority="1351" operator="between" text="送货车型9.6米">
      <formula>NOT(ISERROR(SEARCH("送货车型9.6米",L1041)))</formula>
    </cfRule>
  </conditionalFormatting>
  <conditionalFormatting sqref="L1045">
    <cfRule type="containsText" dxfId="1" priority="1350" operator="between" text="送货车型9.6米">
      <formula>NOT(ISERROR(SEARCH("送货车型9.6米",L1045)))</formula>
    </cfRule>
  </conditionalFormatting>
  <conditionalFormatting sqref="L1050">
    <cfRule type="containsText" dxfId="1" priority="1349" operator="between" text="送货车型9.6米">
      <formula>NOT(ISERROR(SEARCH("送货车型9.6米",L1050)))</formula>
    </cfRule>
  </conditionalFormatting>
  <conditionalFormatting sqref="L1054">
    <cfRule type="containsText" dxfId="1" priority="1348" operator="between" text="送货车型9.6米">
      <formula>NOT(ISERROR(SEARCH("送货车型9.6米",L1054)))</formula>
    </cfRule>
  </conditionalFormatting>
  <conditionalFormatting sqref="L1056">
    <cfRule type="containsText" dxfId="1" priority="1347" operator="between" text="送货车型9.6米">
      <formula>NOT(ISERROR(SEARCH("送货车型9.6米",L1056)))</formula>
    </cfRule>
  </conditionalFormatting>
  <conditionalFormatting sqref="L1059">
    <cfRule type="containsText" dxfId="1" priority="1346" operator="between" text="送货车型9.6米">
      <formula>NOT(ISERROR(SEARCH("送货车型9.6米",L1059)))</formula>
    </cfRule>
  </conditionalFormatting>
  <conditionalFormatting sqref="L1062">
    <cfRule type="containsText" dxfId="1" priority="1345" operator="between" text="送货车型9.6米">
      <formula>NOT(ISERROR(SEARCH("送货车型9.6米",L1062)))</formula>
    </cfRule>
  </conditionalFormatting>
  <conditionalFormatting sqref="L1066">
    <cfRule type="containsText" dxfId="1" priority="1344" operator="between" text="送货车型9.6米">
      <formula>NOT(ISERROR(SEARCH("送货车型9.6米",L1066)))</formula>
    </cfRule>
  </conditionalFormatting>
  <conditionalFormatting sqref="D1419:E1419">
    <cfRule type="expression" dxfId="3" priority="7710">
      <formula>AND(NOT(HasFormula(XEZ1419)),XEZ1419&lt;&gt;"")</formula>
    </cfRule>
    <cfRule type="expression" dxfId="4" priority="7709">
      <formula>AND(NOT(HasFormula(#REF!)),#REF!&lt;&gt;"")</formula>
    </cfRule>
  </conditionalFormatting>
  <conditionalFormatting sqref="H1419:L1419">
    <cfRule type="expression" dxfId="4" priority="7711">
      <formula>AND(NOT(HasFormula(#REF!)),#REF!&lt;&gt;"")</formula>
    </cfRule>
    <cfRule type="expression" dxfId="3" priority="7712">
      <formula>AND(NOT(HasFormula(XFD1419)),XFD1419&lt;&gt;"")</formula>
    </cfRule>
  </conditionalFormatting>
  <conditionalFormatting sqref="D1420">
    <cfRule type="expression" dxfId="4" priority="7665">
      <formula>AND(NOT(HasFormula(XFD1422)),XFD1422&lt;&gt;"")</formula>
    </cfRule>
    <cfRule type="expression" dxfId="3" priority="7666">
      <formula>AND(NOT(HasFormula(XEZ1420)),XEZ1420&lt;&gt;"")</formula>
    </cfRule>
  </conditionalFormatting>
  <conditionalFormatting sqref="D1421">
    <cfRule type="expression" dxfId="4" priority="7657">
      <formula>AND(NOT(HasFormula(#REF!)),#REF!&lt;&gt;"")</formula>
    </cfRule>
    <cfRule type="expression" dxfId="3" priority="7658">
      <formula>AND(NOT(HasFormula(XEZ1421)),XEZ1421&lt;&gt;"")</formula>
    </cfRule>
  </conditionalFormatting>
  <conditionalFormatting sqref="H1428:L1428">
    <cfRule type="expression" dxfId="4" priority="7681">
      <formula>AND(NOT(HasFormula(D1432)),D1432&lt;&gt;"")</formula>
    </cfRule>
    <cfRule type="expression" dxfId="3" priority="7682">
      <formula>AND(NOT(HasFormula(XFD1428)),XFD1428&lt;&gt;"")</formula>
    </cfRule>
  </conditionalFormatting>
  <conditionalFormatting sqref="H1431:L1431">
    <cfRule type="expression" dxfId="4" priority="7689">
      <formula>AND(NOT(HasFormula(D1435)),D1435&lt;&gt;"")</formula>
    </cfRule>
    <cfRule type="expression" dxfId="3" priority="7690">
      <formula>AND(NOT(HasFormula(XFD1431)),XFD1431&lt;&gt;"")</formula>
    </cfRule>
  </conditionalFormatting>
  <conditionalFormatting sqref="D1487:E1487">
    <cfRule type="expression" dxfId="4" priority="7733">
      <formula>AND(NOT(HasFormula(#REF!)),#REF!&lt;&gt;"")</formula>
    </cfRule>
    <cfRule type="expression" dxfId="3" priority="7734">
      <formula>AND(NOT(HasFormula(XEZ1487)),XEZ1487&lt;&gt;"")</formula>
    </cfRule>
  </conditionalFormatting>
  <conditionalFormatting sqref="H1487:L1487">
    <cfRule type="expression" dxfId="4" priority="7735">
      <formula>AND(NOT(HasFormula(#REF!)),#REF!&lt;&gt;"")</formula>
    </cfRule>
    <cfRule type="expression" dxfId="3" priority="7736">
      <formula>AND(NOT(HasFormula(XFD1487)),XFD1487&lt;&gt;"")</formula>
    </cfRule>
  </conditionalFormatting>
  <conditionalFormatting sqref="D1497:E1497">
    <cfRule type="expression" dxfId="4" priority="7751">
      <formula>AND(NOT(HasFormula(#REF!)),#REF!&lt;&gt;"")</formula>
    </cfRule>
    <cfRule type="expression" dxfId="3" priority="7752">
      <formula>AND(NOT(HasFormula(XEZ1497)),XEZ1497&lt;&gt;"")</formula>
    </cfRule>
  </conditionalFormatting>
  <conditionalFormatting sqref="H1497:L1497">
    <cfRule type="expression" dxfId="4" priority="7753">
      <formula>AND(NOT(HasFormula(#REF!)),#REF!&lt;&gt;"")</formula>
    </cfRule>
    <cfRule type="expression" dxfId="3" priority="7754">
      <formula>AND(NOT(HasFormula(XFD1497)),XFD1497&lt;&gt;"")</formula>
    </cfRule>
  </conditionalFormatting>
  <conditionalFormatting sqref="D1502:E1502">
    <cfRule type="expression" dxfId="4" priority="7739">
      <formula>AND(NOT(HasFormula(#REF!)),#REF!&lt;&gt;"")</formula>
    </cfRule>
    <cfRule type="expression" dxfId="3" priority="7740">
      <formula>AND(NOT(HasFormula(XEZ1502)),XEZ1502&lt;&gt;"")</formula>
    </cfRule>
  </conditionalFormatting>
  <conditionalFormatting sqref="D1503:E1503">
    <cfRule type="expression" dxfId="4" priority="964">
      <formula>AND(NOT(HasFormula(XFD1506)),XFD1506&lt;&gt;"")</formula>
    </cfRule>
    <cfRule type="expression" dxfId="3" priority="965">
      <formula>AND(NOT(HasFormula(XEZ1503)),XEZ1503&lt;&gt;"")</formula>
    </cfRule>
  </conditionalFormatting>
  <conditionalFormatting sqref="D1504:E1504">
    <cfRule type="expression" dxfId="4" priority="994">
      <formula>AND(NOT(HasFormula(XFD1505)),XFD1505&lt;&gt;"")</formula>
    </cfRule>
  </conditionalFormatting>
  <conditionalFormatting sqref="D1505:E1505">
    <cfRule type="expression" dxfId="4" priority="993">
      <formula>AND(NOT(HasFormula(XFD1514)),XFD1514&lt;&gt;"")</formula>
    </cfRule>
  </conditionalFormatting>
  <conditionalFormatting sqref="D1513:E1513">
    <cfRule type="expression" dxfId="4" priority="995">
      <formula>AND(NOT(HasFormula(XFD1504)),XFD1504&lt;&gt;"")</formula>
    </cfRule>
  </conditionalFormatting>
  <conditionalFormatting sqref="D1563">
    <cfRule type="expression" dxfId="4" priority="7759">
      <formula>AND(NOT(HasFormula(#REF!)),#REF!&lt;&gt;"")</formula>
    </cfRule>
  </conditionalFormatting>
  <conditionalFormatting sqref="H1563">
    <cfRule type="expression" dxfId="4" priority="7769">
      <formula>AND(NOT(HasFormula(#REF!)),#REF!&lt;&gt;"")</formula>
    </cfRule>
    <cfRule type="expression" dxfId="3" priority="7770">
      <formula>AND(NOT(HasFormula(XFD1563)),XFD1563&lt;&gt;"")</formula>
    </cfRule>
  </conditionalFormatting>
  <conditionalFormatting sqref="I1563:L1563">
    <cfRule type="expression" dxfId="4" priority="7755">
      <formula>AND(NOT(HasFormula(#REF!)),#REF!&lt;&gt;"")</formula>
    </cfRule>
    <cfRule type="expression" dxfId="3" priority="7756">
      <formula>AND(NOT(HasFormula(A1563)),A1563&lt;&gt;"")</formula>
    </cfRule>
  </conditionalFormatting>
  <conditionalFormatting sqref="D1565">
    <cfRule type="expression" dxfId="4" priority="7774">
      <formula>AND(NOT(HasFormula(#REF!)),#REF!&lt;&gt;"")</formula>
    </cfRule>
  </conditionalFormatting>
  <conditionalFormatting sqref="E1565">
    <cfRule type="expression" dxfId="4" priority="7771">
      <formula>AND(NOT(HasFormula(#REF!)),#REF!&lt;&gt;"")</formula>
    </cfRule>
  </conditionalFormatting>
  <conditionalFormatting sqref="H1565">
    <cfRule type="expression" dxfId="4" priority="7772">
      <formula>AND(NOT(HasFormula(#REF!)),#REF!&lt;&gt;"")</formula>
    </cfRule>
    <cfRule type="expression" dxfId="3" priority="7773">
      <formula>AND(NOT(HasFormula(XFD1565)),XFD1565&lt;&gt;"")</formula>
    </cfRule>
  </conditionalFormatting>
  <conditionalFormatting sqref="I1565:L1565">
    <cfRule type="expression" dxfId="4" priority="7775">
      <formula>AND(NOT(HasFormula(#REF!)),#REF!&lt;&gt;"")</formula>
    </cfRule>
    <cfRule type="expression" dxfId="3" priority="7776">
      <formula>AND(NOT(HasFormula(A1565)),A1565&lt;&gt;"")</formula>
    </cfRule>
  </conditionalFormatting>
  <conditionalFormatting sqref="D1609">
    <cfRule type="expression" dxfId="4" priority="7782">
      <formula>AND(NOT(HasFormula(#REF!)),#REF!&lt;&gt;"")</formula>
    </cfRule>
  </conditionalFormatting>
  <conditionalFormatting sqref="E1609">
    <cfRule type="expression" dxfId="4" priority="7783">
      <formula>AND(NOT(HasFormula(#REF!)),#REF!&lt;&gt;"")</formula>
    </cfRule>
  </conditionalFormatting>
  <conditionalFormatting sqref="H1609">
    <cfRule type="expression" dxfId="4" priority="7780">
      <formula>AND(NOT(HasFormula(#REF!)),#REF!&lt;&gt;"")</formula>
    </cfRule>
    <cfRule type="expression" dxfId="3" priority="7781">
      <formula>AND(NOT(HasFormula(XFD1609)),XFD1609&lt;&gt;"")</formula>
    </cfRule>
  </conditionalFormatting>
  <conditionalFormatting sqref="I1609:L1609">
    <cfRule type="expression" dxfId="4" priority="7784">
      <formula>AND(NOT(HasFormula(#REF!)),#REF!&lt;&gt;"")</formula>
    </cfRule>
    <cfRule type="expression" dxfId="3" priority="7785">
      <formula>AND(NOT(HasFormula(A1609)),A1609&lt;&gt;"")</formula>
    </cfRule>
  </conditionalFormatting>
  <conditionalFormatting sqref="M1630:O1630">
    <cfRule type="containsText" dxfId="1" priority="924" operator="between" text="送货车型9.6米">
      <formula>NOT(ISERROR(SEARCH("送货车型9.6米",M1630)))</formula>
    </cfRule>
  </conditionalFormatting>
  <conditionalFormatting sqref="M1631:O1631">
    <cfRule type="containsText" dxfId="1" priority="893" operator="between" text="送货车型9.6米">
      <formula>NOT(ISERROR(SEARCH("送货车型9.6米",M1631)))</formula>
    </cfRule>
  </conditionalFormatting>
  <conditionalFormatting sqref="M1632:O1632">
    <cfRule type="containsText" dxfId="1" priority="892" operator="between" text="送货车型9.6米">
      <formula>NOT(ISERROR(SEARCH("送货车型9.6米",M1632)))</formula>
    </cfRule>
  </conditionalFormatting>
  <conditionalFormatting sqref="M1633:O1633">
    <cfRule type="containsText" dxfId="1" priority="891" operator="between" text="送货车型9.6米">
      <formula>NOT(ISERROR(SEARCH("送货车型9.6米",M1633)))</formula>
    </cfRule>
  </conditionalFormatting>
  <conditionalFormatting sqref="M1634:O1634">
    <cfRule type="containsText" dxfId="1" priority="890" operator="between" text="送货车型9.6米">
      <formula>NOT(ISERROR(SEARCH("送货车型9.6米",M1634)))</formula>
    </cfRule>
  </conditionalFormatting>
  <conditionalFormatting sqref="D1650:E1650">
    <cfRule type="expression" dxfId="3" priority="877">
      <formula>AND(NOT(HasFormula(XEZ1650)),XEZ1650&lt;&gt;"")</formula>
    </cfRule>
  </conditionalFormatting>
  <conditionalFormatting sqref="D1650">
    <cfRule type="expression" dxfId="2" priority="875">
      <formula>AND(NOT(_xlfn.ISFORMULA(D1650)),D1650&lt;&gt;"")</formula>
    </cfRule>
    <cfRule type="expression" dxfId="4" priority="876">
      <formula>AND(NOT(HasFormula(#REF!)),#REF!&lt;&gt;"")</formula>
    </cfRule>
  </conditionalFormatting>
  <conditionalFormatting sqref="E1650">
    <cfRule type="expression" dxfId="4" priority="884">
      <formula>AND(NOT(HasFormula(#REF!)),#REF!&lt;&gt;"")</formula>
    </cfRule>
  </conditionalFormatting>
  <conditionalFormatting sqref="F1650">
    <cfRule type="containsText" dxfId="5" priority="879" operator="between" text="HRB500E">
      <formula>NOT(ISERROR(SEARCH("HRB500E",F1650)))</formula>
    </cfRule>
    <cfRule type="containsText" dxfId="6" priority="878" operator="between" text="12m">
      <formula>NOT(ISERROR(SEARCH("12m",F1650)))</formula>
    </cfRule>
  </conditionalFormatting>
  <conditionalFormatting sqref="H1650">
    <cfRule type="expression" dxfId="4" priority="880">
      <formula>AND(NOT(HasFormula(#REF!)),#REF!&lt;&gt;"")</formula>
    </cfRule>
    <cfRule type="expression" dxfId="3" priority="881">
      <formula>AND(NOT(HasFormula(XFD1650)),XFD1650&lt;&gt;"")</formula>
    </cfRule>
  </conditionalFormatting>
  <conditionalFormatting sqref="I1650:L1650">
    <cfRule type="expression" dxfId="4" priority="882">
      <formula>AND(NOT(HasFormula(#REF!)),#REF!&lt;&gt;"")</formula>
    </cfRule>
    <cfRule type="expression" dxfId="3" priority="883">
      <formula>AND(NOT(HasFormula(A1650)),A1650&lt;&gt;"")</formula>
    </cfRule>
  </conditionalFormatting>
  <conditionalFormatting sqref="L1650:N1650">
    <cfRule type="containsText" dxfId="1" priority="874" operator="between" text="送货车型9.6米">
      <formula>NOT(ISERROR(SEARCH("送货车型9.6米",L1650)))</formula>
    </cfRule>
  </conditionalFormatting>
  <conditionalFormatting sqref="O1650">
    <cfRule type="containsText" dxfId="1" priority="872" operator="between" text="送货车型9.6米">
      <formula>NOT(ISERROR(SEARCH("送货车型9.6米",O1650)))</formula>
    </cfRule>
  </conditionalFormatting>
  <conditionalFormatting sqref="O1665">
    <cfRule type="containsText" dxfId="1" priority="871" operator="between" text="送货车型9.6米">
      <formula>NOT(ISERROR(SEARCH("送货车型9.6米",O1665)))</formula>
    </cfRule>
  </conditionalFormatting>
  <conditionalFormatting sqref="O1666">
    <cfRule type="containsText" dxfId="1" priority="870" operator="between" text="送货车型9.6米">
      <formula>NOT(ISERROR(SEARCH("送货车型9.6米",O1666)))</formula>
    </cfRule>
  </conditionalFormatting>
  <conditionalFormatting sqref="O1667">
    <cfRule type="containsText" dxfId="1" priority="869" operator="between" text="送货车型9.6米">
      <formula>NOT(ISERROR(SEARCH("送货车型9.6米",O1667)))</formula>
    </cfRule>
  </conditionalFormatting>
  <conditionalFormatting sqref="O1668">
    <cfRule type="containsText" dxfId="1" priority="868" operator="between" text="送货车型9.6米">
      <formula>NOT(ISERROR(SEARCH("送货车型9.6米",O1668)))</formula>
    </cfRule>
  </conditionalFormatting>
  <conditionalFormatting sqref="O1669">
    <cfRule type="containsText" dxfId="1" priority="867" operator="between" text="送货车型9.6米">
      <formula>NOT(ISERROR(SEARCH("送货车型9.6米",O1669)))</formula>
    </cfRule>
  </conditionalFormatting>
  <conditionalFormatting sqref="O1670">
    <cfRule type="containsText" dxfId="1" priority="866" operator="between" text="送货车型9.6米">
      <formula>NOT(ISERROR(SEARCH("送货车型9.6米",O1670)))</formula>
    </cfRule>
  </conditionalFormatting>
  <conditionalFormatting sqref="O1671">
    <cfRule type="containsText" dxfId="1" priority="865" operator="between" text="送货车型9.6米">
      <formula>NOT(ISERROR(SEARCH("送货车型9.6米",O1671)))</formula>
    </cfRule>
  </conditionalFormatting>
  <conditionalFormatting sqref="O1672">
    <cfRule type="containsText" dxfId="1" priority="864" operator="between" text="送货车型9.6米">
      <formula>NOT(ISERROR(SEARCH("送货车型9.6米",O1672)))</formula>
    </cfRule>
  </conditionalFormatting>
  <conditionalFormatting sqref="N1673">
    <cfRule type="containsText" dxfId="1" priority="863" operator="between" text="送货车型9.6米">
      <formula>NOT(ISERROR(SEARCH("送货车型9.6米",N1673)))</formula>
    </cfRule>
  </conditionalFormatting>
  <conditionalFormatting sqref="O1673">
    <cfRule type="containsText" dxfId="1" priority="859" operator="between" text="送货车型9.6米">
      <formula>NOT(ISERROR(SEARCH("送货车型9.6米",O1673)))</formula>
    </cfRule>
  </conditionalFormatting>
  <conditionalFormatting sqref="N1674">
    <cfRule type="containsText" dxfId="1" priority="862" operator="between" text="送货车型9.6米">
      <formula>NOT(ISERROR(SEARCH("送货车型9.6米",N1674)))</formula>
    </cfRule>
  </conditionalFormatting>
  <conditionalFormatting sqref="O1674">
    <cfRule type="containsText" dxfId="1" priority="858" operator="between" text="送货车型9.6米">
      <formula>NOT(ISERROR(SEARCH("送货车型9.6米",O1674)))</formula>
    </cfRule>
  </conditionalFormatting>
  <conditionalFormatting sqref="N1675">
    <cfRule type="containsText" dxfId="1" priority="861" operator="between" text="送货车型9.6米">
      <formula>NOT(ISERROR(SEARCH("送货车型9.6米",N1675)))</formula>
    </cfRule>
  </conditionalFormatting>
  <conditionalFormatting sqref="O1675">
    <cfRule type="containsText" dxfId="1" priority="857" operator="between" text="送货车型9.6米">
      <formula>NOT(ISERROR(SEARCH("送货车型9.6米",O1675)))</formula>
    </cfRule>
  </conditionalFormatting>
  <conditionalFormatting sqref="N1676">
    <cfRule type="containsText" dxfId="1" priority="860" operator="between" text="送货车型9.6米">
      <formula>NOT(ISERROR(SEARCH("送货车型9.6米",N1676)))</formula>
    </cfRule>
  </conditionalFormatting>
  <conditionalFormatting sqref="O1676">
    <cfRule type="containsText" dxfId="1" priority="856" operator="between" text="送货车型9.6米">
      <formula>NOT(ISERROR(SEARCH("送货车型9.6米",O1676)))</formula>
    </cfRule>
  </conditionalFormatting>
  <conditionalFormatting sqref="M1811:O1811">
    <cfRule type="containsText" dxfId="1" priority="851" operator="between" text="送货车型9.6米">
      <formula>NOT(ISERROR(SEARCH("送货车型9.6米",M1811)))</formula>
    </cfRule>
  </conditionalFormatting>
  <conditionalFormatting sqref="D1844">
    <cfRule type="expression" dxfId="4" priority="7824">
      <formula>AND(NOT(HasFormula(XFD1846)),XFD1846&lt;&gt;"")</formula>
    </cfRule>
  </conditionalFormatting>
  <conditionalFormatting sqref="E1844">
    <cfRule type="expression" dxfId="4" priority="7825">
      <formula>AND(NOT(HasFormula(A1846)),A1846&lt;&gt;"")</formula>
    </cfRule>
  </conditionalFormatting>
  <conditionalFormatting sqref="H1844">
    <cfRule type="expression" dxfId="4" priority="7822">
      <formula>AND(NOT(HasFormula(D1846)),D1846&lt;&gt;"")</formula>
    </cfRule>
    <cfRule type="expression" dxfId="3" priority="7823">
      <formula>AND(NOT(HasFormula(XFD1844)),XFD1844&lt;&gt;"")</formula>
    </cfRule>
  </conditionalFormatting>
  <conditionalFormatting sqref="I1844:L1844">
    <cfRule type="expression" dxfId="4" priority="7826">
      <formula>AND(NOT(HasFormula(E1846)),E1846&lt;&gt;"")</formula>
    </cfRule>
    <cfRule type="expression" dxfId="3" priority="7827">
      <formula>AND(NOT(HasFormula(A1844)),A1844&lt;&gt;"")</formula>
    </cfRule>
  </conditionalFormatting>
  <conditionalFormatting sqref="C1845">
    <cfRule type="timePeriod" dxfId="7" priority="838" timePeriod="yesterday">
      <formula>FLOOR(C1845,1)=TODAY()-1</formula>
    </cfRule>
  </conditionalFormatting>
  <conditionalFormatting sqref="D1845:E1845">
    <cfRule type="expression" dxfId="3" priority="843">
      <formula>AND(NOT(HasFormula(XEZ1845)),XEZ1845&lt;&gt;"")</formula>
    </cfRule>
  </conditionalFormatting>
  <conditionalFormatting sqref="D1845">
    <cfRule type="expression" dxfId="4" priority="842">
      <formula>AND(NOT(HasFormula(XFD1846)),XFD1846&lt;&gt;"")</formula>
    </cfRule>
    <cfRule type="expression" dxfId="2" priority="840">
      <formula>AND(NOT(_xlfn.ISFORMULA(D1845)),D1845&lt;&gt;"")</formula>
    </cfRule>
  </conditionalFormatting>
  <conditionalFormatting sqref="E1845">
    <cfRule type="expression" dxfId="4" priority="850">
      <formula>AND(NOT(HasFormula(A1846)),A1846&lt;&gt;"")</formula>
    </cfRule>
  </conditionalFormatting>
  <conditionalFormatting sqref="F1845">
    <cfRule type="containsText" dxfId="5" priority="845" operator="between" text="HRB500E">
      <formula>NOT(ISERROR(SEARCH("HRB500E",F1845)))</formula>
    </cfRule>
    <cfRule type="containsText" dxfId="6" priority="844" operator="between" text="12m">
      <formula>NOT(ISERROR(SEARCH("12m",F1845)))</formula>
    </cfRule>
  </conditionalFormatting>
  <conditionalFormatting sqref="H1845">
    <cfRule type="expression" dxfId="3" priority="847">
      <formula>AND(NOT(HasFormula(XFD1845)),XFD1845&lt;&gt;"")</formula>
    </cfRule>
    <cfRule type="expression" dxfId="4" priority="846">
      <formula>AND(NOT(HasFormula(D1846)),D1846&lt;&gt;"")</formula>
    </cfRule>
  </conditionalFormatting>
  <conditionalFormatting sqref="I1845:L1845">
    <cfRule type="expression" dxfId="3" priority="849">
      <formula>AND(NOT(HasFormula(A1845)),A1845&lt;&gt;"")</formula>
    </cfRule>
    <cfRule type="expression" dxfId="4" priority="848">
      <formula>AND(NOT(HasFormula(E1846)),E1846&lt;&gt;"")</formula>
    </cfRule>
  </conditionalFormatting>
  <conditionalFormatting sqref="L1845:O1845">
    <cfRule type="containsText" dxfId="1" priority="839" operator="between" text="送货车型9.6米">
      <formula>NOT(ISERROR(SEARCH("送货车型9.6米",L1845)))</formula>
    </cfRule>
  </conditionalFormatting>
  <conditionalFormatting sqref="H1846">
    <cfRule type="expression" dxfId="3" priority="837">
      <formula>AND(NOT(HasFormula(XFD1846)),XFD1846&lt;&gt;"")</formula>
    </cfRule>
    <cfRule type="expression" dxfId="4" priority="836">
      <formula>AND(NOT(HasFormula(D1847)),D1847&lt;&gt;"")</formula>
    </cfRule>
  </conditionalFormatting>
  <conditionalFormatting sqref="O1871">
    <cfRule type="containsText" dxfId="1" priority="821" operator="between" text="送货车型9.6米">
      <formula>NOT(ISERROR(SEARCH("送货车型9.6米",O1871)))</formula>
    </cfRule>
  </conditionalFormatting>
  <conditionalFormatting sqref="O1872">
    <cfRule type="containsText" dxfId="1" priority="820" operator="between" text="送货车型9.6米">
      <formula>NOT(ISERROR(SEARCH("送货车型9.6米",O1872)))</formula>
    </cfRule>
  </conditionalFormatting>
  <conditionalFormatting sqref="O1873">
    <cfRule type="containsText" dxfId="1" priority="819" operator="between" text="送货车型9.6米">
      <formula>NOT(ISERROR(SEARCH("送货车型9.6米",O1873)))</formula>
    </cfRule>
  </conditionalFormatting>
  <conditionalFormatting sqref="O1874">
    <cfRule type="containsText" dxfId="1" priority="818" operator="between" text="送货车型9.6米">
      <formula>NOT(ISERROR(SEARCH("送货车型9.6米",O1874)))</formula>
    </cfRule>
  </conditionalFormatting>
  <conditionalFormatting sqref="O1875">
    <cfRule type="containsText" dxfId="1" priority="817" operator="between" text="送货车型9.6米">
      <formula>NOT(ISERROR(SEARCH("送货车型9.6米",O1875)))</formula>
    </cfRule>
  </conditionalFormatting>
  <conditionalFormatting sqref="O1876">
    <cfRule type="containsText" dxfId="1" priority="816" operator="between" text="送货车型9.6米">
      <formula>NOT(ISERROR(SEARCH("送货车型9.6米",O1876)))</formula>
    </cfRule>
  </conditionalFormatting>
  <conditionalFormatting sqref="O1877">
    <cfRule type="containsText" dxfId="1" priority="815" operator="between" text="送货车型9.6米">
      <formula>NOT(ISERROR(SEARCH("送货车型9.6米",O1877)))</formula>
    </cfRule>
  </conditionalFormatting>
  <conditionalFormatting sqref="O1878">
    <cfRule type="containsText" dxfId="1" priority="814" operator="between" text="送货车型9.6米">
      <formula>NOT(ISERROR(SEARCH("送货车型9.6米",O1878)))</formula>
    </cfRule>
  </conditionalFormatting>
  <conditionalFormatting sqref="O1879">
    <cfRule type="containsText" dxfId="1" priority="813" operator="between" text="送货车型9.6米">
      <formula>NOT(ISERROR(SEARCH("送货车型9.6米",O1879)))</formula>
    </cfRule>
  </conditionalFormatting>
  <conditionalFormatting sqref="O1880">
    <cfRule type="containsText" dxfId="1" priority="812" operator="between" text="送货车型9.6米">
      <formula>NOT(ISERROR(SEARCH("送货车型9.6米",O1880)))</formula>
    </cfRule>
  </conditionalFormatting>
  <conditionalFormatting sqref="D1897">
    <cfRule type="expression" dxfId="4" priority="7830">
      <formula>AND(NOT(HasFormula(#REF!)),#REF!&lt;&gt;"")</formula>
    </cfRule>
  </conditionalFormatting>
  <conditionalFormatting sqref="E1897">
    <cfRule type="expression" dxfId="4" priority="7831">
      <formula>AND(NOT(HasFormula(#REF!)),#REF!&lt;&gt;"")</formula>
    </cfRule>
  </conditionalFormatting>
  <conditionalFormatting sqref="H1897">
    <cfRule type="expression" dxfId="4" priority="7828">
      <formula>AND(NOT(HasFormula(#REF!)),#REF!&lt;&gt;"")</formula>
    </cfRule>
    <cfRule type="expression" dxfId="3" priority="7829">
      <formula>AND(NOT(HasFormula(XFD1897)),XFD1897&lt;&gt;"")</formula>
    </cfRule>
  </conditionalFormatting>
  <conditionalFormatting sqref="I1897:L1897">
    <cfRule type="expression" dxfId="4" priority="7832">
      <formula>AND(NOT(HasFormula(#REF!)),#REF!&lt;&gt;"")</formula>
    </cfRule>
    <cfRule type="expression" dxfId="3" priority="7833">
      <formula>AND(NOT(HasFormula(A1897)),A1897&lt;&gt;"")</formula>
    </cfRule>
  </conditionalFormatting>
  <conditionalFormatting sqref="J1907:L1907">
    <cfRule type="expression" dxfId="4" priority="7838">
      <formula>AND(NOT(HasFormula(#REF!)),#REF!&lt;&gt;"")</formula>
    </cfRule>
    <cfRule type="expression" dxfId="3" priority="7839">
      <formula>AND(NOT(HasFormula(B1907)),B1907&lt;&gt;"")</formula>
    </cfRule>
  </conditionalFormatting>
  <conditionalFormatting sqref="J1908:L1908">
    <cfRule type="expression" dxfId="3" priority="779">
      <formula>AND(NOT(HasFormula(B1908)),B1908&lt;&gt;"")</formula>
    </cfRule>
    <cfRule type="expression" dxfId="4" priority="768">
      <formula>AND(NOT(HasFormula(F1909)),F1909&lt;&gt;"")</formula>
    </cfRule>
  </conditionalFormatting>
  <conditionalFormatting sqref="J1909:L1909">
    <cfRule type="expression" dxfId="3" priority="778">
      <formula>AND(NOT(HasFormula(B1909)),B1909&lt;&gt;"")</formula>
    </cfRule>
    <cfRule type="expression" dxfId="4" priority="767">
      <formula>AND(NOT(HasFormula(F1910)),F1910&lt;&gt;"")</formula>
    </cfRule>
  </conditionalFormatting>
  <conditionalFormatting sqref="J1910:L1910">
    <cfRule type="expression" dxfId="3" priority="777">
      <formula>AND(NOT(HasFormula(B1910)),B1910&lt;&gt;"")</formula>
    </cfRule>
    <cfRule type="expression" dxfId="4" priority="766">
      <formula>AND(NOT(HasFormula(F1911)),F1911&lt;&gt;"")</formula>
    </cfRule>
  </conditionalFormatting>
  <conditionalFormatting sqref="J1911:L1911">
    <cfRule type="expression" dxfId="3" priority="776">
      <formula>AND(NOT(HasFormula(B1911)),B1911&lt;&gt;"")</formula>
    </cfRule>
    <cfRule type="expression" dxfId="4" priority="765">
      <formula>AND(NOT(HasFormula(F1912)),F1912&lt;&gt;"")</formula>
    </cfRule>
  </conditionalFormatting>
  <conditionalFormatting sqref="J1912:L1912">
    <cfRule type="expression" dxfId="3" priority="775">
      <formula>AND(NOT(HasFormula(B1912)),B1912&lt;&gt;"")</formula>
    </cfRule>
    <cfRule type="expression" dxfId="4" priority="764">
      <formula>AND(NOT(HasFormula(F1913)),F1913&lt;&gt;"")</formula>
    </cfRule>
  </conditionalFormatting>
  <conditionalFormatting sqref="J1913:L1913">
    <cfRule type="expression" dxfId="3" priority="774">
      <formula>AND(NOT(HasFormula(B1913)),B1913&lt;&gt;"")</formula>
    </cfRule>
    <cfRule type="expression" dxfId="4" priority="763">
      <formula>AND(NOT(HasFormula(F1914)),F1914&lt;&gt;"")</formula>
    </cfRule>
  </conditionalFormatting>
  <conditionalFormatting sqref="J1914:L1914">
    <cfRule type="expression" dxfId="3" priority="773">
      <formula>AND(NOT(HasFormula(B1914)),B1914&lt;&gt;"")</formula>
    </cfRule>
    <cfRule type="expression" dxfId="4" priority="762">
      <formula>AND(NOT(HasFormula(F1915)),F1915&lt;&gt;"")</formula>
    </cfRule>
  </conditionalFormatting>
  <conditionalFormatting sqref="J1915:L1915">
    <cfRule type="expression" dxfId="3" priority="772">
      <formula>AND(NOT(HasFormula(B1915)),B1915&lt;&gt;"")</formula>
    </cfRule>
    <cfRule type="expression" dxfId="4" priority="761">
      <formula>AND(NOT(HasFormula(F1916)),F1916&lt;&gt;"")</formula>
    </cfRule>
  </conditionalFormatting>
  <conditionalFormatting sqref="J1916:L1916">
    <cfRule type="expression" dxfId="3" priority="771">
      <formula>AND(NOT(HasFormula(B1916)),B1916&lt;&gt;"")</formula>
    </cfRule>
    <cfRule type="expression" dxfId="4" priority="760">
      <formula>AND(NOT(HasFormula(F1917)),F1917&lt;&gt;"")</formula>
    </cfRule>
  </conditionalFormatting>
  <conditionalFormatting sqref="J1917:L1917">
    <cfRule type="expression" dxfId="3" priority="770">
      <formula>AND(NOT(HasFormula(B1917)),B1917&lt;&gt;"")</formula>
    </cfRule>
    <cfRule type="expression" dxfId="4" priority="759">
      <formula>AND(NOT(HasFormula(F1918)),F1918&lt;&gt;"")</formula>
    </cfRule>
  </conditionalFormatting>
  <conditionalFormatting sqref="J1918:L1918">
    <cfRule type="expression" dxfId="3" priority="769">
      <formula>AND(NOT(HasFormula(B1918)),B1918&lt;&gt;"")</formula>
    </cfRule>
    <cfRule type="expression" dxfId="4" priority="758">
      <formula>AND(NOT(HasFormula(F1919)),F1919&lt;&gt;"")</formula>
    </cfRule>
  </conditionalFormatting>
  <conditionalFormatting sqref="C1936">
    <cfRule type="timePeriod" dxfId="7" priority="719" timePeriod="yesterday">
      <formula>FLOOR(C1936,1)=TODAY()-1</formula>
    </cfRule>
  </conditionalFormatting>
  <conditionalFormatting sqref="D1936:E1936">
    <cfRule type="expression" dxfId="3" priority="731">
      <formula>AND(NOT(HasFormula(XEZ1936)),XEZ1936&lt;&gt;"")</formula>
    </cfRule>
  </conditionalFormatting>
  <conditionalFormatting sqref="D1936">
    <cfRule type="expression" dxfId="4" priority="727">
      <formula>AND(NOT(HasFormula(XFD1937)),XFD1937&lt;&gt;"")</formula>
    </cfRule>
    <cfRule type="expression" dxfId="2" priority="723">
      <formula>AND(NOT(_xlfn.ISFORMULA(D1936)),D1936&lt;&gt;"")</formula>
    </cfRule>
  </conditionalFormatting>
  <conditionalFormatting sqref="E1936">
    <cfRule type="expression" dxfId="4" priority="735">
      <formula>AND(NOT(HasFormula(A1937)),A1937&lt;&gt;"")</formula>
    </cfRule>
  </conditionalFormatting>
  <conditionalFormatting sqref="C1937">
    <cfRule type="timePeriod" dxfId="7" priority="718" timePeriod="yesterday">
      <formula>FLOOR(C1937,1)=TODAY()-1</formula>
    </cfRule>
  </conditionalFormatting>
  <conditionalFormatting sqref="D1937:E1937">
    <cfRule type="expression" dxfId="3" priority="730">
      <formula>AND(NOT(HasFormula(XEZ1937)),XEZ1937&lt;&gt;"")</formula>
    </cfRule>
  </conditionalFormatting>
  <conditionalFormatting sqref="D1937">
    <cfRule type="expression" dxfId="4" priority="726">
      <formula>AND(NOT(HasFormula(XFD1938)),XFD1938&lt;&gt;"")</formula>
    </cfRule>
    <cfRule type="expression" dxfId="2" priority="722">
      <formula>AND(NOT(_xlfn.ISFORMULA(D1937)),D1937&lt;&gt;"")</formula>
    </cfRule>
  </conditionalFormatting>
  <conditionalFormatting sqref="E1937">
    <cfRule type="expression" dxfId="4" priority="734">
      <formula>AND(NOT(HasFormula(A1938)),A1938&lt;&gt;"")</formula>
    </cfRule>
  </conditionalFormatting>
  <conditionalFormatting sqref="C1938">
    <cfRule type="timePeriod" dxfId="7" priority="717" timePeriod="yesterday">
      <formula>FLOOR(C1938,1)=TODAY()-1</formula>
    </cfRule>
  </conditionalFormatting>
  <conditionalFormatting sqref="D1938:E1938">
    <cfRule type="expression" dxfId="3" priority="729">
      <formula>AND(NOT(HasFormula(XEZ1938)),XEZ1938&lt;&gt;"")</formula>
    </cfRule>
  </conditionalFormatting>
  <conditionalFormatting sqref="D1938">
    <cfRule type="expression" dxfId="4" priority="725">
      <formula>AND(NOT(HasFormula(XFD1939)),XFD1939&lt;&gt;"")</formula>
    </cfRule>
    <cfRule type="expression" dxfId="2" priority="721">
      <formula>AND(NOT(_xlfn.ISFORMULA(D1938)),D1938&lt;&gt;"")</formula>
    </cfRule>
  </conditionalFormatting>
  <conditionalFormatting sqref="E1938">
    <cfRule type="expression" dxfId="4" priority="733">
      <formula>AND(NOT(HasFormula(A1939)),A1939&lt;&gt;"")</formula>
    </cfRule>
  </conditionalFormatting>
  <conditionalFormatting sqref="C1939">
    <cfRule type="timePeriod" dxfId="7" priority="716" timePeriod="yesterday">
      <formula>FLOOR(C1939,1)=TODAY()-1</formula>
    </cfRule>
  </conditionalFormatting>
  <conditionalFormatting sqref="D1939:E1939">
    <cfRule type="expression" dxfId="3" priority="728">
      <formula>AND(NOT(HasFormula(XEZ1939)),XEZ1939&lt;&gt;"")</formula>
    </cfRule>
  </conditionalFormatting>
  <conditionalFormatting sqref="D1939">
    <cfRule type="expression" dxfId="4" priority="724">
      <formula>AND(NOT(HasFormula(XFD1940)),XFD1940&lt;&gt;"")</formula>
    </cfRule>
    <cfRule type="expression" dxfId="2" priority="720">
      <formula>AND(NOT(_xlfn.ISFORMULA(D1939)),D1939&lt;&gt;"")</formula>
    </cfRule>
  </conditionalFormatting>
  <conditionalFormatting sqref="E1939">
    <cfRule type="expression" dxfId="4" priority="732">
      <formula>AND(NOT(HasFormula(A1940)),A1940&lt;&gt;"")</formula>
    </cfRule>
  </conditionalFormatting>
  <conditionalFormatting sqref="D2022">
    <cfRule type="expression" dxfId="4" priority="7842">
      <formula>AND(NOT(HasFormula(#REF!)),#REF!&lt;&gt;"")</formula>
    </cfRule>
  </conditionalFormatting>
  <conditionalFormatting sqref="E2022">
    <cfRule type="expression" dxfId="4" priority="7843">
      <formula>AND(NOT(HasFormula(#REF!)),#REF!&lt;&gt;"")</formula>
    </cfRule>
  </conditionalFormatting>
  <conditionalFormatting sqref="H2022">
    <cfRule type="expression" dxfId="4" priority="7840">
      <formula>AND(NOT(HasFormula(#REF!)),#REF!&lt;&gt;"")</formula>
    </cfRule>
    <cfRule type="expression" dxfId="3" priority="7841">
      <formula>AND(NOT(HasFormula(XFD2022)),XFD2022&lt;&gt;"")</formula>
    </cfRule>
  </conditionalFormatting>
  <conditionalFormatting sqref="I2022:L2022">
    <cfRule type="expression" dxfId="4" priority="7844">
      <formula>AND(NOT(HasFormula(#REF!)),#REF!&lt;&gt;"")</formula>
    </cfRule>
    <cfRule type="expression" dxfId="3" priority="7845">
      <formula>AND(NOT(HasFormula(A2022)),A2022&lt;&gt;"")</formula>
    </cfRule>
  </conditionalFormatting>
  <conditionalFormatting sqref="M2109:O2109">
    <cfRule type="containsText" dxfId="1" priority="693" operator="between" text="送货车型9.6米">
      <formula>NOT(ISERROR(SEARCH("送货车型9.6米",M2109)))</formula>
    </cfRule>
  </conditionalFormatting>
  <conditionalFormatting sqref="M2110:O2110">
    <cfRule type="containsText" dxfId="1" priority="692" operator="between" text="送货车型9.6米">
      <formula>NOT(ISERROR(SEARCH("送货车型9.6米",M2110)))</formula>
    </cfRule>
  </conditionalFormatting>
  <conditionalFormatting sqref="M2111:O2111">
    <cfRule type="containsText" dxfId="1" priority="691" operator="between" text="送货车型9.6米">
      <formula>NOT(ISERROR(SEARCH("送货车型9.6米",M2111)))</formula>
    </cfRule>
  </conditionalFormatting>
  <conditionalFormatting sqref="M2112:O2112">
    <cfRule type="containsText" dxfId="1" priority="690" operator="between" text="送货车型9.6米">
      <formula>NOT(ISERROR(SEARCH("送货车型9.6米",M2112)))</formula>
    </cfRule>
  </conditionalFormatting>
  <conditionalFormatting sqref="M2113:O2113">
    <cfRule type="containsText" dxfId="1" priority="689" operator="between" text="送货车型9.6米">
      <formula>NOT(ISERROR(SEARCH("送货车型9.6米",M2113)))</formula>
    </cfRule>
  </conditionalFormatting>
  <conditionalFormatting sqref="M2114:O2114">
    <cfRule type="containsText" dxfId="1" priority="688" operator="between" text="送货车型9.6米">
      <formula>NOT(ISERROR(SEARCH("送货车型9.6米",M2114)))</formula>
    </cfRule>
  </conditionalFormatting>
  <conditionalFormatting sqref="M2115:O2115">
    <cfRule type="containsText" dxfId="1" priority="687" operator="between" text="送货车型9.6米">
      <formula>NOT(ISERROR(SEARCH("送货车型9.6米",M2115)))</formula>
    </cfRule>
  </conditionalFormatting>
  <conditionalFormatting sqref="M2116:O2116">
    <cfRule type="containsText" dxfId="1" priority="686" operator="between" text="送货车型9.6米">
      <formula>NOT(ISERROR(SEARCH("送货车型9.6米",M2116)))</formula>
    </cfRule>
  </conditionalFormatting>
  <conditionalFormatting sqref="M2117:O2117">
    <cfRule type="containsText" dxfId="1" priority="685" operator="between" text="送货车型9.6米">
      <formula>NOT(ISERROR(SEARCH("送货车型9.6米",M2117)))</formula>
    </cfRule>
  </conditionalFormatting>
  <conditionalFormatting sqref="M2118:O2118">
    <cfRule type="containsText" dxfId="1" priority="684" operator="between" text="送货车型9.6米">
      <formula>NOT(ISERROR(SEARCH("送货车型9.6米",M2118)))</formula>
    </cfRule>
  </conditionalFormatting>
  <conditionalFormatting sqref="M2119:O2119">
    <cfRule type="containsText" dxfId="1" priority="683" operator="between" text="送货车型9.6米">
      <formula>NOT(ISERROR(SEARCH("送货车型9.6米",M2119)))</formula>
    </cfRule>
  </conditionalFormatting>
  <conditionalFormatting sqref="M2129:O2129">
    <cfRule type="containsText" dxfId="1" priority="681" operator="between" text="送货车型9.6米">
      <formula>NOT(ISERROR(SEARCH("送货车型9.6米",M2129)))</formula>
    </cfRule>
  </conditionalFormatting>
  <conditionalFormatting sqref="M2130:O2130">
    <cfRule type="containsText" dxfId="1" priority="680" operator="between" text="送货车型9.6米">
      <formula>NOT(ISERROR(SEARCH("送货车型9.6米",M2130)))</formula>
    </cfRule>
  </conditionalFormatting>
  <conditionalFormatting sqref="M2131:O2131">
    <cfRule type="containsText" dxfId="1" priority="679" operator="between" text="送货车型9.6米">
      <formula>NOT(ISERROR(SEARCH("送货车型9.6米",M2131)))</formula>
    </cfRule>
  </conditionalFormatting>
  <conditionalFormatting sqref="M2132:O2132">
    <cfRule type="containsText" dxfId="1" priority="678" operator="between" text="送货车型9.6米">
      <formula>NOT(ISERROR(SEARCH("送货车型9.6米",M2132)))</formula>
    </cfRule>
  </conditionalFormatting>
  <conditionalFormatting sqref="M2133:O2133">
    <cfRule type="containsText" dxfId="1" priority="677" operator="between" text="送货车型9.6米">
      <formula>NOT(ISERROR(SEARCH("送货车型9.6米",M2133)))</formula>
    </cfRule>
  </conditionalFormatting>
  <conditionalFormatting sqref="M2134:O2134">
    <cfRule type="containsText" dxfId="1" priority="676" operator="between" text="送货车型9.6米">
      <formula>NOT(ISERROR(SEARCH("送货车型9.6米",M2134)))</formula>
    </cfRule>
  </conditionalFormatting>
  <conditionalFormatting sqref="D2135">
    <cfRule type="expression" dxfId="4" priority="7911">
      <formula>AND(NOT(HasFormula(#REF!)),#REF!&lt;&gt;"")</formula>
    </cfRule>
  </conditionalFormatting>
  <conditionalFormatting sqref="E2135">
    <cfRule type="expression" dxfId="4" priority="7912">
      <formula>AND(NOT(HasFormula(#REF!)),#REF!&lt;&gt;"")</formula>
    </cfRule>
  </conditionalFormatting>
  <conditionalFormatting sqref="H2135">
    <cfRule type="expression" dxfId="4" priority="7909">
      <formula>AND(NOT(HasFormula(#REF!)),#REF!&lt;&gt;"")</formula>
    </cfRule>
    <cfRule type="expression" dxfId="3" priority="7910">
      <formula>AND(NOT(HasFormula(XFD2135)),XFD2135&lt;&gt;"")</formula>
    </cfRule>
  </conditionalFormatting>
  <conditionalFormatting sqref="I2135:L2135">
    <cfRule type="expression" dxfId="4" priority="7913">
      <formula>AND(NOT(HasFormula(#REF!)),#REF!&lt;&gt;"")</formula>
    </cfRule>
    <cfRule type="expression" dxfId="3" priority="7914">
      <formula>AND(NOT(HasFormula(A2135)),A2135&lt;&gt;"")</formula>
    </cfRule>
  </conditionalFormatting>
  <conditionalFormatting sqref="M2135:O2135">
    <cfRule type="containsText" dxfId="1" priority="675" operator="between" text="送货车型9.6米">
      <formula>NOT(ISERROR(SEARCH("送货车型9.6米",M2135)))</formula>
    </cfRule>
  </conditionalFormatting>
  <conditionalFormatting sqref="M2136:O2136">
    <cfRule type="containsText" dxfId="1" priority="646" operator="between" text="送货车型9.6米">
      <formula>NOT(ISERROR(SEARCH("送货车型9.6米",M2136)))</formula>
    </cfRule>
  </conditionalFormatting>
  <conditionalFormatting sqref="M2137:O2137">
    <cfRule type="containsText" dxfId="1" priority="645" operator="between" text="送货车型9.6米">
      <formula>NOT(ISERROR(SEARCH("送货车型9.6米",M2137)))</formula>
    </cfRule>
  </conditionalFormatting>
  <conditionalFormatting sqref="M2138:O2138">
    <cfRule type="containsText" dxfId="1" priority="644" operator="between" text="送货车型9.6米">
      <formula>NOT(ISERROR(SEARCH("送货车型9.6米",M2138)))</formula>
    </cfRule>
  </conditionalFormatting>
  <conditionalFormatting sqref="M2139:O2139">
    <cfRule type="containsText" dxfId="1" priority="642" operator="between" text="送货车型9.6米">
      <formula>NOT(ISERROR(SEARCH("送货车型9.6米",M2139)))</formula>
    </cfRule>
  </conditionalFormatting>
  <conditionalFormatting sqref="M2140:O2140">
    <cfRule type="containsText" dxfId="1" priority="640" operator="between" text="送货车型9.6米">
      <formula>NOT(ISERROR(SEARCH("送货车型9.6米",M2140)))</formula>
    </cfRule>
  </conditionalFormatting>
  <conditionalFormatting sqref="M2141:O2141">
    <cfRule type="containsText" dxfId="1" priority="639" operator="between" text="送货车型9.6米">
      <formula>NOT(ISERROR(SEARCH("送货车型9.6米",M2141)))</formula>
    </cfRule>
  </conditionalFormatting>
  <conditionalFormatting sqref="M2142:O2142">
    <cfRule type="containsText" dxfId="1" priority="638" operator="between" text="送货车型9.6米">
      <formula>NOT(ISERROR(SEARCH("送货车型9.6米",M2142)))</formula>
    </cfRule>
  </conditionalFormatting>
  <conditionalFormatting sqref="E2165">
    <cfRule type="expression" dxfId="4" priority="7935">
      <formula>AND(NOT(HasFormula(#REF!)),#REF!&lt;&gt;"")</formula>
    </cfRule>
  </conditionalFormatting>
  <conditionalFormatting sqref="D2167">
    <cfRule type="expression" dxfId="4" priority="7977">
      <formula>AND(NOT(HasFormula(#REF!)),#REF!&lt;&gt;"")</formula>
    </cfRule>
  </conditionalFormatting>
  <conditionalFormatting sqref="H2167">
    <cfRule type="expression" dxfId="4" priority="7978">
      <formula>AND(NOT(HasFormula(#REF!)),#REF!&lt;&gt;"")</formula>
    </cfRule>
    <cfRule type="expression" dxfId="3" priority="7979">
      <formula>AND(NOT(HasFormula(XFD2167)),XFD2167&lt;&gt;"")</formula>
    </cfRule>
  </conditionalFormatting>
  <conditionalFormatting sqref="I2167:L2167">
    <cfRule type="expression" dxfId="4" priority="7981">
      <formula>AND(NOT(HasFormula(#REF!)),#REF!&lt;&gt;"")</formula>
    </cfRule>
    <cfRule type="expression" dxfId="3" priority="7982">
      <formula>AND(NOT(HasFormula(A2167)),A2167&lt;&gt;"")</formula>
    </cfRule>
  </conditionalFormatting>
  <conditionalFormatting sqref="E2168">
    <cfRule type="expression" dxfId="4" priority="7926">
      <formula>AND(NOT(HasFormula(#REF!)),#REF!&lt;&gt;"")</formula>
    </cfRule>
  </conditionalFormatting>
  <conditionalFormatting sqref="I2168:L2168">
    <cfRule type="expression" dxfId="4" priority="7967">
      <formula>AND(NOT(HasFormula(#REF!)),#REF!&lt;&gt;"")</formula>
    </cfRule>
    <cfRule type="expression" dxfId="3" priority="7968">
      <formula>AND(NOT(HasFormula(A2168)),A2168&lt;&gt;"")</formula>
    </cfRule>
  </conditionalFormatting>
  <conditionalFormatting sqref="D2173">
    <cfRule type="expression" dxfId="4" priority="7995">
      <formula>AND(NOT(HasFormula(#REF!)),#REF!&lt;&gt;"")</formula>
    </cfRule>
  </conditionalFormatting>
  <conditionalFormatting sqref="E2173">
    <cfRule type="expression" dxfId="4" priority="7996">
      <formula>AND(NOT(HasFormula(#REF!)),#REF!&lt;&gt;"")</formula>
    </cfRule>
  </conditionalFormatting>
  <conditionalFormatting sqref="I2173:L2173">
    <cfRule type="expression" dxfId="4" priority="7997">
      <formula>AND(NOT(HasFormula(#REF!)),#REF!&lt;&gt;"")</formula>
    </cfRule>
    <cfRule type="expression" dxfId="3" priority="7998">
      <formula>AND(NOT(HasFormula(A2173)),A2173&lt;&gt;"")</formula>
    </cfRule>
  </conditionalFormatting>
  <conditionalFormatting sqref="D2188">
    <cfRule type="expression" dxfId="4" priority="7991">
      <formula>AND(NOT(HasFormula(#REF!)),#REF!&lt;&gt;"")</formula>
    </cfRule>
  </conditionalFormatting>
  <conditionalFormatting sqref="E2188">
    <cfRule type="expression" dxfId="4" priority="7992">
      <formula>AND(NOT(HasFormula(#REF!)),#REF!&lt;&gt;"")</formula>
    </cfRule>
  </conditionalFormatting>
  <conditionalFormatting sqref="H2188">
    <cfRule type="expression" dxfId="4" priority="7989">
      <formula>AND(NOT(HasFormula(#REF!)),#REF!&lt;&gt;"")</formula>
    </cfRule>
    <cfRule type="expression" dxfId="3" priority="7990">
      <formula>AND(NOT(HasFormula(XFD2188)),XFD2188&lt;&gt;"")</formula>
    </cfRule>
  </conditionalFormatting>
  <conditionalFormatting sqref="I2188:L2188">
    <cfRule type="expression" dxfId="4" priority="7993">
      <formula>AND(NOT(HasFormula(#REF!)),#REF!&lt;&gt;"")</formula>
    </cfRule>
    <cfRule type="expression" dxfId="3" priority="7994">
      <formula>AND(NOT(HasFormula(A2188)),A2188&lt;&gt;"")</formula>
    </cfRule>
  </conditionalFormatting>
  <conditionalFormatting sqref="D2190">
    <cfRule type="expression" dxfId="4" priority="7985">
      <formula>AND(NOT(HasFormula(#REF!)),#REF!&lt;&gt;"")</formula>
    </cfRule>
  </conditionalFormatting>
  <conditionalFormatting sqref="E2190">
    <cfRule type="expression" dxfId="4" priority="7986">
      <formula>AND(NOT(HasFormula(#REF!)),#REF!&lt;&gt;"")</formula>
    </cfRule>
  </conditionalFormatting>
  <conditionalFormatting sqref="H2190">
    <cfRule type="expression" dxfId="4" priority="7983">
      <formula>AND(NOT(HasFormula(#REF!)),#REF!&lt;&gt;"")</formula>
    </cfRule>
    <cfRule type="expression" dxfId="3" priority="7984">
      <formula>AND(NOT(HasFormula(XFD2190)),XFD2190&lt;&gt;"")</formula>
    </cfRule>
  </conditionalFormatting>
  <conditionalFormatting sqref="I2190:L2190">
    <cfRule type="expression" dxfId="4" priority="7987">
      <formula>AND(NOT(HasFormula(#REF!)),#REF!&lt;&gt;"")</formula>
    </cfRule>
    <cfRule type="expression" dxfId="3" priority="7988">
      <formula>AND(NOT(HasFormula(A2190)),A2190&lt;&gt;"")</formula>
    </cfRule>
  </conditionalFormatting>
  <conditionalFormatting sqref="D2200">
    <cfRule type="expression" dxfId="4" priority="8007">
      <formula>AND(NOT(HasFormula(#REF!)),#REF!&lt;&gt;"")</formula>
    </cfRule>
  </conditionalFormatting>
  <conditionalFormatting sqref="E2200">
    <cfRule type="expression" dxfId="4" priority="8008">
      <formula>AND(NOT(HasFormula(#REF!)),#REF!&lt;&gt;"")</formula>
    </cfRule>
  </conditionalFormatting>
  <conditionalFormatting sqref="H2200">
    <cfRule type="expression" dxfId="4" priority="8005">
      <formula>AND(NOT(HasFormula(#REF!)),#REF!&lt;&gt;"")</formula>
    </cfRule>
    <cfRule type="expression" dxfId="3" priority="8006">
      <formula>AND(NOT(HasFormula(XFD2200)),XFD2200&lt;&gt;"")</formula>
    </cfRule>
  </conditionalFormatting>
  <conditionalFormatting sqref="I2200:L2200">
    <cfRule type="expression" dxfId="4" priority="8009">
      <formula>AND(NOT(HasFormula(#REF!)),#REF!&lt;&gt;"")</formula>
    </cfRule>
    <cfRule type="expression" dxfId="3" priority="8010">
      <formula>AND(NOT(HasFormula(A2200)),A2200&lt;&gt;"")</formula>
    </cfRule>
  </conditionalFormatting>
  <conditionalFormatting sqref="D2216">
    <cfRule type="expression" dxfId="4" priority="8001">
      <formula>AND(NOT(HasFormula(#REF!)),#REF!&lt;&gt;"")</formula>
    </cfRule>
  </conditionalFormatting>
  <conditionalFormatting sqref="E2216">
    <cfRule type="expression" dxfId="4" priority="8002">
      <formula>AND(NOT(HasFormula(#REF!)),#REF!&lt;&gt;"")</formula>
    </cfRule>
  </conditionalFormatting>
  <conditionalFormatting sqref="I2216:L2216">
    <cfRule type="expression" dxfId="4" priority="8003">
      <formula>AND(NOT(HasFormula(#REF!)),#REF!&lt;&gt;"")</formula>
    </cfRule>
    <cfRule type="expression" dxfId="3" priority="8004">
      <formula>AND(NOT(HasFormula(A2216)),A2216&lt;&gt;"")</formula>
    </cfRule>
  </conditionalFormatting>
  <conditionalFormatting sqref="D2219">
    <cfRule type="expression" dxfId="4" priority="8013">
      <formula>AND(NOT(HasFormula(#REF!)),#REF!&lt;&gt;"")</formula>
    </cfRule>
  </conditionalFormatting>
  <conditionalFormatting sqref="E2219">
    <cfRule type="expression" dxfId="4" priority="8014">
      <formula>AND(NOT(HasFormula(#REF!)),#REF!&lt;&gt;"")</formula>
    </cfRule>
  </conditionalFormatting>
  <conditionalFormatting sqref="I2219:L2219">
    <cfRule type="expression" dxfId="4" priority="8015">
      <formula>AND(NOT(HasFormula(#REF!)),#REF!&lt;&gt;"")</formula>
    </cfRule>
    <cfRule type="expression" dxfId="3" priority="8016">
      <formula>AND(NOT(HasFormula(A2219)),A2219&lt;&gt;"")</formula>
    </cfRule>
  </conditionalFormatting>
  <conditionalFormatting sqref="D2229">
    <cfRule type="expression" dxfId="4" priority="8037">
      <formula>AND(NOT(HasFormula(#REF!)),#REF!&lt;&gt;"")</formula>
    </cfRule>
  </conditionalFormatting>
  <conditionalFormatting sqref="E2229">
    <cfRule type="expression" dxfId="4" priority="8038">
      <formula>AND(NOT(HasFormula(#REF!)),#REF!&lt;&gt;"")</formula>
    </cfRule>
  </conditionalFormatting>
  <conditionalFormatting sqref="I2229:L2229">
    <cfRule type="expression" dxfId="4" priority="8039">
      <formula>AND(NOT(HasFormula(#REF!)),#REF!&lt;&gt;"")</formula>
    </cfRule>
    <cfRule type="expression" dxfId="3" priority="8040">
      <formula>AND(NOT(HasFormula(A2229)),A2229&lt;&gt;"")</formula>
    </cfRule>
  </conditionalFormatting>
  <conditionalFormatting sqref="D2233">
    <cfRule type="expression" dxfId="4" priority="8049">
      <formula>AND(NOT(HasFormula(#REF!)),#REF!&lt;&gt;"")</formula>
    </cfRule>
  </conditionalFormatting>
  <conditionalFormatting sqref="E2233">
    <cfRule type="expression" dxfId="4" priority="8050">
      <formula>AND(NOT(HasFormula(#REF!)),#REF!&lt;&gt;"")</formula>
    </cfRule>
  </conditionalFormatting>
  <conditionalFormatting sqref="I2233:L2233">
    <cfRule type="expression" dxfId="4" priority="8051">
      <formula>AND(NOT(HasFormula(#REF!)),#REF!&lt;&gt;"")</formula>
    </cfRule>
    <cfRule type="expression" dxfId="3" priority="8052">
      <formula>AND(NOT(HasFormula(A2233)),A2233&lt;&gt;"")</formula>
    </cfRule>
  </conditionalFormatting>
  <conditionalFormatting sqref="M2238">
    <cfRule type="containsText" dxfId="1" priority="613" operator="between" text="送货车型9.6米">
      <formula>NOT(ISERROR(SEARCH("送货车型9.6米",M2238)))</formula>
    </cfRule>
  </conditionalFormatting>
  <conditionalFormatting sqref="D2245">
    <cfRule type="expression" dxfId="4" priority="8067">
      <formula>AND(NOT(HasFormula(XFD2250)),XFD2250&lt;&gt;"")</formula>
    </cfRule>
  </conditionalFormatting>
  <conditionalFormatting sqref="E2245">
    <cfRule type="expression" dxfId="4" priority="8069">
      <formula>AND(NOT(HasFormula(A2250)),A2250&lt;&gt;"")</formula>
    </cfRule>
  </conditionalFormatting>
  <conditionalFormatting sqref="H2245">
    <cfRule type="expression" dxfId="4" priority="8063">
      <formula>AND(NOT(HasFormula(D2250)),D2250&lt;&gt;"")</formula>
    </cfRule>
    <cfRule type="expression" dxfId="3" priority="8064">
      <formula>AND(NOT(HasFormula(XFD2245)),XFD2245&lt;&gt;"")</formula>
    </cfRule>
  </conditionalFormatting>
  <conditionalFormatting sqref="I2245:L2245">
    <cfRule type="expression" dxfId="4" priority="8075">
      <formula>AND(NOT(HasFormula(E2250)),E2250&lt;&gt;"")</formula>
    </cfRule>
    <cfRule type="expression" dxfId="3" priority="8076">
      <formula>AND(NOT(HasFormula(A2245)),A2245&lt;&gt;"")</formula>
    </cfRule>
  </conditionalFormatting>
  <conditionalFormatting sqref="D2246">
    <cfRule type="expression" dxfId="4" priority="8059">
      <formula>AND(NOT(HasFormula(XFD2247)),XFD2247&lt;&gt;"")</formula>
    </cfRule>
  </conditionalFormatting>
  <conditionalFormatting sqref="E2246">
    <cfRule type="expression" dxfId="4" priority="8060">
      <formula>AND(NOT(HasFormula(A2247)),A2247&lt;&gt;"")</formula>
    </cfRule>
  </conditionalFormatting>
  <conditionalFormatting sqref="H2246">
    <cfRule type="expression" dxfId="4" priority="594">
      <formula>AND(NOT(HasFormula(#REF!)),#REF!&lt;&gt;"")</formula>
    </cfRule>
    <cfRule type="expression" dxfId="3" priority="595">
      <formula>AND(NOT(HasFormula(XFD2246)),XFD2246&lt;&gt;"")</formula>
    </cfRule>
  </conditionalFormatting>
  <conditionalFormatting sqref="I2246:L2246">
    <cfRule type="expression" dxfId="4" priority="8061">
      <formula>AND(NOT(HasFormula(E2247)),E2247&lt;&gt;"")</formula>
    </cfRule>
    <cfRule type="expression" dxfId="3" priority="8062">
      <formula>AND(NOT(HasFormula(A2246)),A2246&lt;&gt;"")</formula>
    </cfRule>
  </conditionalFormatting>
  <conditionalFormatting sqref="D2250">
    <cfRule type="expression" dxfId="4" priority="8068">
      <formula>AND(NOT(HasFormula(XFD2251)),XFD2251&lt;&gt;"")</formula>
    </cfRule>
  </conditionalFormatting>
  <conditionalFormatting sqref="E2250">
    <cfRule type="expression" dxfId="4" priority="8070">
      <formula>AND(NOT(HasFormula(A2251)),A2251&lt;&gt;"")</formula>
    </cfRule>
  </conditionalFormatting>
  <conditionalFormatting sqref="H2250">
    <cfRule type="expression" dxfId="4" priority="8071">
      <formula>AND(NOT(HasFormula(D2251)),D2251&lt;&gt;"")</formula>
    </cfRule>
    <cfRule type="expression" dxfId="3" priority="8072">
      <formula>AND(NOT(HasFormula(XFD2250)),XFD2250&lt;&gt;"")</formula>
    </cfRule>
    <cfRule type="expression" dxfId="4" priority="8073">
      <formula>AND(NOT(HasFormula(D2251)),D2251&lt;&gt;"")</formula>
    </cfRule>
    <cfRule type="expression" dxfId="3" priority="8074">
      <formula>AND(NOT(HasFormula(XFD2250)),XFD2250&lt;&gt;"")</formula>
    </cfRule>
  </conditionalFormatting>
  <conditionalFormatting sqref="I2250:L2250">
    <cfRule type="expression" dxfId="4" priority="8077">
      <formula>AND(NOT(HasFormula(E2251)),E2251&lt;&gt;"")</formula>
    </cfRule>
    <cfRule type="expression" dxfId="3" priority="8078">
      <formula>AND(NOT(HasFormula(A2250)),A2250&lt;&gt;"")</formula>
    </cfRule>
  </conditionalFormatting>
  <conditionalFormatting sqref="M2270">
    <cfRule type="containsText" dxfId="1" priority="598" operator="between" text="送货车型9.6米">
      <formula>NOT(ISERROR(SEARCH("送货车型9.6米",M2270)))</formula>
    </cfRule>
  </conditionalFormatting>
  <conditionalFormatting sqref="D2323">
    <cfRule type="expression" dxfId="4" priority="8087">
      <formula>AND(NOT(HasFormula(XFD2337)),XFD2337&lt;&gt;"")</formula>
    </cfRule>
  </conditionalFormatting>
  <conditionalFormatting sqref="E2323">
    <cfRule type="expression" dxfId="4" priority="8089">
      <formula>AND(NOT(HasFormula(A2337)),A2337&lt;&gt;"")</formula>
    </cfRule>
  </conditionalFormatting>
  <conditionalFormatting sqref="H2323">
    <cfRule type="expression" dxfId="4" priority="8079">
      <formula>AND(NOT(HasFormula(D2337)),D2337&lt;&gt;"")</formula>
    </cfRule>
    <cfRule type="expression" dxfId="3" priority="8080">
      <formula>AND(NOT(HasFormula(XFD2323)),XFD2323&lt;&gt;"")</formula>
    </cfRule>
  </conditionalFormatting>
  <conditionalFormatting sqref="I2323:L2323">
    <cfRule type="expression" dxfId="4" priority="8091">
      <formula>AND(NOT(HasFormula(E2337)),E2337&lt;&gt;"")</formula>
    </cfRule>
    <cfRule type="expression" dxfId="3" priority="8092">
      <formula>AND(NOT(HasFormula(A2323)),A2323&lt;&gt;"")</formula>
    </cfRule>
  </conditionalFormatting>
  <conditionalFormatting sqref="D2336">
    <cfRule type="expression" dxfId="4" priority="8088">
      <formula>AND(NOT(HasFormula(#REF!)),#REF!&lt;&gt;"")</formula>
    </cfRule>
  </conditionalFormatting>
  <conditionalFormatting sqref="E2336">
    <cfRule type="expression" dxfId="4" priority="8090">
      <formula>AND(NOT(HasFormula(#REF!)),#REF!&lt;&gt;"")</formula>
    </cfRule>
  </conditionalFormatting>
  <conditionalFormatting sqref="H2336">
    <cfRule type="expression" dxfId="4" priority="8081">
      <formula>AND(NOT(HasFormula(#REF!)),#REF!&lt;&gt;"")</formula>
    </cfRule>
    <cfRule type="expression" dxfId="3" priority="8082">
      <formula>AND(NOT(HasFormula(XFD2336)),XFD2336&lt;&gt;"")</formula>
    </cfRule>
    <cfRule type="expression" dxfId="4" priority="8085">
      <formula>AND(NOT(HasFormula(#REF!)),#REF!&lt;&gt;"")</formula>
    </cfRule>
    <cfRule type="expression" dxfId="3" priority="8086">
      <formula>AND(NOT(HasFormula(XFD2336)),XFD2336&lt;&gt;"")</formula>
    </cfRule>
  </conditionalFormatting>
  <conditionalFormatting sqref="I2336:L2336">
    <cfRule type="expression" dxfId="4" priority="8093">
      <formula>AND(NOT(HasFormula(#REF!)),#REF!&lt;&gt;"")</formula>
    </cfRule>
    <cfRule type="expression" dxfId="3" priority="8094">
      <formula>AND(NOT(HasFormula(A2336)),A2336&lt;&gt;"")</formula>
    </cfRule>
  </conditionalFormatting>
  <conditionalFormatting sqref="D2337:E2337">
    <cfRule type="expression" dxfId="3" priority="583">
      <formula>AND(NOT(HasFormula(XEZ2337)),XEZ2337&lt;&gt;"")</formula>
    </cfRule>
  </conditionalFormatting>
  <conditionalFormatting sqref="D2337">
    <cfRule type="expression" dxfId="2" priority="580">
      <formula>AND(NOT(_xlfn.ISFORMULA(D2337)),D2337&lt;&gt;"")</formula>
    </cfRule>
    <cfRule type="expression" dxfId="4" priority="582">
      <formula>AND(NOT(HasFormula(XFD2324)),XFD2324&lt;&gt;"")</formula>
    </cfRule>
  </conditionalFormatting>
  <conditionalFormatting sqref="E2337">
    <cfRule type="expression" dxfId="4" priority="590">
      <formula>AND(NOT(HasFormula(A2324)),A2324&lt;&gt;"")</formula>
    </cfRule>
  </conditionalFormatting>
  <conditionalFormatting sqref="F2337">
    <cfRule type="containsText" dxfId="6" priority="584" operator="between" text="12m">
      <formula>NOT(ISERROR(SEARCH("12m",F2337)))</formula>
    </cfRule>
    <cfRule type="containsText" dxfId="5" priority="585" operator="between" text="HRB500E">
      <formula>NOT(ISERROR(SEARCH("HRB500E",F2337)))</formula>
    </cfRule>
  </conditionalFormatting>
  <conditionalFormatting sqref="H2337">
    <cfRule type="expression" dxfId="4" priority="8083">
      <formula>AND(NOT(HasFormula(D2324)),D2324&lt;&gt;"")</formula>
    </cfRule>
    <cfRule type="expression" dxfId="3" priority="8084">
      <formula>AND(NOT(HasFormula(XFD2337)),XFD2337&lt;&gt;"")</formula>
    </cfRule>
  </conditionalFormatting>
  <conditionalFormatting sqref="I2337:L2337">
    <cfRule type="expression" dxfId="4" priority="588">
      <formula>AND(NOT(HasFormula(E2324)),E2324&lt;&gt;"")</formula>
    </cfRule>
    <cfRule type="expression" dxfId="3" priority="589">
      <formula>AND(NOT(HasFormula(A2337)),A2337&lt;&gt;"")</formula>
    </cfRule>
  </conditionalFormatting>
  <conditionalFormatting sqref="D2338:E2338">
    <cfRule type="expression" dxfId="3" priority="566">
      <formula>AND(NOT(HasFormula(XEZ2338)),XEZ2338&lt;&gt;"")</formula>
    </cfRule>
  </conditionalFormatting>
  <conditionalFormatting sqref="D2338">
    <cfRule type="expression" dxfId="4" priority="565">
      <formula>AND(NOT(HasFormula(XFD2325)),XFD2325&lt;&gt;"")</formula>
    </cfRule>
    <cfRule type="expression" dxfId="2" priority="564">
      <formula>AND(NOT(_xlfn.ISFORMULA(D2338)),D2338&lt;&gt;"")</formula>
    </cfRule>
  </conditionalFormatting>
  <conditionalFormatting sqref="E2338">
    <cfRule type="expression" dxfId="4" priority="571">
      <formula>AND(NOT(HasFormula(A2325)),A2325&lt;&gt;"")</formula>
    </cfRule>
  </conditionalFormatting>
  <conditionalFormatting sqref="F2338">
    <cfRule type="containsText" dxfId="5" priority="568" operator="between" text="HRB500E">
      <formula>NOT(ISERROR(SEARCH("HRB500E",F2338)))</formula>
    </cfRule>
    <cfRule type="containsText" dxfId="6" priority="567" operator="between" text="12m">
      <formula>NOT(ISERROR(SEARCH("12m",F2338)))</formula>
    </cfRule>
  </conditionalFormatting>
  <conditionalFormatting sqref="I2338:L2338">
    <cfRule type="expression" dxfId="3" priority="570">
      <formula>AND(NOT(HasFormula(A2338)),A2338&lt;&gt;"")</formula>
    </cfRule>
    <cfRule type="expression" dxfId="4" priority="569">
      <formula>AND(NOT(HasFormula(E2325)),E2325&lt;&gt;"")</formula>
    </cfRule>
  </conditionalFormatting>
  <conditionalFormatting sqref="D2349">
    <cfRule type="expression" dxfId="4" priority="550">
      <formula>AND(NOT(HasFormula(XFD2336)),XFD2336&lt;&gt;"")</formula>
    </cfRule>
    <cfRule type="expression" dxfId="2" priority="549">
      <formula>AND(NOT(_xlfn.ISFORMULA(D2349)),D2349&lt;&gt;"")</formula>
    </cfRule>
  </conditionalFormatting>
  <conditionalFormatting sqref="F2349">
    <cfRule type="containsText" dxfId="5" priority="553" operator="between" text="HRB500E">
      <formula>NOT(ISERROR(SEARCH("HRB500E",F2349)))</formula>
    </cfRule>
    <cfRule type="containsText" dxfId="6" priority="552" operator="between" text="12m">
      <formula>NOT(ISERROR(SEARCH("12m",F2349)))</formula>
    </cfRule>
  </conditionalFormatting>
  <conditionalFormatting sqref="I2349:L2349">
    <cfRule type="expression" dxfId="3" priority="555">
      <formula>AND(NOT(HasFormula(A2349)),A2349&lt;&gt;"")</formula>
    </cfRule>
    <cfRule type="expression" dxfId="4" priority="554">
      <formula>AND(NOT(HasFormula(E2336)),E2336&lt;&gt;"")</formula>
    </cfRule>
  </conditionalFormatting>
  <conditionalFormatting sqref="M2349">
    <cfRule type="containsText" dxfId="1" priority="546" operator="between" text="送货车型9.6米">
      <formula>NOT(ISERROR(SEARCH("送货车型9.6米",M2349)))</formula>
    </cfRule>
  </conditionalFormatting>
  <conditionalFormatting sqref="D2358">
    <cfRule type="expression" dxfId="4" priority="8095">
      <formula>AND(NOT(HasFormula(#REF!)),#REF!&lt;&gt;"")</formula>
    </cfRule>
  </conditionalFormatting>
  <conditionalFormatting sqref="E2358">
    <cfRule type="expression" dxfId="4" priority="8096">
      <formula>AND(NOT(HasFormula(#REF!)),#REF!&lt;&gt;"")</formula>
    </cfRule>
  </conditionalFormatting>
  <conditionalFormatting sqref="I2358:L2358">
    <cfRule type="expression" dxfId="4" priority="8097">
      <formula>AND(NOT(HasFormula(#REF!)),#REF!&lt;&gt;"")</formula>
    </cfRule>
    <cfRule type="expression" dxfId="3" priority="8098">
      <formula>AND(NOT(HasFormula(A2358)),A2358&lt;&gt;"")</formula>
    </cfRule>
  </conditionalFormatting>
  <conditionalFormatting sqref="M2359">
    <cfRule type="containsText" dxfId="1" priority="532" operator="between" text="送货车型9.6米">
      <formula>NOT(ISERROR(SEARCH("送货车型9.6米",M2359)))</formula>
    </cfRule>
  </conditionalFormatting>
  <conditionalFormatting sqref="D2428">
    <cfRule type="expression" dxfId="4" priority="8099">
      <formula>AND(NOT(HasFormula(XFD2429)),XFD2429&lt;&gt;"")</formula>
    </cfRule>
  </conditionalFormatting>
  <conditionalFormatting sqref="E2428">
    <cfRule type="expression" dxfId="4" priority="8100">
      <formula>AND(NOT(HasFormula(A2429)),A2429&lt;&gt;"")</formula>
    </cfRule>
  </conditionalFormatting>
  <conditionalFormatting sqref="I2428:K2428">
    <cfRule type="expression" dxfId="4" priority="8101">
      <formula>AND(NOT(HasFormula(E2429)),E2429&lt;&gt;"")</formula>
    </cfRule>
    <cfRule type="expression" dxfId="3" priority="8102">
      <formula>AND(NOT(HasFormula(A2428)),A2428&lt;&gt;"")</formula>
    </cfRule>
  </conditionalFormatting>
  <conditionalFormatting sqref="D2438">
    <cfRule type="expression" dxfId="4" priority="8105">
      <formula>AND(NOT(HasFormula(#REF!)),#REF!&lt;&gt;"")</formula>
    </cfRule>
  </conditionalFormatting>
  <conditionalFormatting sqref="E2438">
    <cfRule type="expression" dxfId="4" priority="8106">
      <formula>AND(NOT(HasFormula(#REF!)),#REF!&lt;&gt;"")</formula>
    </cfRule>
  </conditionalFormatting>
  <conditionalFormatting sqref="H2438">
    <cfRule type="expression" dxfId="4" priority="8103">
      <formula>AND(NOT(HasFormula(#REF!)),#REF!&lt;&gt;"")</formula>
    </cfRule>
    <cfRule type="expression" dxfId="3" priority="8104">
      <formula>AND(NOT(HasFormula(XFD2438)),XFD2438&lt;&gt;"")</formula>
    </cfRule>
  </conditionalFormatting>
  <conditionalFormatting sqref="I2438:L2438">
    <cfRule type="expression" dxfId="4" priority="8107">
      <formula>AND(NOT(HasFormula(#REF!)),#REF!&lt;&gt;"")</formula>
    </cfRule>
    <cfRule type="expression" dxfId="3" priority="8108">
      <formula>AND(NOT(HasFormula(A2438)),A2438&lt;&gt;"")</formula>
    </cfRule>
  </conditionalFormatting>
  <conditionalFormatting sqref="D2455">
    <cfRule type="expression" dxfId="4" priority="8115">
      <formula>AND(NOT(HasFormula(XFD2461)),XFD2461&lt;&gt;"")</formula>
    </cfRule>
  </conditionalFormatting>
  <conditionalFormatting sqref="E2455">
    <cfRule type="expression" dxfId="4" priority="8118">
      <formula>AND(NOT(HasFormula(A2461)),A2461&lt;&gt;"")</formula>
    </cfRule>
  </conditionalFormatting>
  <conditionalFormatting sqref="I2455:L2455">
    <cfRule type="expression" dxfId="4" priority="8121">
      <formula>AND(NOT(HasFormula(E2461)),E2461&lt;&gt;"")</formula>
    </cfRule>
    <cfRule type="expression" dxfId="3" priority="8122">
      <formula>AND(NOT(HasFormula(A2455)),A2455&lt;&gt;"")</formula>
    </cfRule>
  </conditionalFormatting>
  <conditionalFormatting sqref="D2458">
    <cfRule type="expression" dxfId="4" priority="8117">
      <formula>AND(NOT(HasFormula(XFD2475)),XFD2475&lt;&gt;"")</formula>
    </cfRule>
  </conditionalFormatting>
  <conditionalFormatting sqref="E2458">
    <cfRule type="expression" dxfId="4" priority="8120">
      <formula>AND(NOT(HasFormula(A2475)),A2475&lt;&gt;"")</formula>
    </cfRule>
  </conditionalFormatting>
  <conditionalFormatting sqref="I2458:L2458">
    <cfRule type="expression" dxfId="4" priority="8125">
      <formula>AND(NOT(HasFormula(E2475)),E2475&lt;&gt;"")</formula>
    </cfRule>
    <cfRule type="expression" dxfId="3" priority="8126">
      <formula>AND(NOT(HasFormula(A2458)),A2458&lt;&gt;"")</formula>
    </cfRule>
  </conditionalFormatting>
  <conditionalFormatting sqref="D2459">
    <cfRule type="expression" dxfId="4" priority="8132">
      <formula>AND(NOT(HasFormula(XFD2463)),XFD2463&lt;&gt;"")</formula>
    </cfRule>
  </conditionalFormatting>
  <conditionalFormatting sqref="E2459">
    <cfRule type="expression" dxfId="4" priority="8134">
      <formula>AND(NOT(HasFormula(A2463)),A2463&lt;&gt;"")</formula>
    </cfRule>
  </conditionalFormatting>
  <conditionalFormatting sqref="I2459:L2459">
    <cfRule type="expression" dxfId="4" priority="8137">
      <formula>AND(NOT(HasFormula(E2463)),E2463&lt;&gt;"")</formula>
    </cfRule>
    <cfRule type="expression" dxfId="3" priority="8138">
      <formula>AND(NOT(HasFormula(A2459)),A2459&lt;&gt;"")</formula>
    </cfRule>
  </conditionalFormatting>
  <conditionalFormatting sqref="D2460">
    <cfRule type="expression" dxfId="4" priority="8144">
      <formula>AND(NOT(HasFormula(XFD2464)),XFD2464&lt;&gt;"")</formula>
    </cfRule>
  </conditionalFormatting>
  <conditionalFormatting sqref="E2460">
    <cfRule type="expression" dxfId="4" priority="8146">
      <formula>AND(NOT(HasFormula(A2464)),A2464&lt;&gt;"")</formula>
    </cfRule>
  </conditionalFormatting>
  <conditionalFormatting sqref="I2460:L2460">
    <cfRule type="expression" dxfId="4" priority="8149">
      <formula>AND(NOT(HasFormula(E2464)),E2464&lt;&gt;"")</formula>
    </cfRule>
    <cfRule type="expression" dxfId="3" priority="8150">
      <formula>AND(NOT(HasFormula(A2460)),A2460&lt;&gt;"")</formula>
    </cfRule>
  </conditionalFormatting>
  <conditionalFormatting sqref="D2462">
    <cfRule type="expression" dxfId="4" priority="8131">
      <formula>AND(NOT(HasFormula(XFD2459)),XFD2459&lt;&gt;"")</formula>
    </cfRule>
  </conditionalFormatting>
  <conditionalFormatting sqref="E2462">
    <cfRule type="expression" dxfId="4" priority="8133">
      <formula>AND(NOT(HasFormula(A2459)),A2459&lt;&gt;"")</formula>
    </cfRule>
  </conditionalFormatting>
  <conditionalFormatting sqref="I2462:L2462">
    <cfRule type="expression" dxfId="4" priority="8135">
      <formula>AND(NOT(HasFormula(E2459)),E2459&lt;&gt;"")</formula>
    </cfRule>
    <cfRule type="expression" dxfId="3" priority="8136">
      <formula>AND(NOT(HasFormula(A2462)),A2462&lt;&gt;"")</formula>
    </cfRule>
  </conditionalFormatting>
  <conditionalFormatting sqref="D2463">
    <cfRule type="expression" dxfId="4" priority="8143">
      <formula>AND(NOT(HasFormula(XFD2460)),XFD2460&lt;&gt;"")</formula>
    </cfRule>
  </conditionalFormatting>
  <conditionalFormatting sqref="E2463">
    <cfRule type="expression" dxfId="4" priority="8145">
      <formula>AND(NOT(HasFormula(A2460)),A2460&lt;&gt;"")</formula>
    </cfRule>
  </conditionalFormatting>
  <conditionalFormatting sqref="I2463:L2463">
    <cfRule type="expression" dxfId="4" priority="8147">
      <formula>AND(NOT(HasFormula(E2460)),E2460&lt;&gt;"")</formula>
    </cfRule>
    <cfRule type="expression" dxfId="3" priority="8148">
      <formula>AND(NOT(HasFormula(A2463)),A2463&lt;&gt;"")</formula>
    </cfRule>
  </conditionalFormatting>
  <conditionalFormatting sqref="D2474">
    <cfRule type="expression" dxfId="4" priority="8116">
      <formula>AND(NOT(HasFormula(XFD2456)),XFD2456&lt;&gt;"")</formula>
    </cfRule>
  </conditionalFormatting>
  <conditionalFormatting sqref="E2474">
    <cfRule type="expression" dxfId="4" priority="8119">
      <formula>AND(NOT(HasFormula(A2456)),A2456&lt;&gt;"")</formula>
    </cfRule>
  </conditionalFormatting>
  <conditionalFormatting sqref="I2474:L2474">
    <cfRule type="expression" dxfId="4" priority="8123">
      <formula>AND(NOT(HasFormula(E2456)),E2456&lt;&gt;"")</formula>
    </cfRule>
    <cfRule type="expression" dxfId="3" priority="8124">
      <formula>AND(NOT(HasFormula(A2474)),A2474&lt;&gt;"")</formula>
    </cfRule>
  </conditionalFormatting>
  <conditionalFormatting sqref="D2483">
    <cfRule type="expression" dxfId="4" priority="8159">
      <formula>AND(NOT(HasFormula(#REF!)),#REF!&lt;&gt;"")</formula>
    </cfRule>
  </conditionalFormatting>
  <conditionalFormatting sqref="E2483">
    <cfRule type="expression" dxfId="4" priority="8160">
      <formula>AND(NOT(HasFormula(#REF!)),#REF!&lt;&gt;"")</formula>
    </cfRule>
  </conditionalFormatting>
  <conditionalFormatting sqref="I2483:L2483">
    <cfRule type="expression" dxfId="4" priority="8161">
      <formula>AND(NOT(HasFormula(#REF!)),#REF!&lt;&gt;"")</formula>
    </cfRule>
    <cfRule type="expression" dxfId="3" priority="8162">
      <formula>AND(NOT(HasFormula(A2483)),A2483&lt;&gt;"")</formula>
    </cfRule>
  </conditionalFormatting>
  <conditionalFormatting sqref="D2484">
    <cfRule type="expression" dxfId="4" priority="8153">
      <formula>AND(NOT(HasFormula(XFD2486)),XFD2486&lt;&gt;"")</formula>
    </cfRule>
  </conditionalFormatting>
  <conditionalFormatting sqref="E2484">
    <cfRule type="expression" dxfId="4" priority="8154">
      <formula>AND(NOT(HasFormula(A2486)),A2486&lt;&gt;"")</formula>
    </cfRule>
  </conditionalFormatting>
  <conditionalFormatting sqref="I2484:L2484">
    <cfRule type="expression" dxfId="4" priority="8155">
      <formula>AND(NOT(HasFormula(E2486)),E2486&lt;&gt;"")</formula>
    </cfRule>
    <cfRule type="expression" dxfId="3" priority="8156">
      <formula>AND(NOT(HasFormula(A2484)),A2484&lt;&gt;"")</formula>
    </cfRule>
  </conditionalFormatting>
  <conditionalFormatting sqref="E2548">
    <cfRule type="expression" dxfId="4" priority="8170">
      <formula>AND(NOT(HasFormula(#REF!)),#REF!&lt;&gt;"")</formula>
    </cfRule>
  </conditionalFormatting>
  <conditionalFormatting sqref="H2548">
    <cfRule type="expression" dxfId="4" priority="8173">
      <formula>AND(NOT(HasFormula(#REF!)),#REF!&lt;&gt;"")</formula>
    </cfRule>
    <cfRule type="expression" dxfId="3" priority="8174">
      <formula>AND(NOT(HasFormula(XFD2548)),XFD2548&lt;&gt;"")</formula>
    </cfRule>
  </conditionalFormatting>
  <conditionalFormatting sqref="I2548:L2548">
    <cfRule type="expression" dxfId="4" priority="8171">
      <formula>AND(NOT(HasFormula(#REF!)),#REF!&lt;&gt;"")</formula>
    </cfRule>
    <cfRule type="expression" dxfId="3" priority="8172">
      <formula>AND(NOT(HasFormula(A2548)),A2548&lt;&gt;"")</formula>
    </cfRule>
  </conditionalFormatting>
  <conditionalFormatting sqref="D2554">
    <cfRule type="expression" dxfId="4" priority="8177">
      <formula>AND(NOT(HasFormula(#REF!)),#REF!&lt;&gt;"")</formula>
    </cfRule>
  </conditionalFormatting>
  <conditionalFormatting sqref="E2554">
    <cfRule type="expression" dxfId="4" priority="8178">
      <formula>AND(NOT(HasFormula(#REF!)),#REF!&lt;&gt;"")</formula>
    </cfRule>
  </conditionalFormatting>
  <conditionalFormatting sqref="H2554">
    <cfRule type="expression" dxfId="4" priority="8175">
      <formula>AND(NOT(HasFormula(#REF!)),#REF!&lt;&gt;"")</formula>
    </cfRule>
    <cfRule type="expression" dxfId="3" priority="8176">
      <formula>AND(NOT(HasFormula(XFD2554)),XFD2554&lt;&gt;"")</formula>
    </cfRule>
  </conditionalFormatting>
  <conditionalFormatting sqref="I2554:L2554">
    <cfRule type="expression" dxfId="4" priority="8179">
      <formula>AND(NOT(HasFormula(#REF!)),#REF!&lt;&gt;"")</formula>
    </cfRule>
    <cfRule type="expression" dxfId="3" priority="8180">
      <formula>AND(NOT(HasFormula(A2554)),A2554&lt;&gt;"")</formula>
    </cfRule>
  </conditionalFormatting>
  <conditionalFormatting sqref="D2576:E2576">
    <cfRule type="expression" dxfId="3" priority="518">
      <formula>AND(NOT(HasFormula(XEZ2576)),XEZ2576&lt;&gt;"")</formula>
    </cfRule>
  </conditionalFormatting>
  <conditionalFormatting sqref="D2576">
    <cfRule type="expression" dxfId="4" priority="517">
      <formula>AND(NOT(HasFormula(XFD2577)),XFD2577&lt;&gt;"")</formula>
    </cfRule>
    <cfRule type="expression" dxfId="2" priority="515">
      <formula>AND(NOT(_xlfn.ISFORMULA(D2576)),D2576&lt;&gt;"")</formula>
    </cfRule>
  </conditionalFormatting>
  <conditionalFormatting sqref="E2576">
    <cfRule type="expression" dxfId="4" priority="525">
      <formula>AND(NOT(HasFormula(A2577)),A2577&lt;&gt;"")</formula>
    </cfRule>
  </conditionalFormatting>
  <conditionalFormatting sqref="F2576">
    <cfRule type="containsText" dxfId="5" priority="520" operator="between" text="HRB500E">
      <formula>NOT(ISERROR(SEARCH("HRB500E",F2576)))</formula>
    </cfRule>
    <cfRule type="containsText" dxfId="6" priority="519" operator="between" text="12m">
      <formula>NOT(ISERROR(SEARCH("12m",F2576)))</formula>
    </cfRule>
  </conditionalFormatting>
  <conditionalFormatting sqref="I2576:L2576">
    <cfRule type="expression" dxfId="3" priority="524">
      <formula>AND(NOT(HasFormula(A2576)),A2576&lt;&gt;"")</formula>
    </cfRule>
    <cfRule type="expression" dxfId="4" priority="523">
      <formula>AND(NOT(HasFormula(E2577)),E2577&lt;&gt;"")</formula>
    </cfRule>
  </conditionalFormatting>
  <conditionalFormatting sqref="L2576:O2576">
    <cfRule type="containsText" dxfId="1" priority="514" operator="between" text="送货车型9.6米">
      <formula>NOT(ISERROR(SEARCH("送货车型9.6米",L2576)))</formula>
    </cfRule>
  </conditionalFormatting>
  <conditionalFormatting sqref="D2604">
    <cfRule type="expression" dxfId="4" priority="8183">
      <formula>AND(NOT(HasFormula(XFD2606)),XFD2606&lt;&gt;"")</formula>
    </cfRule>
  </conditionalFormatting>
  <conditionalFormatting sqref="E2604">
    <cfRule type="expression" dxfId="4" priority="8184">
      <formula>AND(NOT(HasFormula(A2606)),A2606&lt;&gt;"")</formula>
    </cfRule>
  </conditionalFormatting>
  <conditionalFormatting sqref="I2604:L2604">
    <cfRule type="expression" dxfId="4" priority="8185">
      <formula>AND(NOT(HasFormula(E2606)),E2606&lt;&gt;"")</formula>
    </cfRule>
    <cfRule type="expression" dxfId="3" priority="8186">
      <formula>AND(NOT(HasFormula(A2604)),A2604&lt;&gt;"")</formula>
    </cfRule>
  </conditionalFormatting>
  <conditionalFormatting sqref="D2611">
    <cfRule type="expression" dxfId="4" priority="8195">
      <formula>AND(NOT(HasFormula(#REF!)),#REF!&lt;&gt;"")</formula>
    </cfRule>
  </conditionalFormatting>
  <conditionalFormatting sqref="E2611">
    <cfRule type="expression" dxfId="4" priority="8196">
      <formula>AND(NOT(HasFormula(#REF!)),#REF!&lt;&gt;"")</formula>
    </cfRule>
  </conditionalFormatting>
  <conditionalFormatting sqref="I2611:L2611">
    <cfRule type="expression" dxfId="4" priority="8197">
      <formula>AND(NOT(HasFormula(#REF!)),#REF!&lt;&gt;"")</formula>
    </cfRule>
    <cfRule type="expression" dxfId="3" priority="8198">
      <formula>AND(NOT(HasFormula(A2611)),A2611&lt;&gt;"")</formula>
    </cfRule>
  </conditionalFormatting>
  <conditionalFormatting sqref="D2619">
    <cfRule type="expression" dxfId="4" priority="8201">
      <formula>AND(NOT(HasFormula(#REF!)),#REF!&lt;&gt;"")</formula>
    </cfRule>
  </conditionalFormatting>
  <conditionalFormatting sqref="E2619">
    <cfRule type="expression" dxfId="4" priority="8202">
      <formula>AND(NOT(HasFormula(#REF!)),#REF!&lt;&gt;"")</formula>
    </cfRule>
  </conditionalFormatting>
  <conditionalFormatting sqref="I2619:L2619">
    <cfRule type="expression" dxfId="4" priority="8203">
      <formula>AND(NOT(HasFormula(#REF!)),#REF!&lt;&gt;"")</formula>
    </cfRule>
    <cfRule type="expression" dxfId="3" priority="8204">
      <formula>AND(NOT(HasFormula(A2619)),A2619&lt;&gt;"")</formula>
    </cfRule>
  </conditionalFormatting>
  <conditionalFormatting sqref="D2643">
    <cfRule type="expression" dxfId="4" priority="8211">
      <formula>AND(NOT(HasFormula(#REF!)),#REF!&lt;&gt;"")</formula>
    </cfRule>
  </conditionalFormatting>
  <conditionalFormatting sqref="E2643">
    <cfRule type="expression" dxfId="4" priority="8212">
      <formula>AND(NOT(HasFormula(#REF!)),#REF!&lt;&gt;"")</formula>
    </cfRule>
  </conditionalFormatting>
  <conditionalFormatting sqref="I2643:L2643">
    <cfRule type="expression" dxfId="4" priority="8213">
      <formula>AND(NOT(HasFormula(#REF!)),#REF!&lt;&gt;"")</formula>
    </cfRule>
    <cfRule type="expression" dxfId="3" priority="8214">
      <formula>AND(NOT(HasFormula(A2643)),A2643&lt;&gt;"")</formula>
    </cfRule>
  </conditionalFormatting>
  <conditionalFormatting sqref="D2646">
    <cfRule type="expression" dxfId="4" priority="8207">
      <formula>AND(NOT(HasFormula(#REF!)),#REF!&lt;&gt;"")</formula>
    </cfRule>
  </conditionalFormatting>
  <conditionalFormatting sqref="E2646">
    <cfRule type="expression" dxfId="4" priority="8208">
      <formula>AND(NOT(HasFormula(#REF!)),#REF!&lt;&gt;"")</formula>
    </cfRule>
  </conditionalFormatting>
  <conditionalFormatting sqref="H2646">
    <cfRule type="expression" dxfId="4" priority="8237">
      <formula>AND(NOT(HasFormula(D2650)),D2650&lt;&gt;"")</formula>
    </cfRule>
    <cfRule type="expression" dxfId="3" priority="8238">
      <formula>AND(NOT(HasFormula(XFD2646)),XFD2646&lt;&gt;"")</formula>
    </cfRule>
  </conditionalFormatting>
  <conditionalFormatting sqref="I2646:L2646">
    <cfRule type="expression" dxfId="4" priority="8209">
      <formula>AND(NOT(HasFormula(#REF!)),#REF!&lt;&gt;"")</formula>
    </cfRule>
    <cfRule type="expression" dxfId="3" priority="8210">
      <formula>AND(NOT(HasFormula(A2646)),A2646&lt;&gt;"")</formula>
    </cfRule>
  </conditionalFormatting>
  <conditionalFormatting sqref="D2647">
    <cfRule type="expression" dxfId="4" priority="8225">
      <formula>AND(NOT(HasFormula(#REF!)),#REF!&lt;&gt;"")</formula>
    </cfRule>
  </conditionalFormatting>
  <conditionalFormatting sqref="E2647">
    <cfRule type="expression" dxfId="4" priority="8226">
      <formula>AND(NOT(HasFormula(#REF!)),#REF!&lt;&gt;"")</formula>
    </cfRule>
  </conditionalFormatting>
  <conditionalFormatting sqref="I2647:L2647">
    <cfRule type="expression" dxfId="4" priority="8227">
      <formula>AND(NOT(HasFormula(#REF!)),#REF!&lt;&gt;"")</formula>
    </cfRule>
    <cfRule type="expression" dxfId="3" priority="8228">
      <formula>AND(NOT(HasFormula(A2647)),A2647&lt;&gt;"")</formula>
    </cfRule>
  </conditionalFormatting>
  <conditionalFormatting sqref="D2649">
    <cfRule type="expression" dxfId="4" priority="8230">
      <formula>AND(NOT(HasFormula(XFD2647)),XFD2647&lt;&gt;"")</formula>
    </cfRule>
  </conditionalFormatting>
  <conditionalFormatting sqref="E2649">
    <cfRule type="expression" dxfId="4" priority="8232">
      <formula>AND(NOT(HasFormula(A2647)),A2647&lt;&gt;"")</formula>
    </cfRule>
  </conditionalFormatting>
  <conditionalFormatting sqref="I2649:L2649">
    <cfRule type="expression" dxfId="4" priority="8235">
      <formula>AND(NOT(HasFormula(E2647)),E2647&lt;&gt;"")</formula>
    </cfRule>
    <cfRule type="expression" dxfId="3" priority="8236">
      <formula>AND(NOT(HasFormula(A2649)),A2649&lt;&gt;"")</formula>
    </cfRule>
  </conditionalFormatting>
  <conditionalFormatting sqref="D2665">
    <cfRule type="expression" dxfId="4" priority="8217">
      <formula>AND(NOT(HasFormula(#REF!)),#REF!&lt;&gt;"")</formula>
    </cfRule>
  </conditionalFormatting>
  <conditionalFormatting sqref="E2665">
    <cfRule type="expression" dxfId="4" priority="8218">
      <formula>AND(NOT(HasFormula(#REF!)),#REF!&lt;&gt;"")</formula>
    </cfRule>
  </conditionalFormatting>
  <conditionalFormatting sqref="I2665:L2665">
    <cfRule type="expression" dxfId="4" priority="8219">
      <formula>AND(NOT(HasFormula(#REF!)),#REF!&lt;&gt;"")</formula>
    </cfRule>
    <cfRule type="expression" dxfId="3" priority="8220">
      <formula>AND(NOT(HasFormula(A2665)),A2665&lt;&gt;"")</formula>
    </cfRule>
  </conditionalFormatting>
  <conditionalFormatting sqref="D2669">
    <cfRule type="expression" dxfId="4" priority="8229">
      <formula>AND(NOT(HasFormula(XFD2648)),XFD2648&lt;&gt;"")</formula>
    </cfRule>
  </conditionalFormatting>
  <conditionalFormatting sqref="E2669">
    <cfRule type="expression" dxfId="4" priority="8231">
      <formula>AND(NOT(HasFormula(A2648)),A2648&lt;&gt;"")</formula>
    </cfRule>
  </conditionalFormatting>
  <conditionalFormatting sqref="I2669:L2669">
    <cfRule type="expression" dxfId="4" priority="8233">
      <formula>AND(NOT(HasFormula(E2648)),E2648&lt;&gt;"")</formula>
    </cfRule>
    <cfRule type="expression" dxfId="3" priority="8234">
      <formula>AND(NOT(HasFormula(A2669)),A2669&lt;&gt;"")</formula>
    </cfRule>
  </conditionalFormatting>
  <conditionalFormatting sqref="D2699">
    <cfRule type="expression" dxfId="4" priority="8241">
      <formula>AND(NOT(HasFormula(XFD2700)),XFD2700&lt;&gt;"")</formula>
    </cfRule>
  </conditionalFormatting>
  <conditionalFormatting sqref="E2699">
    <cfRule type="expression" dxfId="4" priority="8242">
      <formula>AND(NOT(HasFormula(A2700)),A2700&lt;&gt;"")</formula>
    </cfRule>
  </conditionalFormatting>
  <conditionalFormatting sqref="I2699:L2699">
    <cfRule type="expression" dxfId="4" priority="8243">
      <formula>AND(NOT(HasFormula(E2700)),E2700&lt;&gt;"")</formula>
    </cfRule>
    <cfRule type="expression" dxfId="3" priority="8244">
      <formula>AND(NOT(HasFormula(A2699)),A2699&lt;&gt;"")</formula>
    </cfRule>
  </conditionalFormatting>
  <conditionalFormatting sqref="D2709">
    <cfRule type="expression" dxfId="4" priority="8250">
      <formula>AND(NOT(HasFormula(#REF!)),#REF!&lt;&gt;"")</formula>
    </cfRule>
  </conditionalFormatting>
  <conditionalFormatting sqref="E2709">
    <cfRule type="expression" dxfId="4" priority="8251">
      <formula>AND(NOT(HasFormula(#REF!)),#REF!&lt;&gt;"")</formula>
    </cfRule>
  </conditionalFormatting>
  <conditionalFormatting sqref="I2709:L2709">
    <cfRule type="expression" dxfId="4" priority="8252">
      <formula>AND(NOT(HasFormula(#REF!)),#REF!&lt;&gt;"")</formula>
    </cfRule>
    <cfRule type="expression" dxfId="3" priority="8253">
      <formula>AND(NOT(HasFormula(A2709)),A2709&lt;&gt;"")</formula>
    </cfRule>
  </conditionalFormatting>
  <conditionalFormatting sqref="D2721">
    <cfRule type="expression" dxfId="4" priority="8260">
      <formula>AND(NOT(HasFormula(#REF!)),#REF!&lt;&gt;"")</formula>
    </cfRule>
  </conditionalFormatting>
  <conditionalFormatting sqref="E2721">
    <cfRule type="expression" dxfId="4" priority="8261">
      <formula>AND(NOT(HasFormula(#REF!)),#REF!&lt;&gt;"")</formula>
    </cfRule>
  </conditionalFormatting>
  <conditionalFormatting sqref="I2721:L2721">
    <cfRule type="expression" dxfId="4" priority="8262">
      <formula>AND(NOT(HasFormula(#REF!)),#REF!&lt;&gt;"")</formula>
    </cfRule>
    <cfRule type="expression" dxfId="3" priority="8263">
      <formula>AND(NOT(HasFormula(A2721)),A2721&lt;&gt;"")</formula>
    </cfRule>
  </conditionalFormatting>
  <conditionalFormatting sqref="D2794">
    <cfRule type="expression" dxfId="4" priority="8270">
      <formula>AND(NOT(HasFormula(XFD2796)),XFD2796&lt;&gt;"")</formula>
    </cfRule>
  </conditionalFormatting>
  <conditionalFormatting sqref="E2794">
    <cfRule type="expression" dxfId="4" priority="8271">
      <formula>AND(NOT(HasFormula(A2796)),A2796&lt;&gt;"")</formula>
    </cfRule>
  </conditionalFormatting>
  <conditionalFormatting sqref="I2794:L2794">
    <cfRule type="expression" dxfId="4" priority="8272">
      <formula>AND(NOT(HasFormula(E2796)),E2796&lt;&gt;"")</formula>
    </cfRule>
    <cfRule type="expression" dxfId="3" priority="8273">
      <formula>AND(NOT(HasFormula(A2794)),A2794&lt;&gt;"")</formula>
    </cfRule>
  </conditionalFormatting>
  <conditionalFormatting sqref="D2795">
    <cfRule type="expression" dxfId="4" priority="8274">
      <formula>AND(NOT(HasFormula(XFD2798)),XFD2798&lt;&gt;"")</formula>
    </cfRule>
  </conditionalFormatting>
  <conditionalFormatting sqref="E2795">
    <cfRule type="expression" dxfId="4" priority="8275">
      <formula>AND(NOT(HasFormula(A2798)),A2798&lt;&gt;"")</formula>
    </cfRule>
  </conditionalFormatting>
  <conditionalFormatting sqref="I2795:L2795">
    <cfRule type="expression" dxfId="4" priority="8284">
      <formula>AND(NOT(HasFormula(E2798)),E2798&lt;&gt;"")</formula>
    </cfRule>
    <cfRule type="expression" dxfId="3" priority="8285">
      <formula>AND(NOT(HasFormula(A2795)),A2795&lt;&gt;"")</formula>
    </cfRule>
  </conditionalFormatting>
  <conditionalFormatting sqref="D2808">
    <cfRule type="expression" dxfId="4" priority="8308">
      <formula>AND(NOT(HasFormula(XFD2813)),XFD2813&lt;&gt;"")</formula>
    </cfRule>
  </conditionalFormatting>
  <conditionalFormatting sqref="E2808">
    <cfRule type="expression" dxfId="4" priority="8311">
      <formula>AND(NOT(HasFormula(A2813)),A2813&lt;&gt;"")</formula>
    </cfRule>
  </conditionalFormatting>
  <conditionalFormatting sqref="I2808:L2808">
    <cfRule type="expression" dxfId="4" priority="8314">
      <formula>AND(NOT(HasFormula(E2813)),E2813&lt;&gt;"")</formula>
    </cfRule>
    <cfRule type="expression" dxfId="3" priority="8315">
      <formula>AND(NOT(HasFormula(A2808)),A2808&lt;&gt;"")</formula>
    </cfRule>
  </conditionalFormatting>
  <conditionalFormatting sqref="D2809">
    <cfRule type="expression" dxfId="4" priority="8328">
      <formula>AND(NOT(HasFormula(XFD2810)),XFD2810&lt;&gt;"")</formula>
    </cfRule>
  </conditionalFormatting>
  <conditionalFormatting sqref="E2809">
    <cfRule type="expression" dxfId="4" priority="8329">
      <formula>AND(NOT(HasFormula(A2810)),A2810&lt;&gt;"")</formula>
    </cfRule>
  </conditionalFormatting>
  <conditionalFormatting sqref="I2809:L2809">
    <cfRule type="expression" dxfId="4" priority="8330">
      <formula>AND(NOT(HasFormula(E2810)),E2810&lt;&gt;"")</formula>
    </cfRule>
    <cfRule type="expression" dxfId="3" priority="8331">
      <formula>AND(NOT(HasFormula(A2809)),A2809&lt;&gt;"")</formula>
    </cfRule>
  </conditionalFormatting>
  <conditionalFormatting sqref="D2810">
    <cfRule type="expression" dxfId="4" priority="8298">
      <formula>AND(NOT(HasFormula(#REF!)),#REF!&lt;&gt;"")</formula>
    </cfRule>
  </conditionalFormatting>
  <conditionalFormatting sqref="E2810">
    <cfRule type="expression" dxfId="4" priority="8299">
      <formula>AND(NOT(HasFormula(#REF!)),#REF!&lt;&gt;"")</formula>
    </cfRule>
  </conditionalFormatting>
  <conditionalFormatting sqref="I2810:L2810">
    <cfRule type="expression" dxfId="4" priority="8300">
      <formula>AND(NOT(HasFormula(#REF!)),#REF!&lt;&gt;"")</formula>
    </cfRule>
    <cfRule type="expression" dxfId="3" priority="8301">
      <formula>AND(NOT(HasFormula(A2810)),A2810&lt;&gt;"")</formula>
    </cfRule>
  </conditionalFormatting>
  <conditionalFormatting sqref="D2811">
    <cfRule type="expression" dxfId="4" priority="8309">
      <formula>AND(NOT(HasFormula(XFD2812)),XFD2812&lt;&gt;"")</formula>
    </cfRule>
  </conditionalFormatting>
  <conditionalFormatting sqref="E2811">
    <cfRule type="expression" dxfId="4" priority="8312">
      <formula>AND(NOT(HasFormula(A2812)),A2812&lt;&gt;"")</formula>
    </cfRule>
  </conditionalFormatting>
  <conditionalFormatting sqref="I2811:L2811">
    <cfRule type="expression" dxfId="4" priority="8316">
      <formula>AND(NOT(HasFormula(E2812)),E2812&lt;&gt;"")</formula>
    </cfRule>
    <cfRule type="expression" dxfId="3" priority="8317">
      <formula>AND(NOT(HasFormula(A2811)),A2811&lt;&gt;"")</formula>
    </cfRule>
  </conditionalFormatting>
  <conditionalFormatting sqref="D2812">
    <cfRule type="expression" dxfId="4" priority="8310">
      <formula>AND(NOT(HasFormula(XFD2809)),XFD2809&lt;&gt;"")</formula>
    </cfRule>
  </conditionalFormatting>
  <conditionalFormatting sqref="E2812">
    <cfRule type="expression" dxfId="4" priority="8313">
      <formula>AND(NOT(HasFormula(A2809)),A2809&lt;&gt;"")</formula>
    </cfRule>
  </conditionalFormatting>
  <conditionalFormatting sqref="I2812:L2812">
    <cfRule type="expression" dxfId="4" priority="8318">
      <formula>AND(NOT(HasFormula(E2809)),E2809&lt;&gt;"")</formula>
    </cfRule>
    <cfRule type="expression" dxfId="3" priority="8319">
      <formula>AND(NOT(HasFormula(A2812)),A2812&lt;&gt;"")</formula>
    </cfRule>
  </conditionalFormatting>
  <conditionalFormatting sqref="D2818">
    <cfRule type="expression" dxfId="4" priority="8292">
      <formula>AND(NOT(HasFormula(#REF!)),#REF!&lt;&gt;"")</formula>
    </cfRule>
  </conditionalFormatting>
  <conditionalFormatting sqref="E2818">
    <cfRule type="expression" dxfId="4" priority="8293">
      <formula>AND(NOT(HasFormula(#REF!)),#REF!&lt;&gt;"")</formula>
    </cfRule>
  </conditionalFormatting>
  <conditionalFormatting sqref="I2818:L2818">
    <cfRule type="expression" dxfId="4" priority="8294">
      <formula>AND(NOT(HasFormula(#REF!)),#REF!&lt;&gt;"")</formula>
    </cfRule>
    <cfRule type="expression" dxfId="3" priority="8295">
      <formula>AND(NOT(HasFormula(A2818)),A2818&lt;&gt;"")</formula>
    </cfRule>
  </conditionalFormatting>
  <conditionalFormatting sqref="D2825">
    <cfRule type="expression" dxfId="4" priority="8322">
      <formula>AND(NOT(HasFormula(XFD2811)),XFD2811&lt;&gt;"")</formula>
    </cfRule>
  </conditionalFormatting>
  <conditionalFormatting sqref="E2825">
    <cfRule type="expression" dxfId="4" priority="8323">
      <formula>AND(NOT(HasFormula(A2811)),A2811&lt;&gt;"")</formula>
    </cfRule>
  </conditionalFormatting>
  <conditionalFormatting sqref="I2825:L2825">
    <cfRule type="expression" dxfId="4" priority="8324">
      <formula>AND(NOT(HasFormula(E2811)),E2811&lt;&gt;"")</formula>
    </cfRule>
    <cfRule type="expression" dxfId="3" priority="8325">
      <formula>AND(NOT(HasFormula(A2825)),A2825&lt;&gt;"")</formula>
    </cfRule>
  </conditionalFormatting>
  <conditionalFormatting sqref="D2845">
    <cfRule type="expression" dxfId="4" priority="8356">
      <formula>AND(NOT(HasFormula(#REF!)),#REF!&lt;&gt;"")</formula>
    </cfRule>
  </conditionalFormatting>
  <conditionalFormatting sqref="E2845">
    <cfRule type="expression" dxfId="4" priority="8357">
      <formula>AND(NOT(HasFormula(#REF!)),#REF!&lt;&gt;"")</formula>
    </cfRule>
  </conditionalFormatting>
  <conditionalFormatting sqref="H2845">
    <cfRule type="expression" dxfId="4" priority="8354">
      <formula>AND(NOT(HasFormula(#REF!)),#REF!&lt;&gt;"")</formula>
    </cfRule>
    <cfRule type="expression" dxfId="3" priority="8355">
      <formula>AND(NOT(HasFormula(XFD2845)),XFD2845&lt;&gt;"")</formula>
    </cfRule>
  </conditionalFormatting>
  <conditionalFormatting sqref="I2845:L2845">
    <cfRule type="expression" dxfId="4" priority="8358">
      <formula>AND(NOT(HasFormula(#REF!)),#REF!&lt;&gt;"")</formula>
    </cfRule>
    <cfRule type="expression" dxfId="3" priority="8359">
      <formula>AND(NOT(HasFormula(A2845)),A2845&lt;&gt;"")</formula>
    </cfRule>
  </conditionalFormatting>
  <conditionalFormatting sqref="D2851">
    <cfRule type="expression" dxfId="4" priority="8334">
      <formula>AND(NOT(HasFormula(#REF!)),#REF!&lt;&gt;"")</formula>
    </cfRule>
  </conditionalFormatting>
  <conditionalFormatting sqref="E2851">
    <cfRule type="expression" dxfId="4" priority="8335">
      <formula>AND(NOT(HasFormula(#REF!)),#REF!&lt;&gt;"")</formula>
    </cfRule>
  </conditionalFormatting>
  <conditionalFormatting sqref="I2851:L2851">
    <cfRule type="expression" dxfId="4" priority="8336">
      <formula>AND(NOT(HasFormula(#REF!)),#REF!&lt;&gt;"")</formula>
    </cfRule>
    <cfRule type="expression" dxfId="3" priority="8337">
      <formula>AND(NOT(HasFormula(A2851)),A2851&lt;&gt;"")</formula>
    </cfRule>
  </conditionalFormatting>
  <conditionalFormatting sqref="D2852">
    <cfRule type="expression" dxfId="4" priority="8348">
      <formula>AND(NOT(HasFormula(XFD2854)),XFD2854&lt;&gt;"")</formula>
    </cfRule>
  </conditionalFormatting>
  <conditionalFormatting sqref="E2852">
    <cfRule type="expression" dxfId="4" priority="8349">
      <formula>AND(NOT(HasFormula(A2854)),A2854&lt;&gt;"")</formula>
    </cfRule>
  </conditionalFormatting>
  <conditionalFormatting sqref="I2852:L2852">
    <cfRule type="expression" dxfId="4" priority="8352">
      <formula>AND(NOT(HasFormula(E2854)),E2854&lt;&gt;"")</formula>
    </cfRule>
    <cfRule type="expression" dxfId="3" priority="8353">
      <formula>AND(NOT(HasFormula(A2852)),A2852&lt;&gt;"")</formula>
    </cfRule>
  </conditionalFormatting>
  <conditionalFormatting sqref="D2853">
    <cfRule type="expression" dxfId="4" priority="8338">
      <formula>AND(NOT(HasFormula(#REF!)),#REF!&lt;&gt;"")</formula>
    </cfRule>
  </conditionalFormatting>
  <conditionalFormatting sqref="E2853">
    <cfRule type="expression" dxfId="4" priority="8339">
      <formula>AND(NOT(HasFormula(#REF!)),#REF!&lt;&gt;"")</formula>
    </cfRule>
  </conditionalFormatting>
  <conditionalFormatting sqref="I2853:L2853">
    <cfRule type="expression" dxfId="4" priority="8346">
      <formula>AND(NOT(HasFormula(#REF!)),#REF!&lt;&gt;"")</formula>
    </cfRule>
    <cfRule type="expression" dxfId="3" priority="8347">
      <formula>AND(NOT(HasFormula(A2853)),A2853&lt;&gt;"")</formula>
    </cfRule>
  </conditionalFormatting>
  <conditionalFormatting sqref="D2891">
    <cfRule type="expression" dxfId="4" priority="8446">
      <formula>AND(NOT(HasFormula(#REF!)),#REF!&lt;&gt;"")</formula>
    </cfRule>
  </conditionalFormatting>
  <conditionalFormatting sqref="E2891">
    <cfRule type="expression" dxfId="4" priority="8447">
      <formula>AND(NOT(HasFormula(#REF!)),#REF!&lt;&gt;"")</formula>
    </cfRule>
  </conditionalFormatting>
  <conditionalFormatting sqref="H2891">
    <cfRule type="expression" dxfId="4" priority="8444">
      <formula>AND(NOT(HasFormula(#REF!)),#REF!&lt;&gt;"")</formula>
    </cfRule>
    <cfRule type="expression" dxfId="3" priority="8445">
      <formula>AND(NOT(HasFormula(XFD2891)),XFD2891&lt;&gt;"")</formula>
    </cfRule>
  </conditionalFormatting>
  <conditionalFormatting sqref="J2891:K2891">
    <cfRule type="expression" dxfId="4" priority="8362">
      <formula>AND(NOT(HasFormula(F2892)),F2892&lt;&gt;"")</formula>
    </cfRule>
    <cfRule type="expression" dxfId="3" priority="8363">
      <formula>AND(NOT(HasFormula(B2891)),B2891&lt;&gt;"")</formula>
    </cfRule>
  </conditionalFormatting>
  <conditionalFormatting sqref="D2927">
    <cfRule type="expression" dxfId="4" priority="8384">
      <formula>AND(NOT(HasFormula(#REF!)),#REF!&lt;&gt;"")</formula>
    </cfRule>
  </conditionalFormatting>
  <conditionalFormatting sqref="E2927">
    <cfRule type="expression" dxfId="4" priority="8385">
      <formula>AND(NOT(HasFormula(#REF!)),#REF!&lt;&gt;"")</formula>
    </cfRule>
  </conditionalFormatting>
  <conditionalFormatting sqref="H2927">
    <cfRule type="expression" dxfId="4" priority="8382">
      <formula>AND(NOT(HasFormula(#REF!)),#REF!&lt;&gt;"")</formula>
    </cfRule>
    <cfRule type="expression" dxfId="3" priority="8383">
      <formula>AND(NOT(HasFormula(XFD2927)),XFD2927&lt;&gt;"")</formula>
    </cfRule>
  </conditionalFormatting>
  <conditionalFormatting sqref="I2927:L2927">
    <cfRule type="expression" dxfId="4" priority="8386">
      <formula>AND(NOT(HasFormula(#REF!)),#REF!&lt;&gt;"")</formula>
    </cfRule>
    <cfRule type="expression" dxfId="3" priority="8387">
      <formula>AND(NOT(HasFormula(A2927)),A2927&lt;&gt;"")</formula>
    </cfRule>
  </conditionalFormatting>
  <conditionalFormatting sqref="D2931">
    <cfRule type="expression" dxfId="4" priority="8394">
      <formula>AND(NOT(HasFormula(#REF!)),#REF!&lt;&gt;"")</formula>
    </cfRule>
  </conditionalFormatting>
  <conditionalFormatting sqref="E2931">
    <cfRule type="expression" dxfId="4" priority="8395">
      <formula>AND(NOT(HasFormula(#REF!)),#REF!&lt;&gt;"")</formula>
    </cfRule>
  </conditionalFormatting>
  <conditionalFormatting sqref="H2931">
    <cfRule type="expression" dxfId="4" priority="8396">
      <formula>AND(NOT(HasFormula(#REF!)),#REF!&lt;&gt;"")</formula>
    </cfRule>
    <cfRule type="expression" dxfId="3" priority="8397">
      <formula>AND(NOT(HasFormula(XFD2931)),XFD2931&lt;&gt;"")</formula>
    </cfRule>
  </conditionalFormatting>
  <conditionalFormatting sqref="I2931:L2931">
    <cfRule type="expression" dxfId="4" priority="8410">
      <formula>AND(NOT(HasFormula(#REF!)),#REF!&lt;&gt;"")</formula>
    </cfRule>
    <cfRule type="expression" dxfId="3" priority="8411">
      <formula>AND(NOT(HasFormula(A2931)),A2931&lt;&gt;"")</formula>
    </cfRule>
  </conditionalFormatting>
  <conditionalFormatting sqref="D2933">
    <cfRule type="expression" dxfId="4" priority="8403">
      <formula>AND(NOT(HasFormula(XFD2938)),XFD2938&lt;&gt;"")</formula>
    </cfRule>
  </conditionalFormatting>
  <conditionalFormatting sqref="E2933">
    <cfRule type="expression" dxfId="4" priority="8405">
      <formula>AND(NOT(HasFormula(A2938)),A2938&lt;&gt;"")</formula>
    </cfRule>
  </conditionalFormatting>
  <conditionalFormatting sqref="I2933:L2933">
    <cfRule type="expression" dxfId="4" priority="8408">
      <formula>AND(NOT(HasFormula(E2938)),E2938&lt;&gt;"")</formula>
    </cfRule>
    <cfRule type="expression" dxfId="3" priority="8409">
      <formula>AND(NOT(HasFormula(A2933)),A2933&lt;&gt;"")</formula>
    </cfRule>
  </conditionalFormatting>
  <conditionalFormatting sqref="D2935">
    <cfRule type="expression" dxfId="4" priority="8416">
      <formula>AND(NOT(HasFormula(XFD2937)),XFD2937&lt;&gt;"")</formula>
    </cfRule>
  </conditionalFormatting>
  <conditionalFormatting sqref="E2935">
    <cfRule type="expression" dxfId="4" priority="8418">
      <formula>AND(NOT(HasFormula(A2937)),A2937&lt;&gt;"")</formula>
    </cfRule>
  </conditionalFormatting>
  <conditionalFormatting sqref="I2935:L2935">
    <cfRule type="expression" dxfId="4" priority="8420">
      <formula>AND(NOT(HasFormula(E2937)),E2937&lt;&gt;"")</formula>
    </cfRule>
    <cfRule type="expression" dxfId="3" priority="8421">
      <formula>AND(NOT(HasFormula(A2935)),A2935&lt;&gt;"")</formula>
    </cfRule>
  </conditionalFormatting>
  <conditionalFormatting sqref="D2936">
    <cfRule type="expression" dxfId="4" priority="8402">
      <formula>AND(NOT(HasFormula(XFD2932)),XFD2932&lt;&gt;"")</formula>
    </cfRule>
  </conditionalFormatting>
  <conditionalFormatting sqref="E2936">
    <cfRule type="expression" dxfId="4" priority="8404">
      <formula>AND(NOT(HasFormula(A2932)),A2932&lt;&gt;"")</formula>
    </cfRule>
  </conditionalFormatting>
  <conditionalFormatting sqref="I2936:L2936">
    <cfRule type="expression" dxfId="4" priority="8406">
      <formula>AND(NOT(HasFormula(E2932)),E2932&lt;&gt;"")</formula>
    </cfRule>
    <cfRule type="expression" dxfId="3" priority="8407">
      <formula>AND(NOT(HasFormula(A2936)),A2936&lt;&gt;"")</formula>
    </cfRule>
  </conditionalFormatting>
  <conditionalFormatting sqref="D2937">
    <cfRule type="expression" dxfId="4" priority="8417">
      <formula>AND(NOT(HasFormula(XFD2936)),XFD2936&lt;&gt;"")</formula>
    </cfRule>
  </conditionalFormatting>
  <conditionalFormatting sqref="E2937">
    <cfRule type="expression" dxfId="4" priority="8419">
      <formula>AND(NOT(HasFormula(A2936)),A2936&lt;&gt;"")</formula>
    </cfRule>
  </conditionalFormatting>
  <conditionalFormatting sqref="I2937:L2937">
    <cfRule type="expression" dxfId="4" priority="8422">
      <formula>AND(NOT(HasFormula(E2936)),E2936&lt;&gt;"")</formula>
    </cfRule>
    <cfRule type="expression" dxfId="3" priority="8423">
      <formula>AND(NOT(HasFormula(A2937)),A2937&lt;&gt;"")</formula>
    </cfRule>
  </conditionalFormatting>
  <conditionalFormatting sqref="C2996">
    <cfRule type="timePeriod" dxfId="7" priority="414" timePeriod="yesterday">
      <formula>FLOOR(C2996,1)=TODAY()-1</formula>
    </cfRule>
  </conditionalFormatting>
  <conditionalFormatting sqref="D2999">
    <cfRule type="expression" dxfId="4" priority="426">
      <formula>AND(NOT(HasFormula(XFD3001)),XFD3001&lt;&gt;"")</formula>
    </cfRule>
  </conditionalFormatting>
  <conditionalFormatting sqref="E2999">
    <cfRule type="expression" dxfId="4" priority="427">
      <formula>AND(NOT(HasFormula(A3001)),A3001&lt;&gt;"")</formula>
    </cfRule>
  </conditionalFormatting>
  <conditionalFormatting sqref="I2999:L2999">
    <cfRule type="expression" dxfId="4" priority="428">
      <formula>AND(NOT(HasFormula(E3001)),E3001&lt;&gt;"")</formula>
    </cfRule>
    <cfRule type="expression" dxfId="3" priority="429">
      <formula>AND(NOT(HasFormula(A2999)),A2999&lt;&gt;"")</formula>
    </cfRule>
  </conditionalFormatting>
  <conditionalFormatting sqref="D3023">
    <cfRule type="expression" dxfId="4" priority="8436">
      <formula>AND(NOT(HasFormula(XFD3025)),XFD3025&lt;&gt;"")</formula>
    </cfRule>
  </conditionalFormatting>
  <conditionalFormatting sqref="E3023">
    <cfRule type="expression" dxfId="4" priority="8437">
      <formula>AND(NOT(HasFormula(A3025)),A3025&lt;&gt;"")</formula>
    </cfRule>
  </conditionalFormatting>
  <conditionalFormatting sqref="I3023:L3023">
    <cfRule type="expression" dxfId="4" priority="8438">
      <formula>AND(NOT(HasFormula(E3025)),E3025&lt;&gt;"")</formula>
    </cfRule>
    <cfRule type="expression" dxfId="3" priority="8439">
      <formula>AND(NOT(HasFormula(A3023)),A3023&lt;&gt;"")</formula>
    </cfRule>
  </conditionalFormatting>
  <conditionalFormatting sqref="D3024">
    <cfRule type="expression" dxfId="4" priority="8450">
      <formula>AND(NOT(HasFormula(#REF!)),#REF!&lt;&gt;"")</formula>
    </cfRule>
  </conditionalFormatting>
  <conditionalFormatting sqref="E3024">
    <cfRule type="expression" dxfId="4" priority="8451">
      <formula>AND(NOT(HasFormula(#REF!)),#REF!&lt;&gt;"")</formula>
    </cfRule>
  </conditionalFormatting>
  <conditionalFormatting sqref="I3024:L3024">
    <cfRule type="expression" dxfId="4" priority="8456">
      <formula>AND(NOT(HasFormula(#REF!)),#REF!&lt;&gt;"")</formula>
    </cfRule>
    <cfRule type="expression" dxfId="3" priority="8457">
      <formula>AND(NOT(HasFormula(A3024)),A3024&lt;&gt;"")</formula>
    </cfRule>
  </conditionalFormatting>
  <conditionalFormatting sqref="D3028">
    <cfRule type="expression" dxfId="4" priority="8458">
      <formula>AND(NOT(HasFormula(#REF!)),#REF!&lt;&gt;"")</formula>
    </cfRule>
  </conditionalFormatting>
  <conditionalFormatting sqref="E3028">
    <cfRule type="expression" dxfId="4" priority="8459">
      <formula>AND(NOT(HasFormula(#REF!)),#REF!&lt;&gt;"")</formula>
    </cfRule>
  </conditionalFormatting>
  <conditionalFormatting sqref="I3028:L3028">
    <cfRule type="expression" dxfId="4" priority="8460">
      <formula>AND(NOT(HasFormula(#REF!)),#REF!&lt;&gt;"")</formula>
    </cfRule>
    <cfRule type="expression" dxfId="3" priority="8461">
      <formula>AND(NOT(HasFormula(A3028)),A3028&lt;&gt;"")</formula>
    </cfRule>
  </conditionalFormatting>
  <conditionalFormatting sqref="D3040">
    <cfRule type="expression" dxfId="4" priority="8440">
      <formula>AND(NOT(HasFormula(#REF!)),#REF!&lt;&gt;"")</formula>
    </cfRule>
  </conditionalFormatting>
  <conditionalFormatting sqref="E3040">
    <cfRule type="expression" dxfId="4" priority="8441">
      <formula>AND(NOT(HasFormula(#REF!)),#REF!&lt;&gt;"")</formula>
    </cfRule>
  </conditionalFormatting>
  <conditionalFormatting sqref="I3040:L3040">
    <cfRule type="expression" dxfId="4" priority="8442">
      <formula>AND(NOT(HasFormula(#REF!)),#REF!&lt;&gt;"")</formula>
    </cfRule>
    <cfRule type="expression" dxfId="3" priority="8443">
      <formula>AND(NOT(HasFormula(A3040)),A3040&lt;&gt;"")</formula>
    </cfRule>
  </conditionalFormatting>
  <conditionalFormatting sqref="D3045">
    <cfRule type="expression" dxfId="4" priority="324">
      <formula>AND(NOT(HasFormula(XFD3047)),XFD3047&lt;&gt;"")</formula>
    </cfRule>
  </conditionalFormatting>
  <conditionalFormatting sqref="E3045">
    <cfRule type="expression" dxfId="4" priority="325">
      <formula>AND(NOT(HasFormula(A3047)),A3047&lt;&gt;"")</formula>
    </cfRule>
  </conditionalFormatting>
  <conditionalFormatting sqref="I3045:L3045">
    <cfRule type="expression" dxfId="4" priority="326">
      <formula>AND(NOT(HasFormula(E3047)),E3047&lt;&gt;"")</formula>
    </cfRule>
    <cfRule type="expression" dxfId="3" priority="327">
      <formula>AND(NOT(HasFormula(A3045)),A3045&lt;&gt;"")</formula>
    </cfRule>
  </conditionalFormatting>
  <conditionalFormatting sqref="D3050">
    <cfRule type="expression" dxfId="4" priority="337">
      <formula>AND(NOT(HasFormula(XFD3052)),XFD3052&lt;&gt;"")</formula>
    </cfRule>
  </conditionalFormatting>
  <conditionalFormatting sqref="E3050">
    <cfRule type="expression" dxfId="4" priority="338">
      <formula>AND(NOT(HasFormula(A3052)),A3052&lt;&gt;"")</formula>
    </cfRule>
  </conditionalFormatting>
  <conditionalFormatting sqref="I3050:L3050">
    <cfRule type="expression" dxfId="4" priority="339">
      <formula>AND(NOT(HasFormula(E3052)),E3052&lt;&gt;"")</formula>
    </cfRule>
    <cfRule type="expression" dxfId="3" priority="340">
      <formula>AND(NOT(HasFormula(A3050)),A3050&lt;&gt;"")</formula>
    </cfRule>
  </conditionalFormatting>
  <conditionalFormatting sqref="D3054">
    <cfRule type="expression" dxfId="2" priority="8468">
      <formula>AND(NOT(_xlfn.ISFORMULA(D3054)),D3054&lt;&gt;"")</formula>
    </cfRule>
    <cfRule type="expression" dxfId="4" priority="8469">
      <formula>AND(NOT(HasFormula(#REF!)),#REF!&lt;&gt;"")</formula>
    </cfRule>
  </conditionalFormatting>
  <conditionalFormatting sqref="E3054">
    <cfRule type="expression" dxfId="4" priority="8470">
      <formula>AND(NOT(HasFormula(#REF!)),#REF!&lt;&gt;"")</formula>
    </cfRule>
  </conditionalFormatting>
  <conditionalFormatting sqref="I3054:L3054">
    <cfRule type="expression" dxfId="4" priority="8471">
      <formula>AND(NOT(HasFormula(#REF!)),#REF!&lt;&gt;"")</formula>
    </cfRule>
    <cfRule type="expression" dxfId="3" priority="8472">
      <formula>AND(NOT(HasFormula(A3054)),A3054&lt;&gt;"")</formula>
    </cfRule>
  </conditionalFormatting>
  <conditionalFormatting sqref="E3055">
    <cfRule type="expression" dxfId="4" priority="8463">
      <formula>AND(NOT(HasFormula(A3055)),A3055&lt;&gt;"")</formula>
    </cfRule>
  </conditionalFormatting>
  <conditionalFormatting sqref="I3055">
    <cfRule type="expression" dxfId="4" priority="8464">
      <formula>AND(NOT(HasFormula(E3056)),E3056&lt;&gt;"")</formula>
    </cfRule>
    <cfRule type="expression" dxfId="3" priority="8465">
      <formula>AND(NOT(HasFormula(#REF!)),#REF!&lt;&gt;"")</formula>
    </cfRule>
  </conditionalFormatting>
  <conditionalFormatting sqref="I3056">
    <cfRule type="expression" dxfId="4" priority="8466">
      <formula>AND(NOT(HasFormula(E3057)),E3057&lt;&gt;"")</formula>
    </cfRule>
    <cfRule type="expression" dxfId="3" priority="8467">
      <formula>AND(NOT(HasFormula(A3055)),A3055&lt;&gt;"")</formula>
    </cfRule>
  </conditionalFormatting>
  <conditionalFormatting sqref="D3088">
    <cfRule type="expression" dxfId="2" priority="8479">
      <formula>AND(NOT(_xlfn.ISFORMULA(D3088)),D3088&lt;&gt;"")</formula>
    </cfRule>
    <cfRule type="expression" dxfId="4" priority="8480">
      <formula>AND(NOT(HasFormula(XFD3092)),XFD3092&lt;&gt;"")</formula>
    </cfRule>
  </conditionalFormatting>
  <conditionalFormatting sqref="I3088:L3088">
    <cfRule type="expression" dxfId="4" priority="8481">
      <formula>AND(NOT(HasFormula(E3092)),E3092&lt;&gt;"")</formula>
    </cfRule>
    <cfRule type="expression" dxfId="3" priority="8482">
      <formula>AND(NOT(HasFormula(A3088)),A3088&lt;&gt;"")</formula>
    </cfRule>
  </conditionalFormatting>
  <conditionalFormatting sqref="M3089">
    <cfRule type="containsText" dxfId="1" priority="281" operator="between" text="送货车型9.6米">
      <formula>NOT(ISERROR(SEARCH("送货车型9.6米",M3089)))</formula>
    </cfRule>
  </conditionalFormatting>
  <conditionalFormatting sqref="D3100">
    <cfRule type="expression" dxfId="4" priority="8475">
      <formula>AND(NOT(HasFormula(XFD3102)),XFD3102&lt;&gt;"")</formula>
    </cfRule>
  </conditionalFormatting>
  <conditionalFormatting sqref="E3100">
    <cfRule type="expression" dxfId="4" priority="8476">
      <formula>AND(NOT(HasFormula(A3102)),A3102&lt;&gt;"")</formula>
    </cfRule>
  </conditionalFormatting>
  <conditionalFormatting sqref="I3100:L3100">
    <cfRule type="expression" dxfId="4" priority="8477">
      <formula>AND(NOT(HasFormula(E3102)),E3102&lt;&gt;"")</formula>
    </cfRule>
    <cfRule type="expression" dxfId="3" priority="8478">
      <formula>AND(NOT(HasFormula(A3100)),A3100&lt;&gt;"")</formula>
    </cfRule>
  </conditionalFormatting>
  <conditionalFormatting sqref="D3101">
    <cfRule type="expression" dxfId="4" priority="8521">
      <formula>AND(NOT(HasFormula(#REF!)),#REF!&lt;&gt;"")</formula>
    </cfRule>
  </conditionalFormatting>
  <conditionalFormatting sqref="E3101">
    <cfRule type="expression" dxfId="4" priority="8522">
      <formula>AND(NOT(HasFormula(#REF!)),#REF!&lt;&gt;"")</formula>
    </cfRule>
  </conditionalFormatting>
  <conditionalFormatting sqref="I3101:L3101">
    <cfRule type="expression" dxfId="4" priority="8527">
      <formula>AND(NOT(HasFormula(#REF!)),#REF!&lt;&gt;"")</formula>
    </cfRule>
    <cfRule type="expression" dxfId="3" priority="8528">
      <formula>AND(NOT(HasFormula(A3101)),A3101&lt;&gt;"")</formula>
    </cfRule>
  </conditionalFormatting>
  <conditionalFormatting sqref="D3102">
    <cfRule type="expression" dxfId="4" priority="8523">
      <formula>AND(NOT(HasFormula(#REF!)),#REF!&lt;&gt;"")</formula>
    </cfRule>
  </conditionalFormatting>
  <conditionalFormatting sqref="E3102">
    <cfRule type="expression" dxfId="4" priority="8524">
      <formula>AND(NOT(HasFormula(#REF!)),#REF!&lt;&gt;"")</formula>
    </cfRule>
  </conditionalFormatting>
  <conditionalFormatting sqref="I3102:L3102">
    <cfRule type="expression" dxfId="4" priority="8525">
      <formula>AND(NOT(HasFormula(#REF!)),#REF!&lt;&gt;"")</formula>
    </cfRule>
    <cfRule type="expression" dxfId="3" priority="8526">
      <formula>AND(NOT(HasFormula(A3102)),A3102&lt;&gt;"")</formula>
    </cfRule>
  </conditionalFormatting>
  <conditionalFormatting sqref="D3133">
    <cfRule type="expression" dxfId="4" priority="8517">
      <formula>AND(NOT(HasFormula(#REF!)),#REF!&lt;&gt;"")</formula>
    </cfRule>
  </conditionalFormatting>
  <conditionalFormatting sqref="E3133">
    <cfRule type="expression" dxfId="4" priority="8518">
      <formula>AND(NOT(HasFormula(#REF!)),#REF!&lt;&gt;"")</formula>
    </cfRule>
  </conditionalFormatting>
  <conditionalFormatting sqref="H3133">
    <cfRule type="expression" dxfId="4" priority="8541">
      <formula>AND(NOT(HasFormula(#REF!)),#REF!&lt;&gt;"")</formula>
    </cfRule>
    <cfRule type="expression" dxfId="3" priority="8542">
      <formula>AND(NOT(HasFormula(XFD3133)),XFD3133&lt;&gt;"")</formula>
    </cfRule>
  </conditionalFormatting>
  <conditionalFormatting sqref="I3133:L3133">
    <cfRule type="expression" dxfId="4" priority="8519">
      <formula>AND(NOT(HasFormula(#REF!)),#REF!&lt;&gt;"")</formula>
    </cfRule>
    <cfRule type="expression" dxfId="3" priority="8520">
      <formula>AND(NOT(HasFormula(A3133)),A3133&lt;&gt;"")</formula>
    </cfRule>
  </conditionalFormatting>
  <conditionalFormatting sqref="D3154">
    <cfRule type="expression" dxfId="4" priority="8537">
      <formula>AND(NOT(HasFormula(#REF!)),#REF!&lt;&gt;"")</formula>
    </cfRule>
  </conditionalFormatting>
  <conditionalFormatting sqref="E3154">
    <cfRule type="expression" dxfId="4" priority="8538">
      <formula>AND(NOT(HasFormula(#REF!)),#REF!&lt;&gt;"")</formula>
    </cfRule>
  </conditionalFormatting>
  <conditionalFormatting sqref="I3154:L3154">
    <cfRule type="expression" dxfId="4" priority="8539">
      <formula>AND(NOT(HasFormula(#REF!)),#REF!&lt;&gt;"")</formula>
    </cfRule>
    <cfRule type="expression" dxfId="3" priority="8540">
      <formula>AND(NOT(HasFormula(A3154)),A3154&lt;&gt;"")</formula>
    </cfRule>
  </conditionalFormatting>
  <conditionalFormatting sqref="D3205">
    <cfRule type="expression" dxfId="4" priority="249">
      <formula>AND(NOT(HasFormula(#REF!)),#REF!&lt;&gt;"")</formula>
    </cfRule>
  </conditionalFormatting>
  <conditionalFormatting sqref="E3205">
    <cfRule type="expression" dxfId="4" priority="250">
      <formula>AND(NOT(HasFormula(#REF!)),#REF!&lt;&gt;"")</formula>
    </cfRule>
  </conditionalFormatting>
  <conditionalFormatting sqref="I3205:L3205">
    <cfRule type="expression" dxfId="3" priority="252">
      <formula>AND(NOT(HasFormula(A3205)),A3205&lt;&gt;"")</formula>
    </cfRule>
    <cfRule type="expression" dxfId="4" priority="251">
      <formula>AND(NOT(HasFormula(#REF!)),#REF!&lt;&gt;"")</formula>
    </cfRule>
  </conditionalFormatting>
  <conditionalFormatting sqref="D3206">
    <cfRule type="expression" dxfId="4" priority="8549">
      <formula>AND(NOT(HasFormula(XFD3208)),XFD3208&lt;&gt;"")</formula>
    </cfRule>
  </conditionalFormatting>
  <conditionalFormatting sqref="E3206">
    <cfRule type="expression" dxfId="4" priority="8550">
      <formula>AND(NOT(HasFormula(A3208)),A3208&lt;&gt;"")</formula>
    </cfRule>
  </conditionalFormatting>
  <conditionalFormatting sqref="I3206:L3206">
    <cfRule type="expression" dxfId="4" priority="8551">
      <formula>AND(NOT(HasFormula(E3208)),E3208&lt;&gt;"")</formula>
    </cfRule>
    <cfRule type="expression" dxfId="3" priority="8552">
      <formula>AND(NOT(HasFormula(A3206)),A3206&lt;&gt;"")</formula>
    </cfRule>
  </conditionalFormatting>
  <conditionalFormatting sqref="D3207">
    <cfRule type="expression" dxfId="4" priority="8553">
      <formula>AND(NOT(HasFormula(XFD3210)),XFD3210&lt;&gt;"")</formula>
    </cfRule>
  </conditionalFormatting>
  <conditionalFormatting sqref="E3207">
    <cfRule type="expression" dxfId="4" priority="8554">
      <formula>AND(NOT(HasFormula(A3210)),A3210&lt;&gt;"")</formula>
    </cfRule>
  </conditionalFormatting>
  <conditionalFormatting sqref="I3207:L3207">
    <cfRule type="expression" dxfId="4" priority="8559">
      <formula>AND(NOT(HasFormula(E3210)),E3210&lt;&gt;"")</formula>
    </cfRule>
    <cfRule type="expression" dxfId="3" priority="8560">
      <formula>AND(NOT(HasFormula(A3207)),A3207&lt;&gt;"")</formula>
    </cfRule>
  </conditionalFormatting>
  <conditionalFormatting sqref="D3208">
    <cfRule type="expression" dxfId="4" priority="8555">
      <formula>AND(NOT(HasFormula(XFD3210)),XFD3210&lt;&gt;"")</formula>
    </cfRule>
  </conditionalFormatting>
  <conditionalFormatting sqref="E3208">
    <cfRule type="expression" dxfId="4" priority="8556">
      <formula>AND(NOT(HasFormula(A3210)),A3210&lt;&gt;"")</formula>
    </cfRule>
  </conditionalFormatting>
  <conditionalFormatting sqref="I3208:L3208">
    <cfRule type="expression" dxfId="4" priority="8557">
      <formula>AND(NOT(HasFormula(E3210)),E3210&lt;&gt;"")</formula>
    </cfRule>
    <cfRule type="expression" dxfId="3" priority="8558">
      <formula>AND(NOT(HasFormula(A3208)),A3208&lt;&gt;"")</formula>
    </cfRule>
  </conditionalFormatting>
  <conditionalFormatting sqref="D3209">
    <cfRule type="expression" dxfId="4" priority="8561">
      <formula>AND(NOT(HasFormula(XFD3212)),XFD3212&lt;&gt;"")</formula>
    </cfRule>
  </conditionalFormatting>
  <conditionalFormatting sqref="E3209">
    <cfRule type="expression" dxfId="4" priority="8562">
      <formula>AND(NOT(HasFormula(A3212)),A3212&lt;&gt;"")</formula>
    </cfRule>
  </conditionalFormatting>
  <conditionalFormatting sqref="I3209:L3209">
    <cfRule type="expression" dxfId="4" priority="8567">
      <formula>AND(NOT(HasFormula(E3212)),E3212&lt;&gt;"")</formula>
    </cfRule>
    <cfRule type="expression" dxfId="3" priority="8568">
      <formula>AND(NOT(HasFormula(A3209)),A3209&lt;&gt;"")</formula>
    </cfRule>
  </conditionalFormatting>
  <conditionalFormatting sqref="D3210">
    <cfRule type="expression" dxfId="4" priority="8563">
      <formula>AND(NOT(HasFormula(XFD3212)),XFD3212&lt;&gt;"")</formula>
    </cfRule>
  </conditionalFormatting>
  <conditionalFormatting sqref="E3210">
    <cfRule type="expression" dxfId="4" priority="8564">
      <formula>AND(NOT(HasFormula(A3212)),A3212&lt;&gt;"")</formula>
    </cfRule>
  </conditionalFormatting>
  <conditionalFormatting sqref="I3210:L3210">
    <cfRule type="expression" dxfId="4" priority="8565">
      <formula>AND(NOT(HasFormula(E3212)),E3212&lt;&gt;"")</formula>
    </cfRule>
    <cfRule type="expression" dxfId="3" priority="8566">
      <formula>AND(NOT(HasFormula(A3210)),A3210&lt;&gt;"")</formula>
    </cfRule>
  </conditionalFormatting>
  <conditionalFormatting sqref="D3211">
    <cfRule type="expression" dxfId="4" priority="8569">
      <formula>AND(NOT(HasFormula(XFD3214)),XFD3214&lt;&gt;"")</formula>
    </cfRule>
  </conditionalFormatting>
  <conditionalFormatting sqref="E3211">
    <cfRule type="expression" dxfId="4" priority="8570">
      <formula>AND(NOT(HasFormula(A3214)),A3214&lt;&gt;"")</formula>
    </cfRule>
  </conditionalFormatting>
  <conditionalFormatting sqref="I3211:L3211">
    <cfRule type="expression" dxfId="4" priority="8575">
      <formula>AND(NOT(HasFormula(E3214)),E3214&lt;&gt;"")</formula>
    </cfRule>
    <cfRule type="expression" dxfId="3" priority="8576">
      <formula>AND(NOT(HasFormula(A3211)),A3211&lt;&gt;"")</formula>
    </cfRule>
  </conditionalFormatting>
  <conditionalFormatting sqref="D3256">
    <cfRule type="expression" dxfId="4" priority="8545">
      <formula>AND(NOT(HasFormula(#REF!)),#REF!&lt;&gt;"")</formula>
    </cfRule>
  </conditionalFormatting>
  <conditionalFormatting sqref="E3256">
    <cfRule type="expression" dxfId="4" priority="8546">
      <formula>AND(NOT(HasFormula(#REF!)),#REF!&lt;&gt;"")</formula>
    </cfRule>
  </conditionalFormatting>
  <conditionalFormatting sqref="I3256:L3256">
    <cfRule type="expression" dxfId="4" priority="8547">
      <formula>AND(NOT(HasFormula(#REF!)),#REF!&lt;&gt;"")</formula>
    </cfRule>
    <cfRule type="expression" dxfId="3" priority="8548">
      <formula>AND(NOT(HasFormula(A3256)),A3256&lt;&gt;"")</formula>
    </cfRule>
  </conditionalFormatting>
  <conditionalFormatting sqref="D3318">
    <cfRule type="expression" dxfId="4" priority="8595">
      <formula>AND(NOT(HasFormula(#REF!)),#REF!&lt;&gt;"")</formula>
    </cfRule>
  </conditionalFormatting>
  <conditionalFormatting sqref="E3318">
    <cfRule type="expression" dxfId="4" priority="8596">
      <formula>AND(NOT(HasFormula(#REF!)),#REF!&lt;&gt;"")</formula>
    </cfRule>
  </conditionalFormatting>
  <conditionalFormatting sqref="I3318:L3318">
    <cfRule type="expression" dxfId="4" priority="8597">
      <formula>AND(NOT(HasFormula(#REF!)),#REF!&lt;&gt;"")</formula>
    </cfRule>
    <cfRule type="expression" dxfId="3" priority="8598">
      <formula>AND(NOT(HasFormula(A3318)),A3318&lt;&gt;"")</formula>
    </cfRule>
  </conditionalFormatting>
  <conditionalFormatting sqref="D3319">
    <cfRule type="expression" dxfId="4" priority="8591">
      <formula>AND(NOT(HasFormula(#REF!)),#REF!&lt;&gt;"")</formula>
    </cfRule>
  </conditionalFormatting>
  <conditionalFormatting sqref="E3319">
    <cfRule type="expression" dxfId="4" priority="8592">
      <formula>AND(NOT(HasFormula(#REF!)),#REF!&lt;&gt;"")</formula>
    </cfRule>
  </conditionalFormatting>
  <conditionalFormatting sqref="I3319:L3319">
    <cfRule type="expression" dxfId="4" priority="8593">
      <formula>AND(NOT(HasFormula(#REF!)),#REF!&lt;&gt;"")</formula>
    </cfRule>
    <cfRule type="expression" dxfId="3" priority="8594">
      <formula>AND(NOT(HasFormula(A3319)),A3319&lt;&gt;"")</formula>
    </cfRule>
  </conditionalFormatting>
  <conditionalFormatting sqref="D3329">
    <cfRule type="expression" dxfId="4" priority="8603">
      <formula>AND(NOT(HasFormula(#REF!)),#REF!&lt;&gt;"")</formula>
    </cfRule>
  </conditionalFormatting>
  <conditionalFormatting sqref="E3329">
    <cfRule type="expression" dxfId="4" priority="8604">
      <formula>AND(NOT(HasFormula(#REF!)),#REF!&lt;&gt;"")</formula>
    </cfRule>
  </conditionalFormatting>
  <conditionalFormatting sqref="I3329:L3329">
    <cfRule type="expression" dxfId="4" priority="8605">
      <formula>AND(NOT(HasFormula(#REF!)),#REF!&lt;&gt;"")</formula>
    </cfRule>
    <cfRule type="expression" dxfId="3" priority="8606">
      <formula>AND(NOT(HasFormula(A3329)),A3329&lt;&gt;"")</formula>
    </cfRule>
  </conditionalFormatting>
  <conditionalFormatting sqref="D3338">
    <cfRule type="expression" dxfId="4" priority="8607">
      <formula>AND(NOT(HasFormula(#REF!)),#REF!&lt;&gt;"")</formula>
    </cfRule>
  </conditionalFormatting>
  <conditionalFormatting sqref="E3338">
    <cfRule type="expression" dxfId="4" priority="8608">
      <formula>AND(NOT(HasFormula(#REF!)),#REF!&lt;&gt;"")</formula>
    </cfRule>
  </conditionalFormatting>
  <conditionalFormatting sqref="I3338:L3338">
    <cfRule type="expression" dxfId="4" priority="8609">
      <formula>AND(NOT(HasFormula(#REF!)),#REF!&lt;&gt;"")</formula>
    </cfRule>
    <cfRule type="expression" dxfId="3" priority="8610">
      <formula>AND(NOT(HasFormula(A3338)),A3338&lt;&gt;"")</formula>
    </cfRule>
  </conditionalFormatting>
  <conditionalFormatting sqref="D3346">
    <cfRule type="expression" dxfId="4" priority="8615">
      <formula>AND(NOT(HasFormula(XFD3348)),XFD3348&lt;&gt;"")</formula>
    </cfRule>
  </conditionalFormatting>
  <conditionalFormatting sqref="E3346">
    <cfRule type="expression" dxfId="4" priority="8616">
      <formula>AND(NOT(HasFormula(A3348)),A3348&lt;&gt;"")</formula>
    </cfRule>
  </conditionalFormatting>
  <conditionalFormatting sqref="C3347">
    <cfRule type="timePeriod" dxfId="7" priority="216" timePeriod="yesterday">
      <formula>FLOOR(C3347,1)=TODAY()-1</formula>
    </cfRule>
  </conditionalFormatting>
  <conditionalFormatting sqref="D3347:E3347">
    <cfRule type="expression" dxfId="3" priority="218">
      <formula>AND(NOT(HasFormula(XEZ3347)),XEZ3347&lt;&gt;"")</formula>
    </cfRule>
  </conditionalFormatting>
  <conditionalFormatting sqref="D3347">
    <cfRule type="expression" dxfId="4" priority="217">
      <formula>AND(NOT(HasFormula(XFD3348)),XFD3348&lt;&gt;"")</formula>
    </cfRule>
    <cfRule type="expression" dxfId="2" priority="215">
      <formula>AND(NOT(_xlfn.ISFORMULA(D3347)),D3347&lt;&gt;"")</formula>
    </cfRule>
  </conditionalFormatting>
  <conditionalFormatting sqref="E3347">
    <cfRule type="expression" dxfId="4" priority="219">
      <formula>AND(NOT(HasFormula(A3348)),A3348&lt;&gt;"")</formula>
    </cfRule>
  </conditionalFormatting>
  <conditionalFormatting sqref="D3375">
    <cfRule type="expression" dxfId="4" priority="8649">
      <formula>AND(NOT(HasFormula(#REF!)),#REF!&lt;&gt;"")</formula>
    </cfRule>
  </conditionalFormatting>
  <conditionalFormatting sqref="E3375">
    <cfRule type="expression" dxfId="4" priority="8650">
      <formula>AND(NOT(HasFormula(#REF!)),#REF!&lt;&gt;"")</formula>
    </cfRule>
  </conditionalFormatting>
  <conditionalFormatting sqref="I3375:L3375">
    <cfRule type="expression" dxfId="4" priority="8651">
      <formula>AND(NOT(HasFormula(#REF!)),#REF!&lt;&gt;"")</formula>
    </cfRule>
    <cfRule type="expression" dxfId="3" priority="8652">
      <formula>AND(NOT(HasFormula(A3375)),A3375&lt;&gt;"")</formula>
    </cfRule>
  </conditionalFormatting>
  <conditionalFormatting sqref="D3474">
    <cfRule type="expression" dxfId="4" priority="8745">
      <formula>AND(NOT(HasFormula(#REF!)),#REF!&lt;&gt;"")</formula>
    </cfRule>
  </conditionalFormatting>
  <conditionalFormatting sqref="E3474">
    <cfRule type="expression" dxfId="4" priority="8746">
      <formula>AND(NOT(HasFormula(#REF!)),#REF!&lt;&gt;"")</formula>
    </cfRule>
  </conditionalFormatting>
  <conditionalFormatting sqref="H3474">
    <cfRule type="expression" dxfId="4" priority="8743">
      <formula>AND(NOT(HasFormula(#REF!)),#REF!&lt;&gt;"")</formula>
    </cfRule>
    <cfRule type="expression" dxfId="3" priority="8744">
      <formula>AND(NOT(HasFormula(XFD3474)),XFD3474&lt;&gt;"")</formula>
    </cfRule>
  </conditionalFormatting>
  <conditionalFormatting sqref="I3474:L3474">
    <cfRule type="expression" dxfId="4" priority="8747">
      <formula>AND(NOT(HasFormula(#REF!)),#REF!&lt;&gt;"")</formula>
    </cfRule>
    <cfRule type="expression" dxfId="3" priority="8748">
      <formula>AND(NOT(HasFormula(A3474)),A3474&lt;&gt;"")</formula>
    </cfRule>
  </conditionalFormatting>
  <conditionalFormatting sqref="D3475">
    <cfRule type="expression" dxfId="4" priority="8755">
      <formula>AND(NOT(HasFormula(#REF!)),#REF!&lt;&gt;"")</formula>
    </cfRule>
  </conditionalFormatting>
  <conditionalFormatting sqref="E3475">
    <cfRule type="expression" dxfId="4" priority="8756">
      <formula>AND(NOT(HasFormula(#REF!)),#REF!&lt;&gt;"")</formula>
    </cfRule>
  </conditionalFormatting>
  <conditionalFormatting sqref="H3475">
    <cfRule type="expression" dxfId="4" priority="8753">
      <formula>AND(NOT(HasFormula(#REF!)),#REF!&lt;&gt;"")</formula>
    </cfRule>
    <cfRule type="expression" dxfId="3" priority="8754">
      <formula>AND(NOT(HasFormula(XFD3475)),XFD3475&lt;&gt;"")</formula>
    </cfRule>
  </conditionalFormatting>
  <conditionalFormatting sqref="I3475:L3475">
    <cfRule type="expression" dxfId="4" priority="8757">
      <formula>AND(NOT(HasFormula(#REF!)),#REF!&lt;&gt;"")</formula>
    </cfRule>
    <cfRule type="expression" dxfId="3" priority="8758">
      <formula>AND(NOT(HasFormula(A3475)),A3475&lt;&gt;"")</formula>
    </cfRule>
  </conditionalFormatting>
  <conditionalFormatting sqref="D3484">
    <cfRule type="expression" dxfId="4" priority="8721">
      <formula>AND(NOT(HasFormula(XFD3485)),XFD3485&lt;&gt;"")</formula>
    </cfRule>
  </conditionalFormatting>
  <conditionalFormatting sqref="E3484">
    <cfRule type="expression" dxfId="4" priority="8722">
      <formula>AND(NOT(HasFormula(A3485)),A3485&lt;&gt;"")</formula>
    </cfRule>
  </conditionalFormatting>
  <conditionalFormatting sqref="I3484:L3484">
    <cfRule type="expression" dxfId="4" priority="8723">
      <formula>AND(NOT(HasFormula(E3485)),E3485&lt;&gt;"")</formula>
    </cfRule>
    <cfRule type="expression" dxfId="3" priority="8724">
      <formula>AND(NOT(HasFormula(A3484)),A3484&lt;&gt;"")</formula>
    </cfRule>
  </conditionalFormatting>
  <conditionalFormatting sqref="D3485">
    <cfRule type="expression" dxfId="4" priority="8737">
      <formula>AND(NOT(HasFormula(XFD3486)),XFD3486&lt;&gt;"")</formula>
    </cfRule>
  </conditionalFormatting>
  <conditionalFormatting sqref="E3485">
    <cfRule type="expression" dxfId="4" priority="8738">
      <formula>AND(NOT(HasFormula(A3486)),A3486&lt;&gt;"")</formula>
    </cfRule>
  </conditionalFormatting>
  <conditionalFormatting sqref="I3485:L3485">
    <cfRule type="expression" dxfId="4" priority="8741">
      <formula>AND(NOT(HasFormula(E3486)),E3486&lt;&gt;"")</formula>
    </cfRule>
    <cfRule type="expression" dxfId="3" priority="8742">
      <formula>AND(NOT(HasFormula(A3485)),A3485&lt;&gt;"")</formula>
    </cfRule>
  </conditionalFormatting>
  <conditionalFormatting sqref="D3488">
    <cfRule type="expression" dxfId="4" priority="8769">
      <formula>AND(NOT(HasFormula(#REF!)),#REF!&lt;&gt;"")</formula>
    </cfRule>
  </conditionalFormatting>
  <conditionalFormatting sqref="E3488">
    <cfRule type="expression" dxfId="4" priority="8770">
      <formula>AND(NOT(HasFormula(#REF!)),#REF!&lt;&gt;"")</formula>
    </cfRule>
  </conditionalFormatting>
  <conditionalFormatting sqref="H3488">
    <cfRule type="expression" dxfId="4" priority="204">
      <formula>AND(NOT(HasFormula(#REF!)),#REF!&lt;&gt;"")</formula>
    </cfRule>
    <cfRule type="expression" dxfId="3" priority="205">
      <formula>AND(NOT(HasFormula(XFD3488)),XFD3488&lt;&gt;"")</formula>
    </cfRule>
  </conditionalFormatting>
  <conditionalFormatting sqref="I3488:L3488">
    <cfRule type="expression" dxfId="4" priority="8771">
      <formula>AND(NOT(HasFormula(#REF!)),#REF!&lt;&gt;"")</formula>
    </cfRule>
    <cfRule type="expression" dxfId="3" priority="8772">
      <formula>AND(NOT(HasFormula(A3488)),A3488&lt;&gt;"")</formula>
    </cfRule>
  </conditionalFormatting>
  <conditionalFormatting sqref="D3509">
    <cfRule type="expression" dxfId="4" priority="8765">
      <formula>AND(NOT(HasFormula(#REF!)),#REF!&lt;&gt;"")</formula>
    </cfRule>
  </conditionalFormatting>
  <conditionalFormatting sqref="E3509">
    <cfRule type="expression" dxfId="4" priority="8766">
      <formula>AND(NOT(HasFormula(#REF!)),#REF!&lt;&gt;"")</formula>
    </cfRule>
  </conditionalFormatting>
  <conditionalFormatting sqref="I3509:L3509">
    <cfRule type="expression" dxfId="4" priority="8767">
      <formula>AND(NOT(HasFormula(#REF!)),#REF!&lt;&gt;"")</formula>
    </cfRule>
    <cfRule type="expression" dxfId="3" priority="8768">
      <formula>AND(NOT(HasFormula(A3509)),A3509&lt;&gt;"")</formula>
    </cfRule>
  </conditionalFormatting>
  <conditionalFormatting sqref="H3569">
    <cfRule type="expression" dxfId="4" priority="8787">
      <formula>AND(NOT(HasFormula(D3572)),D3572&lt;&gt;"")</formula>
    </cfRule>
    <cfRule type="expression" dxfId="3" priority="8788">
      <formula>AND(NOT(HasFormula(XFD3569)),XFD3569&lt;&gt;"")</formula>
    </cfRule>
  </conditionalFormatting>
  <conditionalFormatting sqref="D3571">
    <cfRule type="expression" dxfId="4" priority="8781">
      <formula>AND(NOT(HasFormula(XFD3573)),XFD3573&lt;&gt;"")</formula>
    </cfRule>
  </conditionalFormatting>
  <conditionalFormatting sqref="E3571">
    <cfRule type="expression" dxfId="4" priority="8782">
      <formula>AND(NOT(HasFormula(A3573)),A3573&lt;&gt;"")</formula>
    </cfRule>
  </conditionalFormatting>
  <conditionalFormatting sqref="I3571:L3571">
    <cfRule type="expression" dxfId="4" priority="8783">
      <formula>AND(NOT(HasFormula(E3573)),E3573&lt;&gt;"")</formula>
    </cfRule>
    <cfRule type="expression" dxfId="3" priority="8784">
      <formula>AND(NOT(HasFormula(A3571)),A3571&lt;&gt;"")</formula>
    </cfRule>
  </conditionalFormatting>
  <conditionalFormatting sqref="D3581">
    <cfRule type="expression" dxfId="4" priority="8793">
      <formula>AND(NOT(HasFormula(#REF!)),#REF!&lt;&gt;"")</formula>
    </cfRule>
  </conditionalFormatting>
  <conditionalFormatting sqref="E3581">
    <cfRule type="expression" dxfId="4" priority="8794">
      <formula>AND(NOT(HasFormula(#REF!)),#REF!&lt;&gt;"")</formula>
    </cfRule>
  </conditionalFormatting>
  <conditionalFormatting sqref="H3581">
    <cfRule type="expression" dxfId="4" priority="8803">
      <formula>AND(NOT(HasFormula(#REF!)),#REF!&lt;&gt;"")</formula>
    </cfRule>
    <cfRule type="expression" dxfId="3" priority="8804">
      <formula>AND(NOT(HasFormula(XFD3581)),XFD3581&lt;&gt;"")</formula>
    </cfRule>
  </conditionalFormatting>
  <conditionalFormatting sqref="I3581:L3581">
    <cfRule type="expression" dxfId="4" priority="8795">
      <formula>AND(NOT(HasFormula(#REF!)),#REF!&lt;&gt;"")</formula>
    </cfRule>
    <cfRule type="expression" dxfId="3" priority="8796">
      <formula>AND(NOT(HasFormula(A3581)),A3581&lt;&gt;"")</formula>
    </cfRule>
  </conditionalFormatting>
  <conditionalFormatting sqref="D3586">
    <cfRule type="expression" dxfId="4" priority="8799">
      <formula>AND(NOT(HasFormula(#REF!)),#REF!&lt;&gt;"")</formula>
    </cfRule>
  </conditionalFormatting>
  <conditionalFormatting sqref="E3586">
    <cfRule type="expression" dxfId="4" priority="8800">
      <formula>AND(NOT(HasFormula(#REF!)),#REF!&lt;&gt;"")</formula>
    </cfRule>
  </conditionalFormatting>
  <conditionalFormatting sqref="H3586">
    <cfRule type="expression" dxfId="4" priority="8797">
      <formula>AND(NOT(HasFormula(#REF!)),#REF!&lt;&gt;"")</formula>
    </cfRule>
    <cfRule type="expression" dxfId="3" priority="8798">
      <formula>AND(NOT(HasFormula(XFD3586)),XFD3586&lt;&gt;"")</formula>
    </cfRule>
  </conditionalFormatting>
  <conditionalFormatting sqref="I3586:L3586">
    <cfRule type="expression" dxfId="4" priority="8801">
      <formula>AND(NOT(HasFormula(#REF!)),#REF!&lt;&gt;"")</formula>
    </cfRule>
    <cfRule type="expression" dxfId="3" priority="8802">
      <formula>AND(NOT(HasFormula(A3586)),A3586&lt;&gt;"")</formula>
    </cfRule>
  </conditionalFormatting>
  <conditionalFormatting sqref="D3593">
    <cfRule type="expression" dxfId="4" priority="8843">
      <formula>AND(NOT(HasFormula(#REF!)),#REF!&lt;&gt;"")</formula>
    </cfRule>
  </conditionalFormatting>
  <conditionalFormatting sqref="E3593">
    <cfRule type="expression" dxfId="4" priority="8844">
      <formula>AND(NOT(HasFormula(#REF!)),#REF!&lt;&gt;"")</formula>
    </cfRule>
  </conditionalFormatting>
  <conditionalFormatting sqref="I3593:L3593">
    <cfRule type="expression" dxfId="4" priority="8845">
      <formula>AND(NOT(HasFormula(#REF!)),#REF!&lt;&gt;"")</formula>
    </cfRule>
    <cfRule type="expression" dxfId="3" priority="8846">
      <formula>AND(NOT(HasFormula(A3593)),A3593&lt;&gt;"")</formula>
    </cfRule>
  </conditionalFormatting>
  <conditionalFormatting sqref="D3606">
    <cfRule type="expression" dxfId="4" priority="8810">
      <formula>AND(NOT(HasFormula(XFD3605)),XFD3605&lt;&gt;"")</formula>
    </cfRule>
  </conditionalFormatting>
  <conditionalFormatting sqref="E3606">
    <cfRule type="expression" dxfId="4" priority="8812">
      <formula>AND(NOT(HasFormula(A3605)),A3605&lt;&gt;"")</formula>
    </cfRule>
  </conditionalFormatting>
  <conditionalFormatting sqref="I3606:L3606">
    <cfRule type="expression" dxfId="4" priority="8815">
      <formula>AND(NOT(HasFormula(E3605)),E3605&lt;&gt;"")</formula>
    </cfRule>
    <cfRule type="expression" dxfId="3" priority="8816">
      <formula>AND(NOT(HasFormula(A3606)),A3606&lt;&gt;"")</formula>
    </cfRule>
  </conditionalFormatting>
  <conditionalFormatting sqref="D3607">
    <cfRule type="expression" dxfId="4" priority="8819">
      <formula>AND(NOT(HasFormula(XFD3609)),XFD3609&lt;&gt;"")</formula>
    </cfRule>
  </conditionalFormatting>
  <conditionalFormatting sqref="E3607">
    <cfRule type="expression" dxfId="4" priority="8820">
      <formula>AND(NOT(HasFormula(A3609)),A3609&lt;&gt;"")</formula>
    </cfRule>
  </conditionalFormatting>
  <conditionalFormatting sqref="I3607:L3607">
    <cfRule type="expression" dxfId="4" priority="8821">
      <formula>AND(NOT(HasFormula(E3609)),E3609&lt;&gt;"")</formula>
    </cfRule>
    <cfRule type="expression" dxfId="3" priority="8822">
      <formula>AND(NOT(HasFormula(A3607)),A3607&lt;&gt;"")</formula>
    </cfRule>
  </conditionalFormatting>
  <conditionalFormatting sqref="D3608">
    <cfRule type="expression" dxfId="4" priority="8823">
      <formula>AND(NOT(HasFormula(XFD3611)),XFD3611&lt;&gt;"")</formula>
    </cfRule>
  </conditionalFormatting>
  <conditionalFormatting sqref="E3608">
    <cfRule type="expression" dxfId="4" priority="8824">
      <formula>AND(NOT(HasFormula(A3611)),A3611&lt;&gt;"")</formula>
    </cfRule>
  </conditionalFormatting>
  <conditionalFormatting sqref="I3608:L3608">
    <cfRule type="expression" dxfId="4" priority="8833">
      <formula>AND(NOT(HasFormula(E3611)),E3611&lt;&gt;"")</formula>
    </cfRule>
    <cfRule type="expression" dxfId="3" priority="8834">
      <formula>AND(NOT(HasFormula(A3608)),A3608&lt;&gt;"")</formula>
    </cfRule>
  </conditionalFormatting>
  <conditionalFormatting sqref="D3672">
    <cfRule type="expression" dxfId="4" priority="8861">
      <formula>AND(NOT(HasFormula(XFD3675)),XFD3675&lt;&gt;"")</formula>
    </cfRule>
  </conditionalFormatting>
  <conditionalFormatting sqref="E3672">
    <cfRule type="expression" dxfId="4" priority="8862">
      <formula>AND(NOT(HasFormula(A3675)),A3675&lt;&gt;"")</formula>
    </cfRule>
  </conditionalFormatting>
  <conditionalFormatting sqref="I3672:L3672">
    <cfRule type="expression" dxfId="4" priority="8863">
      <formula>AND(NOT(HasFormula(E3675)),E3675&lt;&gt;"")</formula>
    </cfRule>
    <cfRule type="expression" dxfId="3" priority="8864">
      <formula>AND(NOT(HasFormula(A3672)),A3672&lt;&gt;"")</formula>
    </cfRule>
  </conditionalFormatting>
  <conditionalFormatting sqref="D3761">
    <cfRule type="expression" dxfId="4" priority="8909">
      <formula>AND(NOT(HasFormula(#REF!)),#REF!&lt;&gt;"")</formula>
    </cfRule>
  </conditionalFormatting>
  <conditionalFormatting sqref="E3761">
    <cfRule type="expression" dxfId="4" priority="8910">
      <formula>AND(NOT(HasFormula(#REF!)),#REF!&lt;&gt;"")</formula>
    </cfRule>
  </conditionalFormatting>
  <conditionalFormatting sqref="I3761:L3761">
    <cfRule type="expression" dxfId="4" priority="8911">
      <formula>AND(NOT(HasFormula(#REF!)),#REF!&lt;&gt;"")</formula>
    </cfRule>
    <cfRule type="expression" dxfId="3" priority="8912">
      <formula>AND(NOT(HasFormula(A3761)),A3761&lt;&gt;"")</formula>
    </cfRule>
  </conditionalFormatting>
  <conditionalFormatting sqref="D3763">
    <cfRule type="expression" dxfId="4" priority="8885">
      <formula>AND(NOT(HasFormula(#REF!)),#REF!&lt;&gt;"")</formula>
    </cfRule>
  </conditionalFormatting>
  <conditionalFormatting sqref="E3763">
    <cfRule type="expression" dxfId="4" priority="8886">
      <formula>AND(NOT(HasFormula(#REF!)),#REF!&lt;&gt;"")</formula>
    </cfRule>
  </conditionalFormatting>
  <conditionalFormatting sqref="I3763:L3763">
    <cfRule type="expression" dxfId="4" priority="8887">
      <formula>AND(NOT(HasFormula(#REF!)),#REF!&lt;&gt;"")</formula>
    </cfRule>
    <cfRule type="expression" dxfId="3" priority="8888">
      <formula>AND(NOT(HasFormula(A3763)),A3763&lt;&gt;"")</formula>
    </cfRule>
  </conditionalFormatting>
  <conditionalFormatting sqref="D3766">
    <cfRule type="expression" dxfId="4" priority="8894">
      <formula>AND(NOT(HasFormula(XFD3762)),XFD3762&lt;&gt;"")</formula>
    </cfRule>
  </conditionalFormatting>
  <conditionalFormatting sqref="E3766">
    <cfRule type="expression" dxfId="4" priority="8896">
      <formula>AND(NOT(HasFormula(A3762)),A3762&lt;&gt;"")</formula>
    </cfRule>
  </conditionalFormatting>
  <conditionalFormatting sqref="I3766:L3766">
    <cfRule type="expression" dxfId="4" priority="8899">
      <formula>AND(NOT(HasFormula(E3762)),E3762&lt;&gt;"")</formula>
    </cfRule>
    <cfRule type="expression" dxfId="3" priority="8900">
      <formula>AND(NOT(HasFormula(A3766)),A3766&lt;&gt;"")</formula>
    </cfRule>
  </conditionalFormatting>
  <conditionalFormatting sqref="D3767">
    <cfRule type="expression" dxfId="4" priority="8901">
      <formula>AND(NOT(HasFormula(XFD3768)),XFD3768&lt;&gt;"")</formula>
    </cfRule>
  </conditionalFormatting>
  <conditionalFormatting sqref="E3767">
    <cfRule type="expression" dxfId="4" priority="8902">
      <formula>AND(NOT(HasFormula(A3768)),A3768&lt;&gt;"")</formula>
    </cfRule>
  </conditionalFormatting>
  <conditionalFormatting sqref="I3767:L3767">
    <cfRule type="expression" dxfId="4" priority="8905">
      <formula>AND(NOT(HasFormula(E3768)),E3768&lt;&gt;"")</formula>
    </cfRule>
    <cfRule type="expression" dxfId="3" priority="8906">
      <formula>AND(NOT(HasFormula(A3767)),A3767&lt;&gt;"")</formula>
    </cfRule>
  </conditionalFormatting>
  <conditionalFormatting sqref="D3776">
    <cfRule type="expression" dxfId="4" priority="8915">
      <formula>AND(NOT(HasFormula(#REF!)),#REF!&lt;&gt;"")</formula>
    </cfRule>
  </conditionalFormatting>
  <conditionalFormatting sqref="E3776">
    <cfRule type="expression" dxfId="4" priority="8916">
      <formula>AND(NOT(HasFormula(#REF!)),#REF!&lt;&gt;"")</formula>
    </cfRule>
  </conditionalFormatting>
  <conditionalFormatting sqref="I3776:L3776">
    <cfRule type="expression" dxfId="4" priority="8917">
      <formula>AND(NOT(HasFormula(#REF!)),#REF!&lt;&gt;"")</formula>
    </cfRule>
    <cfRule type="expression" dxfId="3" priority="8918">
      <formula>AND(NOT(HasFormula(A3776)),A3776&lt;&gt;"")</formula>
    </cfRule>
  </conditionalFormatting>
  <conditionalFormatting sqref="H3876">
    <cfRule type="expression" dxfId="4" priority="8937">
      <formula>AND(NOT(HasFormula(#REF!)),#REF!&lt;&gt;"")</formula>
    </cfRule>
    <cfRule type="expression" dxfId="3" priority="8938">
      <formula>AND(NOT(HasFormula(XFD3876)),XFD3876&lt;&gt;"")</formula>
    </cfRule>
  </conditionalFormatting>
  <conditionalFormatting sqref="D3888">
    <cfRule type="expression" dxfId="4" priority="8921">
      <formula>AND(NOT(HasFormula(#REF!)),#REF!&lt;&gt;"")</formula>
    </cfRule>
  </conditionalFormatting>
  <conditionalFormatting sqref="E3888">
    <cfRule type="expression" dxfId="4" priority="8922">
      <formula>AND(NOT(HasFormula(#REF!)),#REF!&lt;&gt;"")</formula>
    </cfRule>
  </conditionalFormatting>
  <conditionalFormatting sqref="I3888:L3888">
    <cfRule type="expression" dxfId="4" priority="8923">
      <formula>AND(NOT(HasFormula(#REF!)),#REF!&lt;&gt;"")</formula>
    </cfRule>
    <cfRule type="expression" dxfId="3" priority="8924">
      <formula>AND(NOT(HasFormula(A3888)),A3888&lt;&gt;"")</formula>
    </cfRule>
  </conditionalFormatting>
  <conditionalFormatting sqref="D3895">
    <cfRule type="expression" dxfId="4" priority="8949">
      <formula>AND(NOT(HasFormula(#REF!)),#REF!&lt;&gt;"")</formula>
    </cfRule>
  </conditionalFormatting>
  <conditionalFormatting sqref="E3895">
    <cfRule type="expression" dxfId="4" priority="8950">
      <formula>AND(NOT(HasFormula(#REF!)),#REF!&lt;&gt;"")</formula>
    </cfRule>
  </conditionalFormatting>
  <conditionalFormatting sqref="I3895:L3895">
    <cfRule type="expression" dxfId="4" priority="8951">
      <formula>AND(NOT(HasFormula(#REF!)),#REF!&lt;&gt;"")</formula>
    </cfRule>
    <cfRule type="expression" dxfId="3" priority="8952">
      <formula>AND(NOT(HasFormula(A3895)),A3895&lt;&gt;"")</formula>
    </cfRule>
  </conditionalFormatting>
  <conditionalFormatting sqref="D3896">
    <cfRule type="expression" dxfId="4" priority="8927">
      <formula>AND(NOT(HasFormula(XFD3898)),XFD3898&lt;&gt;"")</formula>
    </cfRule>
  </conditionalFormatting>
  <conditionalFormatting sqref="E3896">
    <cfRule type="expression" dxfId="4" priority="8928">
      <formula>AND(NOT(HasFormula(A3898)),A3898&lt;&gt;"")</formula>
    </cfRule>
  </conditionalFormatting>
  <conditionalFormatting sqref="I3896:L3896">
    <cfRule type="expression" dxfId="4" priority="8929">
      <formula>AND(NOT(HasFormula(E3898)),E3898&lt;&gt;"")</formula>
    </cfRule>
    <cfRule type="expression" dxfId="3" priority="8930">
      <formula>AND(NOT(HasFormula(A3896)),A3896&lt;&gt;"")</formula>
    </cfRule>
  </conditionalFormatting>
  <conditionalFormatting sqref="D3968">
    <cfRule type="expression" dxfId="4" priority="8959">
      <formula>AND(NOT(HasFormula(#REF!)),#REF!&lt;&gt;"")</formula>
    </cfRule>
  </conditionalFormatting>
  <conditionalFormatting sqref="E3968">
    <cfRule type="expression" dxfId="4" priority="8960">
      <formula>AND(NOT(HasFormula(#REF!)),#REF!&lt;&gt;"")</formula>
    </cfRule>
  </conditionalFormatting>
  <conditionalFormatting sqref="I3968:L3968">
    <cfRule type="expression" dxfId="4" priority="8961">
      <formula>AND(NOT(HasFormula(#REF!)),#REF!&lt;&gt;"")</formula>
    </cfRule>
    <cfRule type="expression" dxfId="3" priority="8962">
      <formula>AND(NOT(HasFormula(A3968)),A3968&lt;&gt;"")</formula>
    </cfRule>
  </conditionalFormatting>
  <conditionalFormatting sqref="D4066">
    <cfRule type="expression" dxfId="4" priority="8969">
      <formula>AND(NOT(HasFormula(XFD4068)),XFD4068&lt;&gt;"")</formula>
    </cfRule>
  </conditionalFormatting>
  <conditionalFormatting sqref="E4066">
    <cfRule type="expression" dxfId="4" priority="8970">
      <formula>AND(NOT(HasFormula(A4068)),A4068&lt;&gt;"")</formula>
    </cfRule>
  </conditionalFormatting>
  <conditionalFormatting sqref="H4066">
    <cfRule type="expression" dxfId="4" priority="8967">
      <formula>AND(NOT(HasFormula(D4068)),D4068&lt;&gt;"")</formula>
    </cfRule>
    <cfRule type="expression" dxfId="3" priority="8968">
      <formula>AND(NOT(HasFormula(XFD4066)),XFD4066&lt;&gt;"")</formula>
    </cfRule>
  </conditionalFormatting>
  <conditionalFormatting sqref="I4066:L4066">
    <cfRule type="expression" dxfId="4" priority="8971">
      <formula>AND(NOT(HasFormula(E4068)),E4068&lt;&gt;"")</formula>
    </cfRule>
    <cfRule type="expression" dxfId="3" priority="8972">
      <formula>AND(NOT(HasFormula(A4066)),A4066&lt;&gt;"")</formula>
    </cfRule>
  </conditionalFormatting>
  <conditionalFormatting sqref="D4161">
    <cfRule type="expression" dxfId="4" priority="8981">
      <formula>AND(NOT(HasFormula(#REF!)),#REF!&lt;&gt;"")</formula>
    </cfRule>
  </conditionalFormatting>
  <conditionalFormatting sqref="E4161">
    <cfRule type="expression" dxfId="4" priority="8982">
      <formula>AND(NOT(HasFormula(#REF!)),#REF!&lt;&gt;"")</formula>
    </cfRule>
  </conditionalFormatting>
  <conditionalFormatting sqref="H4161">
    <cfRule type="expression" dxfId="4" priority="8979">
      <formula>AND(NOT(HasFormula(#REF!)),#REF!&lt;&gt;"")</formula>
    </cfRule>
    <cfRule type="expression" dxfId="3" priority="8980">
      <formula>AND(NOT(HasFormula(XFD4161)),XFD4161&lt;&gt;"")</formula>
    </cfRule>
  </conditionalFormatting>
  <conditionalFormatting sqref="I4161:L4161">
    <cfRule type="expression" dxfId="4" priority="8983">
      <formula>AND(NOT(HasFormula(#REF!)),#REF!&lt;&gt;"")</formula>
    </cfRule>
    <cfRule type="expression" dxfId="3" priority="8984">
      <formula>AND(NOT(HasFormula(A4161)),A4161&lt;&gt;"")</formula>
    </cfRule>
  </conditionalFormatting>
  <conditionalFormatting sqref="D4400">
    <cfRule type="expression" dxfId="4" priority="8987">
      <formula>AND(NOT(HasFormula(#REF!)),#REF!&lt;&gt;"")</formula>
    </cfRule>
  </conditionalFormatting>
  <conditionalFormatting sqref="E4400">
    <cfRule type="expression" dxfId="4" priority="8988">
      <formula>AND(NOT(HasFormula(#REF!)),#REF!&lt;&gt;"")</formula>
    </cfRule>
  </conditionalFormatting>
  <conditionalFormatting sqref="H4400">
    <cfRule type="expression" dxfId="4" priority="8985">
      <formula>AND(NOT(HasFormula(#REF!)),#REF!&lt;&gt;"")</formula>
    </cfRule>
    <cfRule type="expression" dxfId="3" priority="8986">
      <formula>AND(NOT(HasFormula(XFD4400)),XFD4400&lt;&gt;"")</formula>
    </cfRule>
  </conditionalFormatting>
  <conditionalFormatting sqref="I4400:L4400">
    <cfRule type="expression" dxfId="4" priority="8989">
      <formula>AND(NOT(HasFormula(#REF!)),#REF!&lt;&gt;"")</formula>
    </cfRule>
    <cfRule type="expression" dxfId="3" priority="8990">
      <formula>AND(NOT(HasFormula(A4400)),A4400&lt;&gt;"")</formula>
    </cfRule>
  </conditionalFormatting>
  <conditionalFormatting sqref="D4401">
    <cfRule type="expression" dxfId="4" priority="9087">
      <formula>AND(NOT(HasFormula(#REF!)),#REF!&lt;&gt;"")</formula>
    </cfRule>
  </conditionalFormatting>
  <conditionalFormatting sqref="E4401">
    <cfRule type="expression" dxfId="4" priority="9088">
      <formula>AND(NOT(HasFormula(#REF!)),#REF!&lt;&gt;"")</formula>
    </cfRule>
  </conditionalFormatting>
  <conditionalFormatting sqref="H4401">
    <cfRule type="expression" dxfId="3" priority="89">
      <formula>AND(NOT(HasFormula(XFD4401)),XFD4401&lt;&gt;"")</formula>
    </cfRule>
    <cfRule type="expression" dxfId="4" priority="88">
      <formula>AND(NOT(HasFormula(#REF!)),#REF!&lt;&gt;"")</formula>
    </cfRule>
  </conditionalFormatting>
  <conditionalFormatting sqref="I4401:L4401">
    <cfRule type="expression" dxfId="4" priority="9089">
      <formula>AND(NOT(HasFormula(#REF!)),#REF!&lt;&gt;"")</formula>
    </cfRule>
    <cfRule type="expression" dxfId="3" priority="9090">
      <formula>AND(NOT(HasFormula(A4401)),A4401&lt;&gt;"")</formula>
    </cfRule>
  </conditionalFormatting>
  <conditionalFormatting sqref="D4403">
    <cfRule type="expression" dxfId="4" priority="9081">
      <formula>AND(NOT(HasFormula(#REF!)),#REF!&lt;&gt;"")</formula>
    </cfRule>
  </conditionalFormatting>
  <conditionalFormatting sqref="E4403">
    <cfRule type="expression" dxfId="4" priority="9082">
      <formula>AND(NOT(HasFormula(#REF!)),#REF!&lt;&gt;"")</formula>
    </cfRule>
  </conditionalFormatting>
  <conditionalFormatting sqref="I4403:L4403">
    <cfRule type="expression" dxfId="4" priority="9083">
      <formula>AND(NOT(HasFormula(#REF!)),#REF!&lt;&gt;"")</formula>
    </cfRule>
    <cfRule type="expression" dxfId="3" priority="9084">
      <formula>AND(NOT(HasFormula(A4403)),A4403&lt;&gt;"")</formula>
    </cfRule>
  </conditionalFormatting>
  <conditionalFormatting sqref="H4529">
    <cfRule type="expression" dxfId="3" priority="85">
      <formula>AND(NOT(HasFormula(XFD4529)),XFD4529&lt;&gt;"")</formula>
    </cfRule>
    <cfRule type="expression" dxfId="4" priority="84">
      <formula>AND(NOT(HasFormula(#REF!)),#REF!&lt;&gt;"")</formula>
    </cfRule>
  </conditionalFormatting>
  <conditionalFormatting sqref="D4635">
    <cfRule type="expression" dxfId="2" priority="73">
      <formula>AND(NOT(_xlfn.ISFORMULA(D4635)),D4635&lt;&gt;"")</formula>
    </cfRule>
    <cfRule type="expression" dxfId="4" priority="74">
      <formula>AND(NOT(HasFormula(#REF!)),#REF!&lt;&gt;"")</formula>
    </cfRule>
  </conditionalFormatting>
  <conditionalFormatting sqref="D4635:E4635">
    <cfRule type="expression" dxfId="3" priority="75">
      <formula>AND(NOT(HasFormula(XEZ4635)),XEZ4635&lt;&gt;"")</formula>
    </cfRule>
  </conditionalFormatting>
  <conditionalFormatting sqref="E4635">
    <cfRule type="expression" dxfId="4" priority="78">
      <formula>AND(NOT(HasFormula(#REF!)),#REF!&lt;&gt;"")</formula>
    </cfRule>
  </conditionalFormatting>
  <conditionalFormatting sqref="F4635">
    <cfRule type="containsText" dxfId="6" priority="76" operator="between" text="12m">
      <formula>NOT(ISERROR(SEARCH("12m",F4635)))</formula>
    </cfRule>
    <cfRule type="containsText" dxfId="5" priority="77" operator="between" text="HRB500E">
      <formula>NOT(ISERROR(SEARCH("HRB500E",F4635)))</formula>
    </cfRule>
  </conditionalFormatting>
  <conditionalFormatting sqref="I4635:L4635">
    <cfRule type="expression" dxfId="4" priority="80">
      <formula>AND(NOT(HasFormula(#REF!)),#REF!&lt;&gt;"")</formula>
    </cfRule>
    <cfRule type="expression" dxfId="3" priority="81">
      <formula>AND(NOT(HasFormula(A4635)),A4635&lt;&gt;"")</formula>
    </cfRule>
  </conditionalFormatting>
  <conditionalFormatting sqref="L4635:O4635">
    <cfRule type="containsText" dxfId="1" priority="79" operator="between" text="送货车型9.6米">
      <formula>NOT(ISERROR(SEARCH("送货车型9.6米",L4635)))</formula>
    </cfRule>
  </conditionalFormatting>
  <conditionalFormatting sqref="D4649">
    <cfRule type="expression" dxfId="4" priority="9118">
      <formula>AND(NOT(HasFormula(#REF!)),#REF!&lt;&gt;"")</formula>
    </cfRule>
  </conditionalFormatting>
  <conditionalFormatting sqref="E4649">
    <cfRule type="expression" dxfId="4" priority="9119">
      <formula>AND(NOT(HasFormula(#REF!)),#REF!&lt;&gt;"")</formula>
    </cfRule>
  </conditionalFormatting>
  <conditionalFormatting sqref="I4649:L4649">
    <cfRule type="expression" dxfId="4" priority="9120">
      <formula>AND(NOT(HasFormula(#REF!)),#REF!&lt;&gt;"")</formula>
    </cfRule>
    <cfRule type="expression" dxfId="3" priority="9121">
      <formula>AND(NOT(HasFormula(A4649)),A4649&lt;&gt;"")</formula>
    </cfRule>
  </conditionalFormatting>
  <conditionalFormatting sqref="H4658">
    <cfRule type="expression" dxfId="4" priority="9144">
      <formula>AND(NOT(HasFormula(D4660)),D4660&lt;&gt;"")</formula>
    </cfRule>
    <cfRule type="expression" dxfId="3" priority="9145">
      <formula>AND(NOT(HasFormula(XFD4658)),XFD4658&lt;&gt;"")</formula>
    </cfRule>
  </conditionalFormatting>
  <conditionalFormatting sqref="H4659">
    <cfRule type="expression" dxfId="3" priority="37">
      <formula>AND(NOT(HasFormula(XFD4659)),XFD4659&lt;&gt;"")</formula>
    </cfRule>
    <cfRule type="expression" dxfId="4" priority="36">
      <formula>AND(NOT(HasFormula(D4660)),D4660&lt;&gt;"")</formula>
    </cfRule>
  </conditionalFormatting>
  <conditionalFormatting sqref="D4662">
    <cfRule type="expression" dxfId="4" priority="9124">
      <formula>AND(NOT(HasFormula(#REF!)),#REF!&lt;&gt;"")</formula>
    </cfRule>
  </conditionalFormatting>
  <conditionalFormatting sqref="E4662">
    <cfRule type="expression" dxfId="4" priority="9125">
      <formula>AND(NOT(HasFormula(#REF!)),#REF!&lt;&gt;"")</formula>
    </cfRule>
  </conditionalFormatting>
  <conditionalFormatting sqref="H4662">
    <cfRule type="expression" dxfId="4" priority="9122">
      <formula>AND(NOT(HasFormula(#REF!)),#REF!&lt;&gt;"")</formula>
    </cfRule>
    <cfRule type="expression" dxfId="3" priority="9123">
      <formula>AND(NOT(HasFormula(XFD4662)),XFD4662&lt;&gt;"")</formula>
    </cfRule>
  </conditionalFormatting>
  <conditionalFormatting sqref="I4662:L4662">
    <cfRule type="expression" dxfId="4" priority="9126">
      <formula>AND(NOT(HasFormula(#REF!)),#REF!&lt;&gt;"")</formula>
    </cfRule>
    <cfRule type="expression" dxfId="3" priority="9127">
      <formula>AND(NOT(HasFormula(A4662)),A4662&lt;&gt;"")</formula>
    </cfRule>
  </conditionalFormatting>
  <conditionalFormatting sqref="D4691">
    <cfRule type="expression" dxfId="4" priority="9140">
      <formula>AND(NOT(HasFormula(#REF!)),#REF!&lt;&gt;"")</formula>
    </cfRule>
  </conditionalFormatting>
  <conditionalFormatting sqref="E4691">
    <cfRule type="expression" dxfId="4" priority="9141">
      <formula>AND(NOT(HasFormula(#REF!)),#REF!&lt;&gt;"")</formula>
    </cfRule>
  </conditionalFormatting>
  <conditionalFormatting sqref="H4691">
    <cfRule type="expression" dxfId="4" priority="9138">
      <formula>AND(NOT(HasFormula(#REF!)),#REF!&lt;&gt;"")</formula>
    </cfRule>
    <cfRule type="expression" dxfId="3" priority="9139">
      <formula>AND(NOT(HasFormula(XFD4691)),XFD4691&lt;&gt;"")</formula>
    </cfRule>
  </conditionalFormatting>
  <conditionalFormatting sqref="I4691:L4691">
    <cfRule type="expression" dxfId="4" priority="9142">
      <formula>AND(NOT(HasFormula(#REF!)),#REF!&lt;&gt;"")</formula>
    </cfRule>
    <cfRule type="expression" dxfId="3" priority="9143">
      <formula>AND(NOT(HasFormula(A4691)),A4691&lt;&gt;"")</formula>
    </cfRule>
  </conditionalFormatting>
  <conditionalFormatting sqref="K4744">
    <cfRule type="expression" dxfId="4" priority="9136">
      <formula>AND(NOT(HasFormula(G4745)),G4745&lt;&gt;"")</formula>
    </cfRule>
    <cfRule type="expression" dxfId="3" priority="9137">
      <formula>AND(NOT(HasFormula(C4748)),C4748&lt;&gt;"")</formula>
    </cfRule>
  </conditionalFormatting>
  <conditionalFormatting sqref="K4748">
    <cfRule type="expression" dxfId="4" priority="9134">
      <formula>AND(NOT(HasFormula(G4749)),G4749&lt;&gt;"")</formula>
    </cfRule>
    <cfRule type="expression" dxfId="3" priority="9135">
      <formula>AND(NOT(HasFormula(#REF!)),#REF!&lt;&gt;"")</formula>
    </cfRule>
  </conditionalFormatting>
  <conditionalFormatting sqref="C4785">
    <cfRule type="timePeriod" dxfId="7" priority="35" timePeriod="yesterday">
      <formula>FLOOR(C4785,1)=TODAY()-1</formula>
    </cfRule>
  </conditionalFormatting>
  <conditionalFormatting sqref="D4848">
    <cfRule type="expression" dxfId="4" priority="9152">
      <formula>AND(NOT(HasFormula(#REF!)),#REF!&lt;&gt;"")</formula>
    </cfRule>
  </conditionalFormatting>
  <conditionalFormatting sqref="E4848">
    <cfRule type="expression" dxfId="4" priority="9153">
      <formula>AND(NOT(HasFormula(#REF!)),#REF!&lt;&gt;"")</formula>
    </cfRule>
  </conditionalFormatting>
  <conditionalFormatting sqref="I4848:L4848">
    <cfRule type="expression" dxfId="4" priority="9154">
      <formula>AND(NOT(HasFormula(#REF!)),#REF!&lt;&gt;"")</formula>
    </cfRule>
    <cfRule type="expression" dxfId="3" priority="9155">
      <formula>AND(NOT(HasFormula(A4848)),A4848&lt;&gt;"")</formula>
    </cfRule>
  </conditionalFormatting>
  <conditionalFormatting sqref="C4867">
    <cfRule type="timePeriod" dxfId="7" priority="34" timePeriod="yesterday">
      <formula>FLOOR(C4867,1)=TODAY()-1</formula>
    </cfRule>
  </conditionalFormatting>
  <conditionalFormatting sqref="K4867">
    <cfRule type="expression" dxfId="4" priority="9158">
      <formula>AND(NOT(HasFormula(G4868)),G4868&lt;&gt;"")</formula>
    </cfRule>
    <cfRule type="expression" dxfId="3" priority="9159">
      <formula>AND(NOT(HasFormula(C4872)),C4872&lt;&gt;"")</formula>
    </cfRule>
  </conditionalFormatting>
  <conditionalFormatting sqref="K4872">
    <cfRule type="expression" dxfId="4" priority="9156">
      <formula>AND(NOT(HasFormula(G4873)),G4873&lt;&gt;"")</formula>
    </cfRule>
    <cfRule type="expression" dxfId="3" priority="9157">
      <formula>AND(NOT(HasFormula(#REF!)),#REF!&lt;&gt;"")</formula>
    </cfRule>
  </conditionalFormatting>
  <conditionalFormatting sqref="D4877">
    <cfRule type="expression" dxfId="4" priority="9162">
      <formula>AND(NOT(HasFormula(#REF!)),#REF!&lt;&gt;"")</formula>
    </cfRule>
  </conditionalFormatting>
  <conditionalFormatting sqref="E4877">
    <cfRule type="expression" dxfId="4" priority="9163">
      <formula>AND(NOT(HasFormula(#REF!)),#REF!&lt;&gt;"")</formula>
    </cfRule>
  </conditionalFormatting>
  <conditionalFormatting sqref="I4877:L4877">
    <cfRule type="expression" dxfId="4" priority="9164">
      <formula>AND(NOT(HasFormula(#REF!)),#REF!&lt;&gt;"")</formula>
    </cfRule>
    <cfRule type="expression" dxfId="3" priority="9165">
      <formula>AND(NOT(HasFormula(A4877)),A4877&lt;&gt;"")</formula>
    </cfRule>
  </conditionalFormatting>
  <conditionalFormatting sqref="C4878">
    <cfRule type="timePeriod" dxfId="7" priority="22" timePeriod="yesterday">
      <formula>FLOOR(C4878,1)=TODAY()-1</formula>
    </cfRule>
  </conditionalFormatting>
  <conditionalFormatting sqref="H4884">
    <cfRule type="expression" dxfId="4" priority="9166">
      <formula>AND(NOT(HasFormula(D4887)),D4887&lt;&gt;"")</formula>
    </cfRule>
    <cfRule type="expression" dxfId="3" priority="9167">
      <formula>AND(NOT(HasFormula(XFD4884)),XFD4884&lt;&gt;"")</formula>
    </cfRule>
  </conditionalFormatting>
  <conditionalFormatting sqref="K4907">
    <cfRule type="expression" dxfId="4" priority="32">
      <formula>AND(NOT(HasFormula(G4908)),G4908&lt;&gt;"")</formula>
    </cfRule>
    <cfRule type="expression" dxfId="3" priority="33">
      <formula>AND(NOT(HasFormula(C4912)),C4912&lt;&gt;"")</formula>
    </cfRule>
  </conditionalFormatting>
  <conditionalFormatting sqref="D4992">
    <cfRule type="expression" dxfId="4" priority="9200">
      <formula>AND(NOT(HasFormula(#REF!)),#REF!&lt;&gt;"")</formula>
    </cfRule>
  </conditionalFormatting>
  <conditionalFormatting sqref="E4992">
    <cfRule type="expression" dxfId="4" priority="9201">
      <formula>AND(NOT(HasFormula(#REF!)),#REF!&lt;&gt;"")</formula>
    </cfRule>
  </conditionalFormatting>
  <conditionalFormatting sqref="H4992">
    <cfRule type="expression" dxfId="4" priority="9198">
      <formula>AND(NOT(HasFormula(#REF!)),#REF!&lt;&gt;"")</formula>
    </cfRule>
    <cfRule type="expression" dxfId="3" priority="9199">
      <formula>AND(NOT(HasFormula(XFD4992)),XFD4992&lt;&gt;"")</formula>
    </cfRule>
  </conditionalFormatting>
  <conditionalFormatting sqref="I4992:L4992">
    <cfRule type="expression" dxfId="4" priority="9202">
      <formula>AND(NOT(HasFormula(#REF!)),#REF!&lt;&gt;"")</formula>
    </cfRule>
    <cfRule type="expression" dxfId="3" priority="9203">
      <formula>AND(NOT(HasFormula(A4992)),A4992&lt;&gt;"")</formula>
    </cfRule>
  </conditionalFormatting>
  <conditionalFormatting sqref="D5013">
    <cfRule type="expression" dxfId="4" priority="9182">
      <formula>AND(NOT(HasFormula(#REF!)),#REF!&lt;&gt;"")</formula>
    </cfRule>
  </conditionalFormatting>
  <conditionalFormatting sqref="E5013">
    <cfRule type="expression" dxfId="4" priority="9183">
      <formula>AND(NOT(HasFormula(#REF!)),#REF!&lt;&gt;"")</formula>
    </cfRule>
  </conditionalFormatting>
  <conditionalFormatting sqref="H5013">
    <cfRule type="expression" dxfId="4" priority="9180">
      <formula>AND(NOT(HasFormula(#REF!)),#REF!&lt;&gt;"")</formula>
    </cfRule>
    <cfRule type="expression" dxfId="3" priority="9181">
      <formula>AND(NOT(HasFormula(XFD5013)),XFD5013&lt;&gt;"")</formula>
    </cfRule>
  </conditionalFormatting>
  <conditionalFormatting sqref="I5013:L5013">
    <cfRule type="expression" dxfId="4" priority="9184">
      <formula>AND(NOT(HasFormula(#REF!)),#REF!&lt;&gt;"")</formula>
    </cfRule>
    <cfRule type="expression" dxfId="3" priority="9185">
      <formula>AND(NOT(HasFormula(A5013)),A5013&lt;&gt;"")</formula>
    </cfRule>
  </conditionalFormatting>
  <conditionalFormatting sqref="D5019">
    <cfRule type="expression" dxfId="4" priority="9212">
      <formula>AND(NOT(HasFormula(#REF!)),#REF!&lt;&gt;"")</formula>
    </cfRule>
  </conditionalFormatting>
  <conditionalFormatting sqref="E5019">
    <cfRule type="expression" dxfId="4" priority="9213">
      <formula>AND(NOT(HasFormula(#REF!)),#REF!&lt;&gt;"")</formula>
    </cfRule>
  </conditionalFormatting>
  <conditionalFormatting sqref="H5019">
    <cfRule type="expression" dxfId="4" priority="9210">
      <formula>AND(NOT(HasFormula(#REF!)),#REF!&lt;&gt;"")</formula>
    </cfRule>
    <cfRule type="expression" dxfId="3" priority="9211">
      <formula>AND(NOT(HasFormula(XFD5019)),XFD5019&lt;&gt;"")</formula>
    </cfRule>
  </conditionalFormatting>
  <conditionalFormatting sqref="I5019:L5019">
    <cfRule type="expression" dxfId="4" priority="9214">
      <formula>AND(NOT(HasFormula(#REF!)),#REF!&lt;&gt;"")</formula>
    </cfRule>
    <cfRule type="expression" dxfId="3" priority="9215">
      <formula>AND(NOT(HasFormula(A5019)),A5019&lt;&gt;"")</formula>
    </cfRule>
  </conditionalFormatting>
  <conditionalFormatting sqref="C1589:C1625">
    <cfRule type="timePeriod" dxfId="7" priority="928" timePeriod="yesterday">
      <formula>FLOOR(C1589,1)=TODAY()-1</formula>
    </cfRule>
  </conditionalFormatting>
  <conditionalFormatting sqref="C1962:C1966">
    <cfRule type="timePeriod" dxfId="7" priority="714" timePeriod="yesterday">
      <formula>FLOOR(C1962,1)=TODAY()-1</formula>
    </cfRule>
  </conditionalFormatting>
  <conditionalFormatting sqref="C2043:C2046">
    <cfRule type="timePeriod" dxfId="7" priority="701" timePeriod="yesterday">
      <formula>FLOOR(C2043,1)=TODAY()-1</formula>
    </cfRule>
  </conditionalFormatting>
  <conditionalFormatting sqref="C2053:C2057">
    <cfRule type="timePeriod" dxfId="7" priority="700" timePeriod="yesterday">
      <formula>FLOOR(C2053,1)=TODAY()-1</formula>
    </cfRule>
  </conditionalFormatting>
  <conditionalFormatting sqref="C2058:C2086">
    <cfRule type="timePeriod" dxfId="7" priority="699" timePeriod="yesterday">
      <formula>FLOOR(C2058,1)=TODAY()-1</formula>
    </cfRule>
  </conditionalFormatting>
  <conditionalFormatting sqref="C2220:C2245">
    <cfRule type="timePeriod" dxfId="7" priority="614" timePeriod="yesterday">
      <formula>FLOOR(C2220,1)=TODAY()-1</formula>
    </cfRule>
  </conditionalFormatting>
  <conditionalFormatting sqref="C2246:C2250">
    <cfRule type="timePeriod" dxfId="7" priority="593" timePeriod="yesterday">
      <formula>FLOOR(C2246,1)=TODAY()-1</formula>
    </cfRule>
  </conditionalFormatting>
  <conditionalFormatting sqref="C2265:C2277">
    <cfRule type="timePeriod" dxfId="7" priority="596" timePeriod="yesterday">
      <formula>FLOOR(C2265,1)=TODAY()-1</formula>
    </cfRule>
  </conditionalFormatting>
  <conditionalFormatting sqref="C2306:C2337">
    <cfRule type="timePeriod" dxfId="7" priority="577" timePeriod="yesterday">
      <formula>FLOOR(C2306,1)=TODAY()-1</formula>
    </cfRule>
  </conditionalFormatting>
  <conditionalFormatting sqref="C2338:C2342">
    <cfRule type="timePeriod" dxfId="7" priority="562" timePeriod="yesterday">
      <formula>FLOOR(C2338,1)=TODAY()-1</formula>
    </cfRule>
  </conditionalFormatting>
  <conditionalFormatting sqref="C2343:C2348">
    <cfRule type="timePeriod" dxfId="7" priority="560" timePeriod="yesterday">
      <formula>FLOOR(C2343,1)=TODAY()-1</formula>
    </cfRule>
  </conditionalFormatting>
  <conditionalFormatting sqref="C2349:C2358">
    <cfRule type="timePeriod" dxfId="7" priority="547" timePeriod="yesterday">
      <formula>FLOOR(C2349,1)=TODAY()-1</formula>
    </cfRule>
  </conditionalFormatting>
  <conditionalFormatting sqref="C2359:C2428">
    <cfRule type="timePeriod" dxfId="7" priority="534" timePeriod="yesterday">
      <formula>FLOOR(C2359,1)=TODAY()-1</formula>
    </cfRule>
  </conditionalFormatting>
  <conditionalFormatting sqref="C2576:C2581">
    <cfRule type="timePeriod" dxfId="7" priority="516" timePeriod="yesterday">
      <formula>FLOOR(C2576,1)=TODAY()-1</formula>
    </cfRule>
  </conditionalFormatting>
  <conditionalFormatting sqref="C2706:C2723">
    <cfRule type="timePeriod" dxfId="7" priority="487" timePeriod="yesterday">
      <formula>FLOOR(C2706,1)=TODAY()-1</formula>
    </cfRule>
  </conditionalFormatting>
  <conditionalFormatting sqref="C2724:C2742">
    <cfRule type="timePeriod" dxfId="7" priority="486" timePeriod="yesterday">
      <formula>FLOOR(C2724,1)=TODAY()-1</formula>
    </cfRule>
  </conditionalFormatting>
  <conditionalFormatting sqref="C2743:C2757">
    <cfRule type="timePeriod" dxfId="7" priority="485" timePeriod="yesterday">
      <formula>FLOOR(C2743,1)=TODAY()-1</formula>
    </cfRule>
  </conditionalFormatting>
  <conditionalFormatting sqref="C2758:C2768">
    <cfRule type="timePeriod" dxfId="7" priority="473" timePeriod="yesterday">
      <formula>FLOOR(C2758,1)=TODAY()-1</formula>
    </cfRule>
  </conditionalFormatting>
  <conditionalFormatting sqref="C2769:C2802">
    <cfRule type="timePeriod" dxfId="7" priority="468" timePeriod="yesterday">
      <formula>FLOOR(C2769,1)=TODAY()-1</formula>
    </cfRule>
  </conditionalFormatting>
  <conditionalFormatting sqref="C2803:C2833">
    <cfRule type="timePeriod" dxfId="7" priority="462" timePeriod="yesterday">
      <formula>FLOOR(C2803,1)=TODAY()-1</formula>
    </cfRule>
  </conditionalFormatting>
  <conditionalFormatting sqref="C2834:C2842">
    <cfRule type="timePeriod" dxfId="7" priority="465" timePeriod="yesterday">
      <formula>FLOOR(C2834,1)=TODAY()-1</formula>
    </cfRule>
  </conditionalFormatting>
  <conditionalFormatting sqref="C2949:C2957">
    <cfRule type="timePeriod" dxfId="7" priority="450" timePeriod="yesterday">
      <formula>FLOOR(C2949,1)=TODAY()-1</formula>
    </cfRule>
  </conditionalFormatting>
  <conditionalFormatting sqref="C2958:C2960">
    <cfRule type="timePeriod" dxfId="7" priority="436" timePeriod="yesterday">
      <formula>FLOOR(C2958,1)=TODAY()-1</formula>
    </cfRule>
  </conditionalFormatting>
  <conditionalFormatting sqref="C2961:C2973">
    <cfRule type="timePeriod" dxfId="7" priority="431" timePeriod="yesterday">
      <formula>FLOOR(C2961,1)=TODAY()-1</formula>
    </cfRule>
  </conditionalFormatting>
  <conditionalFormatting sqref="C2974:C2995">
    <cfRule type="timePeriod" dxfId="7" priority="430" timePeriod="yesterday">
      <formula>FLOOR(C2974,1)=TODAY()-1</formula>
    </cfRule>
  </conditionalFormatting>
  <conditionalFormatting sqref="C2997:C3002">
    <cfRule type="timePeriod" dxfId="7" priority="413" timePeriod="yesterday">
      <formula>FLOOR(C2997,1)=TODAY()-1</formula>
    </cfRule>
  </conditionalFormatting>
  <conditionalFormatting sqref="C3003:C3010">
    <cfRule type="timePeriod" dxfId="7" priority="412" timePeriod="yesterday">
      <formula>FLOOR(C3003,1)=TODAY()-1</formula>
    </cfRule>
  </conditionalFormatting>
  <conditionalFormatting sqref="C3011:C3025">
    <cfRule type="timePeriod" dxfId="7" priority="409" timePeriod="yesterday">
      <formula>FLOOR(C3011,1)=TODAY()-1</formula>
    </cfRule>
  </conditionalFormatting>
  <conditionalFormatting sqref="C3026:C3028">
    <cfRule type="timePeriod" dxfId="7" priority="373" timePeriod="yesterday">
      <formula>FLOOR(C3026,1)=TODAY()-1</formula>
    </cfRule>
  </conditionalFormatting>
  <conditionalFormatting sqref="C3029:C3038">
    <cfRule type="timePeriod" dxfId="7" priority="360" timePeriod="yesterday">
      <formula>FLOOR(C3029,1)=TODAY()-1</formula>
    </cfRule>
  </conditionalFormatting>
  <conditionalFormatting sqref="C3039:C3042">
    <cfRule type="timePeriod" dxfId="7" priority="369" timePeriod="yesterday">
      <formula>FLOOR(C3039,1)=TODAY()-1</formula>
    </cfRule>
  </conditionalFormatting>
  <conditionalFormatting sqref="C3043:C3058">
    <cfRule type="timePeriod" dxfId="7" priority="296" timePeriod="yesterday">
      <formula>FLOOR(C3043,1)=TODAY()-1</formula>
    </cfRule>
  </conditionalFormatting>
  <conditionalFormatting sqref="C3059:C3063">
    <cfRule type="timePeriod" dxfId="7" priority="295" timePeriod="yesterday">
      <formula>FLOOR(C3059,1)=TODAY()-1</formula>
    </cfRule>
  </conditionalFormatting>
  <conditionalFormatting sqref="C3064:C3073">
    <cfRule type="timePeriod" dxfId="7" priority="294" timePeriod="yesterday">
      <formula>FLOOR(C3064,1)=TODAY()-1</formula>
    </cfRule>
  </conditionalFormatting>
  <conditionalFormatting sqref="C3074:C3089">
    <cfRule type="timePeriod" dxfId="7" priority="280" timePeriod="yesterday">
      <formula>FLOOR(C3074,1)=TODAY()-1</formula>
    </cfRule>
  </conditionalFormatting>
  <conditionalFormatting sqref="C3090:C3096">
    <cfRule type="timePeriod" dxfId="7" priority="276" timePeriod="yesterday">
      <formula>FLOOR(C3090,1)=TODAY()-1</formula>
    </cfRule>
  </conditionalFormatting>
  <conditionalFormatting sqref="C3097:C3102">
    <cfRule type="timePeriod" dxfId="7" priority="271" timePeriod="yesterday">
      <formula>FLOOR(C3097,1)=TODAY()-1</formula>
    </cfRule>
  </conditionalFormatting>
  <conditionalFormatting sqref="C3184:C3261">
    <cfRule type="timePeriod" dxfId="7" priority="234" timePeriod="yesterday">
      <formula>FLOOR(C3184,1)=TODAY()-1</formula>
    </cfRule>
  </conditionalFormatting>
  <conditionalFormatting sqref="C4067:C4068">
    <cfRule type="timePeriod" dxfId="7" priority="146" timePeriod="yesterday">
      <formula>FLOOR(C4067,1)=TODAY()-1</formula>
    </cfRule>
  </conditionalFormatting>
  <conditionalFormatting sqref="C4139:C4150">
    <cfRule type="timePeriod" dxfId="7" priority="131" timePeriod="yesterday">
      <formula>FLOOR(C4139,1)=TODAY()-1</formula>
    </cfRule>
  </conditionalFormatting>
  <conditionalFormatting sqref="C4151:C4155">
    <cfRule type="timePeriod" dxfId="7" priority="130" timePeriod="yesterday">
      <formula>FLOOR(C4151,1)=TODAY()-1</formula>
    </cfRule>
  </conditionalFormatting>
  <conditionalFormatting sqref="C4156:C4161">
    <cfRule type="timePeriod" dxfId="7" priority="127" timePeriod="yesterday">
      <formula>FLOOR(C4156,1)=TODAY()-1</formula>
    </cfRule>
  </conditionalFormatting>
  <conditionalFormatting sqref="C4162:C4168">
    <cfRule type="timePeriod" dxfId="7" priority="121" timePeriod="yesterday">
      <formula>FLOOR(C4162,1)=TODAY()-1</formula>
    </cfRule>
  </conditionalFormatting>
  <conditionalFormatting sqref="C4169:C4184">
    <cfRule type="timePeriod" dxfId="7" priority="120" timePeriod="yesterday">
      <formula>FLOOR(C4169,1)=TODAY()-1</formula>
    </cfRule>
  </conditionalFormatting>
  <conditionalFormatting sqref="C4185:C4219">
    <cfRule type="timePeriod" dxfId="7" priority="119" timePeriod="yesterday">
      <formula>FLOOR(C4185,1)=TODAY()-1</formula>
    </cfRule>
  </conditionalFormatting>
  <conditionalFormatting sqref="C4220:C4224">
    <cfRule type="timePeriod" dxfId="7" priority="111" timePeriod="yesterday">
      <formula>FLOOR(C4220,1)=TODAY()-1</formula>
    </cfRule>
  </conditionalFormatting>
  <conditionalFormatting sqref="C4225:C4227">
    <cfRule type="timePeriod" dxfId="7" priority="108" timePeriod="yesterday">
      <formula>FLOOR(C4225,1)=TODAY()-1</formula>
    </cfRule>
  </conditionalFormatting>
  <conditionalFormatting sqref="C4228:C4233">
    <cfRule type="timePeriod" dxfId="7" priority="105" timePeriod="yesterday">
      <formula>FLOOR(C4228,1)=TODAY()-1</formula>
    </cfRule>
  </conditionalFormatting>
  <conditionalFormatting sqref="C4234:C4238">
    <cfRule type="timePeriod" dxfId="7" priority="104" timePeriod="yesterday">
      <formula>FLOOR(C4234,1)=TODAY()-1</formula>
    </cfRule>
  </conditionalFormatting>
  <conditionalFormatting sqref="C4239:C4242">
    <cfRule type="timePeriod" dxfId="7" priority="103" timePeriod="yesterday">
      <formula>FLOOR(C4239,1)=TODAY()-1</formula>
    </cfRule>
  </conditionalFormatting>
  <conditionalFormatting sqref="C4243:C4245">
    <cfRule type="timePeriod" dxfId="7" priority="102" timePeriod="yesterday">
      <formula>FLOOR(C4243,1)=TODAY()-1</formula>
    </cfRule>
  </conditionalFormatting>
  <conditionalFormatting sqref="C4744:C4748">
    <cfRule type="timePeriod" dxfId="7" priority="42" timePeriod="yesterday">
      <formula>FLOOR(C4744,1)=TODAY()-1</formula>
    </cfRule>
  </conditionalFormatting>
  <conditionalFormatting sqref="C4749:C4753">
    <cfRule type="timePeriod" dxfId="7" priority="41" timePeriod="yesterday">
      <formula>FLOOR(C4749,1)=TODAY()-1</formula>
    </cfRule>
  </conditionalFormatting>
  <conditionalFormatting sqref="C4754:C4766">
    <cfRule type="timePeriod" dxfId="7" priority="40" timePeriod="yesterday">
      <formula>FLOOR(C4754,1)=TODAY()-1</formula>
    </cfRule>
  </conditionalFormatting>
  <conditionalFormatting sqref="C4767:C4774">
    <cfRule type="timePeriod" dxfId="7" priority="39" timePeriod="yesterday">
      <formula>FLOOR(C4767,1)=TODAY()-1</formula>
    </cfRule>
  </conditionalFormatting>
  <conditionalFormatting sqref="C4775:C4784">
    <cfRule type="timePeriod" dxfId="7" priority="38" timePeriod="yesterday">
      <formula>FLOOR(C4775,1)=TODAY()-1</formula>
    </cfRule>
  </conditionalFormatting>
  <conditionalFormatting sqref="C4879:C4916">
    <cfRule type="timePeriod" dxfId="7" priority="18" timePeriod="yesterday">
      <formula>FLOOR(C4879,1)=TODAY()-1</formula>
    </cfRule>
  </conditionalFormatting>
  <conditionalFormatting sqref="C4917:C4966">
    <cfRule type="containsText" dxfId="1" priority="9" operator="between" text="送货车型9.6米">
      <formula>NOT(ISERROR(SEARCH("送货车型9.6米",C4917)))</formula>
    </cfRule>
  </conditionalFormatting>
  <conditionalFormatting sqref="C4967:C4981">
    <cfRule type="containsText" dxfId="1" priority="8" operator="between" text="送货车型9.6米">
      <formula>NOT(ISERROR(SEARCH("送货车型9.6米",C4967)))</formula>
    </cfRule>
  </conditionalFormatting>
  <conditionalFormatting sqref="C4982:C4992">
    <cfRule type="containsText" dxfId="1" priority="7" operator="between" text="送货车型9.6米">
      <formula>NOT(ISERROR(SEARCH("送货车型9.6米",C4982)))</formula>
    </cfRule>
  </conditionalFormatting>
  <conditionalFormatting sqref="D1401:D1402">
    <cfRule type="expression" dxfId="3" priority="7716">
      <formula>AND(NOT(HasFormula(XEZ1401)),XEZ1401&lt;&gt;"")</formula>
    </cfRule>
    <cfRule type="expression" dxfId="4" priority="7715">
      <formula>AND(NOT(HasFormula(#REF!)),#REF!&lt;&gt;"")</formula>
    </cfRule>
  </conditionalFormatting>
  <conditionalFormatting sqref="D1589:D1597">
    <cfRule type="expression" dxfId="2" priority="927">
      <formula>AND(NOT(_xlfn.ISFORMULA(D1589)),D1589&lt;&gt;"")</formula>
    </cfRule>
    <cfRule type="expression" dxfId="4" priority="929">
      <formula>AND(NOT(HasFormula(XFD1590)),XFD1590&lt;&gt;"")</formula>
    </cfRule>
  </conditionalFormatting>
  <conditionalFormatting sqref="D1598:D1604">
    <cfRule type="expression" dxfId="2" priority="7777">
      <formula>AND(NOT(_xlfn.ISFORMULA(D1598)),D1598&lt;&gt;"")</formula>
    </cfRule>
    <cfRule type="expression" dxfId="4" priority="7778">
      <formula>AND(NOT(HasFormula(#REF!)),#REF!&lt;&gt;"")</formula>
    </cfRule>
  </conditionalFormatting>
  <conditionalFormatting sqref="D1702:D1706">
    <cfRule type="expression" dxfId="4" priority="7800">
      <formula>AND(NOT(HasFormula(#REF!)),#REF!&lt;&gt;"")</formula>
    </cfRule>
  </conditionalFormatting>
  <conditionalFormatting sqref="D1708:D1740">
    <cfRule type="expression" dxfId="4" priority="7806">
      <formula>AND(NOT(HasFormula(#REF!)),#REF!&lt;&gt;"")</formula>
    </cfRule>
  </conditionalFormatting>
  <conditionalFormatting sqref="D1762:D1769">
    <cfRule type="expression" dxfId="4" priority="7812">
      <formula>AND(NOT(HasFormula(#REF!)),#REF!&lt;&gt;"")</formula>
    </cfRule>
  </conditionalFormatting>
  <conditionalFormatting sqref="D1881:D1882">
    <cfRule type="expression" dxfId="4" priority="827">
      <formula>AND(NOT(HasFormula(XFD1882)),XFD1882&lt;&gt;"")</formula>
    </cfRule>
    <cfRule type="expression" dxfId="2" priority="825">
      <formula>AND(NOT(_xlfn.ISFORMULA(D1881)),D1881&lt;&gt;"")</formula>
    </cfRule>
  </conditionalFormatting>
  <conditionalFormatting sqref="D1907:D1918">
    <cfRule type="expression" dxfId="4" priority="7836">
      <formula>AND(NOT(HasFormula(#REF!)),#REF!&lt;&gt;"")</formula>
    </cfRule>
  </conditionalFormatting>
  <conditionalFormatting sqref="D1919:D1924">
    <cfRule type="expression" dxfId="4" priority="785">
      <formula>AND(NOT(HasFormula(XFD1920)),XFD1920&lt;&gt;"")</formula>
    </cfRule>
  </conditionalFormatting>
  <conditionalFormatting sqref="D2053:D2054">
    <cfRule type="expression" dxfId="4" priority="7854">
      <formula>AND(NOT(HasFormula(#REF!)),#REF!&lt;&gt;"")</formula>
    </cfRule>
  </conditionalFormatting>
  <conditionalFormatting sqref="D2056:D2057">
    <cfRule type="expression" dxfId="4" priority="7860">
      <formula>AND(NOT(HasFormula(#REF!)),#REF!&lt;&gt;"")</formula>
    </cfRule>
  </conditionalFormatting>
  <conditionalFormatting sqref="D2058:D2086">
    <cfRule type="expression" dxfId="2" priority="704">
      <formula>AND(NOT(_xlfn.ISFORMULA(D2058)),D2058&lt;&gt;"")</formula>
    </cfRule>
    <cfRule type="expression" dxfId="4" priority="706">
      <formula>AND(NOT(HasFormula(XFD2059)),XFD2059&lt;&gt;"")</formula>
    </cfRule>
  </conditionalFormatting>
  <conditionalFormatting sqref="D2090:D2108">
    <cfRule type="expression" dxfId="4" priority="7877">
      <formula>AND(NOT(HasFormula(#REF!)),#REF!&lt;&gt;"")</formula>
    </cfRule>
  </conditionalFormatting>
  <conditionalFormatting sqref="D2110:D2111">
    <cfRule type="expression" dxfId="4" priority="7883">
      <formula>AND(NOT(HasFormula(XFD2119)),XFD2119&lt;&gt;"")</formula>
    </cfRule>
  </conditionalFormatting>
  <conditionalFormatting sqref="D2112:D2118">
    <cfRule type="expression" dxfId="4" priority="7887">
      <formula>AND(NOT(HasFormula(XFD2129)),XFD2129&lt;&gt;"")</formula>
    </cfRule>
  </conditionalFormatting>
  <conditionalFormatting sqref="D2120:D2126">
    <cfRule type="expression" dxfId="4" priority="7899">
      <formula>AND(NOT(HasFormula(XFD2129)),XFD2129&lt;&gt;"")</formula>
    </cfRule>
  </conditionalFormatting>
  <conditionalFormatting sqref="D2127:D2128">
    <cfRule type="expression" dxfId="4" priority="7905">
      <formula>AND(NOT(HasFormula(#REF!)),#REF!&lt;&gt;"")</formula>
    </cfRule>
  </conditionalFormatting>
  <conditionalFormatting sqref="D2138:D2139">
    <cfRule type="expression" dxfId="4" priority="7919">
      <formula>AND(NOT(HasFormula(#REF!)),#REF!&lt;&gt;"")</formula>
    </cfRule>
  </conditionalFormatting>
  <conditionalFormatting sqref="D2165:D2166">
    <cfRule type="expression" dxfId="4" priority="7925">
      <formula>AND(NOT(HasFormula(#REF!)),#REF!&lt;&gt;"")</formula>
    </cfRule>
  </conditionalFormatting>
  <conditionalFormatting sqref="D2168:D2170">
    <cfRule type="expression" dxfId="4" priority="7960">
      <formula>AND(NOT(HasFormula(#REF!)),#REF!&lt;&gt;"")</formula>
    </cfRule>
  </conditionalFormatting>
  <conditionalFormatting sqref="D2225:D2226">
    <cfRule type="expression" dxfId="4" priority="8043">
      <formula>AND(NOT(HasFormula(XFD2227)),XFD2227&lt;&gt;"")</formula>
    </cfRule>
  </conditionalFormatting>
  <conditionalFormatting sqref="D2234:D2237">
    <cfRule type="expression" dxfId="2" priority="619">
      <formula>AND(NOT(_xlfn.ISFORMULA(D2234)),D2234&lt;&gt;"")</formula>
    </cfRule>
    <cfRule type="expression" dxfId="4" priority="621">
      <formula>AND(NOT(HasFormula(XFD2235)),XFD2235&lt;&gt;"")</formula>
    </cfRule>
  </conditionalFormatting>
  <conditionalFormatting sqref="D2247:D2249">
    <cfRule type="expression" dxfId="4" priority="8055">
      <formula>AND(NOT(HasFormula(XFD2252)),XFD2252&lt;&gt;"")</formula>
    </cfRule>
  </conditionalFormatting>
  <conditionalFormatting sqref="D2270:D2277">
    <cfRule type="expression" dxfId="2" priority="603">
      <formula>AND(NOT(_xlfn.ISFORMULA(D2270)),D2270&lt;&gt;"")</formula>
    </cfRule>
    <cfRule type="expression" dxfId="4" priority="604">
      <formula>AND(NOT(HasFormula(XFD2271)),XFD2271&lt;&gt;"")</formula>
    </cfRule>
  </conditionalFormatting>
  <conditionalFormatting sqref="D2529:D2532">
    <cfRule type="expression" dxfId="4" priority="8165">
      <formula>AND(NOT(HasFormula(XFD2533)),XFD2533&lt;&gt;"")</formula>
    </cfRule>
  </conditionalFormatting>
  <conditionalFormatting sqref="D2537:D2548">
    <cfRule type="expression" dxfId="4" priority="526">
      <formula>AND(NOT(HasFormula(XFD2538)),XFD2538&lt;&gt;"")</formula>
    </cfRule>
  </conditionalFormatting>
  <conditionalFormatting sqref="D2602:D2603">
    <cfRule type="expression" dxfId="4" priority="8187">
      <formula>AND(NOT(HasFormula(XFD2605)),XFD2605&lt;&gt;"")</formula>
    </cfRule>
  </conditionalFormatting>
  <conditionalFormatting sqref="D2725:D2726">
    <cfRule type="expression" dxfId="4" priority="8256">
      <formula>AND(NOT(HasFormula(XFD2727)),XFD2727&lt;&gt;"")</formula>
    </cfRule>
  </conditionalFormatting>
  <conditionalFormatting sqref="D2758:D2761">
    <cfRule type="expression" dxfId="4" priority="476">
      <formula>AND(NOT(HasFormula(XFD2759)),XFD2759&lt;&gt;"")</formula>
    </cfRule>
    <cfRule type="expression" dxfId="2" priority="475">
      <formula>AND(NOT(_xlfn.ISFORMULA(D2758)),D2758&lt;&gt;"")</formula>
    </cfRule>
  </conditionalFormatting>
  <conditionalFormatting sqref="D2768:D2769">
    <cfRule type="expression" dxfId="4" priority="8286">
      <formula>AND(NOT(HasFormula(XFD2770)),XFD2770&lt;&gt;"")</formula>
    </cfRule>
  </conditionalFormatting>
  <conditionalFormatting sqref="D2771:D2772">
    <cfRule type="expression" dxfId="4" priority="8264">
      <formula>AND(NOT(HasFormula(#REF!)),#REF!&lt;&gt;"")</formula>
    </cfRule>
  </conditionalFormatting>
  <conditionalFormatting sqref="D2796:D2797">
    <cfRule type="expression" dxfId="4" priority="8280">
      <formula>AND(NOT(HasFormula(XFD2798)),XFD2798&lt;&gt;"")</formula>
    </cfRule>
  </conditionalFormatting>
  <conditionalFormatting sqref="D2906:D2907">
    <cfRule type="expression" dxfId="4" priority="8372">
      <formula>AND(NOT(HasFormula(XFD2908)),XFD2908&lt;&gt;"")</formula>
    </cfRule>
  </conditionalFormatting>
  <conditionalFormatting sqref="D2924:D2925">
    <cfRule type="expression" dxfId="4" priority="8366">
      <formula>AND(NOT(HasFormula(XFD2926)),XFD2926&lt;&gt;"")</formula>
    </cfRule>
  </conditionalFormatting>
  <conditionalFormatting sqref="D2949:D2953">
    <cfRule type="expression" dxfId="2" priority="449">
      <formula>AND(NOT(_xlfn.ISFORMULA(D2949)),D2949&lt;&gt;"")</formula>
    </cfRule>
    <cfRule type="expression" dxfId="4" priority="451">
      <formula>AND(NOT(HasFormula(XFD2950)),XFD2950&lt;&gt;"")</formula>
    </cfRule>
  </conditionalFormatting>
  <conditionalFormatting sqref="D2958:D2960">
    <cfRule type="expression" dxfId="2" priority="435">
      <formula>AND(NOT(_xlfn.ISFORMULA(D2958)),D2958&lt;&gt;"")</formula>
    </cfRule>
    <cfRule type="expression" dxfId="4" priority="437">
      <formula>AND(NOT(HasFormula(XFD2959)),XFD2959&lt;&gt;"")</formula>
    </cfRule>
  </conditionalFormatting>
  <conditionalFormatting sqref="D2966:D2967">
    <cfRule type="expression" dxfId="4" priority="8426">
      <formula>AND(NOT(HasFormula(XFD2968)),XFD2968&lt;&gt;"")</formula>
    </cfRule>
  </conditionalFormatting>
  <conditionalFormatting sqref="D2974:D2975">
    <cfRule type="expression" dxfId="4" priority="8430">
      <formula>AND(NOT(HasFormula(XFD2976)),XFD2976&lt;&gt;"")</formula>
    </cfRule>
  </conditionalFormatting>
  <conditionalFormatting sqref="D2996:D3002">
    <cfRule type="expression" dxfId="2" priority="418">
      <formula>AND(NOT(_xlfn.ISFORMULA(D2996)),D2996&lt;&gt;"")</formula>
    </cfRule>
  </conditionalFormatting>
  <conditionalFormatting sqref="D3026:D3028">
    <cfRule type="expression" dxfId="2" priority="393">
      <formula>AND(NOT(_xlfn.ISFORMULA(D3026)),D3026&lt;&gt;"")</formula>
    </cfRule>
  </conditionalFormatting>
  <conditionalFormatting sqref="D3026:D3027">
    <cfRule type="expression" dxfId="4" priority="394">
      <formula>AND(NOT(HasFormula(XFD3027)),XFD3027&lt;&gt;"")</formula>
    </cfRule>
  </conditionalFormatting>
  <conditionalFormatting sqref="D3043:D3048">
    <cfRule type="expression" dxfId="2" priority="316">
      <formula>AND(NOT(_xlfn.ISFORMULA(D3043)),D3043&lt;&gt;"")</formula>
    </cfRule>
  </conditionalFormatting>
  <conditionalFormatting sqref="D3049:D3051">
    <cfRule type="expression" dxfId="2" priority="329">
      <formula>AND(NOT(_xlfn.ISFORMULA(D3049)),D3049&lt;&gt;"")</formula>
    </cfRule>
  </conditionalFormatting>
  <conditionalFormatting sqref="D3057:D3058">
    <cfRule type="expression" dxfId="2" priority="8487">
      <formula>AND(NOT(_xlfn.ISFORMULA(D3057)),D3057&lt;&gt;"")</formula>
    </cfRule>
    <cfRule type="expression" dxfId="4" priority="8488">
      <formula>AND(NOT(HasFormula(XFD3059)),XFD3059&lt;&gt;"")</formula>
    </cfRule>
  </conditionalFormatting>
  <conditionalFormatting sqref="D3075:D3077">
    <cfRule type="expression" dxfId="2" priority="285">
      <formula>AND(NOT(_xlfn.ISFORMULA(D3075)),D3075&lt;&gt;"")</formula>
    </cfRule>
    <cfRule type="expression" dxfId="4" priority="286">
      <formula>AND(NOT(HasFormula(XFD3076)),XFD3076&lt;&gt;"")</formula>
    </cfRule>
  </conditionalFormatting>
  <conditionalFormatting sqref="D3078:D3087">
    <cfRule type="expression" dxfId="2" priority="8483">
      <formula>AND(NOT(_xlfn.ISFORMULA(D3078)),D3078&lt;&gt;"")</formula>
    </cfRule>
    <cfRule type="expression" dxfId="4" priority="8484">
      <formula>AND(NOT(HasFormula(XFD3089)),XFD3089&lt;&gt;"")</formula>
    </cfRule>
  </conditionalFormatting>
  <conditionalFormatting sqref="D3141:D3142">
    <cfRule type="expression" dxfId="4" priority="8531">
      <formula>AND(NOT(HasFormula(XFD3143)),XFD3143&lt;&gt;"")</formula>
    </cfRule>
  </conditionalFormatting>
  <conditionalFormatting sqref="D3184:D3227">
    <cfRule type="expression" dxfId="2" priority="236">
      <formula>AND(NOT(_xlfn.ISFORMULA(D3184)),D3184&lt;&gt;"")</formula>
    </cfRule>
  </conditionalFormatting>
  <conditionalFormatting sqref="D3212:D3213">
    <cfRule type="expression" dxfId="4" priority="8571">
      <formula>AND(NOT(HasFormula(XFD3214)),XFD3214&lt;&gt;"")</formula>
    </cfRule>
  </conditionalFormatting>
  <conditionalFormatting sqref="D3284:D3285">
    <cfRule type="expression" dxfId="4" priority="8579">
      <formula>AND(NOT(HasFormula(#REF!)),#REF!&lt;&gt;"")</formula>
    </cfRule>
  </conditionalFormatting>
  <conditionalFormatting sqref="D3322:D3323">
    <cfRule type="expression" dxfId="4" priority="8585">
      <formula>AND(NOT(HasFormula(XFD3324)),XFD3324&lt;&gt;"")</formula>
    </cfRule>
  </conditionalFormatting>
  <conditionalFormatting sqref="D3330:D3331">
    <cfRule type="expression" dxfId="4" priority="8611">
      <formula>AND(NOT(HasFormula(XFD3332)),XFD3332&lt;&gt;"")</formula>
    </cfRule>
  </conditionalFormatting>
  <conditionalFormatting sqref="D3540:D3541">
    <cfRule type="expression" dxfId="4" priority="8775">
      <formula>AND(NOT(HasFormula(XFD3542)),XFD3542&lt;&gt;"")</formula>
    </cfRule>
  </conditionalFormatting>
  <conditionalFormatting sqref="D3569:D3570">
    <cfRule type="expression" dxfId="4" priority="8785">
      <formula>AND(NOT(HasFormula(XFD3572)),XFD3572&lt;&gt;"")</formula>
    </cfRule>
  </conditionalFormatting>
  <conditionalFormatting sqref="D3604:D3605">
    <cfRule type="expression" dxfId="4" priority="8809">
      <formula>AND(NOT(HasFormula(XFD3606)),XFD3606&lt;&gt;"")</formula>
    </cfRule>
  </conditionalFormatting>
  <conditionalFormatting sqref="D3609:D3610">
    <cfRule type="expression" dxfId="4" priority="8829">
      <formula>AND(NOT(HasFormula(XFD3611)),XFD3611&lt;&gt;"")</formula>
    </cfRule>
  </conditionalFormatting>
  <conditionalFormatting sqref="D3617:D3618">
    <cfRule type="expression" dxfId="4" priority="8837">
      <formula>AND(NOT(HasFormula(XFD3619)),XFD3619&lt;&gt;"")</formula>
    </cfRule>
  </conditionalFormatting>
  <conditionalFormatting sqref="D3627:D3628">
    <cfRule type="expression" dxfId="4" priority="8849">
      <formula>AND(NOT(HasFormula(XFD3629)),XFD3629&lt;&gt;"")</formula>
    </cfRule>
  </conditionalFormatting>
  <conditionalFormatting sqref="D3630:D3633">
    <cfRule type="expression" dxfId="4" priority="8855">
      <formula>AND(NOT(HasFormula(XFD3634)),XFD3634&lt;&gt;"")</formula>
    </cfRule>
  </conditionalFormatting>
  <conditionalFormatting sqref="D3673:D3674">
    <cfRule type="expression" dxfId="4" priority="8865">
      <formula>AND(NOT(HasFormula(XFD3679)),XFD3679&lt;&gt;"")</formula>
    </cfRule>
  </conditionalFormatting>
  <conditionalFormatting sqref="D3675:D3678">
    <cfRule type="expression" dxfId="4" priority="8871">
      <formula>AND(NOT(HasFormula(XFD3679)),XFD3679&lt;&gt;"")</formula>
    </cfRule>
  </conditionalFormatting>
  <conditionalFormatting sqref="D3852:D3853">
    <cfRule type="expression" dxfId="4" priority="8945">
      <formula>AND(NOT(HasFormula(XFD3854)),XFD3854&lt;&gt;"")</formula>
    </cfRule>
  </conditionalFormatting>
  <conditionalFormatting sqref="D3876:D3877">
    <cfRule type="expression" dxfId="4" priority="8939">
      <formula>AND(NOT(HasFormula(#REF!)),#REF!&lt;&gt;"")</formula>
    </cfRule>
  </conditionalFormatting>
  <conditionalFormatting sqref="D3911:D3913">
    <cfRule type="expression" dxfId="4" priority="8963">
      <formula>AND(NOT(HasFormula(#REF!)),#REF!&lt;&gt;"")</formula>
    </cfRule>
  </conditionalFormatting>
  <conditionalFormatting sqref="D4087:D4088">
    <cfRule type="expression" dxfId="4" priority="8975">
      <formula>AND(NOT(HasFormula(XFD4089)),XFD4089&lt;&gt;"")</formula>
    </cfRule>
  </conditionalFormatting>
  <conditionalFormatting sqref="D4220:D4224">
    <cfRule type="expression" dxfId="2" priority="112">
      <formula>AND(NOT(_xlfn.ISFORMULA(D4220)),D4220&lt;&gt;"")</formula>
    </cfRule>
    <cfRule type="expression" dxfId="4" priority="114">
      <formula>AND(NOT(HasFormula(XFD4221)),XFD4221&lt;&gt;"")</formula>
    </cfRule>
  </conditionalFormatting>
  <conditionalFormatting sqref="D4633:D4634">
    <cfRule type="expression" dxfId="4" priority="9112">
      <formula>AND(NOT(HasFormula(XFD4635)),XFD4635&lt;&gt;"")</formula>
    </cfRule>
  </conditionalFormatting>
  <conditionalFormatting sqref="D4658:D4659">
    <cfRule type="expression" dxfId="4" priority="9146">
      <formula>AND(NOT(HasFormula(XFD4660)),XFD4660&lt;&gt;"")</formula>
    </cfRule>
  </conditionalFormatting>
  <conditionalFormatting sqref="D4884:D4886">
    <cfRule type="expression" dxfId="2" priority="9168">
      <formula>AND(NOT(_xlfn.ISFORMULA(D4884)),D4884&lt;&gt;"")</formula>
    </cfRule>
    <cfRule type="expression" dxfId="4" priority="9169">
      <formula>AND(NOT(HasFormula(XFD4887)),XFD4887&lt;&gt;"")</formula>
    </cfRule>
  </conditionalFormatting>
  <conditionalFormatting sqref="D4888:D4889">
    <cfRule type="expression" dxfId="2" priority="9175">
      <formula>AND(NOT(_xlfn.ISFORMULA(D4888)),D4888&lt;&gt;"")</formula>
    </cfRule>
    <cfRule type="expression" dxfId="4" priority="9176">
      <formula>AND(NOT(HasFormula(XFD4890)),XFD4890&lt;&gt;"")</formula>
    </cfRule>
  </conditionalFormatting>
  <conditionalFormatting sqref="D5027:D5028">
    <cfRule type="expression" dxfId="4" priority="9218">
      <formula>AND(NOT(HasFormula(XFD5029)),XFD5029&lt;&gt;"")</formula>
    </cfRule>
  </conditionalFormatting>
  <conditionalFormatting sqref="E1589:E1597">
    <cfRule type="expression" dxfId="4" priority="937">
      <formula>AND(NOT(HasFormula(A1590)),A1590&lt;&gt;"")</formula>
    </cfRule>
  </conditionalFormatting>
  <conditionalFormatting sqref="E1598:E1604">
    <cfRule type="expression" dxfId="4" priority="7779">
      <formula>AND(NOT(HasFormula(#REF!)),#REF!&lt;&gt;"")</formula>
    </cfRule>
  </conditionalFormatting>
  <conditionalFormatting sqref="E1702:E1706">
    <cfRule type="expression" dxfId="4" priority="7801">
      <formula>AND(NOT(HasFormula(#REF!)),#REF!&lt;&gt;"")</formula>
    </cfRule>
  </conditionalFormatting>
  <conditionalFormatting sqref="E1708:E1740">
    <cfRule type="expression" dxfId="4" priority="7807">
      <formula>AND(NOT(HasFormula(#REF!)),#REF!&lt;&gt;"")</formula>
    </cfRule>
  </conditionalFormatting>
  <conditionalFormatting sqref="E1762:E1769">
    <cfRule type="expression" dxfId="4" priority="7813">
      <formula>AND(NOT(HasFormula(#REF!)),#REF!&lt;&gt;"")</formula>
    </cfRule>
  </conditionalFormatting>
  <conditionalFormatting sqref="E1881:E1882">
    <cfRule type="expression" dxfId="4" priority="835">
      <formula>AND(NOT(HasFormula(A1882)),A1882&lt;&gt;"")</formula>
    </cfRule>
  </conditionalFormatting>
  <conditionalFormatting sqref="E1907:E1918">
    <cfRule type="expression" dxfId="4" priority="7837">
      <formula>AND(NOT(HasFormula(#REF!)),#REF!&lt;&gt;"")</formula>
    </cfRule>
  </conditionalFormatting>
  <conditionalFormatting sqref="E1919:E1924">
    <cfRule type="expression" dxfId="4" priority="793">
      <formula>AND(NOT(HasFormula(A1920)),A1920&lt;&gt;"")</formula>
    </cfRule>
  </conditionalFormatting>
  <conditionalFormatting sqref="E2053:E2054">
    <cfRule type="expression" dxfId="4" priority="7855">
      <formula>AND(NOT(HasFormula(#REF!)),#REF!&lt;&gt;"")</formula>
    </cfRule>
  </conditionalFormatting>
  <conditionalFormatting sqref="E2056:E2057">
    <cfRule type="expression" dxfId="4" priority="7861">
      <formula>AND(NOT(HasFormula(#REF!)),#REF!&lt;&gt;"")</formula>
    </cfRule>
  </conditionalFormatting>
  <conditionalFormatting sqref="E2058:E2086">
    <cfRule type="expression" dxfId="4" priority="712">
      <formula>AND(NOT(HasFormula(A2059)),A2059&lt;&gt;"")</formula>
    </cfRule>
  </conditionalFormatting>
  <conditionalFormatting sqref="E2090:E2108">
    <cfRule type="expression" dxfId="4" priority="7878">
      <formula>AND(NOT(HasFormula(#REF!)),#REF!&lt;&gt;"")</formula>
    </cfRule>
  </conditionalFormatting>
  <conditionalFormatting sqref="E2110:E2111">
    <cfRule type="expression" dxfId="4" priority="7884">
      <formula>AND(NOT(HasFormula(A2119)),A2119&lt;&gt;"")</formula>
    </cfRule>
  </conditionalFormatting>
  <conditionalFormatting sqref="E2112:E2118">
    <cfRule type="expression" dxfId="4" priority="7888">
      <formula>AND(NOT(HasFormula(A2129)),A2129&lt;&gt;"")</formula>
    </cfRule>
  </conditionalFormatting>
  <conditionalFormatting sqref="E2120:E2126">
    <cfRule type="expression" dxfId="4" priority="7900">
      <formula>AND(NOT(HasFormula(A2129)),A2129&lt;&gt;"")</formula>
    </cfRule>
  </conditionalFormatting>
  <conditionalFormatting sqref="E2127:E2128">
    <cfRule type="expression" dxfId="4" priority="7906">
      <formula>AND(NOT(HasFormula(#REF!)),#REF!&lt;&gt;"")</formula>
    </cfRule>
  </conditionalFormatting>
  <conditionalFormatting sqref="E2138:E2139">
    <cfRule type="expression" dxfId="4" priority="7920">
      <formula>AND(NOT(HasFormula(#REF!)),#REF!&lt;&gt;"")</formula>
    </cfRule>
  </conditionalFormatting>
  <conditionalFormatting sqref="E2166:E2167">
    <cfRule type="expression" dxfId="4" priority="7980">
      <formula>AND(NOT(HasFormula(#REF!)),#REF!&lt;&gt;"")</formula>
    </cfRule>
  </conditionalFormatting>
  <conditionalFormatting sqref="E2169:E2170">
    <cfRule type="expression" dxfId="4" priority="7974">
      <formula>AND(NOT(HasFormula(#REF!)),#REF!&lt;&gt;"")</formula>
    </cfRule>
  </conditionalFormatting>
  <conditionalFormatting sqref="E2225:E2226">
    <cfRule type="expression" dxfId="4" priority="8044">
      <formula>AND(NOT(HasFormula(A2227)),A2227&lt;&gt;"")</formula>
    </cfRule>
  </conditionalFormatting>
  <conditionalFormatting sqref="E2234:E2237">
    <cfRule type="expression" dxfId="4" priority="629">
      <formula>AND(NOT(HasFormula(A2235)),A2235&lt;&gt;"")</formula>
    </cfRule>
  </conditionalFormatting>
  <conditionalFormatting sqref="E2247:E2249">
    <cfRule type="expression" dxfId="4" priority="8056">
      <formula>AND(NOT(HasFormula(A2252)),A2252&lt;&gt;"")</formula>
    </cfRule>
  </conditionalFormatting>
  <conditionalFormatting sqref="E2270:E2277">
    <cfRule type="expression" dxfId="4" priority="610">
      <formula>AND(NOT(HasFormula(A2271)),A2271&lt;&gt;"")</formula>
    </cfRule>
  </conditionalFormatting>
  <conditionalFormatting sqref="E2349:E2351">
    <cfRule type="expression" dxfId="4" priority="556">
      <formula>AND(NOT(HasFormula(A2336)),A2336&lt;&gt;"")</formula>
    </cfRule>
  </conditionalFormatting>
  <conditionalFormatting sqref="E2529:E2532">
    <cfRule type="expression" dxfId="4" priority="8166">
      <formula>AND(NOT(HasFormula(A2533)),A2533&lt;&gt;"")</formula>
    </cfRule>
  </conditionalFormatting>
  <conditionalFormatting sqref="E2602:E2603">
    <cfRule type="expression" dxfId="4" priority="8188">
      <formula>AND(NOT(HasFormula(A2605)),A2605&lt;&gt;"")</formula>
    </cfRule>
  </conditionalFormatting>
  <conditionalFormatting sqref="E2725:E2726">
    <cfRule type="expression" dxfId="4" priority="8257">
      <formula>AND(NOT(HasFormula(A2727)),A2727&lt;&gt;"")</formula>
    </cfRule>
  </conditionalFormatting>
  <conditionalFormatting sqref="E2758:E2761">
    <cfRule type="expression" dxfId="4" priority="482">
      <formula>AND(NOT(HasFormula(A2759)),A2759&lt;&gt;"")</formula>
    </cfRule>
  </conditionalFormatting>
  <conditionalFormatting sqref="E2768:E2769">
    <cfRule type="expression" dxfId="4" priority="8287">
      <formula>AND(NOT(HasFormula(A2770)),A2770&lt;&gt;"")</formula>
    </cfRule>
  </conditionalFormatting>
  <conditionalFormatting sqref="E2771:E2772">
    <cfRule type="expression" dxfId="4" priority="8265">
      <formula>AND(NOT(HasFormula(#REF!)),#REF!&lt;&gt;"")</formula>
    </cfRule>
  </conditionalFormatting>
  <conditionalFormatting sqref="E2796:E2797">
    <cfRule type="expression" dxfId="4" priority="8281">
      <formula>AND(NOT(HasFormula(A2798)),A2798&lt;&gt;"")</formula>
    </cfRule>
  </conditionalFormatting>
  <conditionalFormatting sqref="E2906:E2907">
    <cfRule type="expression" dxfId="4" priority="8373">
      <formula>AND(NOT(HasFormula(A2908)),A2908&lt;&gt;"")</formula>
    </cfRule>
  </conditionalFormatting>
  <conditionalFormatting sqref="E2924:E2925">
    <cfRule type="expression" dxfId="4" priority="8367">
      <formula>AND(NOT(HasFormula(A2926)),A2926&lt;&gt;"")</formula>
    </cfRule>
  </conditionalFormatting>
  <conditionalFormatting sqref="E2949:E2953">
    <cfRule type="expression" dxfId="4" priority="459">
      <formula>AND(NOT(HasFormula(A2950)),A2950&lt;&gt;"")</formula>
    </cfRule>
  </conditionalFormatting>
  <conditionalFormatting sqref="E2958:E2960">
    <cfRule type="expression" dxfId="4" priority="443">
      <formula>AND(NOT(HasFormula(A2959)),A2959&lt;&gt;"")</formula>
    </cfRule>
  </conditionalFormatting>
  <conditionalFormatting sqref="E2966:E2967">
    <cfRule type="expression" dxfId="4" priority="8427">
      <formula>AND(NOT(HasFormula(A2968)),A2968&lt;&gt;"")</formula>
    </cfRule>
  </conditionalFormatting>
  <conditionalFormatting sqref="E2974:E2975">
    <cfRule type="expression" dxfId="4" priority="8431">
      <formula>AND(NOT(HasFormula(A2976)),A2976&lt;&gt;"")</formula>
    </cfRule>
  </conditionalFormatting>
  <conditionalFormatting sqref="E3026:E3027">
    <cfRule type="expression" dxfId="4" priority="400">
      <formula>AND(NOT(HasFormula(A3027)),A3027&lt;&gt;"")</formula>
    </cfRule>
  </conditionalFormatting>
  <conditionalFormatting sqref="E3057:E3058">
    <cfRule type="expression" dxfId="3" priority="301">
      <formula>AND(NOT(HasFormula(XFA3057)),XFA3057&lt;&gt;"")</formula>
    </cfRule>
    <cfRule type="expression" dxfId="4" priority="304">
      <formula>AND(NOT(HasFormula(A3059)),A3059&lt;&gt;"")</formula>
    </cfRule>
  </conditionalFormatting>
  <conditionalFormatting sqref="E3075:E3077">
    <cfRule type="expression" dxfId="4" priority="290">
      <formula>AND(NOT(HasFormula(A3076)),A3076&lt;&gt;"")</formula>
    </cfRule>
  </conditionalFormatting>
  <conditionalFormatting sqref="E3078:E3088">
    <cfRule type="expression" dxfId="4" priority="291">
      <formula>AND(NOT(HasFormula(#REF!)),#REF!&lt;&gt;"")</formula>
    </cfRule>
  </conditionalFormatting>
  <conditionalFormatting sqref="E3141:E3142">
    <cfRule type="expression" dxfId="4" priority="8532">
      <formula>AND(NOT(HasFormula(A3143)),A3143&lt;&gt;"")</formula>
    </cfRule>
  </conditionalFormatting>
  <conditionalFormatting sqref="E3212:E3213">
    <cfRule type="expression" dxfId="4" priority="8572">
      <formula>AND(NOT(HasFormula(A3214)),A3214&lt;&gt;"")</formula>
    </cfRule>
  </conditionalFormatting>
  <conditionalFormatting sqref="E3284:E3285">
    <cfRule type="expression" dxfId="4" priority="8580">
      <formula>AND(NOT(HasFormula(#REF!)),#REF!&lt;&gt;"")</formula>
    </cfRule>
  </conditionalFormatting>
  <conditionalFormatting sqref="E3322:E3323">
    <cfRule type="expression" dxfId="4" priority="8586">
      <formula>AND(NOT(HasFormula(A3324)),A3324&lt;&gt;"")</formula>
    </cfRule>
  </conditionalFormatting>
  <conditionalFormatting sqref="E3330:E3331">
    <cfRule type="expression" dxfId="4" priority="8612">
      <formula>AND(NOT(HasFormula(A3332)),A3332&lt;&gt;"")</formula>
    </cfRule>
  </conditionalFormatting>
  <conditionalFormatting sqref="E3540:E3541">
    <cfRule type="expression" dxfId="4" priority="8776">
      <formula>AND(NOT(HasFormula(A3542)),A3542&lt;&gt;"")</formula>
    </cfRule>
  </conditionalFormatting>
  <conditionalFormatting sqref="E3569:E3570">
    <cfRule type="expression" dxfId="4" priority="8786">
      <formula>AND(NOT(HasFormula(A3572)),A3572&lt;&gt;"")</formula>
    </cfRule>
  </conditionalFormatting>
  <conditionalFormatting sqref="E3604:E3605">
    <cfRule type="expression" dxfId="4" priority="8811">
      <formula>AND(NOT(HasFormula(A3606)),A3606&lt;&gt;"")</formula>
    </cfRule>
  </conditionalFormatting>
  <conditionalFormatting sqref="E3609:E3610">
    <cfRule type="expression" dxfId="4" priority="8830">
      <formula>AND(NOT(HasFormula(A3611)),A3611&lt;&gt;"")</formula>
    </cfRule>
  </conditionalFormatting>
  <conditionalFormatting sqref="E3617:E3618">
    <cfRule type="expression" dxfId="4" priority="8838">
      <formula>AND(NOT(HasFormula(A3619)),A3619&lt;&gt;"")</formula>
    </cfRule>
  </conditionalFormatting>
  <conditionalFormatting sqref="E3627:E3628">
    <cfRule type="expression" dxfId="4" priority="8850">
      <formula>AND(NOT(HasFormula(A3629)),A3629&lt;&gt;"")</formula>
    </cfRule>
  </conditionalFormatting>
  <conditionalFormatting sqref="E3630:E3633">
    <cfRule type="expression" dxfId="4" priority="8856">
      <formula>AND(NOT(HasFormula(A3634)),A3634&lt;&gt;"")</formula>
    </cfRule>
  </conditionalFormatting>
  <conditionalFormatting sqref="E3673:E3674">
    <cfRule type="expression" dxfId="4" priority="8866">
      <formula>AND(NOT(HasFormula(A3679)),A3679&lt;&gt;"")</formula>
    </cfRule>
  </conditionalFormatting>
  <conditionalFormatting sqref="E3675:E3678">
    <cfRule type="expression" dxfId="4" priority="8872">
      <formula>AND(NOT(HasFormula(A3679)),A3679&lt;&gt;"")</formula>
    </cfRule>
  </conditionalFormatting>
  <conditionalFormatting sqref="E3852:E3853">
    <cfRule type="expression" dxfId="4" priority="8946">
      <formula>AND(NOT(HasFormula(A3854)),A3854&lt;&gt;"")</formula>
    </cfRule>
  </conditionalFormatting>
  <conditionalFormatting sqref="E3876:E3877">
    <cfRule type="expression" dxfId="4" priority="8940">
      <formula>AND(NOT(HasFormula(#REF!)),#REF!&lt;&gt;"")</formula>
    </cfRule>
  </conditionalFormatting>
  <conditionalFormatting sqref="E3911:E3913">
    <cfRule type="expression" dxfId="4" priority="8964">
      <formula>AND(NOT(HasFormula(#REF!)),#REF!&lt;&gt;"")</formula>
    </cfRule>
  </conditionalFormatting>
  <conditionalFormatting sqref="E4087:E4088">
    <cfRule type="expression" dxfId="4" priority="8976">
      <formula>AND(NOT(HasFormula(A4089)),A4089&lt;&gt;"")</formula>
    </cfRule>
  </conditionalFormatting>
  <conditionalFormatting sqref="E4220:E4224">
    <cfRule type="expression" dxfId="4" priority="118">
      <formula>AND(NOT(HasFormula(A4221)),A4221&lt;&gt;"")</formula>
    </cfRule>
  </conditionalFormatting>
  <conditionalFormatting sqref="E4633:E4634">
    <cfRule type="expression" dxfId="4" priority="9113">
      <formula>AND(NOT(HasFormula(A4635)),A4635&lt;&gt;"")</formula>
    </cfRule>
  </conditionalFormatting>
  <conditionalFormatting sqref="E4658:E4659">
    <cfRule type="expression" dxfId="4" priority="9147">
      <formula>AND(NOT(HasFormula(A4660)),A4660&lt;&gt;"")</formula>
    </cfRule>
  </conditionalFormatting>
  <conditionalFormatting sqref="E4884:E4886">
    <cfRule type="expression" dxfId="4" priority="9170">
      <formula>AND(NOT(HasFormula(A4887)),A4887&lt;&gt;"")</formula>
    </cfRule>
  </conditionalFormatting>
  <conditionalFormatting sqref="E4888:E4889">
    <cfRule type="expression" dxfId="4" priority="9177">
      <formula>AND(NOT(HasFormula(A4890)),A4890&lt;&gt;"")</formula>
    </cfRule>
  </conditionalFormatting>
  <conditionalFormatting sqref="E5027:E5028">
    <cfRule type="expression" dxfId="4" priority="9219">
      <formula>AND(NOT(HasFormula(A5029)),A5029&lt;&gt;"")</formula>
    </cfRule>
  </conditionalFormatting>
  <conditionalFormatting sqref="F1:F170">
    <cfRule type="containsText" dxfId="6" priority="1976" operator="between" text="12m">
      <formula>NOT(ISERROR(SEARCH("12m",F1)))</formula>
    </cfRule>
    <cfRule type="containsText" dxfId="5" priority="1977" operator="between" text="HRB500E">
      <formula>NOT(ISERROR(SEARCH("HRB500E",F1)))</formula>
    </cfRule>
  </conditionalFormatting>
  <conditionalFormatting sqref="F172:F607">
    <cfRule type="containsText" dxfId="5" priority="1878" operator="between" text="HRB500E">
      <formula>NOT(ISERROR(SEARCH("HRB500E",F172)))</formula>
    </cfRule>
    <cfRule type="containsText" dxfId="6" priority="1877" operator="between" text="12m">
      <formula>NOT(ISERROR(SEARCH("12m",F172)))</formula>
    </cfRule>
  </conditionalFormatting>
  <conditionalFormatting sqref="F1589:F1591">
    <cfRule type="containsText" dxfId="5" priority="932" operator="between" text="HRB500E">
      <formula>NOT(ISERROR(SEARCH("HRB500E",F1589)))</formula>
    </cfRule>
    <cfRule type="containsText" dxfId="6" priority="931" operator="between" text="12m">
      <formula>NOT(ISERROR(SEARCH("12m",F1589)))</formula>
    </cfRule>
  </conditionalFormatting>
  <conditionalFormatting sqref="F1881:F1882">
    <cfRule type="containsText" dxfId="5" priority="830" operator="between" text="HRB500E">
      <formula>NOT(ISERROR(SEARCH("HRB500E",F1881)))</formula>
    </cfRule>
    <cfRule type="containsText" dxfId="6" priority="829" operator="between" text="12m">
      <formula>NOT(ISERROR(SEARCH("12m",F1881)))</formula>
    </cfRule>
  </conditionalFormatting>
  <conditionalFormatting sqref="F1919:F1925">
    <cfRule type="containsText" dxfId="5" priority="788" operator="between" text="HRB500E">
      <formula>NOT(ISERROR(SEARCH("HRB500E",F1919)))</formula>
    </cfRule>
    <cfRule type="containsText" dxfId="6" priority="787" operator="between" text="12m">
      <formula>NOT(ISERROR(SEARCH("12m",F1919)))</formula>
    </cfRule>
  </conditionalFormatting>
  <conditionalFormatting sqref="F2234:F2237">
    <cfRule type="containsText" dxfId="6" priority="623" operator="between" text="12m">
      <formula>NOT(ISERROR(SEARCH("12m",F2234)))</formula>
    </cfRule>
    <cfRule type="containsText" dxfId="5" priority="624" operator="between" text="HRB500E">
      <formula>NOT(ISERROR(SEARCH("HRB500E",F2234)))</formula>
    </cfRule>
  </conditionalFormatting>
  <conditionalFormatting sqref="F2270:F2277">
    <cfRule type="containsText" dxfId="6" priority="606" operator="between" text="12m">
      <formula>NOT(ISERROR(SEARCH("12m",F2270)))</formula>
    </cfRule>
    <cfRule type="containsText" dxfId="5" priority="607" operator="between" text="HRB500E">
      <formula>NOT(ISERROR(SEARCH("HRB500E",F2270)))</formula>
    </cfRule>
  </conditionalFormatting>
  <conditionalFormatting sqref="F2758:F2761">
    <cfRule type="containsText" dxfId="5" priority="479" operator="between" text="HRB500E">
      <formula>NOT(ISERROR(SEARCH("HRB500E",F2758)))</formula>
    </cfRule>
    <cfRule type="containsText" dxfId="6" priority="478" operator="between" text="12m">
      <formula>NOT(ISERROR(SEARCH("12m",F2758)))</formula>
    </cfRule>
  </conditionalFormatting>
  <conditionalFormatting sqref="F2778:F2784">
    <cfRule type="containsText" dxfId="5" priority="472" operator="between" text="HRB500E">
      <formula>NOT(ISERROR(SEARCH("HRB500E",F2778)))</formula>
    </cfRule>
  </conditionalFormatting>
  <conditionalFormatting sqref="F2949:F2953">
    <cfRule type="containsText" dxfId="6" priority="453" operator="between" text="12m">
      <formula>NOT(ISERROR(SEARCH("12m",F2949)))</formula>
    </cfRule>
    <cfRule type="containsText" dxfId="5" priority="454" operator="between" text="HRB500E">
      <formula>NOT(ISERROR(SEARCH("HRB500E",F2949)))</formula>
    </cfRule>
  </conditionalFormatting>
  <conditionalFormatting sqref="F2958:F2960">
    <cfRule type="containsText" dxfId="6" priority="439" operator="between" text="12m">
      <formula>NOT(ISERROR(SEARCH("12m",F2958)))</formula>
    </cfRule>
    <cfRule type="containsText" dxfId="5" priority="440" operator="between" text="HRB500E">
      <formula>NOT(ISERROR(SEARCH("HRB500E",F2958)))</formula>
    </cfRule>
  </conditionalFormatting>
  <conditionalFormatting sqref="F2996:F3002">
    <cfRule type="containsText" dxfId="6" priority="421" operator="between" text="12m">
      <formula>NOT(ISERROR(SEARCH("12m",F2996)))</formula>
    </cfRule>
    <cfRule type="containsText" dxfId="5" priority="422" operator="between" text="HRB500E">
      <formula>NOT(ISERROR(SEARCH("HRB500E",F2996)))</formula>
    </cfRule>
  </conditionalFormatting>
  <conditionalFormatting sqref="F3026:F3028">
    <cfRule type="containsText" dxfId="6" priority="396" operator="between" text="12m">
      <formula>NOT(ISERROR(SEARCH("12m",F3026)))</formula>
    </cfRule>
    <cfRule type="containsText" dxfId="5" priority="397" operator="between" text="HRB500E">
      <formula>NOT(ISERROR(SEARCH("HRB500E",F3026)))</formula>
    </cfRule>
  </conditionalFormatting>
  <conditionalFormatting sqref="F3043:F3048">
    <cfRule type="containsText" dxfId="6" priority="319" operator="between" text="12m">
      <formula>NOT(ISERROR(SEARCH("12m",F3043)))</formula>
    </cfRule>
    <cfRule type="containsText" dxfId="5" priority="320" operator="between" text="HRB500E">
      <formula>NOT(ISERROR(SEARCH("HRB500E",F3043)))</formula>
    </cfRule>
  </conditionalFormatting>
  <conditionalFormatting sqref="F3049:F3051">
    <cfRule type="containsText" dxfId="6" priority="332" operator="between" text="12m">
      <formula>NOT(ISERROR(SEARCH("12m",F3049)))</formula>
    </cfRule>
    <cfRule type="containsText" dxfId="5" priority="333" operator="between" text="HRB500E">
      <formula>NOT(ISERROR(SEARCH("HRB500E",F3049)))</formula>
    </cfRule>
  </conditionalFormatting>
  <conditionalFormatting sqref="F3052:F3056">
    <cfRule type="containsText" dxfId="6" priority="345" operator="between" text="12m">
      <formula>NOT(ISERROR(SEARCH("12m",F3052)))</formula>
    </cfRule>
    <cfRule type="containsText" dxfId="5" priority="346" operator="between" text="HRB500E">
      <formula>NOT(ISERROR(SEARCH("HRB500E",F3052)))</formula>
    </cfRule>
  </conditionalFormatting>
  <conditionalFormatting sqref="F3057:F3058">
    <cfRule type="containsText" dxfId="6" priority="302" operator="between" text="12m">
      <formula>NOT(ISERROR(SEARCH("12m",F3057)))</formula>
    </cfRule>
    <cfRule type="containsText" dxfId="5" priority="303" operator="between" text="HRB500E">
      <formula>NOT(ISERROR(SEARCH("HRB500E",F3057)))</formula>
    </cfRule>
  </conditionalFormatting>
  <conditionalFormatting sqref="F3075:F3088">
    <cfRule type="containsText" dxfId="6" priority="288" operator="between" text="12m">
      <formula>NOT(ISERROR(SEARCH("12m",F3075)))</formula>
    </cfRule>
    <cfRule type="containsText" dxfId="5" priority="289" operator="between" text="HRB500E">
      <formula>NOT(ISERROR(SEARCH("HRB500E",F3075)))</formula>
    </cfRule>
  </conditionalFormatting>
  <conditionalFormatting sqref="F3184:F3227">
    <cfRule type="containsText" dxfId="6" priority="240" operator="between" text="12m">
      <formula>NOT(ISERROR(SEARCH("12m",F3184)))</formula>
    </cfRule>
    <cfRule type="containsText" dxfId="5" priority="241" operator="between" text="HRB500E">
      <formula>NOT(ISERROR(SEARCH("HRB500E",F3184)))</formula>
    </cfRule>
  </conditionalFormatting>
  <conditionalFormatting sqref="F4220:F4224">
    <cfRule type="containsText" dxfId="6" priority="116" operator="between" text="12m">
      <formula>NOT(ISERROR(SEARCH("12m",F4220)))</formula>
    </cfRule>
    <cfRule type="containsText" dxfId="5" priority="117" operator="between" text="HRB500E">
      <formula>NOT(ISERROR(SEARCH("HRB500E",F4220)))</formula>
    </cfRule>
  </conditionalFormatting>
  <conditionalFormatting sqref="F4878:F4907">
    <cfRule type="containsText" dxfId="6" priority="25" operator="between" text="12m">
      <formula>NOT(ISERROR(SEARCH("12m",F4878)))</formula>
    </cfRule>
    <cfRule type="containsText" dxfId="5" priority="26" operator="between" text="HRB500E">
      <formula>NOT(ISERROR(SEARCH("HRB500E",F4878)))</formula>
    </cfRule>
  </conditionalFormatting>
  <conditionalFormatting sqref="H1589:H1604">
    <cfRule type="expression" dxfId="3" priority="934">
      <formula>AND(NOT(HasFormula(XFD1589)),XFD1589&lt;&gt;"")</formula>
    </cfRule>
    <cfRule type="expression" dxfId="4" priority="933">
      <formula>AND(NOT(HasFormula(D1590)),D1590&lt;&gt;"")</formula>
    </cfRule>
  </conditionalFormatting>
  <conditionalFormatting sqref="H1702:H1706">
    <cfRule type="expression" dxfId="4" priority="7798">
      <formula>AND(NOT(HasFormula(#REF!)),#REF!&lt;&gt;"")</formula>
    </cfRule>
    <cfRule type="expression" dxfId="3" priority="7799">
      <formula>AND(NOT(HasFormula(XFD1702)),XFD1702&lt;&gt;"")</formula>
    </cfRule>
  </conditionalFormatting>
  <conditionalFormatting sqref="H1708:H1740">
    <cfRule type="expression" dxfId="4" priority="7804">
      <formula>AND(NOT(HasFormula(#REF!)),#REF!&lt;&gt;"")</formula>
    </cfRule>
    <cfRule type="expression" dxfId="3" priority="7805">
      <formula>AND(NOT(HasFormula(XFD1708)),XFD1708&lt;&gt;"")</formula>
    </cfRule>
  </conditionalFormatting>
  <conditionalFormatting sqref="H1753:H1769">
    <cfRule type="expression" dxfId="3" priority="853">
      <formula>AND(NOT(HasFormula(XFD1753)),XFD1753&lt;&gt;"")</formula>
    </cfRule>
    <cfRule type="expression" dxfId="4" priority="852">
      <formula>AND(NOT(HasFormula(D1754)),D1754&lt;&gt;"")</formula>
    </cfRule>
  </conditionalFormatting>
  <conditionalFormatting sqref="H1881:H1882">
    <cfRule type="expression" dxfId="3" priority="832">
      <formula>AND(NOT(HasFormula(XFD1881)),XFD1881&lt;&gt;"")</formula>
    </cfRule>
    <cfRule type="expression" dxfId="4" priority="831">
      <formula>AND(NOT(HasFormula(D1882)),D1882&lt;&gt;"")</formula>
    </cfRule>
  </conditionalFormatting>
  <conditionalFormatting sqref="H2053:H2054">
    <cfRule type="expression" dxfId="4" priority="7852">
      <formula>AND(NOT(HasFormula(#REF!)),#REF!&lt;&gt;"")</formula>
    </cfRule>
    <cfRule type="expression" dxfId="3" priority="7853">
      <formula>AND(NOT(HasFormula(XFD2053)),XFD2053&lt;&gt;"")</formula>
    </cfRule>
  </conditionalFormatting>
  <conditionalFormatting sqref="H2056:H2057">
    <cfRule type="expression" dxfId="4" priority="7858">
      <formula>AND(NOT(HasFormula(#REF!)),#REF!&lt;&gt;"")</formula>
    </cfRule>
    <cfRule type="expression" dxfId="3" priority="7859">
      <formula>AND(NOT(HasFormula(XFD2056)),XFD2056&lt;&gt;"")</formula>
    </cfRule>
  </conditionalFormatting>
  <conditionalFormatting sqref="H2090:H2108">
    <cfRule type="expression" dxfId="4" priority="7875">
      <formula>AND(NOT(HasFormula(#REF!)),#REF!&lt;&gt;"")</formula>
    </cfRule>
    <cfRule type="expression" dxfId="3" priority="7876">
      <formula>AND(NOT(HasFormula(XFD2090)),XFD2090&lt;&gt;"")</formula>
    </cfRule>
  </conditionalFormatting>
  <conditionalFormatting sqref="H2110:H2111">
    <cfRule type="expression" dxfId="4" priority="7881">
      <formula>AND(NOT(HasFormula(D2119)),D2119&lt;&gt;"")</formula>
    </cfRule>
    <cfRule type="expression" dxfId="3" priority="7882">
      <formula>AND(NOT(HasFormula(XFD2110)),XFD2110&lt;&gt;"")</formula>
    </cfRule>
  </conditionalFormatting>
  <conditionalFormatting sqref="H2112:H2118">
    <cfRule type="expression" dxfId="4" priority="7889">
      <formula>AND(NOT(HasFormula(D2129)),D2129&lt;&gt;"")</formula>
    </cfRule>
    <cfRule type="expression" dxfId="3" priority="7890">
      <formula>AND(NOT(HasFormula(XFD2112)),XFD2112&lt;&gt;"")</formula>
    </cfRule>
  </conditionalFormatting>
  <conditionalFormatting sqref="H2120:H2126">
    <cfRule type="expression" dxfId="4" priority="7901">
      <formula>AND(NOT(HasFormula(D2129)),D2129&lt;&gt;"")</formula>
    </cfRule>
    <cfRule type="expression" dxfId="3" priority="7902">
      <formula>AND(NOT(HasFormula(XFD2120)),XFD2120&lt;&gt;"")</formula>
    </cfRule>
  </conditionalFormatting>
  <conditionalFormatting sqref="H2127:H2128">
    <cfRule type="expression" dxfId="4" priority="7907">
      <formula>AND(NOT(HasFormula(#REF!)),#REF!&lt;&gt;"")</formula>
    </cfRule>
    <cfRule type="expression" dxfId="3" priority="7908">
      <formula>AND(NOT(HasFormula(XFD2127)),XFD2127&lt;&gt;"")</formula>
    </cfRule>
  </conditionalFormatting>
  <conditionalFormatting sqref="H2138:H2139">
    <cfRule type="expression" dxfId="4" priority="7917">
      <formula>AND(NOT(HasFormula(#REF!)),#REF!&lt;&gt;"")</formula>
    </cfRule>
    <cfRule type="expression" dxfId="3" priority="7918">
      <formula>AND(NOT(HasFormula(XFD2138)),XFD2138&lt;&gt;"")</formula>
    </cfRule>
  </conditionalFormatting>
  <conditionalFormatting sqref="H2165:H2166">
    <cfRule type="expression" dxfId="4" priority="7923">
      <formula>AND(NOT(HasFormula(#REF!)),#REF!&lt;&gt;"")</formula>
    </cfRule>
    <cfRule type="expression" dxfId="3" priority="7924">
      <formula>AND(NOT(HasFormula(XFD2165)),XFD2165&lt;&gt;"")</formula>
    </cfRule>
  </conditionalFormatting>
  <conditionalFormatting sqref="H2168:H2173">
    <cfRule type="expression" dxfId="4" priority="7962">
      <formula>AND(NOT(HasFormula(#REF!)),#REF!&lt;&gt;"")</formula>
    </cfRule>
    <cfRule type="expression" dxfId="3" priority="7963">
      <formula>AND(NOT(HasFormula(XFD2168)),XFD2168&lt;&gt;"")</formula>
    </cfRule>
  </conditionalFormatting>
  <conditionalFormatting sqref="H2247:H2249">
    <cfRule type="expression" dxfId="4" priority="8053">
      <formula>AND(NOT(HasFormula(D2252)),D2252&lt;&gt;"")</formula>
    </cfRule>
    <cfRule type="expression" dxfId="3" priority="8054">
      <formula>AND(NOT(HasFormula(XFD2247)),XFD2247&lt;&gt;"")</formula>
    </cfRule>
    <cfRule type="expression" dxfId="4" priority="8065">
      <formula>AND(NOT(HasFormula(D2252)),D2252&lt;&gt;"")</formula>
    </cfRule>
    <cfRule type="expression" dxfId="3" priority="8066">
      <formula>AND(NOT(HasFormula(XFD2247)),XFD2247&lt;&gt;"")</formula>
    </cfRule>
  </conditionalFormatting>
  <conditionalFormatting sqref="H2270:H2277">
    <cfRule type="expression" dxfId="4" priority="600">
      <formula>AND(NOT(HasFormula(D2271)),D2271&lt;&gt;"")</formula>
    </cfRule>
    <cfRule type="expression" dxfId="3" priority="601">
      <formula>AND(NOT(HasFormula(XFD2270)),XFD2270&lt;&gt;"")</formula>
    </cfRule>
  </conditionalFormatting>
  <conditionalFormatting sqref="H2338:H2348">
    <cfRule type="expression" dxfId="3" priority="573">
      <formula>AND(NOT(HasFormula(XFD2338)),XFD2338&lt;&gt;"")</formula>
    </cfRule>
    <cfRule type="expression" dxfId="4" priority="572">
      <formula>AND(NOT(HasFormula(D2325)),D2325&lt;&gt;"")</formula>
    </cfRule>
  </conditionalFormatting>
  <conditionalFormatting sqref="H2349:H2358">
    <cfRule type="expression" dxfId="3" priority="558">
      <formula>AND(NOT(HasFormula(XFD2349)),XFD2349&lt;&gt;"")</formula>
    </cfRule>
    <cfRule type="expression" dxfId="4" priority="557">
      <formula>AND(NOT(HasFormula(D2336)),D2336&lt;&gt;"")</formula>
    </cfRule>
  </conditionalFormatting>
  <conditionalFormatting sqref="H2359:H2437">
    <cfRule type="expression" dxfId="4" priority="544">
      <formula>AND(NOT(HasFormula(D2347)),D2347&lt;&gt;"")</formula>
    </cfRule>
    <cfRule type="expression" dxfId="3" priority="545">
      <formula>AND(NOT(HasFormula(XFD2359)),XFD2359&lt;&gt;"")</formula>
    </cfRule>
  </conditionalFormatting>
  <conditionalFormatting sqref="H2483:H2521">
    <cfRule type="expression" dxfId="3" priority="530">
      <formula>AND(NOT(HasFormula(XFD2483)),XFD2483&lt;&gt;"")</formula>
    </cfRule>
    <cfRule type="expression" dxfId="4" priority="529">
      <formula>AND(NOT(HasFormula(D2484)),D2484&lt;&gt;"")</formula>
    </cfRule>
  </conditionalFormatting>
  <conditionalFormatting sqref="H2529:H2534">
    <cfRule type="expression" dxfId="4" priority="8163">
      <formula>AND(NOT(HasFormula(D2533)),D2533&lt;&gt;"")</formula>
    </cfRule>
    <cfRule type="expression" dxfId="3" priority="8164">
      <formula>AND(NOT(HasFormula(XFD2529)),XFD2529&lt;&gt;"")</formula>
    </cfRule>
  </conditionalFormatting>
  <conditionalFormatting sqref="H2576:H2581">
    <cfRule type="expression" dxfId="3" priority="522">
      <formula>AND(NOT(HasFormula(XFD2576)),XFD2576&lt;&gt;"")</formula>
    </cfRule>
    <cfRule type="expression" dxfId="4" priority="521">
      <formula>AND(NOT(HasFormula(D2577)),D2577&lt;&gt;"")</formula>
    </cfRule>
  </conditionalFormatting>
  <conditionalFormatting sqref="H2602:H2604">
    <cfRule type="expression" dxfId="4" priority="8189">
      <formula>AND(NOT(HasFormula(D2605)),D2605&lt;&gt;"")</formula>
    </cfRule>
    <cfRule type="expression" dxfId="3" priority="8190">
      <formula>AND(NOT(HasFormula(XFD2602)),XFD2602&lt;&gt;"")</formula>
    </cfRule>
  </conditionalFormatting>
  <conditionalFormatting sqref="H2611:H2643">
    <cfRule type="expression" dxfId="4" priority="8193">
      <formula>AND(NOT(HasFormula(#REF!)),#REF!&lt;&gt;"")</formula>
    </cfRule>
    <cfRule type="expression" dxfId="3" priority="8194">
      <formula>AND(NOT(HasFormula(XFD2611)),XFD2611&lt;&gt;"")</formula>
    </cfRule>
  </conditionalFormatting>
  <conditionalFormatting sqref="H2650:H2664">
    <cfRule type="expression" dxfId="4" priority="512">
      <formula>AND(NOT(HasFormula(D2651)),D2651&lt;&gt;"")</formula>
    </cfRule>
    <cfRule type="expression" dxfId="3" priority="513">
      <formula>AND(NOT(HasFormula(XFD2650)),XFD2650&lt;&gt;"")</formula>
    </cfRule>
  </conditionalFormatting>
  <conditionalFormatting sqref="H2758:H2777">
    <cfRule type="expression" dxfId="4" priority="483">
      <formula>AND(NOT(HasFormula(#REF!)),#REF!&lt;&gt;"")</formula>
    </cfRule>
    <cfRule type="expression" dxfId="3" priority="484">
      <formula>AND(NOT(HasFormula(XFD2758)),XFD2758&lt;&gt;"")</formula>
    </cfRule>
  </conditionalFormatting>
  <conditionalFormatting sqref="H2778:H2801">
    <cfRule type="expression" dxfId="4" priority="469">
      <formula>AND(NOT(HasFormula(#REF!)),#REF!&lt;&gt;"")</formula>
    </cfRule>
    <cfRule type="expression" dxfId="3" priority="470">
      <formula>AND(NOT(HasFormula(XFD2778)),XFD2778&lt;&gt;"")</formula>
    </cfRule>
  </conditionalFormatting>
  <conditionalFormatting sqref="H2802:H2842">
    <cfRule type="expression" dxfId="3" priority="464">
      <formula>AND(NOT(HasFormula(XFD2802)),XFD2802&lt;&gt;"")</formula>
    </cfRule>
    <cfRule type="expression" dxfId="4" priority="463">
      <formula>AND(NOT(HasFormula(#REF!)),#REF!&lt;&gt;"")</formula>
    </cfRule>
  </conditionalFormatting>
  <conditionalFormatting sqref="H2851:H2859">
    <cfRule type="expression" dxfId="4" priority="8332">
      <formula>AND(NOT(HasFormula(#REF!)),#REF!&lt;&gt;"")</formula>
    </cfRule>
    <cfRule type="expression" dxfId="3" priority="8333">
      <formula>AND(NOT(HasFormula(XFD2851)),XFD2851&lt;&gt;"")</formula>
    </cfRule>
  </conditionalFormatting>
  <conditionalFormatting sqref="H2906:H2907">
    <cfRule type="expression" dxfId="4" priority="8370">
      <formula>AND(NOT(HasFormula(D2908)),D2908&lt;&gt;"")</formula>
    </cfRule>
    <cfRule type="expression" dxfId="3" priority="8371">
      <formula>AND(NOT(HasFormula(XFD2906)),XFD2906&lt;&gt;"")</formula>
    </cfRule>
  </conditionalFormatting>
  <conditionalFormatting sqref="H2932:H2948">
    <cfRule type="expression" dxfId="4" priority="460">
      <formula>AND(NOT(HasFormula(#REF!)),#REF!&lt;&gt;"")</formula>
    </cfRule>
    <cfRule type="expression" dxfId="3" priority="461">
      <formula>AND(NOT(HasFormula(XFD2932)),XFD2932&lt;&gt;"")</formula>
    </cfRule>
  </conditionalFormatting>
  <conditionalFormatting sqref="H2949:H2957">
    <cfRule type="expression" dxfId="4" priority="444">
      <formula>AND(NOT(HasFormula(#REF!)),#REF!&lt;&gt;"")</formula>
    </cfRule>
    <cfRule type="expression" dxfId="3" priority="445">
      <formula>AND(NOT(HasFormula(XFD2949)),XFD2949&lt;&gt;"")</formula>
    </cfRule>
  </conditionalFormatting>
  <conditionalFormatting sqref="H2958:H2995">
    <cfRule type="expression" dxfId="4" priority="432">
      <formula>AND(NOT(HasFormula(#REF!)),#REF!&lt;&gt;"")</formula>
    </cfRule>
    <cfRule type="expression" dxfId="3" priority="433">
      <formula>AND(NOT(HasFormula(XFD2958)),XFD2958&lt;&gt;"")</formula>
    </cfRule>
  </conditionalFormatting>
  <conditionalFormatting sqref="H2996:H3025">
    <cfRule type="expression" dxfId="4" priority="405">
      <formula>AND(NOT(HasFormula(#REF!)),#REF!&lt;&gt;"")</formula>
    </cfRule>
    <cfRule type="expression" dxfId="3" priority="406">
      <formula>AND(NOT(HasFormula(XFD2996)),XFD2996&lt;&gt;"")</formula>
    </cfRule>
  </conditionalFormatting>
  <conditionalFormatting sqref="H3026:H3032">
    <cfRule type="expression" dxfId="4" priority="365">
      <formula>AND(NOT(HasFormula(#REF!)),#REF!&lt;&gt;"")</formula>
    </cfRule>
    <cfRule type="expression" dxfId="3" priority="366">
      <formula>AND(NOT(HasFormula(XFD3026)),XFD3026&lt;&gt;"")</formula>
    </cfRule>
  </conditionalFormatting>
  <conditionalFormatting sqref="H3033:H3038">
    <cfRule type="expression" dxfId="4" priority="299">
      <formula>AND(NOT(HasFormula(#REF!)),#REF!&lt;&gt;"")</formula>
    </cfRule>
    <cfRule type="expression" dxfId="3" priority="300">
      <formula>AND(NOT(HasFormula(XFD3033)),XFD3033&lt;&gt;"")</formula>
    </cfRule>
  </conditionalFormatting>
  <conditionalFormatting sqref="H3039:H3042">
    <cfRule type="expression" dxfId="4" priority="361">
      <formula>AND(NOT(HasFormula(#REF!)),#REF!&lt;&gt;"")</formula>
    </cfRule>
    <cfRule type="expression" dxfId="3" priority="362">
      <formula>AND(NOT(HasFormula(XFD3039)),XFD3039&lt;&gt;"")</formula>
    </cfRule>
  </conditionalFormatting>
  <conditionalFormatting sqref="H3043:H3054">
    <cfRule type="expression" dxfId="4" priority="297">
      <formula>AND(NOT(HasFormula(#REF!)),#REF!&lt;&gt;"")</formula>
    </cfRule>
    <cfRule type="expression" dxfId="3" priority="298">
      <formula>AND(NOT(HasFormula(XFD3043)),XFD3043&lt;&gt;"")</formula>
    </cfRule>
  </conditionalFormatting>
  <conditionalFormatting sqref="H3055:H3102">
    <cfRule type="expression" dxfId="3" priority="254">
      <formula>AND(NOT(HasFormula(XFD3055)),XFD3055&lt;&gt;"")</formula>
    </cfRule>
    <cfRule type="expression" dxfId="4" priority="253">
      <formula>AND(NOT(HasFormula(#REF!)),#REF!&lt;&gt;"")</formula>
    </cfRule>
  </conditionalFormatting>
  <conditionalFormatting sqref="H3141:H3142">
    <cfRule type="expression" dxfId="4" priority="8529">
      <formula>AND(NOT(HasFormula(D3143)),D3143&lt;&gt;"")</formula>
    </cfRule>
    <cfRule type="expression" dxfId="3" priority="8530">
      <formula>AND(NOT(HasFormula(XFD3141)),XFD3141&lt;&gt;"")</formula>
    </cfRule>
  </conditionalFormatting>
  <conditionalFormatting sqref="H3154:H3183">
    <cfRule type="expression" dxfId="4" priority="8535">
      <formula>AND(NOT(HasFormula(#REF!)),#REF!&lt;&gt;"")</formula>
    </cfRule>
    <cfRule type="expression" dxfId="3" priority="8536">
      <formula>AND(NOT(HasFormula(XFD3154)),XFD3154&lt;&gt;"")</formula>
    </cfRule>
  </conditionalFormatting>
  <conditionalFormatting sqref="H3184:H3261">
    <cfRule type="expression" dxfId="4" priority="232">
      <formula>AND(NOT(HasFormula(#REF!)),#REF!&lt;&gt;"")</formula>
    </cfRule>
    <cfRule type="expression" dxfId="3" priority="233">
      <formula>AND(NOT(HasFormula(XFD3184)),XFD3184&lt;&gt;"")</formula>
    </cfRule>
  </conditionalFormatting>
  <conditionalFormatting sqref="H3284:H3289">
    <cfRule type="expression" dxfId="4" priority="8577">
      <formula>AND(NOT(HasFormula(#REF!)),#REF!&lt;&gt;"")</formula>
    </cfRule>
    <cfRule type="expression" dxfId="3" priority="8578">
      <formula>AND(NOT(HasFormula(XFD3284)),XFD3284&lt;&gt;"")</formula>
    </cfRule>
  </conditionalFormatting>
  <conditionalFormatting sqref="H3290:H3316">
    <cfRule type="expression" dxfId="4" priority="230">
      <formula>AND(NOT(HasFormula(#REF!)),#REF!&lt;&gt;"")</formula>
    </cfRule>
    <cfRule type="expression" dxfId="3" priority="231">
      <formula>AND(NOT(HasFormula(XFD3290)),XFD3290&lt;&gt;"")</formula>
    </cfRule>
  </conditionalFormatting>
  <conditionalFormatting sqref="H3317:H3318">
    <cfRule type="expression" dxfId="4" priority="228">
      <formula>AND(NOT(HasFormula(#REF!)),#REF!&lt;&gt;"")</formula>
    </cfRule>
    <cfRule type="expression" dxfId="3" priority="229">
      <formula>AND(NOT(HasFormula(XFD3317)),XFD3317&lt;&gt;"")</formula>
    </cfRule>
  </conditionalFormatting>
  <conditionalFormatting sqref="H3319:H3329">
    <cfRule type="expression" dxfId="4" priority="226">
      <formula>AND(NOT(HasFormula(#REF!)),#REF!&lt;&gt;"")</formula>
    </cfRule>
    <cfRule type="expression" dxfId="3" priority="227">
      <formula>AND(NOT(HasFormula(XFD3319)),XFD3319&lt;&gt;"")</formula>
    </cfRule>
  </conditionalFormatting>
  <conditionalFormatting sqref="H3330:H3335">
    <cfRule type="expression" dxfId="4" priority="222">
      <formula>AND(NOT(HasFormula(#REF!)),#REF!&lt;&gt;"")</formula>
    </cfRule>
    <cfRule type="expression" dxfId="3" priority="223">
      <formula>AND(NOT(HasFormula(XFD3330)),XFD3330&lt;&gt;"")</formula>
    </cfRule>
  </conditionalFormatting>
  <conditionalFormatting sqref="H3336:H3375">
    <cfRule type="expression" dxfId="4" priority="220">
      <formula>AND(NOT(HasFormula(#REF!)),#REF!&lt;&gt;"")</formula>
    </cfRule>
    <cfRule type="expression" dxfId="3" priority="221">
      <formula>AND(NOT(HasFormula(XFD3336)),XFD3336&lt;&gt;"")</formula>
    </cfRule>
  </conditionalFormatting>
  <conditionalFormatting sqref="H3376:H3408">
    <cfRule type="expression" dxfId="4" priority="208">
      <formula>AND(NOT(HasFormula(#REF!)),#REF!&lt;&gt;"")</formula>
    </cfRule>
    <cfRule type="expression" dxfId="3" priority="209">
      <formula>AND(NOT(HasFormula(XFD3376)),XFD3376&lt;&gt;"")</formula>
    </cfRule>
  </conditionalFormatting>
  <conditionalFormatting sqref="H3489:H3503">
    <cfRule type="expression" dxfId="4" priority="202">
      <formula>AND(NOT(HasFormula(#REF!)),#REF!&lt;&gt;"")</formula>
    </cfRule>
    <cfRule type="expression" dxfId="3" priority="203">
      <formula>AND(NOT(HasFormula(XFD3489)),XFD3489&lt;&gt;"")</formula>
    </cfRule>
  </conditionalFormatting>
  <conditionalFormatting sqref="H3504:H3509">
    <cfRule type="expression" dxfId="4" priority="198">
      <formula>AND(NOT(HasFormula(#REF!)),#REF!&lt;&gt;"")</formula>
    </cfRule>
    <cfRule type="expression" dxfId="3" priority="199">
      <formula>AND(NOT(HasFormula(XFD3504)),XFD3504&lt;&gt;"")</formula>
    </cfRule>
  </conditionalFormatting>
  <conditionalFormatting sqref="H3510:H3527">
    <cfRule type="expression" dxfId="4" priority="196">
      <formula>AND(NOT(HasFormula(#REF!)),#REF!&lt;&gt;"")</formula>
    </cfRule>
    <cfRule type="expression" dxfId="3" priority="197">
      <formula>AND(NOT(HasFormula(XFD3510)),XFD3510&lt;&gt;"")</formula>
    </cfRule>
  </conditionalFormatting>
  <conditionalFormatting sqref="H3540:H3541">
    <cfRule type="expression" dxfId="4" priority="8773">
      <formula>AND(NOT(HasFormula(D3542)),D3542&lt;&gt;"")</formula>
    </cfRule>
    <cfRule type="expression" dxfId="3" priority="8774">
      <formula>AND(NOT(HasFormula(XFD3540)),XFD3540&lt;&gt;"")</formula>
    </cfRule>
  </conditionalFormatting>
  <conditionalFormatting sqref="H3570:H3571">
    <cfRule type="expression" dxfId="3" priority="195">
      <formula>AND(NOT(HasFormula(XFD3570)),XFD3570&lt;&gt;"")</formula>
    </cfRule>
    <cfRule type="expression" dxfId="4" priority="194">
      <formula>AND(NOT(HasFormula(D3573)),D3573&lt;&gt;"")</formula>
    </cfRule>
  </conditionalFormatting>
  <conditionalFormatting sqref="H3572:H3580">
    <cfRule type="expression" dxfId="4" priority="192">
      <formula>AND(NOT(HasFormula(D3573)),D3573&lt;&gt;"")</formula>
    </cfRule>
    <cfRule type="expression" dxfId="3" priority="193">
      <formula>AND(NOT(HasFormula(XFD3572)),XFD3572&lt;&gt;"")</formula>
    </cfRule>
  </conditionalFormatting>
  <conditionalFormatting sqref="H3587:H3588">
    <cfRule type="expression" dxfId="3" priority="179">
      <formula>AND(NOT(HasFormula(XFD3587)),XFD3587&lt;&gt;"")</formula>
    </cfRule>
    <cfRule type="expression" dxfId="4" priority="178">
      <formula>AND(NOT(HasFormula(D3588)),D3588&lt;&gt;"")</formula>
    </cfRule>
  </conditionalFormatting>
  <conditionalFormatting sqref="H3590:H3593">
    <cfRule type="expression" dxfId="3" priority="177">
      <formula>AND(NOT(HasFormula(XFD3590)),XFD3590&lt;&gt;"")</formula>
    </cfRule>
    <cfRule type="expression" dxfId="4" priority="176">
      <formula>AND(NOT(HasFormula(D3591)),D3591&lt;&gt;"")</formula>
    </cfRule>
  </conditionalFormatting>
  <conditionalFormatting sqref="H3596:H3598">
    <cfRule type="expression" dxfId="3" priority="175">
      <formula>AND(NOT(HasFormula(XFD3596)),XFD3596&lt;&gt;"")</formula>
    </cfRule>
    <cfRule type="expression" dxfId="4" priority="174">
      <formula>AND(NOT(HasFormula(D3597)),D3597&lt;&gt;"")</formula>
    </cfRule>
  </conditionalFormatting>
  <conditionalFormatting sqref="H3599:H3602">
    <cfRule type="expression" dxfId="4" priority="190">
      <formula>AND(NOT(HasFormula(D3600)),D3600&lt;&gt;"")</formula>
    </cfRule>
    <cfRule type="expression" dxfId="3" priority="191">
      <formula>AND(NOT(HasFormula(XFD3599)),XFD3599&lt;&gt;"")</formula>
    </cfRule>
  </conditionalFormatting>
  <conditionalFormatting sqref="H3603:H3661">
    <cfRule type="expression" dxfId="3" priority="173">
      <formula>AND(NOT(HasFormula(XFD3603)),XFD3603&lt;&gt;"")</formula>
    </cfRule>
    <cfRule type="expression" dxfId="4" priority="172">
      <formula>AND(NOT(HasFormula(D3604)),D3604&lt;&gt;"")</formula>
    </cfRule>
  </conditionalFormatting>
  <conditionalFormatting sqref="H3669:H3716">
    <cfRule type="expression" dxfId="3" priority="171">
      <formula>AND(NOT(HasFormula(XFD3669)),XFD3669&lt;&gt;"")</formula>
    </cfRule>
    <cfRule type="expression" dxfId="4" priority="170">
      <formula>AND(NOT(HasFormula(D3670)),D3670&lt;&gt;"")</formula>
    </cfRule>
  </conditionalFormatting>
  <conditionalFormatting sqref="H3753:H3781">
    <cfRule type="expression" dxfId="3" priority="169">
      <formula>AND(NOT(HasFormula(XFD3753)),XFD3753&lt;&gt;"")</formula>
    </cfRule>
    <cfRule type="expression" dxfId="4" priority="168">
      <formula>AND(NOT(HasFormula(D3754)),D3754&lt;&gt;"")</formula>
    </cfRule>
  </conditionalFormatting>
  <conditionalFormatting sqref="H3852:H3854">
    <cfRule type="expression" dxfId="4" priority="8943">
      <formula>AND(NOT(HasFormula(D3854)),D3854&lt;&gt;"")</formula>
    </cfRule>
    <cfRule type="expression" dxfId="3" priority="8944">
      <formula>AND(NOT(HasFormula(XFD3852)),XFD3852&lt;&gt;"")</formula>
    </cfRule>
  </conditionalFormatting>
  <conditionalFormatting sqref="H3882:H3997">
    <cfRule type="expression" dxfId="3" priority="160">
      <formula>AND(NOT(HasFormula(XFD3882)),XFD3882&lt;&gt;"")</formula>
    </cfRule>
    <cfRule type="expression" dxfId="4" priority="159">
      <formula>AND(NOT(HasFormula(D3883)),D3883&lt;&gt;"")</formula>
    </cfRule>
  </conditionalFormatting>
  <conditionalFormatting sqref="H4067:H4086">
    <cfRule type="expression" dxfId="4" priority="144">
      <formula>AND(NOT(HasFormula(D4068)),D4068&lt;&gt;"")</formula>
    </cfRule>
    <cfRule type="expression" dxfId="3" priority="145">
      <formula>AND(NOT(HasFormula(XFD4067)),XFD4067&lt;&gt;"")</formula>
    </cfRule>
  </conditionalFormatting>
  <conditionalFormatting sqref="H4087:H4104">
    <cfRule type="expression" dxfId="4" priority="8973">
      <formula>AND(NOT(HasFormula(D4089)),D4089&lt;&gt;"")</formula>
    </cfRule>
    <cfRule type="expression" dxfId="3" priority="8974">
      <formula>AND(NOT(HasFormula(XFD4087)),XFD4087&lt;&gt;"")</formula>
    </cfRule>
  </conditionalFormatting>
  <conditionalFormatting sqref="H4156:H4158">
    <cfRule type="expression" dxfId="3" priority="101">
      <formula>AND(NOT(HasFormula(XFD4156)),XFD4156&lt;&gt;"")</formula>
    </cfRule>
    <cfRule type="expression" dxfId="4" priority="100">
      <formula>AND(NOT(HasFormula(D4157)),D4157&lt;&gt;"")</formula>
    </cfRule>
  </conditionalFormatting>
  <conditionalFormatting sqref="H4162:H4245">
    <cfRule type="expression" dxfId="3" priority="99">
      <formula>AND(NOT(HasFormula(XFD4162)),XFD4162&lt;&gt;"")</formula>
    </cfRule>
    <cfRule type="expression" dxfId="4" priority="98">
      <formula>AND(NOT(HasFormula(D4163)),D4163&lt;&gt;"")</formula>
    </cfRule>
  </conditionalFormatting>
  <conditionalFormatting sqref="H4402:H4403">
    <cfRule type="expression" dxfId="4" priority="96">
      <formula>AND(NOT(HasFormula(#REF!)),#REF!&lt;&gt;"")</formula>
    </cfRule>
    <cfRule type="expression" dxfId="3" priority="97">
      <formula>AND(NOT(HasFormula(XFD4402)),XFD4402&lt;&gt;"")</formula>
    </cfRule>
  </conditionalFormatting>
  <conditionalFormatting sqref="H4404:H4528">
    <cfRule type="expression" dxfId="3" priority="87">
      <formula>AND(NOT(HasFormula(XFD4404)),XFD4404&lt;&gt;"")</formula>
    </cfRule>
    <cfRule type="expression" dxfId="4" priority="86">
      <formula>AND(NOT(HasFormula(#REF!)),#REF!&lt;&gt;"")</formula>
    </cfRule>
  </conditionalFormatting>
  <conditionalFormatting sqref="H4547:H4601">
    <cfRule type="expression" dxfId="3" priority="83">
      <formula>AND(NOT(HasFormula(XFD4547)),XFD4547&lt;&gt;"")</formula>
    </cfRule>
    <cfRule type="expression" dxfId="4" priority="82">
      <formula>AND(NOT(HasFormula(D4548)),D4548&lt;&gt;"")</formula>
    </cfRule>
  </conditionalFormatting>
  <conditionalFormatting sqref="H4726:H4736">
    <cfRule type="expression" dxfId="4" priority="43">
      <formula>AND(NOT(HasFormula(#REF!)),#REF!&lt;&gt;"")</formula>
    </cfRule>
    <cfRule type="expression" dxfId="3" priority="44">
      <formula>AND(NOT(HasFormula(XFD4726)),XFD4726&lt;&gt;"")</formula>
    </cfRule>
  </conditionalFormatting>
  <conditionalFormatting sqref="H4885:H4886">
    <cfRule type="expression" dxfId="4" priority="14">
      <formula>AND(NOT(HasFormula(D4887)),D4887&lt;&gt;"")</formula>
    </cfRule>
    <cfRule type="expression" dxfId="3" priority="15">
      <formula>AND(NOT(HasFormula(XFD4885)),XFD4885&lt;&gt;"")</formula>
    </cfRule>
  </conditionalFormatting>
  <conditionalFormatting sqref="H4888:H4890">
    <cfRule type="expression" dxfId="4" priority="9173">
      <formula>AND(NOT(HasFormula(D4890)),D4890&lt;&gt;"")</formula>
    </cfRule>
    <cfRule type="expression" dxfId="3" priority="9174">
      <formula>AND(NOT(HasFormula(XFD4888)),XFD4888&lt;&gt;"")</formula>
    </cfRule>
  </conditionalFormatting>
  <conditionalFormatting sqref="H4907:H4937">
    <cfRule type="expression" dxfId="4" priority="12">
      <formula>AND(NOT(HasFormula(D4908)),D4908&lt;&gt;"")</formula>
    </cfRule>
    <cfRule type="expression" dxfId="3" priority="13">
      <formula>AND(NOT(HasFormula(XFD4907)),XFD4907&lt;&gt;"")</formula>
    </cfRule>
  </conditionalFormatting>
  <conditionalFormatting sqref="H5027:H5069">
    <cfRule type="expression" dxfId="4" priority="9216">
      <formula>AND(NOT(HasFormula(D5029)),D5029&lt;&gt;"")</formula>
    </cfRule>
    <cfRule type="expression" dxfId="3" priority="9217">
      <formula>AND(NOT(HasFormula(XFD5027)),XFD5027&lt;&gt;"")</formula>
    </cfRule>
  </conditionalFormatting>
  <conditionalFormatting sqref="H1047527:H1048576">
    <cfRule type="expression" dxfId="4" priority="7699">
      <formula>AND(NOT(HasFormula(D1)),D1&lt;&gt;"")</formula>
    </cfRule>
    <cfRule type="expression" dxfId="3" priority="7700">
      <formula>AND(NOT(HasFormula(XFD1047527)),XFD1047527&lt;&gt;"")</formula>
    </cfRule>
  </conditionalFormatting>
  <conditionalFormatting sqref="L880:L881">
    <cfRule type="containsText" dxfId="1" priority="1697" operator="between" text="送货车型9.6米">
      <formula>NOT(ISERROR(SEARCH("送货车型9.6米",L880)))</formula>
    </cfRule>
  </conditionalFormatting>
  <conditionalFormatting sqref="L917:L918">
    <cfRule type="containsText" dxfId="1" priority="1692" operator="between" text="送货车型9.6米">
      <formula>NOT(ISERROR(SEARCH("送货车型9.6米",L917)))</formula>
    </cfRule>
  </conditionalFormatting>
  <conditionalFormatting sqref="L968:L969">
    <cfRule type="containsText" dxfId="1" priority="1597" operator="between" text="送货车型9.6米">
      <formula>NOT(ISERROR(SEARCH("送货车型9.6米",L968)))</formula>
    </cfRule>
  </conditionalFormatting>
  <conditionalFormatting sqref="L1000:L1002">
    <cfRule type="containsText" dxfId="1" priority="1374" operator="between" text="送货车型9.6米">
      <formula>NOT(ISERROR(SEARCH("送货车型9.6米",L1000)))</formula>
    </cfRule>
  </conditionalFormatting>
  <conditionalFormatting sqref="L1069:L1137">
    <cfRule type="containsText" dxfId="1" priority="1186" operator="between" text="送货车型9.6米">
      <formula>NOT(ISERROR(SEARCH("送货车型9.6米",L1069)))</formula>
    </cfRule>
  </conditionalFormatting>
  <conditionalFormatting sqref="M887:M904">
    <cfRule type="containsText" dxfId="1" priority="1707" operator="between" text="送货车型9.6米">
      <formula>NOT(ISERROR(SEARCH("送货车型9.6米",M887)))</formula>
    </cfRule>
  </conditionalFormatting>
  <conditionalFormatting sqref="M1599:M1601">
    <cfRule type="containsText" dxfId="1" priority="925" operator="between" text="送货车型9.6米">
      <formula>NOT(ISERROR(SEARCH("送货车型9.6米",M1599)))</formula>
    </cfRule>
  </conditionalFormatting>
  <conditionalFormatting sqref="M1636:M1637">
    <cfRule type="containsText" dxfId="1" priority="888" operator="between" text="送货车型9.6米">
      <formula>NOT(ISERROR(SEARCH("送货车型9.6米",M1636)))</formula>
    </cfRule>
  </conditionalFormatting>
  <conditionalFormatting sqref="M1638:M1643">
    <cfRule type="containsText" dxfId="1" priority="887" operator="between" text="送货车型9.6米">
      <formula>NOT(ISERROR(SEARCH("送货车型9.6米",M1638)))</formula>
    </cfRule>
  </conditionalFormatting>
  <conditionalFormatting sqref="M1644:M1645">
    <cfRule type="containsText" dxfId="1" priority="886" operator="between" text="送货车型9.6米">
      <formula>NOT(ISERROR(SEARCH("送货车型9.6米",M1644)))</formula>
    </cfRule>
  </conditionalFormatting>
  <conditionalFormatting sqref="M1646:M1649">
    <cfRule type="containsText" dxfId="1" priority="885" operator="between" text="送货车型9.6米">
      <formula>NOT(ISERROR(SEARCH("送货车型9.6米",M1646)))</formula>
    </cfRule>
  </conditionalFormatting>
  <conditionalFormatting sqref="M1665:M1685">
    <cfRule type="containsText" dxfId="1" priority="854" operator="between" text="送货车型9.6米">
      <formula>NOT(ISERROR(SEARCH("送货车型9.6米",M1665)))</formula>
    </cfRule>
  </conditionalFormatting>
  <conditionalFormatting sqref="M1871:M1880">
    <cfRule type="containsText" dxfId="1" priority="822" operator="between" text="送货车型9.6米">
      <formula>NOT(ISERROR(SEARCH("送货车型9.6米",M1871)))</formula>
    </cfRule>
  </conditionalFormatting>
  <conditionalFormatting sqref="M1883:M1899">
    <cfRule type="containsText" dxfId="1" priority="823" operator="between" text="送货车型9.6米">
      <formula>NOT(ISERROR(SEARCH("送货车型9.6米",M1883)))</formula>
    </cfRule>
  </conditionalFormatting>
  <conditionalFormatting sqref="M1908:M1925">
    <cfRule type="containsText" dxfId="1" priority="746" operator="between" text="送货车型9.6米">
      <formula>NOT(ISERROR(SEARCH("送货车型9.6米",M1908)))</formula>
    </cfRule>
  </conditionalFormatting>
  <conditionalFormatting sqref="M1936:M1939">
    <cfRule type="containsText" dxfId="1" priority="715" operator="between" text="送货车型9.6米">
      <formula>NOT(ISERROR(SEARCH("送货车型9.6米",M1936)))</formula>
    </cfRule>
  </conditionalFormatting>
  <conditionalFormatting sqref="M1967:M1986">
    <cfRule type="containsText" dxfId="1" priority="713" operator="between" text="送货车型9.6米">
      <formula>NOT(ISERROR(SEARCH("送货车型9.6米",M1967)))</formula>
    </cfRule>
  </conditionalFormatting>
  <conditionalFormatting sqref="M2234:M2237">
    <cfRule type="containsText" dxfId="1" priority="612" operator="between" text="送货车型9.6米">
      <formula>NOT(ISERROR(SEARCH("送货车型9.6米",M2234)))</formula>
    </cfRule>
  </conditionalFormatting>
  <conditionalFormatting sqref="M2239:M2246">
    <cfRule type="containsText" dxfId="1" priority="611" operator="between" text="送货车型9.6米">
      <formula>NOT(ISERROR(SEARCH("送货车型9.6米",M2239)))</formula>
    </cfRule>
  </conditionalFormatting>
  <conditionalFormatting sqref="M2271:M2277">
    <cfRule type="containsText" dxfId="1" priority="597" operator="between" text="送货车型9.6米">
      <formula>NOT(ISERROR(SEARCH("送货车型9.6米",M2271)))</formula>
    </cfRule>
  </conditionalFormatting>
  <conditionalFormatting sqref="M2300:M2305">
    <cfRule type="containsText" dxfId="1" priority="591" operator="between" text="送货车型9.6米">
      <formula>NOT(ISERROR(SEARCH("送货车型9.6米",M2300)))</formula>
    </cfRule>
  </conditionalFormatting>
  <conditionalFormatting sqref="M2306:M2337">
    <cfRule type="containsText" dxfId="1" priority="574" operator="between" text="送货车型9.6米">
      <formula>NOT(ISERROR(SEARCH("送货车型9.6米",M2306)))</formula>
    </cfRule>
  </conditionalFormatting>
  <conditionalFormatting sqref="M2338:M2342">
    <cfRule type="containsText" dxfId="1" priority="561" operator="between" text="送货车型9.6米">
      <formula>NOT(ISERROR(SEARCH("送货车型9.6米",M2338)))</formula>
    </cfRule>
  </conditionalFormatting>
  <conditionalFormatting sqref="M2343:M2348">
    <cfRule type="containsText" dxfId="1" priority="559" operator="between" text="送货车型9.6米">
      <formula>NOT(ISERROR(SEARCH("送货车型9.6米",M2343)))</formula>
    </cfRule>
  </conditionalFormatting>
  <conditionalFormatting sqref="M2360:M2428">
    <cfRule type="containsText" dxfId="1" priority="531" operator="between" text="送货车型9.6米">
      <formula>NOT(ISERROR(SEARCH("送货车型9.6米",M2360)))</formula>
    </cfRule>
  </conditionalFormatting>
  <conditionalFormatting sqref="M3043:M3048">
    <cfRule type="containsText" dxfId="1" priority="309" operator="between" text="送货车型9.6米">
      <formula>NOT(ISERROR(SEARCH("送货车型9.6米",M3043)))</formula>
    </cfRule>
  </conditionalFormatting>
  <conditionalFormatting sqref="M3052:M3053">
    <cfRule type="containsText" dxfId="1" priority="308" operator="between" text="送货车型9.6米">
      <formula>NOT(ISERROR(SEARCH("送货车型9.6米",M3052)))</formula>
    </cfRule>
  </conditionalFormatting>
  <conditionalFormatting sqref="M3090:M3096">
    <cfRule type="containsText" dxfId="1" priority="277" operator="between" text="送货车型9.6米">
      <formula>NOT(ISERROR(SEARCH("送货车型9.6米",M3090)))</formula>
    </cfRule>
  </conditionalFormatting>
  <conditionalFormatting sqref="M5036:M5041">
    <cfRule type="containsText" dxfId="1" priority="4" operator="between" text="送货车型9.6米">
      <formula>NOT(ISERROR(SEARCH("送货车型9.6米",M5036)))</formula>
    </cfRule>
  </conditionalFormatting>
  <conditionalFormatting sqref="M5042:M5057">
    <cfRule type="containsText" dxfId="1" priority="2" operator="between" text="送货车型9.6米">
      <formula>NOT(ISERROR(SEARCH("送货车型9.6米",M5042)))</formula>
    </cfRule>
  </conditionalFormatting>
  <conditionalFormatting sqref="M5058:M5069">
    <cfRule type="containsText" dxfId="1" priority="1" operator="between" text="送货车型9.6米">
      <formula>NOT(ISERROR(SEARCH("送货车型9.6米",M5058)))</formula>
    </cfRule>
  </conditionalFormatting>
  <conditionalFormatting sqref="N888:N904">
    <cfRule type="containsText" dxfId="1" priority="1719" operator="between" text="送货车型9.6米">
      <formula>NOT(ISERROR(SEARCH("送货车型9.6米",N888)))</formula>
    </cfRule>
  </conditionalFormatting>
  <conditionalFormatting sqref="O955:O996">
    <cfRule type="containsText" dxfId="1" priority="1384" operator="between" text="送货车型9.6米">
      <formula>NOT(ISERROR(SEARCH("送货车型9.6米",O955)))</formula>
    </cfRule>
  </conditionalFormatting>
  <conditionalFormatting sqref="P598:P692">
    <cfRule type="expression" dxfId="2" priority="1870">
      <formula>P598&gt;0</formula>
    </cfRule>
  </conditionalFormatting>
  <conditionalFormatting sqref="P751:P773">
    <cfRule type="expression" dxfId="2" priority="1770">
      <formula>P751&gt;0</formula>
    </cfRule>
  </conditionalFormatting>
  <conditionalFormatting sqref="P812:P1315">
    <cfRule type="expression" dxfId="2" priority="1073">
      <formula>P812&gt;0</formula>
    </cfRule>
  </conditionalFormatting>
  <conditionalFormatting sqref="P1402:P1524">
    <cfRule type="expression" dxfId="2" priority="1071">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1048576">
    <cfRule type="timePeriod" dxfId="7" priority="947" timePeriod="yesterday">
      <formula>FLOOR(C1,1)=TODAY()-1</formula>
    </cfRule>
  </conditionalFormatting>
  <conditionalFormatting sqref="D2:E1400 D1403:E1404 D1407:E1418 D1422:E1427 D1429:E1430 D1432:E1433 D1436:E1486 D1488:E1496 E1 I1:L1 H2:L1401 E1401">
    <cfRule type="expression" dxfId="4" priority="1077">
      <formula>AND(NOT(HasFormula(XFD2)),XFD2&lt;&gt;"")</formula>
    </cfRule>
  </conditionalFormatting>
  <conditionalFormatting sqref="E1 I1:L1 H2:L1401 D2:E1400 E1401 D1403:E1404 D1407:E1418 D1422:E1427 D1429:E1430 D1432:E1433 D1436:E1486 D1488:E1496">
    <cfRule type="expression" dxfId="3" priority="1078">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7"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1">
      <formula>AND(NOT(_xlfn.ISFORMULA(D2)),D2&lt;&gt;"")</formula>
    </cfRule>
  </conditionalFormatting>
  <conditionalFormatting sqref="L13:O14">
    <cfRule type="containsText" dxfId="1" priority="1987" operator="between" text="送货车型9.6米">
      <formula>NOT(ISERROR(SEARCH("送货车型9.6米",L13)))</formula>
    </cfRule>
  </conditionalFormatting>
  <conditionalFormatting sqref="L18:O18 L21:O21 L23:O23">
    <cfRule type="containsText" dxfId="1" priority="1986" operator="between" text="送货车型9.6米">
      <formula>NOT(ISERROR(SEARCH("送货车型9.6米",L18)))</formula>
    </cfRule>
  </conditionalFormatting>
  <conditionalFormatting sqref="L27:O28">
    <cfRule type="containsText" dxfId="1" priority="1983" operator="between" text="送货车型9.6米">
      <formula>NOT(ISERROR(SEARCH("送货车型9.6米",L27)))</formula>
    </cfRule>
  </conditionalFormatting>
  <conditionalFormatting sqref="L174:O176">
    <cfRule type="containsText" dxfId="1" priority="1964" operator="between" text="送货车型9.6米">
      <formula>NOT(ISERROR(SEARCH("送货车型9.6米",L174)))</formula>
    </cfRule>
  </conditionalFormatting>
  <conditionalFormatting sqref="L185:O188">
    <cfRule type="containsText" dxfId="1" priority="1961" operator="between" text="送货车型9.6米">
      <formula>NOT(ISERROR(SEARCH("送货车型9.6米",L185)))</formula>
    </cfRule>
  </conditionalFormatting>
  <conditionalFormatting sqref="L200:O201">
    <cfRule type="containsText" dxfId="1" priority="1958" operator="between" text="送货车型9.6米">
      <formula>NOT(ISERROR(SEARCH("送货车型9.6米",L200)))</formula>
    </cfRule>
  </conditionalFormatting>
  <conditionalFormatting sqref="M318:O335">
    <cfRule type="containsText" dxfId="1" priority="1926" operator="between" text="送货车型9.6米">
      <formula>NOT(ISERROR(SEARCH("送货车型9.6米",M318)))</formula>
    </cfRule>
  </conditionalFormatting>
  <conditionalFormatting sqref="M351:O382">
    <cfRule type="containsText" dxfId="1" priority="1891" operator="between" text="送货车型9.6米">
      <formula>NOT(ISERROR(SEARCH("送货车型9.6米",M351)))</formula>
    </cfRule>
  </conditionalFormatting>
  <conditionalFormatting sqref="M391:O397">
    <cfRule type="containsText" dxfId="1" priority="1885"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0" operator="between" text="12m">
      <formula>NOT(ISERROR(SEARCH("12m",F613)))</formula>
    </cfRule>
    <cfRule type="containsText" dxfId="5" priority="1101" operator="between" text="HRB500E">
      <formula>NOT(ISERROR(SEARCH("HRB500E",F613)))</formula>
    </cfRule>
  </conditionalFormatting>
  <conditionalFormatting sqref="M689:O696">
    <cfRule type="containsText" dxfId="1" priority="1866" operator="between" text="送货车型9.6米">
      <formula>NOT(ISERROR(SEARCH("送货车型9.6米",M689)))</formula>
    </cfRule>
  </conditionalFormatting>
  <conditionalFormatting sqref="M700:O717">
    <cfRule type="containsText" dxfId="1" priority="1859" operator="between" text="送货车型9.6米">
      <formula>NOT(ISERROR(SEARCH("送货车型9.6米",M700)))</formula>
    </cfRule>
  </conditionalFormatting>
  <conditionalFormatting sqref="M719:O758">
    <cfRule type="containsText" dxfId="1" priority="1791" operator="between" text="送货车型9.6米">
      <formula>NOT(ISERROR(SEARCH("送货车型9.6米",M719)))</formula>
    </cfRule>
  </conditionalFormatting>
  <conditionalFormatting sqref="M787:O800 O801:O803">
    <cfRule type="containsText" dxfId="1" priority="1783" operator="between" text="送货车型9.6米">
      <formula>NOT(ISERROR(SEARCH("送货车型9.6米",M787)))</formula>
    </cfRule>
  </conditionalFormatting>
  <conditionalFormatting sqref="M801:N802">
    <cfRule type="containsText" dxfId="1" priority="1780" operator="between" text="送货车型9.6米">
      <formula>NOT(ISERROR(SEARCH("送货车型9.6米",M801)))</formula>
    </cfRule>
  </conditionalFormatting>
  <conditionalFormatting sqref="M804:O811">
    <cfRule type="containsText" dxfId="1" priority="1778" operator="between" text="送货车型9.6米">
      <formula>NOT(ISERROR(SEARCH("送货车型9.6米",M804)))</formula>
    </cfRule>
  </conditionalFormatting>
  <conditionalFormatting sqref="M819:O833">
    <cfRule type="containsText" dxfId="1" priority="1760" operator="between" text="送货车型9.6米">
      <formula>NOT(ISERROR(SEARCH("送货车型9.6米",M819)))</formula>
    </cfRule>
  </conditionalFormatting>
  <conditionalFormatting sqref="M845:O855">
    <cfRule type="containsText" dxfId="1" priority="1748" operator="between" text="送货车型9.6米">
      <formula>NOT(ISERROR(SEARCH("送货车型9.6米",M845)))</formula>
    </cfRule>
  </conditionalFormatting>
  <conditionalFormatting sqref="L856:O857">
    <cfRule type="containsText" dxfId="1" priority="1752" operator="between" text="送货车型9.6米">
      <formula>NOT(ISERROR(SEARCH("送货车型9.6米",L856)))</formula>
    </cfRule>
  </conditionalFormatting>
  <conditionalFormatting sqref="M955:N994">
    <cfRule type="containsText" dxfId="1" priority="1684" operator="between" text="送货车型9.6米">
      <formula>NOT(ISERROR(SEARCH("送货车型9.6米",M955)))</formula>
    </cfRule>
  </conditionalFormatting>
  <conditionalFormatting sqref="L995:N996">
    <cfRule type="containsText" dxfId="1" priority="1385" operator="between" text="送货车型9.6米">
      <formula>NOT(ISERROR(SEARCH("送货车型9.6米",L995)))</formula>
    </cfRule>
  </conditionalFormatting>
  <conditionalFormatting sqref="M999:O1019">
    <cfRule type="containsText" dxfId="1" priority="1373" operator="between" text="送货车型9.6米">
      <formula>NOT(ISERROR(SEARCH("送货车型9.6米",M999)))</formula>
    </cfRule>
  </conditionalFormatting>
  <conditionalFormatting sqref="M1024:O1137">
    <cfRule type="containsText" dxfId="1" priority="1098" operator="between" text="送货车型9.6米">
      <formula>NOT(ISERROR(SEARCH("送货车型9.6米",M1024)))</formula>
    </cfRule>
  </conditionalFormatting>
  <conditionalFormatting sqref="L1138:O1503">
    <cfRule type="containsText" dxfId="1" priority="938" operator="between" text="送货车型9.6米">
      <formula>NOT(ISERROR(SEARCH("送货车型9.6米",L1138)))</formula>
    </cfRule>
  </conditionalFormatting>
  <conditionalFormatting sqref="E1402 H1402:L1402">
    <cfRule type="expression" dxfId="4" priority="7717">
      <formula>AND(NOT(HasFormula(#REF!)),#REF!&lt;&gt;"")</formula>
    </cfRule>
    <cfRule type="expression" dxfId="3" priority="7718">
      <formula>AND(NOT(HasFormula(XFA1402)),XFA1402&lt;&gt;"")</formula>
    </cfRule>
  </conditionalFormatting>
  <conditionalFormatting sqref="H1403:L1404 H1407:L1418 E1420 H1420:L1420">
    <cfRule type="expression" dxfId="4" priority="7695">
      <formula>AND(NOT(HasFormula(A1404)),A1404&lt;&gt;"")</formula>
    </cfRule>
    <cfRule type="expression" dxfId="3" priority="7696">
      <formula>AND(NOT(HasFormula(XFA1403)),XFA1403&lt;&gt;"")</formula>
    </cfRule>
  </conditionalFormatting>
  <conditionalFormatting sqref="D1405:E1406">
    <cfRule type="expression" dxfId="4" priority="7721">
      <formula>AND(NOT(HasFormula(XFD1407)),XFD1407&lt;&gt;"")</formula>
    </cfRule>
    <cfRule type="expression" dxfId="3" priority="7722">
      <formula>AND(NOT(HasFormula(XEZ1405)),XEZ1405&lt;&gt;"")</formula>
    </cfRule>
  </conditionalFormatting>
  <conditionalFormatting sqref="H1405:L1406">
    <cfRule type="expression" dxfId="3" priority="7724">
      <formula>AND(NOT(HasFormula(XFD1405)),XFD1405&lt;&gt;"")</formula>
    </cfRule>
    <cfRule type="expression" dxfId="4" priority="7723">
      <formula>AND(NOT(HasFormula(D1407)),D1407&lt;&gt;"")</formula>
    </cfRule>
  </conditionalFormatting>
  <conditionalFormatting sqref="E1421 H1421:L1421">
    <cfRule type="expression" dxfId="3" priority="7674">
      <formula>AND(NOT(HasFormula(XFA1421)),XFA1421&lt;&gt;"")</formula>
    </cfRule>
    <cfRule type="expression" dxfId="4" priority="7673">
      <formula>AND(NOT(HasFormula(A1429)),A1429&lt;&gt;"")</formula>
    </cfRule>
  </conditionalFormatting>
  <conditionalFormatting sqref="H1422:L1427 H1432:L1433">
    <cfRule type="expression" dxfId="3" priority="7668">
      <formula>AND(NOT(HasFormula(XFD1422)),XFD1422&lt;&gt;"")</formula>
    </cfRule>
    <cfRule type="expression" dxfId="4" priority="7667">
      <formula>AND(NOT(HasFormula(D1423)),D1423&lt;&gt;"")</formula>
    </cfRule>
  </conditionalFormatting>
  <conditionalFormatting sqref="D1428:E1428 D1431:E1431">
    <cfRule type="expression" dxfId="3" priority="7680">
      <formula>AND(NOT(HasFormula(XEZ1428)),XEZ1428&lt;&gt;"")</formula>
    </cfRule>
    <cfRule type="expression" dxfId="4" priority="7679">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70:H1047526">
    <cfRule type="expression" dxfId="4" priority="7661">
      <formula>AND(NOT(HasFormula(D1430)),D1430&lt;&gt;"")</formula>
    </cfRule>
    <cfRule type="expression" dxfId="3" priority="7662">
      <formula>AND(NOT(HasFormula(XFD1429)),XFD1429&lt;&gt;"")</formula>
    </cfRule>
  </conditionalFormatting>
  <conditionalFormatting sqref="D1434:E1435">
    <cfRule type="expression" dxfId="3" priority="7670">
      <formula>AND(NOT(HasFormula(XEZ1434)),XEZ1434&lt;&gt;"")</formula>
    </cfRule>
    <cfRule type="expression" dxfId="4" priority="7669">
      <formula>AND(NOT(HasFormula(XFD1421)),XFD1421&lt;&gt;"")</formula>
    </cfRule>
  </conditionalFormatting>
  <conditionalFormatting sqref="H1434:L1435">
    <cfRule type="expression" dxfId="4" priority="7683">
      <formula>AND(NOT(HasFormula(D1429)),D1429&lt;&gt;"")</formula>
    </cfRule>
    <cfRule type="expression" dxfId="3" priority="7684">
      <formula>AND(NOT(HasFormula(XFD1434)),XFD1434&lt;&gt;"")</formula>
    </cfRule>
  </conditionalFormatting>
  <conditionalFormatting sqref="D1498:E1501">
    <cfRule type="expression" dxfId="4" priority="943">
      <formula>AND(NOT(HasFormula(XFD1499)),XFD1499&lt;&gt;"")</formula>
    </cfRule>
    <cfRule type="expression" dxfId="3" priority="945">
      <formula>AND(NOT(HasFormula(XEZ1498)),XEZ1498&lt;&gt;"")</formula>
    </cfRule>
  </conditionalFormatting>
  <conditionalFormatting sqref="H1498:L1501">
    <cfRule type="expression" dxfId="4" priority="955">
      <formula>AND(NOT(HasFormula(D1499)),D1499&lt;&gt;"")</formula>
    </cfRule>
    <cfRule type="expression" dxfId="3" priority="957">
      <formula>AND(NOT(HasFormula(XFD1498)),XFD1498&lt;&gt;"")</formula>
    </cfRule>
  </conditionalFormatting>
  <conditionalFormatting sqref="H1502:L1524">
    <cfRule type="expression" dxfId="3" priority="7742">
      <formula>AND(NOT(HasFormula(XFD1502)),XFD1502&lt;&gt;"")</formula>
    </cfRule>
    <cfRule type="expression" dxfId="4" priority="7741">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3">
      <formula>AND(NOT(HasFormula(XEZ1504)),XEZ1504&lt;&gt;"")</formula>
    </cfRule>
  </conditionalFormatting>
  <conditionalFormatting sqref="D1506:E1512">
    <cfRule type="expression" dxfId="4" priority="996">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6">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1048576">
    <cfRule type="containsText" dxfId="1" priority="940"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60">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7">
      <formula>AND(NOT(HasFormula(E1565)),E1565&lt;&gt;"")</formula>
    </cfRule>
    <cfRule type="expression" dxfId="3" priority="7758">
      <formula>AND(NOT(HasFormula(A1564)),A1564&lt;&gt;"")</formula>
    </cfRule>
  </conditionalFormatting>
  <conditionalFormatting sqref="D1589:E1604">
    <cfRule type="expression" dxfId="3" priority="930">
      <formula>AND(NOT(HasFormula(XEZ1589)),XEZ1589&lt;&gt;"")</formula>
    </cfRule>
  </conditionalFormatting>
  <conditionalFormatting sqref="I1589:L1604">
    <cfRule type="expression" dxfId="3" priority="936">
      <formula>AND(NOT(HasFormula(A1589)),A1589&lt;&gt;"")</formula>
    </cfRule>
    <cfRule type="expression" dxfId="4" priority="935">
      <formula>AND(NOT(HasFormula(E1590)),E1590&lt;&gt;"")</formula>
    </cfRule>
  </conditionalFormatting>
  <conditionalFormatting sqref="L1589:O1598 L1599:L1604 O1599:O1625">
    <cfRule type="containsText" dxfId="1" priority="926" operator="between" text="送货车型9.6米">
      <formula>NOT(ISERROR(SEARCH("送货车型9.6米",L1589)))</formula>
    </cfRule>
  </conditionalFormatting>
  <conditionalFormatting sqref="D1625 D1629">
    <cfRule type="expression" dxfId="4" priority="7788">
      <formula>AND(NOT(HasFormula(#REF!)),#REF!&lt;&gt;"")</formula>
    </cfRule>
  </conditionalFormatting>
  <conditionalFormatting sqref="E1625 E1629">
    <cfRule type="expression" dxfId="4" priority="7789">
      <formula>AND(NOT(HasFormula(#REF!)),#REF!&lt;&gt;"")</formula>
    </cfRule>
  </conditionalFormatting>
  <conditionalFormatting sqref="H1625 H1629">
    <cfRule type="expression" dxfId="4" priority="7786">
      <formula>AND(NOT(HasFormula(#REF!)),#REF!&lt;&gt;"")</formula>
    </cfRule>
    <cfRule type="expression" dxfId="3" priority="7787">
      <formula>AND(NOT(HasFormula(XFD1625)),XFD1625&lt;&gt;"")</formula>
    </cfRule>
  </conditionalFormatting>
  <conditionalFormatting sqref="I1625:L1625 I1629:L1629">
    <cfRule type="expression" dxfId="4" priority="7790">
      <formula>AND(NOT(HasFormula(#REF!)),#REF!&lt;&gt;"")</formula>
    </cfRule>
    <cfRule type="expression" dxfId="3" priority="7791">
      <formula>AND(NOT(HasFormula(A1625)),A1625&lt;&gt;"")</formula>
    </cfRule>
  </conditionalFormatting>
  <conditionalFormatting sqref="D1630:D1649 D1651:D1676 D1686:D1700">
    <cfRule type="expression" dxfId="4" priority="7794">
      <formula>AND(NOT(HasFormula(#REF!)),#REF!&lt;&gt;"")</formula>
    </cfRule>
  </conditionalFormatting>
  <conditionalFormatting sqref="E1630:E1649 E1651:E1676 E1686:E1700">
    <cfRule type="expression" dxfId="4" priority="7795">
      <formula>AND(NOT(HasFormula(#REF!)),#REF!&lt;&gt;"")</formula>
    </cfRule>
  </conditionalFormatting>
  <conditionalFormatting sqref="H1630:H1649 H1651:H1700">
    <cfRule type="expression" dxfId="4" priority="7792">
      <formula>AND(NOT(HasFormula(#REF!)),#REF!&lt;&gt;"")</formula>
    </cfRule>
    <cfRule type="expression" dxfId="3" priority="7793">
      <formula>AND(NOT(HasFormula(XFD1630)),XFD1630&lt;&gt;"")</formula>
    </cfRule>
  </conditionalFormatting>
  <conditionalFormatting sqref="I1630:L1649 I1651:L1676 I1686:L1700">
    <cfRule type="expression" dxfId="4" priority="7796">
      <formula>AND(NOT(HasFormula(#REF!)),#REF!&lt;&gt;"")</formula>
    </cfRule>
    <cfRule type="expression" dxfId="3" priority="7797">
      <formula>AND(NOT(HasFormula(A1630)),A1630&lt;&gt;"")</formula>
    </cfRule>
  </conditionalFormatting>
  <conditionalFormatting sqref="M1635:O1635 O1636:O1649 O1651:O1664 O1686:O1700">
    <cfRule type="containsText" dxfId="1" priority="889" operator="between" text="送货车型9.6米">
      <formula>NOT(ISERROR(SEARCH("送货车型9.6米",M1635)))</formula>
    </cfRule>
  </conditionalFormatting>
  <conditionalFormatting sqref="I1702:L1706">
    <cfRule type="expression" dxfId="4" priority="7802">
      <formula>AND(NOT(HasFormula(#REF!)),#REF!&lt;&gt;"")</formula>
    </cfRule>
    <cfRule type="expression" dxfId="3" priority="7803">
      <formula>AND(NOT(HasFormula(A1702)),A1702&lt;&gt;"")</formula>
    </cfRule>
  </conditionalFormatting>
  <conditionalFormatting sqref="I1708:L1740">
    <cfRule type="expression" dxfId="4" priority="7808">
      <formula>AND(NOT(HasFormula(#REF!)),#REF!&lt;&gt;"")</formula>
    </cfRule>
    <cfRule type="expression" dxfId="3" priority="7809">
      <formula>AND(NOT(HasFormula(A1708)),A1708&lt;&gt;"")</formula>
    </cfRule>
  </conditionalFormatting>
  <conditionalFormatting sqref="D1758 D1761">
    <cfRule type="expression" dxfId="4" priority="7818">
      <formula>AND(NOT(HasFormula(#REF!)),#REF!&lt;&gt;"")</formula>
    </cfRule>
  </conditionalFormatting>
  <conditionalFormatting sqref="E1758 E1761">
    <cfRule type="expression" dxfId="4" priority="7819">
      <formula>AND(NOT(HasFormula(#REF!)),#REF!&lt;&gt;"")</formula>
    </cfRule>
  </conditionalFormatting>
  <conditionalFormatting sqref="I1758:L1758 I1761:L1761 L1762:L1769">
    <cfRule type="expression" dxfId="4" priority="7820">
      <formula>AND(NOT(HasFormula(#REF!)),#REF!&lt;&gt;"")</formula>
    </cfRule>
    <cfRule type="expression" dxfId="3" priority="7821">
      <formula>AND(NOT(HasFormula(A1758)),A1758&lt;&gt;"")</formula>
    </cfRule>
  </conditionalFormatting>
  <conditionalFormatting sqref="I1762:K1769">
    <cfRule type="expression" dxfId="4" priority="7814">
      <formula>AND(NOT(HasFormula(#REF!)),#REF!&lt;&gt;"")</formula>
    </cfRule>
    <cfRule type="expression" dxfId="3" priority="7815">
      <formula>AND(NOT(HasFormula(A1762)),A1762&lt;&gt;"")</formula>
    </cfRule>
  </conditionalFormatting>
  <conditionalFormatting sqref="D1881:E1882">
    <cfRule type="expression" dxfId="3" priority="828">
      <formula>AND(NOT(HasFormula(XEZ1881)),XEZ1881&lt;&gt;"")</formula>
    </cfRule>
  </conditionalFormatting>
  <conditionalFormatting sqref="I1881:L1882">
    <cfRule type="expression" dxfId="3" priority="834">
      <formula>AND(NOT(HasFormula(A1881)),A1881&lt;&gt;"")</formula>
    </cfRule>
    <cfRule type="expression" dxfId="4" priority="833">
      <formula>AND(NOT(HasFormula(E1882)),E1882&lt;&gt;"")</formula>
    </cfRule>
  </conditionalFormatting>
  <conditionalFormatting sqref="L1881:O1882">
    <cfRule type="containsText" dxfId="1" priority="824" operator="between" text="送货车型9.6米">
      <formula>NOT(ISERROR(SEARCH("送货车型9.6米",L1881)))</formula>
    </cfRule>
  </conditionalFormatting>
  <conditionalFormatting sqref="C1908:C1935 C1940:C1961">
    <cfRule type="timePeriod" dxfId="7" priority="780" timePeriod="yesterday">
      <formula>FLOOR(C1908,1)=TODAY()-1</formula>
    </cfRule>
  </conditionalFormatting>
  <conditionalFormatting sqref="L1908 N1908:O1908">
    <cfRule type="containsText" dxfId="1" priority="757" operator="between" text="送货车型9.6米">
      <formula>NOT(ISERROR(SEARCH("送货车型9.6米",L1908)))</formula>
    </cfRule>
  </conditionalFormatting>
  <conditionalFormatting sqref="L1909 N1909:O1909">
    <cfRule type="containsText" dxfId="1" priority="756" operator="between" text="送货车型9.6米">
      <formula>NOT(ISERROR(SEARCH("送货车型9.6米",L1909)))</formula>
    </cfRule>
  </conditionalFormatting>
  <conditionalFormatting sqref="L1910 N1910:O1910">
    <cfRule type="containsText" dxfId="1" priority="755" operator="between" text="送货车型9.6米">
      <formula>NOT(ISERROR(SEARCH("送货车型9.6米",L1910)))</formula>
    </cfRule>
  </conditionalFormatting>
  <conditionalFormatting sqref="L1911 N1911:O1911">
    <cfRule type="containsText" dxfId="1" priority="754" operator="between" text="送货车型9.6米">
      <formula>NOT(ISERROR(SEARCH("送货车型9.6米",L1911)))</formula>
    </cfRule>
  </conditionalFormatting>
  <conditionalFormatting sqref="L1912 N1912:O1912">
    <cfRule type="containsText" dxfId="1" priority="753" operator="between" text="送货车型9.6米">
      <formula>NOT(ISERROR(SEARCH("送货车型9.6米",L1912)))</formula>
    </cfRule>
  </conditionalFormatting>
  <conditionalFormatting sqref="L1913 N1913:O1913">
    <cfRule type="containsText" dxfId="1" priority="752" operator="between" text="送货车型9.6米">
      <formula>NOT(ISERROR(SEARCH("送货车型9.6米",L1913)))</formula>
    </cfRule>
  </conditionalFormatting>
  <conditionalFormatting sqref="L1914 N1914:O1914">
    <cfRule type="containsText" dxfId="1" priority="751" operator="between" text="送货车型9.6米">
      <formula>NOT(ISERROR(SEARCH("送货车型9.6米",L1914)))</formula>
    </cfRule>
  </conditionalFormatting>
  <conditionalFormatting sqref="L1915 N1915:O1915">
    <cfRule type="containsText" dxfId="1" priority="750" operator="between" text="送货车型9.6米">
      <formula>NOT(ISERROR(SEARCH("送货车型9.6米",L1915)))</formula>
    </cfRule>
  </conditionalFormatting>
  <conditionalFormatting sqref="L1916 N1916:O1916">
    <cfRule type="containsText" dxfId="1" priority="749" operator="between" text="送货车型9.6米">
      <formula>NOT(ISERROR(SEARCH("送货车型9.6米",L1916)))</formula>
    </cfRule>
  </conditionalFormatting>
  <conditionalFormatting sqref="L1917 N1917:O1917">
    <cfRule type="containsText" dxfId="1" priority="748" operator="between" text="送货车型9.6米">
      <formula>NOT(ISERROR(SEARCH("送货车型9.6米",L1917)))</formula>
    </cfRule>
  </conditionalFormatting>
  <conditionalFormatting sqref="L1918 N1918:O1918">
    <cfRule type="containsText" dxfId="1" priority="747" operator="between" text="送货车型9.6米">
      <formula>NOT(ISERROR(SEARCH("送货车型9.6米",L1918)))</formula>
    </cfRule>
  </conditionalFormatting>
  <conditionalFormatting sqref="D1919:D1935 D1940:D1961">
    <cfRule type="expression" dxfId="2" priority="783">
      <formula>AND(NOT(_xlfn.ISFORMULA(D1919)),D1919&lt;&gt;"")</formula>
    </cfRule>
  </conditionalFormatting>
  <conditionalFormatting sqref="D1919:E1935 D1940:E1961">
    <cfRule type="expression" dxfId="3" priority="786">
      <formula>AND(NOT(HasFormula(XEZ1919)),XEZ1919&lt;&gt;"")</formula>
    </cfRule>
  </conditionalFormatting>
  <conditionalFormatting sqref="J1919:L1921 I1922:L1924">
    <cfRule type="expression" dxfId="3" priority="792">
      <formula>AND(NOT(HasFormula(A1919)),A1919&lt;&gt;"")</formula>
    </cfRule>
    <cfRule type="expression" dxfId="4" priority="791">
      <formula>AND(NOT(HasFormula(E1920)),E1920&lt;&gt;"")</formula>
    </cfRule>
  </conditionalFormatting>
  <conditionalFormatting sqref="L1919:L1961 N1919:O1935 O1936:O1986 N1940:N1966">
    <cfRule type="containsText" dxfId="1" priority="782" operator="between" text="送货车型9.6米">
      <formula>NOT(ISERROR(SEARCH("送货车型9.6米",L1919)))</formula>
    </cfRule>
  </conditionalFormatting>
  <conditionalFormatting sqref="D1925:D1935 D1940:D1961">
    <cfRule type="expression" dxfId="4" priority="796">
      <formula>AND(NOT(HasFormula(#REF!)),#REF!&lt;&gt;"")</formula>
    </cfRule>
  </conditionalFormatting>
  <conditionalFormatting sqref="E1925:E1935 E1940:E1961">
    <cfRule type="expression" dxfId="4" priority="797">
      <formula>AND(NOT(HasFormula(#REF!)),#REF!&lt;&gt;"")</formula>
    </cfRule>
  </conditionalFormatting>
  <conditionalFormatting sqref="I1925:L1961">
    <cfRule type="expression" dxfId="3" priority="799">
      <formula>AND(NOT(HasFormula(A1925)),A1925&lt;&gt;"")</formula>
    </cfRule>
    <cfRule type="expression" dxfId="4" priority="798">
      <formula>AND(NOT(HasFormula(#REF!)),#REF!&lt;&gt;"")</formula>
    </cfRule>
  </conditionalFormatting>
  <conditionalFormatting sqref="M1926:M1935 M1940:M1966">
    <cfRule type="containsText" dxfId="1" priority="781" operator="between" text="送货车型9.6米">
      <formula>NOT(ISERROR(SEARCH("送货车型9.6米",M1926)))</formula>
    </cfRule>
  </conditionalFormatting>
  <conditionalFormatting sqref="I2053:L2054">
    <cfRule type="expression" dxfId="4" priority="7856">
      <formula>AND(NOT(HasFormula(#REF!)),#REF!&lt;&gt;"")</formula>
    </cfRule>
    <cfRule type="expression" dxfId="3" priority="7857">
      <formula>AND(NOT(HasFormula(A2053)),A2053&lt;&gt;"")</formula>
    </cfRule>
  </conditionalFormatting>
  <conditionalFormatting sqref="I2056:L2057">
    <cfRule type="expression" dxfId="4" priority="7862">
      <formula>AND(NOT(HasFormula(#REF!)),#REF!&lt;&gt;"")</formula>
    </cfRule>
    <cfRule type="expression" dxfId="3" priority="7863">
      <formula>AND(NOT(HasFormula(A2056)),A2056&lt;&gt;"")</formula>
    </cfRule>
  </conditionalFormatting>
  <conditionalFormatting sqref="D2058:E2086">
    <cfRule type="expression" dxfId="3" priority="707">
      <formula>AND(NOT(HasFormula(XEZ2058)),XEZ2058&lt;&gt;"")</formula>
    </cfRule>
  </conditionalFormatting>
  <conditionalFormatting sqref="I2090:L2108">
    <cfRule type="expression" dxfId="4" priority="7879">
      <formula>AND(NOT(HasFormula(#REF!)),#REF!&lt;&gt;"")</formula>
    </cfRule>
    <cfRule type="expression" dxfId="3" priority="7880">
      <formula>AND(NOT(HasFormula(A2090)),A2090&lt;&gt;"")</formula>
    </cfRule>
  </conditionalFormatting>
  <conditionalFormatting sqref="I2110:L2111">
    <cfRule type="expression" dxfId="4" priority="7885">
      <formula>AND(NOT(HasFormula(E2119)),E2119&lt;&gt;"")</formula>
    </cfRule>
    <cfRule type="expression" dxfId="3" priority="7886">
      <formula>AND(NOT(HasFormula(A2110)),A2110&lt;&gt;"")</formula>
    </cfRule>
  </conditionalFormatting>
  <conditionalFormatting sqref="I2112:L2118">
    <cfRule type="expression" dxfId="4" priority="7897">
      <formula>AND(NOT(HasFormula(E2129)),E2129&lt;&gt;"")</formula>
    </cfRule>
    <cfRule type="expression" dxfId="3" priority="7898">
      <formula>AND(NOT(HasFormula(A2112)),A2112&lt;&gt;"")</formula>
    </cfRule>
  </conditionalFormatting>
  <conditionalFormatting sqref="I2120:L2126">
    <cfRule type="expression" dxfId="4" priority="7903">
      <formula>AND(NOT(HasFormula(E2129)),E2129&lt;&gt;"")</formula>
    </cfRule>
    <cfRule type="expression" dxfId="3" priority="7904">
      <formula>AND(NOT(HasFormula(A2120)),A2120&lt;&gt;"")</formula>
    </cfRule>
  </conditionalFormatting>
  <conditionalFormatting sqref="M2120:O2128">
    <cfRule type="containsText" dxfId="1" priority="682" operator="between" text="送货车型9.6米">
      <formula>NOT(ISERROR(SEARCH("送货车型9.6米",M2120)))</formula>
    </cfRule>
  </conditionalFormatting>
  <conditionalFormatting sqref="I2127:L2128">
    <cfRule type="expression" dxfId="4" priority="7915">
      <formula>AND(NOT(HasFormula(#REF!)),#REF!&lt;&gt;"")</formula>
    </cfRule>
    <cfRule type="expression" dxfId="3" priority="7916">
      <formula>AND(NOT(HasFormula(A2127)),A2127&lt;&gt;"")</formula>
    </cfRule>
  </conditionalFormatting>
  <conditionalFormatting sqref="I2138:L2139">
    <cfRule type="expression" dxfId="4" priority="7921">
      <formula>AND(NOT(HasFormula(#REF!)),#REF!&lt;&gt;"")</formula>
    </cfRule>
    <cfRule type="expression" dxfId="3" priority="7922">
      <formula>AND(NOT(HasFormula(A2138)),A2138&lt;&gt;"")</formula>
    </cfRule>
  </conditionalFormatting>
  <conditionalFormatting sqref="I2165:L2166">
    <cfRule type="expression" dxfId="4" priority="7927">
      <formula>AND(NOT(HasFormula(#REF!)),#REF!&lt;&gt;"")</formula>
    </cfRule>
    <cfRule type="expression" dxfId="3" priority="7928">
      <formula>AND(NOT(HasFormula(A2165)),A2165&lt;&gt;"")</formula>
    </cfRule>
  </conditionalFormatting>
  <conditionalFormatting sqref="H2201:H2218 H2234:H2244 H2220:H2232">
    <cfRule type="expression" dxfId="4" priority="615">
      <formula>AND(NOT(HasFormula(D2202)),D2202&lt;&gt;"")</formula>
    </cfRule>
    <cfRule type="expression" dxfId="3" priority="616">
      <formula>AND(NOT(HasFormula(XFD2201)),XFD2201&lt;&gt;"")</formula>
    </cfRule>
  </conditionalFormatting>
  <conditionalFormatting sqref="H2219 H2233">
    <cfRule type="expression" dxfId="4" priority="8047">
      <formula>AND(NOT(HasFormula(#REF!)),#REF!&lt;&gt;"")</formula>
    </cfRule>
    <cfRule type="expression" dxfId="3" priority="8048">
      <formula>AND(NOT(HasFormula(XFD2219)),XFD2219&lt;&gt;"")</formula>
    </cfRule>
  </conditionalFormatting>
  <conditionalFormatting sqref="I2225:L2226">
    <cfRule type="expression" dxfId="4" priority="8045">
      <formula>AND(NOT(HasFormula(E2227)),E2227&lt;&gt;"")</formula>
    </cfRule>
    <cfRule type="expression" dxfId="3" priority="8046">
      <formula>AND(NOT(HasFormula(A2225)),A2225&lt;&gt;"")</formula>
    </cfRule>
  </conditionalFormatting>
  <conditionalFormatting sqref="D2234:E2237">
    <cfRule type="expression" dxfId="3" priority="622">
      <formula>AND(NOT(HasFormula(XEZ2234)),XEZ2234&lt;&gt;"")</formula>
    </cfRule>
  </conditionalFormatting>
  <conditionalFormatting sqref="I2234:L2237">
    <cfRule type="expression" dxfId="4" priority="627">
      <formula>AND(NOT(HasFormula(E2235)),E2235&lt;&gt;"")</formula>
    </cfRule>
    <cfRule type="expression" dxfId="3" priority="628">
      <formula>AND(NOT(HasFormula(A2234)),A2234&lt;&gt;"")</formula>
    </cfRule>
  </conditionalFormatting>
  <conditionalFormatting sqref="L2234:L2237 N2234:O2237">
    <cfRule type="containsText" dxfId="1" priority="618" operator="between" text="送货车型9.6米">
      <formula>NOT(ISERROR(SEARCH("送货车型9.6米",L2234)))</formula>
    </cfRule>
  </conditionalFormatting>
  <conditionalFormatting sqref="I2247:L2249">
    <cfRule type="expression" dxfId="4" priority="8057">
      <formula>AND(NOT(HasFormula(E2252)),E2252&lt;&gt;"")</formula>
    </cfRule>
    <cfRule type="expression" dxfId="3" priority="8058">
      <formula>AND(NOT(HasFormula(A2247)),A2247&lt;&gt;"")</formula>
    </cfRule>
  </conditionalFormatting>
  <conditionalFormatting sqref="D2270:E2277">
    <cfRule type="expression" dxfId="3" priority="605">
      <formula>AND(NOT(HasFormula(XEZ2270)),XEZ2270&lt;&gt;"")</formula>
    </cfRule>
  </conditionalFormatting>
  <conditionalFormatting sqref="I2270:L2277">
    <cfRule type="expression" dxfId="4" priority="608">
      <formula>AND(NOT(HasFormula(E2271)),E2271&lt;&gt;"")</formula>
    </cfRule>
    <cfRule type="expression" dxfId="3" priority="609">
      <formula>AND(NOT(HasFormula(A2270)),A2270&lt;&gt;"")</formula>
    </cfRule>
  </conditionalFormatting>
  <conditionalFormatting sqref="L2270:L2277 N2270:O2277">
    <cfRule type="containsText" dxfId="1" priority="602" operator="between" text="送货车型9.6米">
      <formula>NOT(ISERROR(SEARCH("送货车型9.6米",L2270)))</formula>
    </cfRule>
  </conditionalFormatting>
  <conditionalFormatting sqref="H2306:H2322 H2324:H2335">
    <cfRule type="expression" dxfId="4" priority="575">
      <formula>AND(NOT(HasFormula(D2307)),D2307&lt;&gt;"")</formula>
    </cfRule>
    <cfRule type="expression" dxfId="3" priority="576">
      <formula>AND(NOT(HasFormula(XFD2306)),XFD2306&lt;&gt;"")</formula>
    </cfRule>
  </conditionalFormatting>
  <conditionalFormatting sqref="N2337:O2337 L2337">
    <cfRule type="containsText" dxfId="1" priority="579" operator="between" text="送货车型9.6米">
      <formula>NOT(ISERROR(SEARCH("送货车型9.6米",L2337)))</formula>
    </cfRule>
  </conditionalFormatting>
  <conditionalFormatting sqref="N2338:O2338 L2338">
    <cfRule type="containsText" dxfId="1" priority="563" operator="between" text="送货车型9.6米">
      <formula>NOT(ISERROR(SEARCH("送货车型9.6米",L2338)))</formula>
    </cfRule>
  </conditionalFormatting>
  <conditionalFormatting sqref="D2349:E2349 E2350:E2351">
    <cfRule type="expression" dxfId="3" priority="551">
      <formula>AND(NOT(HasFormula(XEZ2349)),XEZ2349&lt;&gt;"")</formula>
    </cfRule>
  </conditionalFormatting>
  <conditionalFormatting sqref="N2349:O2349 L2349">
    <cfRule type="containsText" dxfId="1" priority="548" operator="between" text="送货车型9.6米">
      <formula>NOT(ISERROR(SEARCH("送货车型9.6米",L2349)))</formula>
    </cfRule>
  </conditionalFormatting>
  <conditionalFormatting sqref="H2522:H2528 H2535:H2547">
    <cfRule type="expression" dxfId="4" priority="527">
      <formula>AND(NOT(HasFormula(D2523)),D2523&lt;&gt;"")</formula>
    </cfRule>
    <cfRule type="expression" dxfId="3" priority="528">
      <formula>AND(NOT(HasFormula(XFD2522)),XFD2522&lt;&gt;"")</formula>
    </cfRule>
  </conditionalFormatting>
  <conditionalFormatting sqref="I2529:L2532">
    <cfRule type="expression" dxfId="4" priority="8167">
      <formula>AND(NOT(HasFormula(E2533)),E2533&lt;&gt;"")</formula>
    </cfRule>
    <cfRule type="expression" dxfId="3" priority="8168">
      <formula>AND(NOT(HasFormula(A2529)),A2529&lt;&gt;"")</formula>
    </cfRule>
  </conditionalFormatting>
  <conditionalFormatting sqref="I2602:L2603">
    <cfRule type="expression" dxfId="4" priority="8191">
      <formula>AND(NOT(HasFormula(E2605)),E2605&lt;&gt;"")</formula>
    </cfRule>
    <cfRule type="expression" dxfId="3" priority="8192">
      <formula>AND(NOT(HasFormula(A2602)),A2602&lt;&gt;"")</formula>
    </cfRule>
  </conditionalFormatting>
  <conditionalFormatting sqref="H2665:H2757 H2647:H2649">
    <cfRule type="expression" dxfId="4" priority="8221">
      <formula>AND(NOT(HasFormula(#REF!)),#REF!&lt;&gt;"")</formula>
    </cfRule>
    <cfRule type="expression" dxfId="3" priority="8222">
      <formula>AND(NOT(HasFormula(XFD2647)),XFD2647&lt;&gt;"")</formula>
    </cfRule>
  </conditionalFormatting>
  <conditionalFormatting sqref="I2725:L2726">
    <cfRule type="expression" dxfId="4" priority="8258">
      <formula>AND(NOT(HasFormula(E2727)),E2727&lt;&gt;"")</formula>
    </cfRule>
    <cfRule type="expression" dxfId="3" priority="8259">
      <formula>AND(NOT(HasFormula(A2725)),A2725&lt;&gt;"")</formula>
    </cfRule>
  </conditionalFormatting>
  <conditionalFormatting sqref="D2758:E2761">
    <cfRule type="expression" dxfId="3" priority="477">
      <formula>AND(NOT(HasFormula(XEZ2758)),XEZ2758&lt;&gt;"")</formula>
    </cfRule>
  </conditionalFormatting>
  <conditionalFormatting sqref="I2758:L2761">
    <cfRule type="expression" dxfId="3" priority="481">
      <formula>AND(NOT(HasFormula(A2758)),A2758&lt;&gt;"")</formula>
    </cfRule>
    <cfRule type="expression" dxfId="4" priority="480">
      <formula>AND(NOT(HasFormula(E2759)),E2759&lt;&gt;"")</formula>
    </cfRule>
  </conditionalFormatting>
  <conditionalFormatting sqref="L2758:O2761">
    <cfRule type="containsText" dxfId="1" priority="474" operator="between" text="送货车型9.6米">
      <formula>NOT(ISERROR(SEARCH("送货车型9.6米",L2758)))</formula>
    </cfRule>
  </conditionalFormatting>
  <conditionalFormatting sqref="I2768:L2769">
    <cfRule type="expression" dxfId="4" priority="8288">
      <formula>AND(NOT(HasFormula(E2770)),E2770&lt;&gt;"")</formula>
    </cfRule>
    <cfRule type="expression" dxfId="3" priority="8289">
      <formula>AND(NOT(HasFormula(A2768)),A2768&lt;&gt;"")</formula>
    </cfRule>
  </conditionalFormatting>
  <conditionalFormatting sqref="I2771:L2772">
    <cfRule type="expression" dxfId="4" priority="8266">
      <formula>AND(NOT(HasFormula(#REF!)),#REF!&lt;&gt;"")</formula>
    </cfRule>
    <cfRule type="expression" dxfId="3" priority="8267">
      <formula>AND(NOT(HasFormula(A2771)),A2771&lt;&gt;"")</formula>
    </cfRule>
  </conditionalFormatting>
  <conditionalFormatting sqref="I2796:L2797">
    <cfRule type="expression" dxfId="4" priority="8282">
      <formula>AND(NOT(HasFormula(E2798)),E2798&lt;&gt;"")</formula>
    </cfRule>
    <cfRule type="expression" dxfId="3" priority="8283">
      <formula>AND(NOT(HasFormula(A2796)),A2796&lt;&gt;"")</formula>
    </cfRule>
  </conditionalFormatting>
  <conditionalFormatting sqref="L2891 I2891">
    <cfRule type="expression" dxfId="4" priority="8448">
      <formula>AND(NOT(HasFormula(#REF!)),#REF!&lt;&gt;"")</formula>
    </cfRule>
    <cfRule type="expression" dxfId="3" priority="8449">
      <formula>AND(NOT(HasFormula(A2891)),A2891&lt;&gt;"")</formula>
    </cfRule>
  </conditionalFormatting>
  <conditionalFormatting sqref="J2892:K2899">
    <cfRule type="expression" dxfId="4" priority="8360">
      <formula>AND(NOT(HasFormula(#REF!)),#REF!&lt;&gt;"")</formula>
    </cfRule>
    <cfRule type="expression" dxfId="3" priority="8361">
      <formula>AND(NOT(HasFormula(B2892)),B2892&lt;&gt;"")</formula>
    </cfRule>
  </conditionalFormatting>
  <conditionalFormatting sqref="I2906:L2907">
    <cfRule type="expression" dxfId="4" priority="8374">
      <formula>AND(NOT(HasFormula(E2908)),E2908&lt;&gt;"")</formula>
    </cfRule>
    <cfRule type="expression" dxfId="3" priority="8375">
      <formula>AND(NOT(HasFormula(A2906)),A2906&lt;&gt;"")</formula>
    </cfRule>
  </conditionalFormatting>
  <conditionalFormatting sqref="I2924:L2925">
    <cfRule type="expression" dxfId="4" priority="8368">
      <formula>AND(NOT(HasFormula(E2926)),E2926&lt;&gt;"")</formula>
    </cfRule>
    <cfRule type="expression" dxfId="3" priority="8369">
      <formula>AND(NOT(HasFormula(A2924)),A2924&lt;&gt;"")</formula>
    </cfRule>
  </conditionalFormatting>
  <conditionalFormatting sqref="D2949:E2953">
    <cfRule type="expression" dxfId="3" priority="452">
      <formula>AND(NOT(HasFormula(XEZ2949)),XEZ2949&lt;&gt;"")</formula>
    </cfRule>
  </conditionalFormatting>
  <conditionalFormatting sqref="I2949:L2953">
    <cfRule type="expression" dxfId="4" priority="457">
      <formula>AND(NOT(HasFormula(E2950)),E2950&lt;&gt;"")</formula>
    </cfRule>
    <cfRule type="expression" dxfId="3" priority="458">
      <formula>AND(NOT(HasFormula(A2949)),A2949&lt;&gt;"")</formula>
    </cfRule>
  </conditionalFormatting>
  <conditionalFormatting sqref="L2949:O2953">
    <cfRule type="containsText" dxfId="1" priority="448" operator="between" text="送货车型9.6米">
      <formula>NOT(ISERROR(SEARCH("送货车型9.6米",L2949)))</formula>
    </cfRule>
  </conditionalFormatting>
  <conditionalFormatting sqref="D2958:E2960">
    <cfRule type="expression" dxfId="3" priority="438">
      <formula>AND(NOT(HasFormula(XEZ2958)),XEZ2958&lt;&gt;"")</formula>
    </cfRule>
  </conditionalFormatting>
  <conditionalFormatting sqref="I2958:L2960">
    <cfRule type="expression" dxfId="4" priority="441">
      <formula>AND(NOT(HasFormula(E2959)),E2959&lt;&gt;"")</formula>
    </cfRule>
    <cfRule type="expression" dxfId="3" priority="442">
      <formula>AND(NOT(HasFormula(A2958)),A2958&lt;&gt;"")</formula>
    </cfRule>
  </conditionalFormatting>
  <conditionalFormatting sqref="L2958:O2960">
    <cfRule type="containsText" dxfId="1" priority="434" operator="between" text="送货车型9.6米">
      <formula>NOT(ISERROR(SEARCH("送货车型9.6米",L2958)))</formula>
    </cfRule>
  </conditionalFormatting>
  <conditionalFormatting sqref="I2966:L2967">
    <cfRule type="expression" dxfId="4" priority="8428">
      <formula>AND(NOT(HasFormula(E2968)),E2968&lt;&gt;"")</formula>
    </cfRule>
    <cfRule type="expression" dxfId="3" priority="8429">
      <formula>AND(NOT(HasFormula(A2966)),A2966&lt;&gt;"")</formula>
    </cfRule>
  </conditionalFormatting>
  <conditionalFormatting sqref="I2974:L2975">
    <cfRule type="expression" dxfId="4" priority="8432">
      <formula>AND(NOT(HasFormula(E2976)),E2976&lt;&gt;"")</formula>
    </cfRule>
    <cfRule type="expression" dxfId="3" priority="8433">
      <formula>AND(NOT(HasFormula(A2974)),A2974&lt;&gt;"")</formula>
    </cfRule>
  </conditionalFormatting>
  <conditionalFormatting sqref="D2996:E3002">
    <cfRule type="expression" dxfId="3" priority="420">
      <formula>AND(NOT(HasFormula(XEZ2996)),XEZ2996&lt;&gt;"")</formula>
    </cfRule>
  </conditionalFormatting>
  <conditionalFormatting sqref="D2996:D2998 D3000:D3002">
    <cfRule type="expression" dxfId="4" priority="419">
      <formula>AND(NOT(HasFormula(XFD2997)),XFD2997&lt;&gt;"")</formula>
    </cfRule>
  </conditionalFormatting>
  <conditionalFormatting sqref="E2996:E2998 E3000:E3002">
    <cfRule type="expression" dxfId="4" priority="425">
      <formula>AND(NOT(HasFormula(A2997)),A2997&lt;&gt;"")</formula>
    </cfRule>
  </conditionalFormatting>
  <conditionalFormatting sqref="I2996:L2998 I3000:L3002">
    <cfRule type="expression" dxfId="4" priority="423">
      <formula>AND(NOT(HasFormula(E2997)),E2997&lt;&gt;"")</formula>
    </cfRule>
    <cfRule type="expression" dxfId="3" priority="424">
      <formula>AND(NOT(HasFormula(A2996)),A2996&lt;&gt;"")</formula>
    </cfRule>
  </conditionalFormatting>
  <conditionalFormatting sqref="L2996:O3002">
    <cfRule type="containsText" dxfId="1" priority="417" operator="between" text="送货车型9.6米">
      <formula>NOT(ISERROR(SEARCH("送货车型9.6米",L2996)))</formula>
    </cfRule>
  </conditionalFormatting>
  <conditionalFormatting sqref="D3025 D3042">
    <cfRule type="expression" dxfId="4" priority="8452">
      <formula>AND(NOT(HasFormula(#REF!)),#REF!&lt;&gt;"")</formula>
    </cfRule>
  </conditionalFormatting>
  <conditionalFormatting sqref="E3025 E3042">
    <cfRule type="expression" dxfId="4" priority="8453">
      <formula>AND(NOT(HasFormula(#REF!)),#REF!&lt;&gt;"")</formula>
    </cfRule>
  </conditionalFormatting>
  <conditionalFormatting sqref="I3025:L3025 I3042:L3042">
    <cfRule type="expression" dxfId="4" priority="8454">
      <formula>AND(NOT(HasFormula(#REF!)),#REF!&lt;&gt;"")</formula>
    </cfRule>
    <cfRule type="expression" dxfId="3" priority="8455">
      <formula>AND(NOT(HasFormula(A3025)),A3025&lt;&gt;"")</formula>
    </cfRule>
  </conditionalFormatting>
  <conditionalFormatting sqref="D3026:E3028">
    <cfRule type="expression" dxfId="3" priority="395">
      <formula>AND(NOT(HasFormula(XEZ3026)),XEZ3026&lt;&gt;"")</formula>
    </cfRule>
  </conditionalFormatting>
  <conditionalFormatting sqref="I3026:L3027">
    <cfRule type="expression" dxfId="4" priority="398">
      <formula>AND(NOT(HasFormula(E3027)),E3027&lt;&gt;"")</formula>
    </cfRule>
    <cfRule type="expression" dxfId="3" priority="399">
      <formula>AND(NOT(HasFormula(A3026)),A3026&lt;&gt;"")</formula>
    </cfRule>
  </conditionalFormatting>
  <conditionalFormatting sqref="L3026:O3028">
    <cfRule type="containsText" dxfId="1" priority="392" operator="between" text="送货车型9.6米">
      <formula>NOT(ISERROR(SEARCH("送货车型9.6米",L3026)))</formula>
    </cfRule>
  </conditionalFormatting>
  <conditionalFormatting sqref="D3043:E3048">
    <cfRule type="expression" dxfId="3" priority="318">
      <formula>AND(NOT(HasFormula(XEZ3043)),XEZ3043&lt;&gt;"")</formula>
    </cfRule>
  </conditionalFormatting>
  <conditionalFormatting sqref="D3043:D3044 D3046:D3048">
    <cfRule type="expression" dxfId="4" priority="317">
      <formula>AND(NOT(HasFormula(XFD3044)),XFD3044&lt;&gt;"")</formula>
    </cfRule>
  </conditionalFormatting>
  <conditionalFormatting sqref="E3043:E3044 E3046:E3048">
    <cfRule type="expression" dxfId="4" priority="323">
      <formula>AND(NOT(HasFormula(A3044)),A3044&lt;&gt;"")</formula>
    </cfRule>
  </conditionalFormatting>
  <conditionalFormatting sqref="I3043:L3044 I3046:L3048">
    <cfRule type="expression" dxfId="4" priority="321">
      <formula>AND(NOT(HasFormula(E3044)),E3044&lt;&gt;"")</formula>
    </cfRule>
    <cfRule type="expression" dxfId="3" priority="322">
      <formula>AND(NOT(HasFormula(A3043)),A3043&lt;&gt;"")</formula>
    </cfRule>
  </conditionalFormatting>
  <conditionalFormatting sqref="L3043:L3048 N3043:O3048">
    <cfRule type="containsText" dxfId="1" priority="315" operator="between" text="送货车型9.6米">
      <formula>NOT(ISERROR(SEARCH("送货车型9.6米",L3043)))</formula>
    </cfRule>
  </conditionalFormatting>
  <conditionalFormatting sqref="D3049:E3051">
    <cfRule type="expression" dxfId="3" priority="331">
      <formula>AND(NOT(HasFormula(XEZ3049)),XEZ3049&lt;&gt;"")</formula>
    </cfRule>
  </conditionalFormatting>
  <conditionalFormatting sqref="D3049 D3051">
    <cfRule type="expression" dxfId="4" priority="330">
      <formula>AND(NOT(HasFormula(XFD3050)),XFD3050&lt;&gt;"")</formula>
    </cfRule>
  </conditionalFormatting>
  <conditionalFormatting sqref="E3049 E3051">
    <cfRule type="expression" dxfId="4" priority="336">
      <formula>AND(NOT(HasFormula(A3050)),A3050&lt;&gt;"")</formula>
    </cfRule>
  </conditionalFormatting>
  <conditionalFormatting sqref="I3049:L3049 I3051:L3051">
    <cfRule type="expression" dxfId="4" priority="334">
      <formula>AND(NOT(HasFormula(E3050)),E3050&lt;&gt;"")</formula>
    </cfRule>
    <cfRule type="expression" dxfId="3" priority="335">
      <formula>AND(NOT(HasFormula(A3049)),A3049&lt;&gt;"")</formula>
    </cfRule>
  </conditionalFormatting>
  <conditionalFormatting sqref="L3049:O3051">
    <cfRule type="containsText" dxfId="1" priority="328" operator="between" text="送货车型9.6米">
      <formula>NOT(ISERROR(SEARCH("送货车型9.6米",L3049)))</formula>
    </cfRule>
  </conditionalFormatting>
  <conditionalFormatting sqref="D3052:D3053 D3055:D3056">
    <cfRule type="expression" dxfId="2" priority="342">
      <formula>AND(NOT(_xlfn.ISFORMULA(D3052)),D3052&lt;&gt;"")</formula>
    </cfRule>
    <cfRule type="expression" dxfId="4" priority="343">
      <formula>AND(NOT(HasFormula(XFD3053)),XFD3053&lt;&gt;"")</formula>
    </cfRule>
  </conditionalFormatting>
  <conditionalFormatting sqref="D3052:E3056 D3057:D3058">
    <cfRule type="expression" dxfId="3" priority="344">
      <formula>AND(NOT(HasFormula(XEZ3052)),XEZ3052&lt;&gt;"")</formula>
    </cfRule>
  </conditionalFormatting>
  <conditionalFormatting sqref="E3052:E3053 E3056">
    <cfRule type="expression" dxfId="4" priority="349">
      <formula>AND(NOT(HasFormula(A3053)),A3053&lt;&gt;"")</formula>
    </cfRule>
  </conditionalFormatting>
  <conditionalFormatting sqref="I3052:L3053 J3055:L3056">
    <cfRule type="expression" dxfId="4" priority="347">
      <formula>AND(NOT(HasFormula(E3053)),E3053&lt;&gt;"")</formula>
    </cfRule>
    <cfRule type="expression" dxfId="3" priority="348">
      <formula>AND(NOT(HasFormula(A3052)),A3052&lt;&gt;"")</formula>
    </cfRule>
  </conditionalFormatting>
  <conditionalFormatting sqref="L3052:L3053 N3052:O3053 L3054:O3058">
    <cfRule type="containsText" dxfId="1" priority="341" operator="between" text="送货车型9.6米">
      <formula>NOT(ISERROR(SEARCH("送货车型9.6米",L3052)))</formula>
    </cfRule>
  </conditionalFormatting>
  <conditionalFormatting sqref="I3057:L3058">
    <cfRule type="expression" dxfId="4" priority="8489">
      <formula>AND(NOT(HasFormula(E3059)),E3059&lt;&gt;"")</formula>
    </cfRule>
    <cfRule type="expression" dxfId="3" priority="8490">
      <formula>AND(NOT(HasFormula(A3057)),A3057&lt;&gt;"")</formula>
    </cfRule>
  </conditionalFormatting>
  <conditionalFormatting sqref="D3075:E3088">
    <cfRule type="expression" dxfId="3" priority="287">
      <formula>AND(NOT(HasFormula(XEZ3075)),XEZ3075&lt;&gt;"")</formula>
    </cfRule>
  </conditionalFormatting>
  <conditionalFormatting sqref="I3078:L3087">
    <cfRule type="expression" dxfId="4" priority="8485">
      <formula>AND(NOT(HasFormula(E3089)),E3089&lt;&gt;"")</formula>
    </cfRule>
    <cfRule type="expression" dxfId="3" priority="8486">
      <formula>AND(NOT(HasFormula(A3078)),A3078&lt;&gt;"")</formula>
    </cfRule>
  </conditionalFormatting>
  <conditionalFormatting sqref="I3141:L3142">
    <cfRule type="expression" dxfId="4" priority="8533">
      <formula>AND(NOT(HasFormula(E3143)),E3143&lt;&gt;"")</formula>
    </cfRule>
    <cfRule type="expression" dxfId="3" priority="8534">
      <formula>AND(NOT(HasFormula(A3141)),A3141&lt;&gt;"")</formula>
    </cfRule>
  </conditionalFormatting>
  <conditionalFormatting sqref="D3184:D3204 D3214:D3227">
    <cfRule type="expression" dxfId="4" priority="238">
      <formula>AND(NOT(HasFormula(XFD3185)),XFD3185&lt;&gt;"")</formula>
    </cfRule>
  </conditionalFormatting>
  <conditionalFormatting sqref="D3184:E3227">
    <cfRule type="expression" dxfId="3" priority="239">
      <formula>AND(NOT(HasFormula(XEZ3184)),XEZ3184&lt;&gt;"")</formula>
    </cfRule>
  </conditionalFormatting>
  <conditionalFormatting sqref="E3184:E3204 E3214:E3227">
    <cfRule type="expression" dxfId="4" priority="246">
      <formula>AND(NOT(HasFormula(A3185)),A3185&lt;&gt;"")</formula>
    </cfRule>
  </conditionalFormatting>
  <conditionalFormatting sqref="I3184:L3204 I3214:L3227">
    <cfRule type="expression" dxfId="4" priority="244">
      <formula>AND(NOT(HasFormula(E3185)),E3185&lt;&gt;"")</formula>
    </cfRule>
    <cfRule type="expression" dxfId="3" priority="245">
      <formula>AND(NOT(HasFormula(A3184)),A3184&lt;&gt;"")</formula>
    </cfRule>
  </conditionalFormatting>
  <conditionalFormatting sqref="L3184:O3227">
    <cfRule type="containsText" dxfId="1" priority="235" operator="between" text="送货车型9.6米">
      <formula>NOT(ISERROR(SEARCH("送货车型9.6米",L3184)))</formula>
    </cfRule>
  </conditionalFormatting>
  <conditionalFormatting sqref="I3212:L3213">
    <cfRule type="expression" dxfId="4" priority="8573">
      <formula>AND(NOT(HasFormula(E3214)),E3214&lt;&gt;"")</formula>
    </cfRule>
    <cfRule type="expression" dxfId="3" priority="8574">
      <formula>AND(NOT(HasFormula(A3212)),A3212&lt;&gt;"")</formula>
    </cfRule>
  </conditionalFormatting>
  <conditionalFormatting sqref="I3284:L3285">
    <cfRule type="expression" dxfId="4" priority="8581">
      <formula>AND(NOT(HasFormula(#REF!)),#REF!&lt;&gt;"")</formula>
    </cfRule>
    <cfRule type="expression" dxfId="3" priority="8582">
      <formula>AND(NOT(HasFormula(A3284)),A3284&lt;&gt;"")</formula>
    </cfRule>
  </conditionalFormatting>
  <conditionalFormatting sqref="I3322:L3323">
    <cfRule type="expression" dxfId="4" priority="8587">
      <formula>AND(NOT(HasFormula(E3324)),E3324&lt;&gt;"")</formula>
    </cfRule>
    <cfRule type="expression" dxfId="3" priority="8588">
      <formula>AND(NOT(HasFormula(A3322)),A3322&lt;&gt;"")</formula>
    </cfRule>
  </conditionalFormatting>
  <conditionalFormatting sqref="I3330:L3331">
    <cfRule type="expression" dxfId="4" priority="8613">
      <formula>AND(NOT(HasFormula(E3332)),E3332&lt;&gt;"")</formula>
    </cfRule>
    <cfRule type="expression" dxfId="3" priority="8614">
      <formula>AND(NOT(HasFormula(A3330)),A3330&lt;&gt;"")</formula>
    </cfRule>
  </conditionalFormatting>
  <conditionalFormatting sqref="I3346:L3347">
    <cfRule type="expression" dxfId="4" priority="8617">
      <formula>AND(NOT(HasFormula(E3348)),E3348&lt;&gt;"")</formula>
    </cfRule>
    <cfRule type="expression" dxfId="3" priority="8618">
      <formula>AND(NOT(HasFormula(A3346)),A3346&lt;&gt;"")</formula>
    </cfRule>
  </conditionalFormatting>
  <conditionalFormatting sqref="D3469 D3481">
    <cfRule type="expression" dxfId="4" priority="8715">
      <formula>AND(NOT(HasFormula(#REF!)),#REF!&lt;&gt;"")</formula>
    </cfRule>
  </conditionalFormatting>
  <conditionalFormatting sqref="E3469 E3481">
    <cfRule type="expression" dxfId="4" priority="8716">
      <formula>AND(NOT(HasFormula(#REF!)),#REF!&lt;&gt;"")</formula>
    </cfRule>
  </conditionalFormatting>
  <conditionalFormatting sqref="H3469 H3481:H3487">
    <cfRule type="expression" dxfId="4" priority="8713">
      <formula>AND(NOT(HasFormula(#REF!)),#REF!&lt;&gt;"")</formula>
    </cfRule>
    <cfRule type="expression" dxfId="3" priority="8714">
      <formula>AND(NOT(HasFormula(XFD3469)),XFD3469&lt;&gt;"")</formula>
    </cfRule>
  </conditionalFormatting>
  <conditionalFormatting sqref="I3469:L3469 I3481:L3481">
    <cfRule type="expression" dxfId="4" priority="8717">
      <formula>AND(NOT(HasFormula(#REF!)),#REF!&lt;&gt;"")</formula>
    </cfRule>
    <cfRule type="expression" dxfId="3" priority="8718">
      <formula>AND(NOT(HasFormula(A3469)),A3469&lt;&gt;"")</formula>
    </cfRule>
  </conditionalFormatting>
  <conditionalFormatting sqref="I3540:L3541">
    <cfRule type="expression" dxfId="4" priority="8777">
      <formula>AND(NOT(HasFormula(E3542)),E3542&lt;&gt;"")</formula>
    </cfRule>
    <cfRule type="expression" dxfId="3" priority="8778">
      <formula>AND(NOT(HasFormula(A3540)),A3540&lt;&gt;"")</formula>
    </cfRule>
  </conditionalFormatting>
  <conditionalFormatting sqref="I3569:L3570">
    <cfRule type="expression" dxfId="4" priority="8789">
      <formula>AND(NOT(HasFormula(E3572)),E3572&lt;&gt;"")</formula>
    </cfRule>
    <cfRule type="expression" dxfId="3" priority="8790">
      <formula>AND(NOT(HasFormula(A3569)),A3569&lt;&gt;"")</formula>
    </cfRule>
  </conditionalFormatting>
  <conditionalFormatting sqref="I3604:L3605">
    <cfRule type="expression" dxfId="4" priority="8813">
      <formula>AND(NOT(HasFormula(E3606)),E3606&lt;&gt;"")</formula>
    </cfRule>
    <cfRule type="expression" dxfId="3" priority="8814">
      <formula>AND(NOT(HasFormula(A3604)),A3604&lt;&gt;"")</formula>
    </cfRule>
  </conditionalFormatting>
  <conditionalFormatting sqref="I3609:L3610">
    <cfRule type="expression" dxfId="4" priority="8831">
      <formula>AND(NOT(HasFormula(E3611)),E3611&lt;&gt;"")</formula>
    </cfRule>
    <cfRule type="expression" dxfId="3" priority="8832">
      <formula>AND(NOT(HasFormula(A3609)),A3609&lt;&gt;"")</formula>
    </cfRule>
  </conditionalFormatting>
  <conditionalFormatting sqref="I3617:L3618">
    <cfRule type="expression" dxfId="4" priority="8839">
      <formula>AND(NOT(HasFormula(E3619)),E3619&lt;&gt;"")</formula>
    </cfRule>
    <cfRule type="expression" dxfId="3" priority="8840">
      <formula>AND(NOT(HasFormula(A3617)),A3617&lt;&gt;"")</formula>
    </cfRule>
  </conditionalFormatting>
  <conditionalFormatting sqref="I3627:L3628">
    <cfRule type="expression" dxfId="4" priority="8851">
      <formula>AND(NOT(HasFormula(E3629)),E3629&lt;&gt;"")</formula>
    </cfRule>
    <cfRule type="expression" dxfId="3" priority="8852">
      <formula>AND(NOT(HasFormula(A3627)),A3627&lt;&gt;"")</formula>
    </cfRule>
  </conditionalFormatting>
  <conditionalFormatting sqref="I3630:L3633">
    <cfRule type="expression" dxfId="4" priority="8857">
      <formula>AND(NOT(HasFormula(E3634)),E3634&lt;&gt;"")</formula>
    </cfRule>
    <cfRule type="expression" dxfId="3" priority="8858">
      <formula>AND(NOT(HasFormula(A3630)),A3630&lt;&gt;"")</formula>
    </cfRule>
  </conditionalFormatting>
  <conditionalFormatting sqref="I3673:L3674">
    <cfRule type="expression" dxfId="4" priority="8875">
      <formula>AND(NOT(HasFormula(E3679)),E3679&lt;&gt;"")</formula>
    </cfRule>
    <cfRule type="expression" dxfId="3" priority="8876">
      <formula>AND(NOT(HasFormula(A3673)),A3673&lt;&gt;"")</formula>
    </cfRule>
  </conditionalFormatting>
  <conditionalFormatting sqref="I3675:L3678">
    <cfRule type="expression" dxfId="4" priority="8873">
      <formula>AND(NOT(HasFormula(E3679)),E3679&lt;&gt;"")</formula>
    </cfRule>
    <cfRule type="expression" dxfId="3" priority="8874">
      <formula>AND(NOT(HasFormula(A3675)),A3675&lt;&gt;"")</formula>
    </cfRule>
  </conditionalFormatting>
  <conditionalFormatting sqref="D3723:D3724 D3727">
    <cfRule type="expression" dxfId="4" priority="8879">
      <formula>AND(NOT(HasFormula(#REF!)),#REF!&lt;&gt;"")</formula>
    </cfRule>
  </conditionalFormatting>
  <conditionalFormatting sqref="E3723:E3724 E3727">
    <cfRule type="expression" dxfId="4" priority="8880">
      <formula>AND(NOT(HasFormula(#REF!)),#REF!&lt;&gt;"")</formula>
    </cfRule>
  </conditionalFormatting>
  <conditionalFormatting sqref="H3723:H3724 H3727">
    <cfRule type="expression" dxfId="4" priority="8877">
      <formula>AND(NOT(HasFormula(#REF!)),#REF!&lt;&gt;"")</formula>
    </cfRule>
    <cfRule type="expression" dxfId="3" priority="8878">
      <formula>AND(NOT(HasFormula(XFD3723)),XFD3723&lt;&gt;"")</formula>
    </cfRule>
  </conditionalFormatting>
  <conditionalFormatting sqref="I3723:L3724 I3727:L3727">
    <cfRule type="expression" dxfId="4" priority="8881">
      <formula>AND(NOT(HasFormula(#REF!)),#REF!&lt;&gt;"")</formula>
    </cfRule>
    <cfRule type="expression" dxfId="3" priority="8882">
      <formula>AND(NOT(HasFormula(A3723)),A3723&lt;&gt;"")</formula>
    </cfRule>
  </conditionalFormatting>
  <conditionalFormatting sqref="I3852:L3853">
    <cfRule type="expression" dxfId="4" priority="8947">
      <formula>AND(NOT(HasFormula(E3854)),E3854&lt;&gt;"")</formula>
    </cfRule>
    <cfRule type="expression" dxfId="3" priority="8948">
      <formula>AND(NOT(HasFormula(A3852)),A3852&lt;&gt;"")</formula>
    </cfRule>
  </conditionalFormatting>
  <conditionalFormatting sqref="I3876:L3877">
    <cfRule type="expression" dxfId="4" priority="8941">
      <formula>AND(NOT(HasFormula(#REF!)),#REF!&lt;&gt;"")</formula>
    </cfRule>
    <cfRule type="expression" dxfId="3" priority="8942">
      <formula>AND(NOT(HasFormula(A3876)),A3876&lt;&gt;"")</formula>
    </cfRule>
  </conditionalFormatting>
  <conditionalFormatting sqref="I3911:L3913">
    <cfRule type="expression" dxfId="4" priority="8965">
      <formula>AND(NOT(HasFormula(#REF!)),#REF!&lt;&gt;"")</formula>
    </cfRule>
    <cfRule type="expression" dxfId="3" priority="8966">
      <formula>AND(NOT(HasFormula(A3911)),A3911&lt;&gt;"")</formula>
    </cfRule>
  </conditionalFormatting>
  <conditionalFormatting sqref="D4067:E4067 D4068:E4068">
    <cfRule type="expression" dxfId="3" priority="151">
      <formula>AND(NOT(HasFormula(XEZ4067)),XEZ4067&lt;&gt;"")</formula>
    </cfRule>
  </conditionalFormatting>
  <conditionalFormatting sqref="D4067 D4068">
    <cfRule type="expression" dxfId="4" priority="150">
      <formula>AND(NOT(HasFormula(XFD4068)),XFD4068&lt;&gt;"")</formula>
    </cfRule>
    <cfRule type="expression" dxfId="2" priority="148">
      <formula>AND(NOT(_xlfn.ISFORMULA(D4067)),D4067&lt;&gt;"")</formula>
    </cfRule>
  </conditionalFormatting>
  <conditionalFormatting sqref="E4067 E4068">
    <cfRule type="expression" dxfId="4" priority="158">
      <formula>AND(NOT(HasFormula(A4068)),A4068&lt;&gt;"")</formula>
    </cfRule>
  </conditionalFormatting>
  <conditionalFormatting sqref="F4067 F4068">
    <cfRule type="containsText" dxfId="5" priority="153" operator="between" text="HRB500E">
      <formula>NOT(ISERROR(SEARCH("HRB500E",F4067)))</formula>
    </cfRule>
    <cfRule type="containsText" dxfId="6" priority="152" operator="between" text="12m">
      <formula>NOT(ISERROR(SEARCH("12m",F4067)))</formula>
    </cfRule>
  </conditionalFormatting>
  <conditionalFormatting sqref="I4067:L4067 I4068:L4068">
    <cfRule type="expression" dxfId="3" priority="157">
      <formula>AND(NOT(HasFormula(A4067)),A4067&lt;&gt;"")</formula>
    </cfRule>
    <cfRule type="expression" dxfId="4" priority="156">
      <formula>AND(NOT(HasFormula(E4068)),E4068&lt;&gt;"")</formula>
    </cfRule>
  </conditionalFormatting>
  <conditionalFormatting sqref="L4067:O4067 L4068:O4068">
    <cfRule type="containsText" dxfId="1" priority="147" operator="between" text="送货车型9.6米">
      <formula>NOT(ISERROR(SEARCH("送货车型9.6米",L4067)))</formula>
    </cfRule>
  </conditionalFormatting>
  <conditionalFormatting sqref="I4087:L4088">
    <cfRule type="expression" dxfId="4" priority="8977">
      <formula>AND(NOT(HasFormula(E4089)),E4089&lt;&gt;"")</formula>
    </cfRule>
    <cfRule type="expression" dxfId="3" priority="8978">
      <formula>AND(NOT(HasFormula(A4087)),A4087&lt;&gt;"")</formula>
    </cfRule>
  </conditionalFormatting>
  <conditionalFormatting sqref="H4125:H4155 H4159:H4160">
    <cfRule type="expression" dxfId="4" priority="122">
      <formula>AND(NOT(HasFormula(D4126)),D4126&lt;&gt;"")</formula>
    </cfRule>
    <cfRule type="expression" dxfId="3" priority="123">
      <formula>AND(NOT(HasFormula(XFD4125)),XFD4125&lt;&gt;"")</formula>
    </cfRule>
  </conditionalFormatting>
  <conditionalFormatting sqref="D4148:E4149 D4150:E4150">
    <cfRule type="expression" dxfId="3" priority="136">
      <formula>AND(NOT(HasFormula(XEZ4148)),XEZ4148&lt;&gt;"")</formula>
    </cfRule>
  </conditionalFormatting>
  <conditionalFormatting sqref="D4148:D4149 D4150">
    <cfRule type="expression" dxfId="4" priority="135">
      <formula>AND(NOT(HasFormula(XFD4149)),XFD4149&lt;&gt;"")</formula>
    </cfRule>
    <cfRule type="expression" dxfId="2" priority="133">
      <formula>AND(NOT(_xlfn.ISFORMULA(D4148)),D4148&lt;&gt;"")</formula>
    </cfRule>
  </conditionalFormatting>
  <conditionalFormatting sqref="E4148:E4149 E4150">
    <cfRule type="expression" dxfId="4" priority="143">
      <formula>AND(NOT(HasFormula(A4149)),A4149&lt;&gt;"")</formula>
    </cfRule>
  </conditionalFormatting>
  <conditionalFormatting sqref="F4148:F4149 F4150">
    <cfRule type="containsText" dxfId="5" priority="138" operator="between" text="HRB500E">
      <formula>NOT(ISERROR(SEARCH("HRB500E",F4148)))</formula>
    </cfRule>
    <cfRule type="containsText" dxfId="6" priority="137" operator="between" text="12m">
      <formula>NOT(ISERROR(SEARCH("12m",F4148)))</formula>
    </cfRule>
  </conditionalFormatting>
  <conditionalFormatting sqref="I4148:L4149 I4150:L4150">
    <cfRule type="expression" dxfId="3" priority="142">
      <formula>AND(NOT(HasFormula(A4148)),A4148&lt;&gt;"")</formula>
    </cfRule>
    <cfRule type="expression" dxfId="4" priority="141">
      <formula>AND(NOT(HasFormula(E4149)),E4149&lt;&gt;"")</formula>
    </cfRule>
  </conditionalFormatting>
  <conditionalFormatting sqref="L4148:O4149 L4150:O4150">
    <cfRule type="containsText" dxfId="1" priority="132" operator="between" text="送货车型9.6米">
      <formula>NOT(ISERROR(SEARCH("送货车型9.6米",L4148)))</formula>
    </cfRule>
  </conditionalFormatting>
  <conditionalFormatting sqref="D4220:E4224">
    <cfRule type="expression" dxfId="3" priority="115">
      <formula>AND(NOT(HasFormula(XEZ4220)),XEZ4220&lt;&gt;"")</formula>
    </cfRule>
  </conditionalFormatting>
  <conditionalFormatting sqref="D4549 D4552 D4574">
    <cfRule type="expression" dxfId="4" priority="9099">
      <formula>AND(NOT(HasFormula(#REF!)),#REF!&lt;&gt;"")</formula>
    </cfRule>
  </conditionalFormatting>
  <conditionalFormatting sqref="E4549 E4552 E4574">
    <cfRule type="expression" dxfId="4" priority="9100">
      <formula>AND(NOT(HasFormula(#REF!)),#REF!&lt;&gt;"")</formula>
    </cfRule>
  </conditionalFormatting>
  <conditionalFormatting sqref="I4549:L4549 I4552:L4552 I4574:L4574">
    <cfRule type="expression" dxfId="4" priority="9101">
      <formula>AND(NOT(HasFormula(#REF!)),#REF!&lt;&gt;"")</formula>
    </cfRule>
    <cfRule type="expression" dxfId="3" priority="9102">
      <formula>AND(NOT(HasFormula(A4549)),A4549&lt;&gt;"")</formula>
    </cfRule>
  </conditionalFormatting>
  <conditionalFormatting sqref="I4633:L4634">
    <cfRule type="expression" dxfId="4" priority="9114">
      <formula>AND(NOT(HasFormula(E4635)),E4635&lt;&gt;"")</formula>
    </cfRule>
    <cfRule type="expression" dxfId="3" priority="9115">
      <formula>AND(NOT(HasFormula(A4633)),A4633&lt;&gt;"")</formula>
    </cfRule>
  </conditionalFormatting>
  <conditionalFormatting sqref="I4658:L4659">
    <cfRule type="expression" dxfId="4" priority="9148">
      <formula>AND(NOT(HasFormula(E4660)),E4660&lt;&gt;"")</formula>
    </cfRule>
    <cfRule type="expression" dxfId="3" priority="9149">
      <formula>AND(NOT(HasFormula(A4658)),A4658&lt;&gt;"")</formula>
    </cfRule>
  </conditionalFormatting>
  <conditionalFormatting sqref="D4702:D4704 D4725">
    <cfRule type="expression" dxfId="4" priority="9130">
      <formula>AND(NOT(HasFormula(#REF!)),#REF!&lt;&gt;"")</formula>
    </cfRule>
  </conditionalFormatting>
  <conditionalFormatting sqref="E4702:E4704 E4725">
    <cfRule type="expression" dxfId="4" priority="9131">
      <formula>AND(NOT(HasFormula(#REF!)),#REF!&lt;&gt;"")</formula>
    </cfRule>
  </conditionalFormatting>
  <conditionalFormatting sqref="H4702:H4704 H4725">
    <cfRule type="expression" dxfId="4" priority="9128">
      <formula>AND(NOT(HasFormula(#REF!)),#REF!&lt;&gt;"")</formula>
    </cfRule>
    <cfRule type="expression" dxfId="3" priority="9129">
      <formula>AND(NOT(HasFormula(XFD4702)),XFD4702&lt;&gt;"")</formula>
    </cfRule>
  </conditionalFormatting>
  <conditionalFormatting sqref="I4702:L4704 I4725:L4725">
    <cfRule type="expression" dxfId="4" priority="9132">
      <formula>AND(NOT(HasFormula(#REF!)),#REF!&lt;&gt;"")</formula>
    </cfRule>
    <cfRule type="expression" dxfId="3" priority="9133">
      <formula>AND(NOT(HasFormula(A4702)),A4702&lt;&gt;"")</formula>
    </cfRule>
  </conditionalFormatting>
  <conditionalFormatting sqref="H4868:H4883 H4887 H4891:H4906">
    <cfRule type="expression" dxfId="4" priority="16">
      <formula>AND(NOT(HasFormula(D4869)),D4869&lt;&gt;"")</formula>
    </cfRule>
    <cfRule type="expression" dxfId="3" priority="17">
      <formula>AND(NOT(HasFormula(XFD4868)),XFD4868&lt;&gt;"")</formula>
    </cfRule>
  </conditionalFormatting>
  <conditionalFormatting sqref="D4878:E4907">
    <cfRule type="expression" dxfId="3" priority="24">
      <formula>AND(NOT(HasFormula(XEZ4878)),XEZ4878&lt;&gt;"")</formula>
    </cfRule>
  </conditionalFormatting>
  <conditionalFormatting sqref="D4878:D4883 D4887 D4890:D4907">
    <cfRule type="expression" dxfId="2" priority="21">
      <formula>AND(NOT(_xlfn.ISFORMULA(D4878)),D4878&lt;&gt;"")</formula>
    </cfRule>
    <cfRule type="expression" dxfId="4" priority="23">
      <formula>AND(NOT(HasFormula(XFD4879)),XFD4879&lt;&gt;"")</formula>
    </cfRule>
  </conditionalFormatting>
  <conditionalFormatting sqref="E4878:E4883 E4887 E4890:E4907">
    <cfRule type="expression" dxfId="4" priority="31">
      <formula>AND(NOT(HasFormula(A4879)),A4879&lt;&gt;"")</formula>
    </cfRule>
  </conditionalFormatting>
  <conditionalFormatting sqref="I4878:L4883 I4887:L4887 I4890:L4906 I4907:J4907 L4907">
    <cfRule type="expression" dxfId="4" priority="29">
      <formula>AND(NOT(HasFormula(E4879)),E4879&lt;&gt;"")</formula>
    </cfRule>
    <cfRule type="expression" dxfId="3" priority="30">
      <formula>AND(NOT(HasFormula(A4878)),A4878&lt;&gt;"")</formula>
    </cfRule>
  </conditionalFormatting>
  <conditionalFormatting sqref="L4878:O4907">
    <cfRule type="containsText" dxfId="1" priority="20" operator="between" text="送货车型9.6米">
      <formula>NOT(ISERROR(SEARCH("送货车型9.6米",L4878)))</formula>
    </cfRule>
  </conditionalFormatting>
  <conditionalFormatting sqref="I4884:L4886">
    <cfRule type="expression" dxfId="4" priority="9171">
      <formula>AND(NOT(HasFormula(E4887)),E4887&lt;&gt;"")</formula>
    </cfRule>
    <cfRule type="expression" dxfId="3" priority="9172">
      <formula>AND(NOT(HasFormula(A4884)),A4884&lt;&gt;"")</formula>
    </cfRule>
  </conditionalFormatting>
  <conditionalFormatting sqref="I4888:L4889">
    <cfRule type="expression" dxfId="4" priority="9178">
      <formula>AND(NOT(HasFormula(E4890)),E4890&lt;&gt;"")</formula>
    </cfRule>
    <cfRule type="expression" dxfId="3" priority="9179">
      <formula>AND(NOT(HasFormula(A4888)),A4888&lt;&gt;"")</formula>
    </cfRule>
  </conditionalFormatting>
  <conditionalFormatting sqref="I5027:L5028">
    <cfRule type="expression" dxfId="4" priority="9220">
      <formula>AND(NOT(HasFormula(E5029)),E5029&lt;&gt;"")</formula>
    </cfRule>
    <cfRule type="expression" dxfId="3" priority="9221">
      <formula>AND(NOT(HasFormula(A5027)),A5027&lt;&gt;"")</formula>
    </cfRule>
  </conditionalFormatting>
  <conditionalFormatting sqref="D1047521:E1048576">
    <cfRule type="expression" dxfId="4" priority="7659">
      <formula>AND(NOT(HasFormula(XFD1)),XFD1&lt;&gt;"")</formula>
    </cfRule>
    <cfRule type="expression" dxfId="3" priority="7660">
      <formula>AND(NOT(HasFormula(XEZ1047521)),XEZ1047521&lt;&gt;"")</formula>
    </cfRule>
  </conditionalFormatting>
  <conditionalFormatting sqref="I1047527:L1048576">
    <cfRule type="expression" dxfId="4" priority="7761">
      <formula>AND(NOT(HasFormula(E1)),E1&lt;&gt;"")</formula>
    </cfRule>
    <cfRule type="expression" dxfId="3" priority="7762">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workbookViewId="0">
      <pane xSplit="2" topLeftCell="D1" activePane="topRight" state="frozen"/>
      <selection/>
      <selection pane="topRight" activeCell="E26" sqref="E26"/>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231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230</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224</v>
      </c>
      <c r="E62" s="39" t="s">
        <v>224</v>
      </c>
      <c r="F62" s="40" t="s">
        <v>405</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406</v>
      </c>
      <c r="I62" s="40">
        <v>13540231225</v>
      </c>
      <c r="J62" s="55"/>
      <c r="K62" s="52" t="s">
        <v>407</v>
      </c>
      <c r="L62" s="54"/>
      <c r="M62" s="39" t="s">
        <v>408</v>
      </c>
    </row>
    <row r="63" s="25" customFormat="1" spans="1:13">
      <c r="A63" s="26"/>
      <c r="B63" s="26"/>
      <c r="C63" s="27"/>
      <c r="D63" s="39" t="s">
        <v>228</v>
      </c>
      <c r="E63" s="39" t="s">
        <v>228</v>
      </c>
      <c r="F63" s="40" t="s">
        <v>405</v>
      </c>
      <c r="G63" s="39" t="str">
        <f t="shared" si="2"/>
        <v>(五冶钢构龙泉东洪片区70亩住宅、商业及配套工程项目二标段)成都市龙泉驿外东洪路地铁2号线惠王陵地铁C口</v>
      </c>
      <c r="H63" s="40" t="s">
        <v>409</v>
      </c>
      <c r="I63" s="40">
        <v>15014331252</v>
      </c>
      <c r="J63" s="55"/>
      <c r="K63" s="52" t="s">
        <v>410</v>
      </c>
      <c r="L63" s="54"/>
      <c r="M63" s="39" t="s">
        <v>408</v>
      </c>
    </row>
    <row r="64" s="25" customFormat="1" spans="1:13">
      <c r="A64" s="26"/>
      <c r="B64" s="26"/>
      <c r="C64" s="27"/>
      <c r="D64" s="39" t="s">
        <v>240</v>
      </c>
      <c r="E64" s="39" t="s">
        <v>240</v>
      </c>
      <c r="F64" s="40" t="s">
        <v>405</v>
      </c>
      <c r="G64" s="39" t="str">
        <f t="shared" si="2"/>
        <v>(五冶钢构龙泉东洪片区70亩住宅、商业及配套工程项目三标段)成都市龙泉驿外东洪路地铁2号线惠王陵地铁C口</v>
      </c>
      <c r="H64" s="40" t="s">
        <v>409</v>
      </c>
      <c r="I64" s="40">
        <v>15014331252</v>
      </c>
      <c r="J64" s="55"/>
      <c r="K64" s="52" t="s">
        <v>411</v>
      </c>
      <c r="L64" s="54"/>
      <c r="M64" s="39" t="s">
        <v>408</v>
      </c>
    </row>
    <row r="65" s="25" customFormat="1" spans="1:13">
      <c r="A65" s="26"/>
      <c r="B65" s="26"/>
      <c r="C65" s="27"/>
      <c r="D65" s="39" t="s">
        <v>225</v>
      </c>
      <c r="E65" s="39" t="s">
        <v>225</v>
      </c>
      <c r="F65" s="40" t="s">
        <v>405</v>
      </c>
      <c r="G65" s="39" t="str">
        <f t="shared" si="2"/>
        <v>(五冶钢构龙泉东洪片区85亩住宅、商业及配套工程项目一标段)成都市龙泉驿外东洪路地铁2号线惠王陵地铁C口</v>
      </c>
      <c r="H65" s="40" t="s">
        <v>412</v>
      </c>
      <c r="I65" s="40">
        <v>18599951655</v>
      </c>
      <c r="J65" s="55"/>
      <c r="K65" s="52" t="s">
        <v>413</v>
      </c>
      <c r="L65" s="54"/>
      <c r="M65" s="39" t="s">
        <v>408</v>
      </c>
    </row>
    <row r="66" s="25" customFormat="1" spans="1:13">
      <c r="A66" s="26"/>
      <c r="B66" s="26"/>
      <c r="C66" s="27"/>
      <c r="D66" s="39" t="s">
        <v>226</v>
      </c>
      <c r="E66" s="39" t="s">
        <v>226</v>
      </c>
      <c r="F66" s="40" t="s">
        <v>405</v>
      </c>
      <c r="G66" s="39" t="str">
        <f t="shared" si="2"/>
        <v>(五冶钢构龙泉东洪片区85亩住宅、商业及配套工程项目二标段)成都市龙泉驿外东洪路地铁2号线惠王陵地铁C口</v>
      </c>
      <c r="H66" s="40" t="s">
        <v>414</v>
      </c>
      <c r="I66" s="40">
        <v>18381013849</v>
      </c>
      <c r="J66" s="55"/>
      <c r="K66" s="52" t="s">
        <v>415</v>
      </c>
      <c r="L66" s="54"/>
      <c r="M66" s="39" t="s">
        <v>408</v>
      </c>
    </row>
    <row r="67" s="25" customFormat="1" spans="1:13">
      <c r="A67" s="26"/>
      <c r="B67" s="26"/>
      <c r="C67" s="27"/>
      <c r="D67" s="39" t="s">
        <v>229</v>
      </c>
      <c r="E67" s="39" t="s">
        <v>229</v>
      </c>
      <c r="F67" s="40" t="s">
        <v>405</v>
      </c>
      <c r="G67" s="39" t="str">
        <f t="shared" si="2"/>
        <v>(五冶钢构龙泉东洪片区85亩住宅、商业及配套工程项目三标段)成都市龙泉驿外东洪路地铁2号线惠王陵地铁C口</v>
      </c>
      <c r="H67" s="40" t="s">
        <v>416</v>
      </c>
      <c r="I67" s="40">
        <v>13889142392</v>
      </c>
      <c r="J67" s="55"/>
      <c r="K67" s="52" t="s">
        <v>417</v>
      </c>
      <c r="L67" s="54"/>
      <c r="M67" s="39" t="s">
        <v>408</v>
      </c>
    </row>
    <row r="68" s="25" customFormat="1" spans="1:13">
      <c r="A68" s="26"/>
      <c r="B68" s="26"/>
      <c r="C68" s="27"/>
      <c r="D68" s="46" t="s">
        <v>418</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419</v>
      </c>
      <c r="I68" s="40">
        <v>18228076992</v>
      </c>
      <c r="J68" s="51" t="s">
        <v>420</v>
      </c>
      <c r="K68" s="52" t="s">
        <v>421</v>
      </c>
      <c r="L68" s="54"/>
      <c r="M68" s="39" t="s">
        <v>422</v>
      </c>
    </row>
    <row r="69" s="25" customFormat="1" spans="1:13">
      <c r="A69" s="26"/>
      <c r="B69" s="26"/>
      <c r="C69" s="27"/>
      <c r="D69" s="46" t="s">
        <v>418</v>
      </c>
      <c r="E69" s="39" t="s">
        <v>204</v>
      </c>
      <c r="F69" s="40" t="s">
        <v>401</v>
      </c>
      <c r="G69" s="39" t="str">
        <f>"("&amp;E69&amp;")"&amp;"四川省达州市达川区达州南站"</f>
        <v>(武汉电气化局成达万高铁强电项目-达州主城区-达州南站)四川省达州市达川区达州南站</v>
      </c>
      <c r="H69" s="40" t="s">
        <v>423</v>
      </c>
      <c r="I69" s="40">
        <v>18782679099</v>
      </c>
      <c r="J69" s="51" t="s">
        <v>420</v>
      </c>
      <c r="K69" s="52" t="s">
        <v>421</v>
      </c>
      <c r="L69" s="54"/>
      <c r="M69" s="39" t="s">
        <v>422</v>
      </c>
    </row>
    <row r="70" s="25" customFormat="1" spans="1:13">
      <c r="A70" s="26"/>
      <c r="B70" s="26"/>
      <c r="C70" s="27"/>
      <c r="D70" s="46" t="s">
        <v>418</v>
      </c>
      <c r="E70" s="39" t="s">
        <v>424</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419</v>
      </c>
      <c r="I70" s="40">
        <v>18228076992</v>
      </c>
      <c r="J70" s="51" t="s">
        <v>420</v>
      </c>
      <c r="K70" s="52" t="s">
        <v>421</v>
      </c>
      <c r="L70" s="54"/>
      <c r="M70" s="39" t="s">
        <v>422</v>
      </c>
    </row>
    <row r="71" s="25" customFormat="1" spans="1:13">
      <c r="A71" s="26"/>
      <c r="B71" s="26"/>
      <c r="C71" s="27"/>
      <c r="D71" s="46" t="s">
        <v>418</v>
      </c>
      <c r="E71" s="39" t="s">
        <v>176</v>
      </c>
      <c r="F71" s="40" t="s">
        <v>401</v>
      </c>
      <c r="G71" s="39" t="str">
        <f>"("&amp;E71&amp;")"&amp;"四川省达州市渠县渠北镇雷家湾渠县北站旁"</f>
        <v>(武汉电气化局成达万高铁强电项目-渠县)四川省达州市渠县渠北镇雷家湾渠县北站旁</v>
      </c>
      <c r="H71" s="40" t="s">
        <v>425</v>
      </c>
      <c r="I71" s="40">
        <v>18779627939</v>
      </c>
      <c r="J71" s="51" t="s">
        <v>420</v>
      </c>
      <c r="K71" s="52" t="s">
        <v>421</v>
      </c>
      <c r="L71" s="54"/>
      <c r="M71" s="39" t="s">
        <v>422</v>
      </c>
    </row>
    <row r="72" s="25" customFormat="1" spans="1:13">
      <c r="A72" s="26"/>
      <c r="B72" s="26"/>
      <c r="C72" s="27"/>
      <c r="D72" s="46" t="s">
        <v>418</v>
      </c>
      <c r="E72" s="39" t="s">
        <v>426</v>
      </c>
      <c r="F72" s="40" t="s">
        <v>401</v>
      </c>
      <c r="G72" s="39"/>
      <c r="H72" s="40"/>
      <c r="I72" s="40"/>
      <c r="J72" s="51" t="s">
        <v>420</v>
      </c>
      <c r="K72" s="52" t="s">
        <v>421</v>
      </c>
      <c r="L72" s="54"/>
      <c r="M72" s="39" t="s">
        <v>422</v>
      </c>
    </row>
    <row r="73" s="25" customFormat="1" spans="1:13">
      <c r="A73" s="26"/>
      <c r="B73" s="26"/>
      <c r="C73" s="27"/>
      <c r="D73" s="46" t="s">
        <v>418</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427</v>
      </c>
      <c r="I73" s="40">
        <v>18381485052</v>
      </c>
      <c r="J73" s="51" t="s">
        <v>420</v>
      </c>
      <c r="K73" s="52" t="s">
        <v>421</v>
      </c>
      <c r="L73" s="54"/>
      <c r="M73" s="39" t="s">
        <v>422</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428</v>
      </c>
      <c r="I74" s="40">
        <v>18883488177</v>
      </c>
      <c r="J74" s="51" t="s">
        <v>429</v>
      </c>
      <c r="K74" s="52" t="s">
        <v>430</v>
      </c>
      <c r="L74" s="54"/>
      <c r="M74" s="39" t="s">
        <v>431</v>
      </c>
    </row>
    <row r="75" s="25" customFormat="1" spans="1:13">
      <c r="A75" s="26"/>
      <c r="B75" s="26"/>
      <c r="C75" s="27"/>
      <c r="D75" s="39" t="s">
        <v>187</v>
      </c>
      <c r="E75" s="39" t="s">
        <v>187</v>
      </c>
      <c r="F75" s="40" t="s">
        <v>432</v>
      </c>
      <c r="G75" s="39" t="str">
        <f>"("&amp;E75&amp;")"&amp;"四川省乐山市市中区苏稽镇周山嘴"</f>
        <v>(乐山市校地共建产教融合基地建设项目一标段)四川省乐山市市中区苏稽镇周山嘴</v>
      </c>
      <c r="H75" s="40" t="s">
        <v>433</v>
      </c>
      <c r="I75" s="40">
        <v>13668153241</v>
      </c>
      <c r="J75" s="51" t="s">
        <v>434</v>
      </c>
      <c r="K75" s="52" t="s">
        <v>435</v>
      </c>
      <c r="L75" s="54"/>
      <c r="M75" s="39" t="s">
        <v>436</v>
      </c>
    </row>
    <row r="76" s="25" customFormat="1" spans="1:13">
      <c r="A76" s="26"/>
      <c r="B76" s="26"/>
      <c r="C76" s="27"/>
      <c r="D76" s="39" t="s">
        <v>186</v>
      </c>
      <c r="E76" s="39" t="s">
        <v>186</v>
      </c>
      <c r="F76" s="40" t="s">
        <v>432</v>
      </c>
      <c r="G76" s="39" t="str">
        <f>"("&amp;E76&amp;")"&amp;"四川省乐山市市中区苏稽镇"</f>
        <v>(乐山市校地共建产教融合基地建设项目二标段)四川省乐山市市中区苏稽镇</v>
      </c>
      <c r="H76" s="40" t="s">
        <v>437</v>
      </c>
      <c r="I76" s="40">
        <v>13990276572</v>
      </c>
      <c r="J76" s="51" t="s">
        <v>438</v>
      </c>
      <c r="K76" s="52" t="s">
        <v>439</v>
      </c>
      <c r="L76" s="54"/>
      <c r="M76" s="39" t="s">
        <v>440</v>
      </c>
    </row>
    <row r="77" hidden="1" spans="4:13">
      <c r="D77" s="44" t="s">
        <v>441</v>
      </c>
      <c r="E77" s="45" t="s">
        <v>442</v>
      </c>
      <c r="F77" s="40" t="s">
        <v>443</v>
      </c>
      <c r="G77" s="39" t="str">
        <f t="shared" ref="G71:G116" si="3">"("&amp;E77&amp;")"&amp;"四川省南充市顺庆区搬罾街道学府大道二段"</f>
        <v>(五冶钢构医学科学产业园建设项目房建一部-二标（3-3）)四川省南充市顺庆区搬罾街道学府大道二段</v>
      </c>
      <c r="H77" s="40" t="s">
        <v>444</v>
      </c>
      <c r="I77" s="40">
        <v>18141337338</v>
      </c>
      <c r="J77" s="45" t="s">
        <v>445</v>
      </c>
      <c r="K77" s="50" t="s">
        <v>446</v>
      </c>
      <c r="L77" s="47"/>
      <c r="M77" s="39" t="s">
        <v>447</v>
      </c>
    </row>
    <row r="78" hidden="1" spans="4:13">
      <c r="D78" s="44" t="s">
        <v>441</v>
      </c>
      <c r="E78" s="45" t="s">
        <v>448</v>
      </c>
      <c r="F78" s="40" t="s">
        <v>443</v>
      </c>
      <c r="G78" s="39" t="str">
        <f t="shared" si="3"/>
        <v>(五冶钢构医学科学产业园建设项目房建一部-三标（2-1）)四川省南充市顺庆区搬罾街道学府大道二段</v>
      </c>
      <c r="H78" s="40" t="s">
        <v>444</v>
      </c>
      <c r="I78" s="40">
        <v>18141337338</v>
      </c>
      <c r="J78" s="45" t="s">
        <v>445</v>
      </c>
      <c r="K78" s="50" t="s">
        <v>446</v>
      </c>
      <c r="L78" s="47"/>
      <c r="M78" s="39" t="s">
        <v>447</v>
      </c>
    </row>
    <row r="79" hidden="1" spans="4:13">
      <c r="D79" s="44" t="s">
        <v>441</v>
      </c>
      <c r="E79" s="45" t="s">
        <v>449</v>
      </c>
      <c r="F79" s="40" t="s">
        <v>443</v>
      </c>
      <c r="G79" s="39" t="str">
        <f t="shared" si="3"/>
        <v>(五冶钢构医学科学产业园建设项目房建一部-三标（2-2）)四川省南充市顺庆区搬罾街道学府大道二段</v>
      </c>
      <c r="H79" s="40" t="s">
        <v>444</v>
      </c>
      <c r="I79" s="40">
        <v>18141337338</v>
      </c>
      <c r="J79" s="45" t="s">
        <v>445</v>
      </c>
      <c r="K79" s="50" t="s">
        <v>446</v>
      </c>
      <c r="L79" s="47"/>
      <c r="M79" s="39" t="s">
        <v>447</v>
      </c>
    </row>
    <row r="80" hidden="1" spans="4:13">
      <c r="D80" s="44" t="s">
        <v>441</v>
      </c>
      <c r="E80" s="45" t="s">
        <v>450</v>
      </c>
      <c r="F80" s="40" t="s">
        <v>443</v>
      </c>
      <c r="G80" s="39" t="str">
        <f t="shared" si="3"/>
        <v>(五冶钢构医学科学产业园建设项目房建一部-三标（2-3）)四川省南充市顺庆区搬罾街道学府大道二段</v>
      </c>
      <c r="H80" s="40" t="s">
        <v>444</v>
      </c>
      <c r="I80" s="40">
        <v>18141337338</v>
      </c>
      <c r="J80" s="45" t="s">
        <v>445</v>
      </c>
      <c r="K80" s="50" t="s">
        <v>446</v>
      </c>
      <c r="L80" s="47"/>
      <c r="M80" s="39" t="s">
        <v>447</v>
      </c>
    </row>
    <row r="81" hidden="1" spans="4:13">
      <c r="D81" s="44" t="s">
        <v>441</v>
      </c>
      <c r="E81" s="45" t="s">
        <v>451</v>
      </c>
      <c r="F81" s="40" t="s">
        <v>443</v>
      </c>
      <c r="G81" s="39" t="str">
        <f t="shared" si="3"/>
        <v>(五冶钢构医学科学产业园建设项目房建一部-四标（3-4）)四川省南充市顺庆区搬罾街道学府大道二段</v>
      </c>
      <c r="H81" s="40" t="s">
        <v>444</v>
      </c>
      <c r="I81" s="40">
        <v>18141337338</v>
      </c>
      <c r="J81" s="45" t="s">
        <v>445</v>
      </c>
      <c r="K81" s="50" t="s">
        <v>446</v>
      </c>
      <c r="L81" s="47"/>
      <c r="M81" s="39" t="s">
        <v>447</v>
      </c>
    </row>
    <row r="82" hidden="1" spans="4:13">
      <c r="D82" s="44" t="s">
        <v>441</v>
      </c>
      <c r="E82" s="45" t="s">
        <v>452</v>
      </c>
      <c r="F82" s="40" t="s">
        <v>443</v>
      </c>
      <c r="G82" s="39" t="str">
        <f t="shared" si="3"/>
        <v>(五冶钢构医学科学产业园建设项目房建一部-四标（3-5）)四川省南充市顺庆区搬罾街道学府大道二段</v>
      </c>
      <c r="H82" s="40" t="s">
        <v>444</v>
      </c>
      <c r="I82" s="40">
        <v>18141337338</v>
      </c>
      <c r="J82" s="45" t="s">
        <v>445</v>
      </c>
      <c r="K82" s="50" t="s">
        <v>446</v>
      </c>
      <c r="L82" s="47"/>
      <c r="M82" s="39" t="s">
        <v>447</v>
      </c>
    </row>
    <row r="83" hidden="1" spans="4:13">
      <c r="D83" s="44" t="s">
        <v>441</v>
      </c>
      <c r="E83" s="45" t="s">
        <v>453</v>
      </c>
      <c r="F83" s="40" t="s">
        <v>443</v>
      </c>
      <c r="G83" s="39" t="str">
        <f t="shared" si="3"/>
        <v>(五冶钢构医学科学产业园建设项目房建一部-四标（3-6）)四川省南充市顺庆区搬罾街道学府大道二段</v>
      </c>
      <c r="H83" s="40" t="s">
        <v>444</v>
      </c>
      <c r="I83" s="40">
        <v>18141337338</v>
      </c>
      <c r="J83" s="45" t="s">
        <v>445</v>
      </c>
      <c r="K83" s="50" t="s">
        <v>446</v>
      </c>
      <c r="L83" s="47"/>
      <c r="M83" s="39" t="s">
        <v>447</v>
      </c>
    </row>
    <row r="84" hidden="1" spans="4:13">
      <c r="D84" s="44" t="s">
        <v>441</v>
      </c>
      <c r="E84" s="45" t="s">
        <v>151</v>
      </c>
      <c r="F84" s="40" t="s">
        <v>443</v>
      </c>
      <c r="G84" s="39" t="str">
        <f t="shared" si="3"/>
        <v>(五冶钢构医学科学产业园建设项目房建一部-四标（3-7）)四川省南充市顺庆区搬罾街道学府大道二段</v>
      </c>
      <c r="H84" s="40" t="s">
        <v>444</v>
      </c>
      <c r="I84" s="40">
        <v>18141337338</v>
      </c>
      <c r="J84" s="45" t="s">
        <v>445</v>
      </c>
      <c r="K84" s="50" t="s">
        <v>446</v>
      </c>
      <c r="L84" s="47"/>
      <c r="M84" s="39" t="s">
        <v>447</v>
      </c>
    </row>
    <row r="85" hidden="1" spans="4:13">
      <c r="D85" s="44" t="s">
        <v>441</v>
      </c>
      <c r="E85" s="45" t="s">
        <v>454</v>
      </c>
      <c r="F85" s="40" t="s">
        <v>443</v>
      </c>
      <c r="G85" s="39" t="str">
        <f t="shared" si="3"/>
        <v>(五冶钢构医学科学产业园建设项目房建一部-五标（校医院6-1）)四川省南充市顺庆区搬罾街道学府大道二段</v>
      </c>
      <c r="H85" s="40" t="s">
        <v>444</v>
      </c>
      <c r="I85" s="40">
        <v>18141337338</v>
      </c>
      <c r="J85" s="45" t="s">
        <v>445</v>
      </c>
      <c r="K85" s="50" t="s">
        <v>446</v>
      </c>
      <c r="L85" s="47"/>
      <c r="M85" s="39" t="s">
        <v>447</v>
      </c>
    </row>
    <row r="86" hidden="1" spans="4:13">
      <c r="D86" s="44" t="s">
        <v>441</v>
      </c>
      <c r="E86" s="45" t="s">
        <v>455</v>
      </c>
      <c r="F86" s="40" t="s">
        <v>443</v>
      </c>
      <c r="G86" s="39" t="str">
        <f t="shared" si="3"/>
        <v>(五冶钢构医学科学产业园建设项目房建一部-六标（3-1）)四川省南充市顺庆区搬罾街道学府大道二段</v>
      </c>
      <c r="H86" s="40" t="s">
        <v>444</v>
      </c>
      <c r="I86" s="40">
        <v>18141337338</v>
      </c>
      <c r="J86" s="45" t="s">
        <v>445</v>
      </c>
      <c r="K86" s="50" t="s">
        <v>446</v>
      </c>
      <c r="L86" s="47"/>
      <c r="M86" s="39" t="s">
        <v>447</v>
      </c>
    </row>
    <row r="87" hidden="1" spans="4:13">
      <c r="D87" s="44" t="s">
        <v>441</v>
      </c>
      <c r="E87" s="45" t="s">
        <v>456</v>
      </c>
      <c r="F87" s="40" t="s">
        <v>443</v>
      </c>
      <c r="G87" s="39" t="str">
        <f t="shared" si="3"/>
        <v>(五冶钢构医学科学产业园建设项目房建二部-一标（1-3）)四川省南充市顺庆区搬罾街道学府大道二段</v>
      </c>
      <c r="H87" s="40" t="s">
        <v>457</v>
      </c>
      <c r="I87" s="40">
        <v>19950525030</v>
      </c>
      <c r="J87" s="45" t="s">
        <v>445</v>
      </c>
      <c r="K87" s="50" t="s">
        <v>446</v>
      </c>
      <c r="L87" s="47"/>
      <c r="M87" s="39" t="s">
        <v>447</v>
      </c>
    </row>
    <row r="88" hidden="1" spans="4:13">
      <c r="D88" s="44" t="s">
        <v>441</v>
      </c>
      <c r="E88" s="45" t="s">
        <v>458</v>
      </c>
      <c r="F88" s="40" t="s">
        <v>443</v>
      </c>
      <c r="G88" s="39" t="str">
        <f t="shared" si="3"/>
        <v>(五冶钢构医学科学产业园建设项目房建二部-一标（1-4）)四川省南充市顺庆区搬罾街道学府大道二段</v>
      </c>
      <c r="H88" s="40" t="s">
        <v>457</v>
      </c>
      <c r="I88" s="40">
        <v>19950525030</v>
      </c>
      <c r="J88" s="45" t="s">
        <v>445</v>
      </c>
      <c r="K88" s="50" t="s">
        <v>446</v>
      </c>
      <c r="L88" s="47"/>
      <c r="M88" s="39" t="s">
        <v>447</v>
      </c>
    </row>
    <row r="89" hidden="1" spans="4:13">
      <c r="D89" s="44" t="s">
        <v>441</v>
      </c>
      <c r="E89" s="45" t="s">
        <v>459</v>
      </c>
      <c r="F89" s="40" t="s">
        <v>443</v>
      </c>
      <c r="G89" s="39" t="str">
        <f t="shared" si="3"/>
        <v>(五冶钢构医学科学产业园建设项目房建二部-一标（1-6）)四川省南充市顺庆区搬罾街道学府大道二段</v>
      </c>
      <c r="H89" s="40" t="s">
        <v>457</v>
      </c>
      <c r="I89" s="40">
        <v>19950525030</v>
      </c>
      <c r="J89" s="45" t="s">
        <v>445</v>
      </c>
      <c r="K89" s="50" t="s">
        <v>446</v>
      </c>
      <c r="L89" s="47"/>
      <c r="M89" s="39" t="s">
        <v>447</v>
      </c>
    </row>
    <row r="90" hidden="1" spans="4:13">
      <c r="D90" s="44" t="s">
        <v>441</v>
      </c>
      <c r="E90" s="45" t="s">
        <v>460</v>
      </c>
      <c r="F90" s="40" t="s">
        <v>443</v>
      </c>
      <c r="G90" s="39" t="str">
        <f t="shared" si="3"/>
        <v>(五冶钢构医学科学产业园建设项目房建二部-一标（1-7）)四川省南充市顺庆区搬罾街道学府大道二段</v>
      </c>
      <c r="H90" s="40" t="s">
        <v>457</v>
      </c>
      <c r="I90" s="40">
        <v>19950525030</v>
      </c>
      <c r="J90" s="45" t="s">
        <v>445</v>
      </c>
      <c r="K90" s="50" t="s">
        <v>446</v>
      </c>
      <c r="L90" s="47"/>
      <c r="M90" s="39" t="s">
        <v>447</v>
      </c>
    </row>
    <row r="91" hidden="1" spans="4:13">
      <c r="D91" s="44" t="s">
        <v>441</v>
      </c>
      <c r="E91" s="45" t="s">
        <v>461</v>
      </c>
      <c r="F91" s="40" t="s">
        <v>443</v>
      </c>
      <c r="G91" s="39" t="str">
        <f t="shared" si="3"/>
        <v>(五冶钢构医学科学产业园建设项目房建二部-二标（图情信息中心1-1）)四川省南充市顺庆区搬罾街道学府大道二段</v>
      </c>
      <c r="H91" s="40" t="s">
        <v>457</v>
      </c>
      <c r="I91" s="40">
        <v>19950525030</v>
      </c>
      <c r="J91" s="45" t="s">
        <v>445</v>
      </c>
      <c r="K91" s="50" t="s">
        <v>446</v>
      </c>
      <c r="L91" s="47"/>
      <c r="M91" s="39" t="s">
        <v>447</v>
      </c>
    </row>
    <row r="92" hidden="1" spans="4:13">
      <c r="D92" s="44" t="s">
        <v>441</v>
      </c>
      <c r="E92" s="45" t="s">
        <v>59</v>
      </c>
      <c r="F92" s="40" t="s">
        <v>443</v>
      </c>
      <c r="G92" s="39" t="str">
        <f t="shared" si="3"/>
        <v>(五冶钢构医学科学产业园建设项目房建二部-三标（1-2）)四川省南充市顺庆区搬罾街道学府大道二段</v>
      </c>
      <c r="H92" s="40" t="s">
        <v>457</v>
      </c>
      <c r="I92" s="40">
        <v>19950525030</v>
      </c>
      <c r="J92" s="45" t="s">
        <v>445</v>
      </c>
      <c r="K92" s="50" t="s">
        <v>446</v>
      </c>
      <c r="L92" s="47"/>
      <c r="M92" s="39" t="s">
        <v>447</v>
      </c>
    </row>
    <row r="93" hidden="1" spans="4:13">
      <c r="D93" s="44" t="s">
        <v>441</v>
      </c>
      <c r="E93" s="45" t="s">
        <v>71</v>
      </c>
      <c r="F93" s="40" t="s">
        <v>443</v>
      </c>
      <c r="G93" s="39" t="str">
        <f t="shared" si="3"/>
        <v>(五冶钢构医学科学产业园建设项目房建二部-三标（1-5）)四川省南充市顺庆区搬罾街道学府大道二段</v>
      </c>
      <c r="H93" s="40" t="s">
        <v>457</v>
      </c>
      <c r="I93" s="40">
        <v>19950525030</v>
      </c>
      <c r="J93" s="45" t="s">
        <v>445</v>
      </c>
      <c r="K93" s="50" t="s">
        <v>446</v>
      </c>
      <c r="L93" s="47"/>
      <c r="M93" s="39" t="s">
        <v>447</v>
      </c>
    </row>
    <row r="94" hidden="1" spans="4:13">
      <c r="D94" s="44" t="s">
        <v>441</v>
      </c>
      <c r="E94" s="45" t="s">
        <v>462</v>
      </c>
      <c r="F94" s="40" t="s">
        <v>443</v>
      </c>
      <c r="G94" s="39" t="str">
        <f t="shared" si="3"/>
        <v>(五冶钢构医学科学产业园建设项目房建二部-三标（5-1）)四川省南充市顺庆区搬罾街道学府大道二段</v>
      </c>
      <c r="H94" s="40" t="s">
        <v>457</v>
      </c>
      <c r="I94" s="40">
        <v>19950525030</v>
      </c>
      <c r="J94" s="45" t="s">
        <v>445</v>
      </c>
      <c r="K94" s="50" t="s">
        <v>446</v>
      </c>
      <c r="L94" s="47"/>
      <c r="M94" s="39" t="s">
        <v>447</v>
      </c>
    </row>
    <row r="95" hidden="1" spans="4:13">
      <c r="D95" s="44" t="s">
        <v>441</v>
      </c>
      <c r="E95" s="45" t="s">
        <v>463</v>
      </c>
      <c r="F95" s="40" t="s">
        <v>443</v>
      </c>
      <c r="G95" s="39" t="str">
        <f t="shared" si="3"/>
        <v>(五冶钢构医学科学产业园建设项目房建二部-三标（5-2）)四川省南充市顺庆区搬罾街道学府大道二段</v>
      </c>
      <c r="H95" s="40" t="s">
        <v>457</v>
      </c>
      <c r="I95" s="40">
        <v>19950525030</v>
      </c>
      <c r="J95" s="45" t="s">
        <v>445</v>
      </c>
      <c r="K95" s="50" t="s">
        <v>446</v>
      </c>
      <c r="L95" s="47"/>
      <c r="M95" s="39" t="s">
        <v>447</v>
      </c>
    </row>
    <row r="96" hidden="1" spans="4:13">
      <c r="D96" s="44" t="s">
        <v>441</v>
      </c>
      <c r="E96" s="45" t="s">
        <v>464</v>
      </c>
      <c r="F96" s="40" t="s">
        <v>443</v>
      </c>
      <c r="G96" s="39" t="str">
        <f t="shared" si="3"/>
        <v>(五冶钢构医学科学产业园建设项目房建二部-三标（5-3）)四川省南充市顺庆区搬罾街道学府大道二段</v>
      </c>
      <c r="H96" s="40" t="s">
        <v>457</v>
      </c>
      <c r="I96" s="40">
        <v>19950525030</v>
      </c>
      <c r="J96" s="45" t="s">
        <v>445</v>
      </c>
      <c r="K96" s="50" t="s">
        <v>446</v>
      </c>
      <c r="L96" s="47"/>
      <c r="M96" s="39" t="s">
        <v>447</v>
      </c>
    </row>
    <row r="97" hidden="1" spans="4:13">
      <c r="D97" s="44" t="s">
        <v>441</v>
      </c>
      <c r="E97" s="45" t="s">
        <v>88</v>
      </c>
      <c r="F97" s="40" t="s">
        <v>443</v>
      </c>
      <c r="G97" s="39" t="str">
        <f t="shared" si="3"/>
        <v>(五冶钢构医学科学产业园建设项目房建二部-四标（5-4）)四川省南充市顺庆区搬罾街道学府大道二段</v>
      </c>
      <c r="H97" s="40" t="s">
        <v>457</v>
      </c>
      <c r="I97" s="40">
        <v>19950525030</v>
      </c>
      <c r="J97" s="45" t="s">
        <v>445</v>
      </c>
      <c r="K97" s="50" t="s">
        <v>446</v>
      </c>
      <c r="L97" s="47"/>
      <c r="M97" s="39" t="s">
        <v>447</v>
      </c>
    </row>
    <row r="98" hidden="1" spans="4:13">
      <c r="D98" s="44" t="s">
        <v>441</v>
      </c>
      <c r="E98" s="45" t="s">
        <v>465</v>
      </c>
      <c r="F98" s="40" t="s">
        <v>443</v>
      </c>
      <c r="G98" s="39" t="str">
        <f t="shared" si="3"/>
        <v>(五冶钢构医学科学产业园建设项目房建二部-四标（5-5）)四川省南充市顺庆区搬罾街道学府大道二段</v>
      </c>
      <c r="H98" s="40" t="s">
        <v>457</v>
      </c>
      <c r="I98" s="40">
        <v>19950525030</v>
      </c>
      <c r="J98" s="45" t="s">
        <v>445</v>
      </c>
      <c r="K98" s="50" t="s">
        <v>446</v>
      </c>
      <c r="L98" s="47"/>
      <c r="M98" s="39" t="s">
        <v>447</v>
      </c>
    </row>
    <row r="99" hidden="1" spans="4:13">
      <c r="D99" s="44" t="s">
        <v>441</v>
      </c>
      <c r="E99" s="45" t="s">
        <v>113</v>
      </c>
      <c r="F99" s="40" t="s">
        <v>443</v>
      </c>
      <c r="G99" s="39" t="str">
        <f t="shared" si="3"/>
        <v>(五冶钢构医学科学产业园建设项目房建二部-排洪渠（五标）)四川省南充市顺庆区搬罾街道学府大道二段</v>
      </c>
      <c r="H99" s="40" t="s">
        <v>457</v>
      </c>
      <c r="I99" s="40">
        <v>19950525030</v>
      </c>
      <c r="J99" s="45" t="s">
        <v>445</v>
      </c>
      <c r="K99" s="50" t="s">
        <v>446</v>
      </c>
      <c r="L99" s="47"/>
      <c r="M99" s="39" t="s">
        <v>447</v>
      </c>
    </row>
    <row r="100" hidden="1" spans="4:13">
      <c r="D100" s="44" t="s">
        <v>441</v>
      </c>
      <c r="E100" s="45" t="s">
        <v>60</v>
      </c>
      <c r="F100" s="40" t="s">
        <v>443</v>
      </c>
      <c r="G100" s="39" t="str">
        <f t="shared" si="3"/>
        <v>(五冶钢构医学科学产业园建设项目房建二部-六标)四川省南充市顺庆区搬罾街道学府大道二段</v>
      </c>
      <c r="H100" s="40" t="s">
        <v>457</v>
      </c>
      <c r="I100" s="40">
        <v>19950525030</v>
      </c>
      <c r="J100" s="45" t="s">
        <v>445</v>
      </c>
      <c r="K100" s="50" t="s">
        <v>446</v>
      </c>
      <c r="L100" s="47"/>
      <c r="M100" s="39" t="s">
        <v>447</v>
      </c>
    </row>
    <row r="101" hidden="1" spans="4:13">
      <c r="D101" s="44" t="s">
        <v>441</v>
      </c>
      <c r="E101" s="45" t="s">
        <v>72</v>
      </c>
      <c r="F101" s="40" t="s">
        <v>443</v>
      </c>
      <c r="G101" s="39" t="str">
        <f t="shared" si="3"/>
        <v>(五冶钢构医学科学产业园建设项目房建二部-网羽馆（6-5）)四川省南充市顺庆区搬罾街道学府大道二段</v>
      </c>
      <c r="H101" s="40" t="s">
        <v>457</v>
      </c>
      <c r="I101" s="40">
        <v>19950525030</v>
      </c>
      <c r="J101" s="45" t="s">
        <v>445</v>
      </c>
      <c r="K101" s="50" t="s">
        <v>446</v>
      </c>
      <c r="L101" s="47"/>
      <c r="M101" s="39" t="s">
        <v>447</v>
      </c>
    </row>
    <row r="102" hidden="1" spans="4:13">
      <c r="D102" s="44" t="s">
        <v>441</v>
      </c>
      <c r="E102" s="45" t="s">
        <v>466</v>
      </c>
      <c r="F102" s="40" t="s">
        <v>443</v>
      </c>
      <c r="G102" s="39" t="str">
        <f t="shared" si="3"/>
        <v>(五冶钢构医学科学产业园建设项目房建三部-一标（4-1）)四川省南充市顺庆区搬罾街道学府大道二段</v>
      </c>
      <c r="H102" s="40" t="s">
        <v>467</v>
      </c>
      <c r="I102" s="40">
        <v>18349955455</v>
      </c>
      <c r="J102" s="45" t="s">
        <v>445</v>
      </c>
      <c r="K102" s="50" t="s">
        <v>446</v>
      </c>
      <c r="L102" s="47"/>
      <c r="M102" s="39" t="s">
        <v>447</v>
      </c>
    </row>
    <row r="103" hidden="1" spans="4:13">
      <c r="D103" s="44" t="s">
        <v>441</v>
      </c>
      <c r="E103" s="45" t="s">
        <v>468</v>
      </c>
      <c r="F103" s="40" t="s">
        <v>443</v>
      </c>
      <c r="G103" s="39" t="str">
        <f t="shared" si="3"/>
        <v>(五冶钢构医学科学产业园建设项目房建三部-一标（4-2）)四川省南充市顺庆区搬罾街道学府大道二段</v>
      </c>
      <c r="H103" s="40" t="s">
        <v>467</v>
      </c>
      <c r="I103" s="40">
        <v>18349955455</v>
      </c>
      <c r="J103" s="45" t="s">
        <v>445</v>
      </c>
      <c r="K103" s="50" t="s">
        <v>446</v>
      </c>
      <c r="L103" s="47"/>
      <c r="M103" s="39" t="s">
        <v>447</v>
      </c>
    </row>
    <row r="104" hidden="1" spans="4:13">
      <c r="D104" s="44" t="s">
        <v>441</v>
      </c>
      <c r="E104" s="45" t="s">
        <v>469</v>
      </c>
      <c r="F104" s="40" t="s">
        <v>443</v>
      </c>
      <c r="G104" s="39" t="str">
        <f t="shared" si="3"/>
        <v>(五冶钢构医学科学产业园建设项目房建三部-一标（4-3）)四川省南充市顺庆区搬罾街道学府大道二段</v>
      </c>
      <c r="H104" s="40" t="s">
        <v>467</v>
      </c>
      <c r="I104" s="40">
        <v>18349955455</v>
      </c>
      <c r="J104" s="45" t="s">
        <v>445</v>
      </c>
      <c r="K104" s="50" t="s">
        <v>446</v>
      </c>
      <c r="L104" s="47"/>
      <c r="M104" s="39" t="s">
        <v>447</v>
      </c>
    </row>
    <row r="105" hidden="1" spans="4:13">
      <c r="D105" s="44" t="s">
        <v>441</v>
      </c>
      <c r="E105" s="45" t="s">
        <v>470</v>
      </c>
      <c r="F105" s="40" t="s">
        <v>443</v>
      </c>
      <c r="G105" s="39" t="str">
        <f t="shared" si="3"/>
        <v>(五冶钢构医学科学产业园建设项目房建三部-一标（4-4）)四川省南充市顺庆区搬罾街道学府大道二段</v>
      </c>
      <c r="H105" s="40" t="s">
        <v>467</v>
      </c>
      <c r="I105" s="40">
        <v>18349955455</v>
      </c>
      <c r="J105" s="45" t="s">
        <v>445</v>
      </c>
      <c r="K105" s="50" t="s">
        <v>446</v>
      </c>
      <c r="L105" s="47"/>
      <c r="M105" s="39" t="s">
        <v>447</v>
      </c>
    </row>
    <row r="106" hidden="1" spans="4:13">
      <c r="D106" s="44" t="s">
        <v>441</v>
      </c>
      <c r="E106" s="45" t="s">
        <v>471</v>
      </c>
      <c r="F106" s="40" t="s">
        <v>443</v>
      </c>
      <c r="G106" s="39" t="str">
        <f t="shared" si="3"/>
        <v>(五冶钢构医学科学产业园建设项目房建三部-一标（4-5）)四川省南充市顺庆区搬罾街道学府大道二段</v>
      </c>
      <c r="H106" s="40" t="s">
        <v>467</v>
      </c>
      <c r="I106" s="40">
        <v>18349955455</v>
      </c>
      <c r="J106" s="45" t="s">
        <v>445</v>
      </c>
      <c r="K106" s="50" t="s">
        <v>446</v>
      </c>
      <c r="L106" s="47"/>
      <c r="M106" s="39" t="s">
        <v>447</v>
      </c>
    </row>
    <row r="107" hidden="1" spans="4:13">
      <c r="D107" s="44" t="s">
        <v>441</v>
      </c>
      <c r="E107" s="45" t="s">
        <v>472</v>
      </c>
      <c r="F107" s="40" t="s">
        <v>443</v>
      </c>
      <c r="G107" s="39" t="str">
        <f t="shared" si="3"/>
        <v>(五冶钢构医学科学产业园建设项目房建三部-一标（4-6）)四川省南充市顺庆区搬罾街道学府大道二段</v>
      </c>
      <c r="H107" s="40" t="s">
        <v>467</v>
      </c>
      <c r="I107" s="40">
        <v>18349955455</v>
      </c>
      <c r="J107" s="45" t="s">
        <v>445</v>
      </c>
      <c r="K107" s="50" t="s">
        <v>446</v>
      </c>
      <c r="L107" s="47"/>
      <c r="M107" s="39" t="s">
        <v>447</v>
      </c>
    </row>
    <row r="108" hidden="1" spans="4:13">
      <c r="D108" s="44" t="s">
        <v>441</v>
      </c>
      <c r="E108" s="45" t="s">
        <v>73</v>
      </c>
      <c r="F108" s="40" t="s">
        <v>443</v>
      </c>
      <c r="G108" s="39" t="str">
        <f t="shared" si="3"/>
        <v>(五冶钢构医学科学产业园建设项目房建三部-一标（7-1）)四川省南充市顺庆区搬罾街道学府大道二段</v>
      </c>
      <c r="H108" s="40" t="s">
        <v>467</v>
      </c>
      <c r="I108" s="40">
        <v>18349955455</v>
      </c>
      <c r="J108" s="45" t="s">
        <v>445</v>
      </c>
      <c r="K108" s="50" t="s">
        <v>446</v>
      </c>
      <c r="L108" s="47"/>
      <c r="M108" s="39" t="s">
        <v>447</v>
      </c>
    </row>
    <row r="109" hidden="1" spans="4:13">
      <c r="D109" s="44" t="s">
        <v>441</v>
      </c>
      <c r="E109" s="45" t="s">
        <v>20</v>
      </c>
      <c r="F109" s="40" t="s">
        <v>443</v>
      </c>
      <c r="G109" s="39" t="str">
        <f t="shared" si="3"/>
        <v>(五冶钢构医学科学产业园建设项目房建三部-一标（7-2）)四川省南充市顺庆区搬罾街道学府大道二段</v>
      </c>
      <c r="H109" s="40" t="s">
        <v>467</v>
      </c>
      <c r="I109" s="40">
        <v>18349955455</v>
      </c>
      <c r="J109" s="45" t="s">
        <v>445</v>
      </c>
      <c r="K109" s="50" t="s">
        <v>446</v>
      </c>
      <c r="L109" s="47"/>
      <c r="M109" s="39" t="s">
        <v>447</v>
      </c>
    </row>
    <row r="110" hidden="1" spans="4:13">
      <c r="D110" s="44" t="s">
        <v>441</v>
      </c>
      <c r="E110" s="45" t="s">
        <v>23</v>
      </c>
      <c r="F110" s="40" t="s">
        <v>443</v>
      </c>
      <c r="G110" s="39" t="str">
        <f t="shared" si="3"/>
        <v>(五冶钢构医学科学产业园建设项目房建三部-一标（7-3）)四川省南充市顺庆区搬罾街道学府大道二段</v>
      </c>
      <c r="H110" s="40" t="s">
        <v>467</v>
      </c>
      <c r="I110" s="40">
        <v>18349955455</v>
      </c>
      <c r="J110" s="45" t="s">
        <v>445</v>
      </c>
      <c r="K110" s="50" t="s">
        <v>446</v>
      </c>
      <c r="L110" s="47"/>
      <c r="M110" s="39" t="s">
        <v>447</v>
      </c>
    </row>
    <row r="111" hidden="1" spans="4:13">
      <c r="D111" s="44" t="s">
        <v>441</v>
      </c>
      <c r="E111" s="45" t="s">
        <v>24</v>
      </c>
      <c r="F111" s="40" t="s">
        <v>443</v>
      </c>
      <c r="G111" s="39" t="str">
        <f t="shared" si="3"/>
        <v>(五冶钢构医学科学产业园建设项目房建三部-一标（7-4）)四川省南充市顺庆区搬罾街道学府大道二段</v>
      </c>
      <c r="H111" s="40" t="s">
        <v>467</v>
      </c>
      <c r="I111" s="40">
        <v>18349955455</v>
      </c>
      <c r="J111" s="45" t="s">
        <v>445</v>
      </c>
      <c r="K111" s="50" t="s">
        <v>446</v>
      </c>
      <c r="L111" s="47"/>
      <c r="M111" s="39" t="s">
        <v>447</v>
      </c>
    </row>
    <row r="112" hidden="1" spans="4:13">
      <c r="D112" s="44" t="s">
        <v>441</v>
      </c>
      <c r="E112" s="39" t="s">
        <v>89</v>
      </c>
      <c r="F112" s="40" t="s">
        <v>443</v>
      </c>
      <c r="G112" s="39" t="str">
        <f t="shared" si="3"/>
        <v>(五冶钢构医学科学产业园建设项目房建三部-排洪渠)四川省南充市顺庆区搬罾街道学府大道二段</v>
      </c>
      <c r="H112" s="40" t="s">
        <v>467</v>
      </c>
      <c r="I112" s="40">
        <v>18349955455</v>
      </c>
      <c r="J112" s="45" t="s">
        <v>445</v>
      </c>
      <c r="K112" s="50" t="s">
        <v>446</v>
      </c>
      <c r="L112" s="47"/>
      <c r="M112" s="39" t="s">
        <v>447</v>
      </c>
    </row>
    <row r="113" hidden="1" spans="4:13">
      <c r="D113" s="44" t="s">
        <v>441</v>
      </c>
      <c r="E113" s="39" t="s">
        <v>127</v>
      </c>
      <c r="F113" s="40" t="s">
        <v>443</v>
      </c>
      <c r="G113" s="39" t="str">
        <f t="shared" si="3"/>
        <v>(五冶钢构医学科学产业园建设项目房建三部-管网总坪)四川省南充市顺庆区搬罾街道学府大道二段</v>
      </c>
      <c r="H113" s="40" t="s">
        <v>467</v>
      </c>
      <c r="I113" s="40">
        <v>18349955455</v>
      </c>
      <c r="J113" s="45" t="s">
        <v>445</v>
      </c>
      <c r="K113" s="50" t="s">
        <v>446</v>
      </c>
      <c r="L113" s="47"/>
      <c r="M113" s="39" t="s">
        <v>447</v>
      </c>
    </row>
    <row r="114" hidden="1" spans="4:13">
      <c r="D114" s="44" t="s">
        <v>441</v>
      </c>
      <c r="E114" s="39" t="s">
        <v>117</v>
      </c>
      <c r="F114" s="40" t="s">
        <v>443</v>
      </c>
      <c r="G114" s="39" t="str">
        <f t="shared" si="3"/>
        <v>(五冶钢构医学科学产业园建设项目房建三部-配套用房及围墙)四川省南充市顺庆区搬罾街道学府大道二段</v>
      </c>
      <c r="H114" s="40" t="s">
        <v>467</v>
      </c>
      <c r="I114" s="40">
        <v>18349955455</v>
      </c>
      <c r="J114" s="45" t="s">
        <v>445</v>
      </c>
      <c r="K114" s="50" t="s">
        <v>446</v>
      </c>
      <c r="L114" s="47"/>
      <c r="M114" s="39" t="s">
        <v>447</v>
      </c>
    </row>
    <row r="115" hidden="1" spans="4:13">
      <c r="D115" s="44" t="s">
        <v>441</v>
      </c>
      <c r="E115" s="39" t="s">
        <v>473</v>
      </c>
      <c r="F115" s="40" t="s">
        <v>443</v>
      </c>
      <c r="G115" s="39" t="str">
        <f t="shared" si="3"/>
        <v>(五冶钢构医学科学产业园建设项目房建连接线道路工程-1)四川省南充市顺庆区搬罾街道学府大道二段</v>
      </c>
      <c r="H115" s="40" t="s">
        <v>474</v>
      </c>
      <c r="I115" s="40">
        <v>13908143055</v>
      </c>
      <c r="J115" s="45" t="s">
        <v>445</v>
      </c>
      <c r="K115" s="50" t="s">
        <v>446</v>
      </c>
      <c r="L115" s="47"/>
      <c r="M115" s="39" t="s">
        <v>447</v>
      </c>
    </row>
    <row r="116" hidden="1" spans="4:13">
      <c r="D116" s="44" t="s">
        <v>441</v>
      </c>
      <c r="E116" s="39" t="s">
        <v>475</v>
      </c>
      <c r="F116" s="40" t="s">
        <v>443</v>
      </c>
      <c r="G116" s="39" t="str">
        <f t="shared" si="3"/>
        <v>(五冶钢构医学科学产业园建设项目房建连接线道路工程-2)四川省南充市顺庆区搬罾街道学府大道二段</v>
      </c>
      <c r="H116" s="40" t="s">
        <v>476</v>
      </c>
      <c r="I116" s="40">
        <v>15982411682</v>
      </c>
      <c r="J116" s="45" t="s">
        <v>445</v>
      </c>
      <c r="K116" s="50" t="s">
        <v>446</v>
      </c>
      <c r="L116" s="47"/>
      <c r="M116" s="39"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32"/>
  <sheetViews>
    <sheetView workbookViewId="0">
      <selection activeCell="C36" sqref="C36"/>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477</v>
      </c>
      <c r="B1" s="20" t="s">
        <v>478</v>
      </c>
      <c r="C1" s="20" t="s">
        <v>479</v>
      </c>
    </row>
    <row r="2" s="18" customFormat="1" spans="1:4">
      <c r="A2" s="21" t="s">
        <v>480</v>
      </c>
      <c r="B2" s="21" t="s">
        <v>481</v>
      </c>
      <c r="C2" s="22" t="s">
        <v>482</v>
      </c>
      <c r="D2" s="23"/>
    </row>
    <row r="3" s="18" customFormat="1" spans="1:4">
      <c r="A3" s="21" t="s">
        <v>81</v>
      </c>
      <c r="B3" s="21" t="s">
        <v>483</v>
      </c>
      <c r="C3" s="24" t="s">
        <v>484</v>
      </c>
      <c r="D3" s="23"/>
    </row>
    <row r="4" s="18" customFormat="1" spans="1:4">
      <c r="A4" s="21" t="s">
        <v>44</v>
      </c>
      <c r="B4" s="21" t="s">
        <v>485</v>
      </c>
      <c r="C4" s="24" t="s">
        <v>486</v>
      </c>
      <c r="D4" s="23"/>
    </row>
    <row r="5" s="18" customFormat="1" spans="1:4">
      <c r="A5" s="21" t="s">
        <v>92</v>
      </c>
      <c r="B5" s="21" t="s">
        <v>487</v>
      </c>
      <c r="C5" s="24" t="s">
        <v>488</v>
      </c>
      <c r="D5" s="23"/>
    </row>
    <row r="6" s="18" customFormat="1" spans="1:4">
      <c r="A6" s="21" t="s">
        <v>275</v>
      </c>
      <c r="B6" s="21" t="s">
        <v>489</v>
      </c>
      <c r="C6" s="24" t="s">
        <v>490</v>
      </c>
      <c r="D6" s="23"/>
    </row>
    <row r="7" s="18" customFormat="1" spans="1:4">
      <c r="A7" s="21" t="s">
        <v>287</v>
      </c>
      <c r="B7" s="21" t="s">
        <v>491</v>
      </c>
      <c r="C7" s="24" t="s">
        <v>492</v>
      </c>
      <c r="D7" s="23"/>
    </row>
    <row r="8" s="18" customFormat="1" spans="1:4">
      <c r="A8" s="21" t="s">
        <v>186</v>
      </c>
      <c r="B8" s="21" t="s">
        <v>493</v>
      </c>
      <c r="C8" s="24" t="s">
        <v>494</v>
      </c>
      <c r="D8" s="23"/>
    </row>
    <row r="9" s="18" customFormat="1" spans="1:4">
      <c r="A9" s="21" t="s">
        <v>187</v>
      </c>
      <c r="B9" s="21" t="s">
        <v>495</v>
      </c>
      <c r="C9" s="24" t="s">
        <v>496</v>
      </c>
      <c r="D9" s="23"/>
    </row>
    <row r="10" s="18" customFormat="1" spans="1:4">
      <c r="A10" s="21" t="s">
        <v>307</v>
      </c>
      <c r="B10" s="21" t="s">
        <v>497</v>
      </c>
      <c r="C10" s="24" t="s">
        <v>498</v>
      </c>
      <c r="D10" s="23"/>
    </row>
    <row r="11" s="18" customFormat="1" spans="1:4">
      <c r="A11" s="21" t="s">
        <v>499</v>
      </c>
      <c r="B11" s="21" t="s">
        <v>500</v>
      </c>
      <c r="C11" s="24" t="s">
        <v>501</v>
      </c>
      <c r="D11" s="23"/>
    </row>
    <row r="12" s="18" customFormat="1" spans="1:4">
      <c r="A12" s="21" t="s">
        <v>341</v>
      </c>
      <c r="B12" s="21" t="s">
        <v>502</v>
      </c>
      <c r="C12" s="24" t="s">
        <v>503</v>
      </c>
      <c r="D12" s="23"/>
    </row>
    <row r="13" s="18" customFormat="1" spans="1:4">
      <c r="A13" s="21" t="s">
        <v>228</v>
      </c>
      <c r="B13" s="21" t="s">
        <v>504</v>
      </c>
      <c r="C13" s="24" t="s">
        <v>505</v>
      </c>
      <c r="D13" s="23"/>
    </row>
    <row r="14" s="18" customFormat="1" spans="1:4">
      <c r="A14" s="21" t="s">
        <v>240</v>
      </c>
      <c r="B14" s="21" t="s">
        <v>506</v>
      </c>
      <c r="C14" s="24" t="s">
        <v>507</v>
      </c>
      <c r="D14" s="23"/>
    </row>
    <row r="15" s="18" customFormat="1" spans="1:4">
      <c r="A15" s="21" t="s">
        <v>224</v>
      </c>
      <c r="B15" s="21" t="s">
        <v>508</v>
      </c>
      <c r="C15" s="24" t="s">
        <v>509</v>
      </c>
      <c r="D15" s="23"/>
    </row>
    <row r="16" s="18" customFormat="1" spans="1:4">
      <c r="A16" s="21" t="s">
        <v>226</v>
      </c>
      <c r="B16" s="21" t="s">
        <v>510</v>
      </c>
      <c r="C16" s="24" t="s">
        <v>511</v>
      </c>
      <c r="D16" s="23"/>
    </row>
    <row r="17" s="18" customFormat="1" spans="1:4">
      <c r="A17" s="21" t="s">
        <v>229</v>
      </c>
      <c r="B17" s="21" t="s">
        <v>512</v>
      </c>
      <c r="C17" s="24" t="s">
        <v>513</v>
      </c>
      <c r="D17" s="23"/>
    </row>
    <row r="18" s="18" customFormat="1" spans="1:4">
      <c r="A18" s="21" t="s">
        <v>225</v>
      </c>
      <c r="B18" s="21" t="s">
        <v>514</v>
      </c>
      <c r="C18" s="24" t="s">
        <v>515</v>
      </c>
      <c r="D18" s="23"/>
    </row>
    <row r="19" s="18" customFormat="1" spans="1:4">
      <c r="A19" s="21" t="s">
        <v>338</v>
      </c>
      <c r="B19" s="21" t="s">
        <v>516</v>
      </c>
      <c r="C19" s="24" t="s">
        <v>517</v>
      </c>
      <c r="D19" s="23"/>
    </row>
    <row r="20" s="18" customFormat="1" spans="1:4">
      <c r="A20" s="21" t="s">
        <v>192</v>
      </c>
      <c r="B20" s="21" t="s">
        <v>518</v>
      </c>
      <c r="C20" s="24" t="s">
        <v>519</v>
      </c>
      <c r="D20" s="23"/>
    </row>
    <row r="21" s="18" customFormat="1" spans="1:4">
      <c r="A21" s="21" t="s">
        <v>230</v>
      </c>
      <c r="B21" s="21" t="s">
        <v>520</v>
      </c>
      <c r="C21" s="24" t="s">
        <v>521</v>
      </c>
      <c r="D21" s="23"/>
    </row>
    <row r="22" s="18" customFormat="1" spans="1:4">
      <c r="A22" s="21" t="s">
        <v>231</v>
      </c>
      <c r="B22" s="21" t="s">
        <v>522</v>
      </c>
      <c r="C22" s="24" t="s">
        <v>523</v>
      </c>
      <c r="D22" s="23"/>
    </row>
    <row r="23" s="18" customFormat="1" spans="1:4">
      <c r="A23" s="21" t="s">
        <v>208</v>
      </c>
      <c r="B23" s="21" t="s">
        <v>524</v>
      </c>
      <c r="C23" s="24" t="s">
        <v>525</v>
      </c>
      <c r="D23" s="23"/>
    </row>
    <row r="24" s="18" customFormat="1" spans="1:4">
      <c r="A24" s="21" t="s">
        <v>203</v>
      </c>
      <c r="B24" s="21" t="s">
        <v>526</v>
      </c>
      <c r="C24" s="22" t="s">
        <v>527</v>
      </c>
      <c r="D24" s="23"/>
    </row>
    <row r="25" s="18" customFormat="1" spans="1:4">
      <c r="A25" s="21" t="s">
        <v>167</v>
      </c>
      <c r="B25" s="21" t="s">
        <v>528</v>
      </c>
      <c r="C25" s="24" t="s">
        <v>529</v>
      </c>
      <c r="D25" s="23"/>
    </row>
    <row r="26" s="18" customFormat="1" spans="1:4">
      <c r="A26" s="21" t="s">
        <v>371</v>
      </c>
      <c r="B26" s="21" t="s">
        <v>530</v>
      </c>
      <c r="C26" s="24" t="s">
        <v>531</v>
      </c>
      <c r="D26" s="23"/>
    </row>
    <row r="27" s="18" customFormat="1" spans="1:4">
      <c r="A27" s="21" t="s">
        <v>215</v>
      </c>
      <c r="B27" s="21" t="s">
        <v>532</v>
      </c>
      <c r="C27" s="24" t="s">
        <v>533</v>
      </c>
      <c r="D27" s="23"/>
    </row>
    <row r="28" s="18" customFormat="1" spans="1:4">
      <c r="A28" s="21" t="s">
        <v>196</v>
      </c>
      <c r="B28" s="21" t="s">
        <v>534</v>
      </c>
      <c r="C28" s="24" t="s">
        <v>535</v>
      </c>
      <c r="D28" s="23"/>
    </row>
    <row r="29" s="18" customFormat="1" spans="1:4">
      <c r="A29" s="21" t="s">
        <v>418</v>
      </c>
      <c r="B29" s="21" t="s">
        <v>536</v>
      </c>
      <c r="C29" s="24" t="s">
        <v>537</v>
      </c>
      <c r="D29" s="23"/>
    </row>
    <row r="30" s="18" customFormat="1" spans="1:4">
      <c r="A30" s="21" t="s">
        <v>128</v>
      </c>
      <c r="B30" s="21" t="s">
        <v>538</v>
      </c>
      <c r="C30" s="24" t="s">
        <v>539</v>
      </c>
      <c r="D30" s="23"/>
    </row>
    <row r="31" s="18" customFormat="1" spans="1:4">
      <c r="A31" s="21" t="s">
        <v>150</v>
      </c>
      <c r="B31" s="21" t="s">
        <v>540</v>
      </c>
      <c r="C31" s="24" t="s">
        <v>541</v>
      </c>
      <c r="D31" s="23"/>
    </row>
    <row r="32" s="18" customFormat="1" spans="1:4">
      <c r="A32" s="21" t="s">
        <v>160</v>
      </c>
      <c r="B32" s="21" t="s">
        <v>542</v>
      </c>
      <c r="C32" s="24" t="s">
        <v>543</v>
      </c>
      <c r="D32" s="23"/>
    </row>
  </sheetData>
  <hyperlinks>
    <hyperlink ref="C25" r:id="rId1" display="https://ztwmzyxm.streamlit.app/?project=wyjsklytzx2"/>
    <hyperlink ref="C23"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70m2"/>
    <hyperlink ref="C14" r:id="rId15" display="https://ztwmzyxm.streamlit.app/?project=wygglqdh70m3"/>
    <hyperlink ref="C15" r:id="rId16" display="https://ztwmzyxm.streamlit.app/?project=wygglqdh70m1"/>
    <hyperlink ref="C16" r:id="rId17" display="https://ztwmzyxm.streamlit.app/?project=wygglqdh85m2"/>
    <hyperlink ref="C17" r:id="rId18" display="https://ztwmzyxm.streamlit.app/?project=wygglqdh85m3"/>
    <hyperlink ref="C18" r:id="rId19" display="https://ztwmzyxm.streamlit.app/?project=wygglqdh85m1"/>
    <hyperlink ref="C19" r:id="rId20" display="https://ztwmzyxm.streamlit.app/?project=wyggybnxgxyj"/>
    <hyperlink ref="C20" r:id="rId21" display="https://ztwmzyxm.streamlit.app/?project=wyjscdgjtlgdsl"/>
    <hyperlink ref="C21" r:id="rId22" display="https://ztwmzyxm.streamlit.app/?project=wyjscdydjzxczb2"/>
    <hyperlink ref="C22" r:id="rId23" display="https://ztwmzyxm.streamlit.app/?project=wyjscdydjzxczb1" tooltip="https://ztwmzyxm.streamlit.app/?project=wyjscdydjzxczb1"/>
    <hyperlink ref="C24" r:id="rId24" display="https://ztwmzyxm.streamlit.app/?project=wyjskgxcyxjd83"/>
    <hyperlink ref="C26" r:id="rId25" display="https://ztwmzyxm.streamlit.app/?project=wyjslqfrhy"/>
    <hyperlink ref="C27" r:id="rId26" display="https://ztwmzyxm.streamlit.app/?project=wyjslqyyyypz"/>
    <hyperlink ref="C28" r:id="rId27" display="https://ztwmzyxm.streamlit.app/?project=wyjssdfzwyx"/>
    <hyperlink ref="C29" r:id="rId28" display="https://ztwmzyxm.streamlit.app/?project=whdqhjcdwqdgqdd"/>
    <hyperlink ref="C30" r:id="rId29" display="https://ztwmzyxm.streamlit.app/?project=ybxgsjxcjgyy"/>
    <hyperlink ref="C31" r:id="rId30" display="https://ztwmzyxm.streamlit.app/?project=ztkyybnx"/>
    <hyperlink ref="C32" r:id="rId31"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544</v>
      </c>
      <c r="C2" s="14" t="s">
        <v>545</v>
      </c>
    </row>
    <row r="3" spans="1:3">
      <c r="A3" s="14" t="s">
        <v>44</v>
      </c>
      <c r="B3" s="15" t="s">
        <v>544</v>
      </c>
      <c r="C3" s="14" t="s">
        <v>546</v>
      </c>
    </row>
    <row r="4" spans="1:3">
      <c r="A4" s="14" t="s">
        <v>92</v>
      </c>
      <c r="B4" s="15" t="s">
        <v>544</v>
      </c>
      <c r="C4" s="14" t="s">
        <v>547</v>
      </c>
    </row>
    <row r="5" spans="1:3">
      <c r="A5" s="14" t="s">
        <v>275</v>
      </c>
      <c r="B5" s="15" t="s">
        <v>544</v>
      </c>
      <c r="C5" s="14" t="s">
        <v>548</v>
      </c>
    </row>
    <row r="6" spans="1:3">
      <c r="A6" s="14" t="s">
        <v>287</v>
      </c>
      <c r="B6" s="15" t="s">
        <v>544</v>
      </c>
      <c r="C6" s="14" t="s">
        <v>549</v>
      </c>
    </row>
    <row r="7" spans="1:3">
      <c r="A7" s="14" t="s">
        <v>291</v>
      </c>
      <c r="B7" s="15" t="s">
        <v>544</v>
      </c>
      <c r="C7" s="14" t="s">
        <v>550</v>
      </c>
    </row>
    <row r="8" spans="1:3">
      <c r="A8" s="14" t="s">
        <v>186</v>
      </c>
      <c r="B8" s="15" t="s">
        <v>544</v>
      </c>
      <c r="C8" s="14" t="s">
        <v>551</v>
      </c>
    </row>
    <row r="9" spans="1:3">
      <c r="A9" s="14" t="s">
        <v>187</v>
      </c>
      <c r="B9" s="15" t="s">
        <v>544</v>
      </c>
      <c r="C9" s="14" t="s">
        <v>552</v>
      </c>
    </row>
    <row r="10" ht="13.5" spans="1:3">
      <c r="A10" s="14" t="s">
        <v>307</v>
      </c>
      <c r="B10" s="15" t="s">
        <v>544</v>
      </c>
      <c r="C10" s="16" t="s">
        <v>553</v>
      </c>
    </row>
    <row r="11" spans="1:3">
      <c r="A11" s="14" t="s">
        <v>333</v>
      </c>
      <c r="B11" s="15" t="s">
        <v>544</v>
      </c>
      <c r="C11" s="14" t="s">
        <v>554</v>
      </c>
    </row>
    <row r="12" spans="1:3">
      <c r="A12" s="14" t="s">
        <v>253</v>
      </c>
      <c r="B12" s="15" t="s">
        <v>544</v>
      </c>
      <c r="C12" s="14" t="s">
        <v>555</v>
      </c>
    </row>
    <row r="13" spans="1:3">
      <c r="A13" s="14" t="s">
        <v>145</v>
      </c>
      <c r="B13" s="15" t="s">
        <v>544</v>
      </c>
      <c r="C13" s="14" t="s">
        <v>556</v>
      </c>
    </row>
    <row r="14" spans="1:3">
      <c r="A14" s="14" t="s">
        <v>341</v>
      </c>
      <c r="B14" s="15" t="s">
        <v>544</v>
      </c>
      <c r="C14" s="14" t="s">
        <v>557</v>
      </c>
    </row>
    <row r="15" spans="1:3">
      <c r="A15" s="14" t="s">
        <v>228</v>
      </c>
      <c r="B15" s="15" t="s">
        <v>544</v>
      </c>
      <c r="C15" s="14" t="s">
        <v>558</v>
      </c>
    </row>
    <row r="16" spans="1:3">
      <c r="A16" s="14" t="s">
        <v>240</v>
      </c>
      <c r="B16" s="15" t="s">
        <v>544</v>
      </c>
      <c r="C16" s="14" t="s">
        <v>559</v>
      </c>
    </row>
    <row r="17" spans="1:3">
      <c r="A17" s="14" t="s">
        <v>224</v>
      </c>
      <c r="B17" s="15" t="s">
        <v>544</v>
      </c>
      <c r="C17" s="14" t="s">
        <v>560</v>
      </c>
    </row>
    <row r="18" spans="1:3">
      <c r="A18" s="14" t="s">
        <v>226</v>
      </c>
      <c r="B18" s="15" t="s">
        <v>544</v>
      </c>
      <c r="C18" s="14" t="s">
        <v>561</v>
      </c>
    </row>
    <row r="19" spans="1:3">
      <c r="A19" s="14" t="s">
        <v>229</v>
      </c>
      <c r="B19" s="15" t="s">
        <v>544</v>
      </c>
      <c r="C19" s="14" t="s">
        <v>562</v>
      </c>
    </row>
    <row r="20" spans="1:3">
      <c r="A20" s="14" t="s">
        <v>225</v>
      </c>
      <c r="B20" s="15" t="s">
        <v>544</v>
      </c>
      <c r="C20" s="14" t="s">
        <v>563</v>
      </c>
    </row>
    <row r="21" spans="1:3">
      <c r="A21" s="14" t="s">
        <v>338</v>
      </c>
      <c r="B21" s="15" t="s">
        <v>544</v>
      </c>
      <c r="C21" s="14" t="s">
        <v>564</v>
      </c>
    </row>
    <row r="22" spans="1:3">
      <c r="A22" s="14" t="s">
        <v>192</v>
      </c>
      <c r="B22" s="15" t="s">
        <v>544</v>
      </c>
      <c r="C22" s="14" t="s">
        <v>565</v>
      </c>
    </row>
    <row r="23" spans="1:3">
      <c r="A23" s="14" t="s">
        <v>230</v>
      </c>
      <c r="B23" s="15" t="s">
        <v>544</v>
      </c>
      <c r="C23" s="14" t="s">
        <v>566</v>
      </c>
    </row>
    <row r="24" spans="1:3">
      <c r="A24" s="14" t="s">
        <v>231</v>
      </c>
      <c r="B24" s="15" t="s">
        <v>544</v>
      </c>
      <c r="C24" s="14" t="s">
        <v>567</v>
      </c>
    </row>
    <row r="25" spans="1:3">
      <c r="A25" s="14" t="s">
        <v>208</v>
      </c>
      <c r="B25" s="15" t="s">
        <v>544</v>
      </c>
      <c r="C25" s="14" t="s">
        <v>568</v>
      </c>
    </row>
    <row r="26" spans="1:3">
      <c r="A26" s="14" t="s">
        <v>203</v>
      </c>
      <c r="B26" s="15" t="s">
        <v>544</v>
      </c>
      <c r="C26" s="14" t="s">
        <v>569</v>
      </c>
    </row>
    <row r="27" spans="1:3">
      <c r="A27" s="14" t="s">
        <v>167</v>
      </c>
      <c r="B27" s="15" t="s">
        <v>544</v>
      </c>
      <c r="C27" s="14" t="s">
        <v>570</v>
      </c>
    </row>
    <row r="28" spans="1:3">
      <c r="A28" s="14" t="s">
        <v>371</v>
      </c>
      <c r="B28" s="15" t="s">
        <v>544</v>
      </c>
      <c r="C28" s="14" t="s">
        <v>571</v>
      </c>
    </row>
    <row r="29" spans="1:3">
      <c r="A29" s="14" t="s">
        <v>215</v>
      </c>
      <c r="B29" s="15" t="s">
        <v>544</v>
      </c>
      <c r="C29" s="14" t="s">
        <v>572</v>
      </c>
    </row>
    <row r="30" spans="1:3">
      <c r="A30" s="14" t="s">
        <v>196</v>
      </c>
      <c r="B30" s="17" t="s">
        <v>544</v>
      </c>
      <c r="C30" s="14" t="s">
        <v>573</v>
      </c>
    </row>
    <row r="31" spans="1:3">
      <c r="A31" s="14" t="s">
        <v>297</v>
      </c>
      <c r="B31" s="15" t="s">
        <v>544</v>
      </c>
      <c r="C31" s="14" t="s">
        <v>574</v>
      </c>
    </row>
    <row r="32" spans="1:3">
      <c r="A32" s="14" t="s">
        <v>248</v>
      </c>
      <c r="B32" s="15" t="s">
        <v>544</v>
      </c>
      <c r="C32" s="14" t="s">
        <v>575</v>
      </c>
    </row>
    <row r="33" spans="1:3">
      <c r="A33" s="14" t="s">
        <v>258</v>
      </c>
      <c r="B33" s="15" t="s">
        <v>544</v>
      </c>
      <c r="C33" s="14" t="s">
        <v>576</v>
      </c>
    </row>
    <row r="34" spans="1:3">
      <c r="A34" s="14" t="s">
        <v>418</v>
      </c>
      <c r="B34" s="15" t="s">
        <v>544</v>
      </c>
      <c r="C34" s="14" t="s">
        <v>577</v>
      </c>
    </row>
    <row r="35" spans="1:3">
      <c r="A35" s="14" t="s">
        <v>128</v>
      </c>
      <c r="B35" s="15" t="s">
        <v>544</v>
      </c>
      <c r="C35" s="14" t="s">
        <v>578</v>
      </c>
    </row>
    <row r="36" spans="1:3">
      <c r="A36" s="14" t="s">
        <v>150</v>
      </c>
      <c r="B36" s="15" t="s">
        <v>544</v>
      </c>
      <c r="C36" s="14" t="s">
        <v>579</v>
      </c>
    </row>
    <row r="37" spans="1:3">
      <c r="A37" s="14" t="s">
        <v>160</v>
      </c>
      <c r="B37" s="15" t="s">
        <v>544</v>
      </c>
      <c r="C37" s="14" t="s">
        <v>580</v>
      </c>
    </row>
    <row r="38" spans="1:3">
      <c r="A38" s="14" t="s">
        <v>326</v>
      </c>
      <c r="B38" s="15" t="s">
        <v>544</v>
      </c>
      <c r="C38" s="14" t="s">
        <v>581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582</v>
      </c>
      <c r="B1" s="11" t="s">
        <v>583</v>
      </c>
      <c r="C1" s="11" t="s">
        <v>3</v>
      </c>
      <c r="D1" s="11" t="s">
        <v>4</v>
      </c>
    </row>
    <row r="2" spans="1:4">
      <c r="A2" s="12">
        <f ca="1" t="shared" ref="A2:A12" si="0">TODAY()</f>
        <v>45959</v>
      </c>
      <c r="B2" s="9" t="s">
        <v>584</v>
      </c>
      <c r="C2" s="9" t="str">
        <f>VLOOKUP(D2,辅助信息!A:B,2,FALSE)</f>
        <v>盘螺</v>
      </c>
      <c r="D2" s="9" t="s">
        <v>41</v>
      </c>
    </row>
    <row r="3" spans="1:4">
      <c r="A3" s="12">
        <f ca="1" t="shared" si="0"/>
        <v>45959</v>
      </c>
      <c r="B3" s="9" t="s">
        <v>584</v>
      </c>
      <c r="C3" s="9" t="str">
        <f>VLOOKUP(D3,辅助信息!A:B,2,FALSE)</f>
        <v>螺纹钢</v>
      </c>
      <c r="D3" s="9" t="s">
        <v>27</v>
      </c>
    </row>
    <row r="4" spans="1:4">
      <c r="A4" s="12">
        <f ca="1" t="shared" si="0"/>
        <v>45959</v>
      </c>
      <c r="B4" s="9" t="s">
        <v>584</v>
      </c>
      <c r="C4" s="9" t="str">
        <f>VLOOKUP(D4,辅助信息!A:B,2,FALSE)</f>
        <v>螺纹钢</v>
      </c>
      <c r="D4" s="9" t="s">
        <v>19</v>
      </c>
    </row>
    <row r="5" spans="1:4">
      <c r="A5" s="12">
        <f ca="1" t="shared" si="0"/>
        <v>45959</v>
      </c>
      <c r="B5" s="9" t="s">
        <v>584</v>
      </c>
      <c r="C5" s="9" t="str">
        <f>VLOOKUP(D5,辅助信息!A:B,2,FALSE)</f>
        <v>螺纹钢</v>
      </c>
      <c r="D5" s="9" t="s">
        <v>28</v>
      </c>
    </row>
    <row r="6" spans="1:4">
      <c r="A6" s="12">
        <f ca="1" t="shared" si="0"/>
        <v>45959</v>
      </c>
      <c r="B6" s="9" t="s">
        <v>584</v>
      </c>
      <c r="C6" s="9" t="str">
        <f>VLOOKUP(D6,辅助信息!A:B,2,FALSE)</f>
        <v>螺纹钢</v>
      </c>
      <c r="D6" s="9" t="s">
        <v>52</v>
      </c>
    </row>
    <row r="7" spans="1:4">
      <c r="A7" s="12">
        <f ca="1" t="shared" si="0"/>
        <v>45959</v>
      </c>
      <c r="B7" s="9" t="s">
        <v>584</v>
      </c>
      <c r="C7" s="9" t="str">
        <f>VLOOKUP(D7,辅助信息!A:B,2,FALSE)</f>
        <v>螺纹钢</v>
      </c>
      <c r="D7" s="9" t="s">
        <v>76</v>
      </c>
    </row>
    <row r="8" spans="1:4">
      <c r="A8" s="12">
        <f ca="1" t="shared" si="0"/>
        <v>45959</v>
      </c>
      <c r="B8" s="9" t="s">
        <v>584</v>
      </c>
      <c r="C8" s="9" t="str">
        <f>VLOOKUP(D8,辅助信息!A:B,2,FALSE)</f>
        <v>螺纹钢</v>
      </c>
      <c r="D8" s="9" t="s">
        <v>86</v>
      </c>
    </row>
    <row r="9" spans="1:4">
      <c r="A9" s="12">
        <f ca="1" t="shared" si="0"/>
        <v>45959</v>
      </c>
      <c r="B9" s="9" t="s">
        <v>584</v>
      </c>
      <c r="C9" s="9" t="str">
        <f>VLOOKUP(D9,辅助信息!A:B,2,FALSE)</f>
        <v>螺纹钢</v>
      </c>
      <c r="D9" s="9" t="s">
        <v>82</v>
      </c>
    </row>
    <row r="10" spans="1:4">
      <c r="A10" s="12">
        <f ca="1" t="shared" si="0"/>
        <v>45959</v>
      </c>
      <c r="B10" s="9" t="s">
        <v>584</v>
      </c>
      <c r="C10" s="9" t="str">
        <f>VLOOKUP(D10,辅助信息!A:B,2,FALSE)</f>
        <v>螺纹钢</v>
      </c>
      <c r="D10" s="9" t="s">
        <v>45</v>
      </c>
    </row>
    <row r="11" spans="1:4">
      <c r="A11" s="12">
        <f ca="1" t="shared" si="0"/>
        <v>45959</v>
      </c>
      <c r="B11" s="9" t="s">
        <v>584</v>
      </c>
      <c r="C11" s="9" t="str">
        <f>VLOOKUP(D11,辅助信息!A:B,2,FALSE)</f>
        <v>螺纹钢</v>
      </c>
      <c r="D11" s="9" t="s">
        <v>21</v>
      </c>
    </row>
    <row r="12" ht="18.95" customHeight="1" spans="1:1">
      <c r="A12" s="12">
        <f ca="1" t="shared" si="0"/>
        <v>45959</v>
      </c>
    </row>
    <row r="13" spans="1:4">
      <c r="A13" s="12">
        <f ca="1" t="shared" ref="A13:A26" si="1">TODAY()</f>
        <v>45959</v>
      </c>
      <c r="B13" s="13" t="s">
        <v>585</v>
      </c>
      <c r="C13" s="9" t="str">
        <f>VLOOKUP(D13,辅助信息!A:B,2,FALSE)</f>
        <v>螺纹钢</v>
      </c>
      <c r="D13" s="9" t="s">
        <v>133</v>
      </c>
    </row>
    <row r="14" spans="1:4">
      <c r="A14" s="12">
        <f ca="1" t="shared" si="1"/>
        <v>45959</v>
      </c>
      <c r="B14" s="13" t="s">
        <v>585</v>
      </c>
      <c r="C14" s="9" t="str">
        <f>VLOOKUP(D14,辅助信息!A:B,2,FALSE)</f>
        <v>螺纹钢</v>
      </c>
      <c r="D14" s="9" t="s">
        <v>91</v>
      </c>
    </row>
    <row r="15" spans="1:4">
      <c r="A15" s="12">
        <f ca="1" t="shared" si="1"/>
        <v>45959</v>
      </c>
      <c r="B15" s="13" t="s">
        <v>585</v>
      </c>
      <c r="C15" s="9" t="str">
        <f>VLOOKUP(D15,辅助信息!A:B,2,FALSE)</f>
        <v>螺纹钢</v>
      </c>
      <c r="D15" s="9" t="s">
        <v>77</v>
      </c>
    </row>
    <row r="16" spans="1:4">
      <c r="A16" s="12">
        <f ca="1" t="shared" si="1"/>
        <v>45959</v>
      </c>
      <c r="B16" s="13" t="s">
        <v>585</v>
      </c>
      <c r="C16" s="9" t="str">
        <f>VLOOKUP(D16,辅助信息!A:B,2,FALSE)</f>
        <v>螺纹钢</v>
      </c>
      <c r="D16" s="9" t="s">
        <v>86</v>
      </c>
    </row>
    <row r="17" spans="1:4">
      <c r="A17" s="12">
        <f ca="1" t="shared" si="1"/>
        <v>45959</v>
      </c>
      <c r="B17" s="13" t="s">
        <v>585</v>
      </c>
      <c r="C17" s="9" t="str">
        <f>VLOOKUP(D17,辅助信息!A:B,2,FALSE)</f>
        <v>螺纹钢</v>
      </c>
      <c r="D17" s="9" t="s">
        <v>66</v>
      </c>
    </row>
    <row r="18" spans="1:4">
      <c r="A18" s="12">
        <f ca="1" t="shared" si="1"/>
        <v>45959</v>
      </c>
      <c r="B18" s="13" t="s">
        <v>585</v>
      </c>
      <c r="C18" s="9" t="str">
        <f>VLOOKUP(D18,辅助信息!A:B,2,FALSE)</f>
        <v>螺纹钢</v>
      </c>
      <c r="D18" s="9" t="s">
        <v>82</v>
      </c>
    </row>
    <row r="19" spans="1:4">
      <c r="A19" s="12">
        <f ca="1" t="shared" si="1"/>
        <v>45959</v>
      </c>
      <c r="B19" s="13" t="s">
        <v>585</v>
      </c>
      <c r="C19" s="9" t="str">
        <f>VLOOKUP(D19,辅助信息!A:B,2,FALSE)</f>
        <v>螺纹钢</v>
      </c>
      <c r="D19" s="9" t="s">
        <v>45</v>
      </c>
    </row>
    <row r="20" spans="1:4">
      <c r="A20" s="12">
        <f ca="1" t="shared" si="1"/>
        <v>45959</v>
      </c>
      <c r="B20" s="13" t="s">
        <v>585</v>
      </c>
      <c r="C20" s="9" t="str">
        <f>VLOOKUP(D20,辅助信息!A:B,2,FALSE)</f>
        <v>螺纹钢</v>
      </c>
      <c r="D20" s="9" t="s">
        <v>21</v>
      </c>
    </row>
    <row r="21" spans="1:4">
      <c r="A21" s="12">
        <f ca="1" t="shared" si="1"/>
        <v>45959</v>
      </c>
      <c r="B21" s="13" t="s">
        <v>585</v>
      </c>
      <c r="C21" s="9" t="str">
        <f>VLOOKUP(D21,辅助信息!A:B,2,FALSE)</f>
        <v>螺纹钢</v>
      </c>
      <c r="D21" s="9" t="s">
        <v>58</v>
      </c>
    </row>
    <row r="22" spans="1:4">
      <c r="A22" s="12">
        <f ca="1" t="shared" si="1"/>
        <v>45959</v>
      </c>
      <c r="B22" s="13" t="s">
        <v>585</v>
      </c>
      <c r="C22" s="9" t="str">
        <f>VLOOKUP(D22,辅助信息!A:B,2,FALSE)</f>
        <v>螺纹钢</v>
      </c>
      <c r="D22" s="9" t="s">
        <v>46</v>
      </c>
    </row>
    <row r="23" spans="1:4">
      <c r="A23" s="12">
        <f ca="1" t="shared" si="1"/>
        <v>45959</v>
      </c>
      <c r="B23" s="13" t="s">
        <v>585</v>
      </c>
      <c r="C23" s="9" t="str">
        <f>VLOOKUP(D23,辅助信息!A:B,2,FALSE)</f>
        <v>螺纹钢</v>
      </c>
      <c r="D23" s="9" t="s">
        <v>22</v>
      </c>
    </row>
    <row r="24" spans="1:4">
      <c r="A24" s="12">
        <f ca="1" t="shared" si="1"/>
        <v>45959</v>
      </c>
      <c r="B24" s="13" t="s">
        <v>585</v>
      </c>
      <c r="C24" s="9" t="str">
        <f>VLOOKUP(D24,辅助信息!A:B,2,FALSE)</f>
        <v>螺纹钢</v>
      </c>
      <c r="D24" s="9" t="s">
        <v>181</v>
      </c>
    </row>
    <row r="25" spans="1:4">
      <c r="A25" s="12">
        <f ca="1" t="shared" si="1"/>
        <v>45959</v>
      </c>
      <c r="B25" s="13" t="s">
        <v>585</v>
      </c>
      <c r="C25" s="9" t="str">
        <f>VLOOKUP(D25,辅助信息!A:B,2,FALSE)</f>
        <v>螺纹钢</v>
      </c>
      <c r="D25" s="9" t="s">
        <v>182</v>
      </c>
    </row>
    <row r="26" spans="1:4">
      <c r="A26" s="12">
        <f ca="1" t="shared" si="1"/>
        <v>45959</v>
      </c>
      <c r="B26" s="9" t="s">
        <v>586</v>
      </c>
      <c r="C26" s="9" t="str">
        <f>VLOOKUP(D26,辅助信息!A:B,2,FALSE)</f>
        <v>盘螺</v>
      </c>
      <c r="D26" s="9" t="s">
        <v>49</v>
      </c>
    </row>
    <row r="27" spans="1:4">
      <c r="A27" s="12">
        <f ca="1" t="shared" ref="A27:A36" si="2">TODAY()</f>
        <v>45959</v>
      </c>
      <c r="B27" s="9" t="s">
        <v>586</v>
      </c>
      <c r="C27" s="9" t="str">
        <f>VLOOKUP(D27,辅助信息!A:B,2,FALSE)</f>
        <v>盘螺</v>
      </c>
      <c r="D27" s="9" t="s">
        <v>40</v>
      </c>
    </row>
    <row r="28" spans="1:4">
      <c r="A28" s="12">
        <f ca="1" t="shared" si="2"/>
        <v>45959</v>
      </c>
      <c r="B28" s="9" t="s">
        <v>586</v>
      </c>
      <c r="C28" s="9" t="str">
        <f>VLOOKUP(D28,辅助信息!A:B,2,FALSE)</f>
        <v>盘螺</v>
      </c>
      <c r="D28" s="9" t="s">
        <v>41</v>
      </c>
    </row>
    <row r="29" spans="1:4">
      <c r="A29" s="12">
        <f ca="1" t="shared" si="2"/>
        <v>45959</v>
      </c>
      <c r="B29" s="9" t="s">
        <v>586</v>
      </c>
      <c r="C29" s="9" t="str">
        <f>VLOOKUP(D29,辅助信息!A:B,2,FALSE)</f>
        <v>盘螺</v>
      </c>
      <c r="D29" s="9" t="s">
        <v>26</v>
      </c>
    </row>
    <row r="30" spans="1:4">
      <c r="A30" s="12">
        <f ca="1" t="shared" si="2"/>
        <v>45959</v>
      </c>
      <c r="B30" s="9" t="s">
        <v>586</v>
      </c>
      <c r="C30" s="9" t="e">
        <f>VLOOKUP(D30,辅助信息!A:B,2,FALSE)</f>
        <v>#N/A</v>
      </c>
      <c r="D30" s="9" t="s">
        <v>587</v>
      </c>
    </row>
    <row r="31" spans="1:4">
      <c r="A31" s="12">
        <f ca="1" t="shared" si="2"/>
        <v>45959</v>
      </c>
      <c r="B31" s="9" t="s">
        <v>586</v>
      </c>
      <c r="C31" s="9" t="str">
        <f>VLOOKUP(D31,辅助信息!A:B,2,FALSE)</f>
        <v>螺纹钢</v>
      </c>
      <c r="D31" s="9" t="s">
        <v>27</v>
      </c>
    </row>
    <row r="32" spans="1:4">
      <c r="A32" s="12">
        <f ca="1" t="shared" si="2"/>
        <v>45959</v>
      </c>
      <c r="B32" s="9" t="s">
        <v>586</v>
      </c>
      <c r="C32" s="9" t="str">
        <f>VLOOKUP(D32,辅助信息!A:B,2,FALSE)</f>
        <v>螺纹钢</v>
      </c>
      <c r="D32" s="9" t="s">
        <v>19</v>
      </c>
    </row>
    <row r="33" spans="1:4">
      <c r="A33" s="12">
        <f ca="1" t="shared" si="2"/>
        <v>45959</v>
      </c>
      <c r="B33" s="9" t="s">
        <v>586</v>
      </c>
      <c r="C33" s="9" t="str">
        <f>VLOOKUP(D33,辅助信息!A:B,2,FALSE)</f>
        <v>螺纹钢</v>
      </c>
      <c r="D33" s="9" t="s">
        <v>32</v>
      </c>
    </row>
    <row r="34" spans="1:4">
      <c r="A34" s="12">
        <f ca="1" t="shared" si="2"/>
        <v>45959</v>
      </c>
      <c r="B34" s="9" t="s">
        <v>586</v>
      </c>
      <c r="C34" s="9" t="str">
        <f>VLOOKUP(D34,辅助信息!A:B,2,FALSE)</f>
        <v>螺纹钢</v>
      </c>
      <c r="D34" s="9" t="s">
        <v>33</v>
      </c>
    </row>
    <row r="35" spans="1:4">
      <c r="A35" s="12">
        <f ca="1" t="shared" si="2"/>
        <v>45959</v>
      </c>
      <c r="B35" s="9" t="s">
        <v>586</v>
      </c>
      <c r="C35" s="9" t="str">
        <f>VLOOKUP(D35,辅助信息!A:B,2,FALSE)</f>
        <v>螺纹钢</v>
      </c>
      <c r="D35" s="9" t="s">
        <v>28</v>
      </c>
    </row>
    <row r="36" spans="1:4">
      <c r="A36" s="12">
        <f ca="1" t="shared" si="2"/>
        <v>45959</v>
      </c>
      <c r="B36" s="9" t="s">
        <v>586</v>
      </c>
      <c r="C36" s="9" t="str">
        <f>VLOOKUP(D36,辅助信息!A:B,2,FALSE)</f>
        <v>螺纹钢</v>
      </c>
      <c r="D36" s="9" t="s">
        <v>18</v>
      </c>
    </row>
    <row r="37" spans="1:4">
      <c r="A37" s="12">
        <f ca="1" t="shared" ref="A37:A46" si="3">TODAY()</f>
        <v>45959</v>
      </c>
      <c r="B37" s="9" t="s">
        <v>586</v>
      </c>
      <c r="C37" s="9" t="str">
        <f>VLOOKUP(D37,辅助信息!A:B,2,FALSE)</f>
        <v>螺纹钢</v>
      </c>
      <c r="D37" s="9" t="s">
        <v>65</v>
      </c>
    </row>
    <row r="38" spans="1:4">
      <c r="A38" s="12">
        <f ca="1" t="shared" si="3"/>
        <v>45959</v>
      </c>
      <c r="B38" s="9" t="s">
        <v>586</v>
      </c>
      <c r="C38" s="9" t="str">
        <f>VLOOKUP(D38,辅助信息!A:B,2,FALSE)</f>
        <v>螺纹钢</v>
      </c>
      <c r="D38" s="9" t="s">
        <v>52</v>
      </c>
    </row>
    <row r="39" spans="1:4">
      <c r="A39" s="12">
        <f ca="1" t="shared" si="3"/>
        <v>45959</v>
      </c>
      <c r="B39" s="9" t="s">
        <v>586</v>
      </c>
      <c r="C39" s="9" t="str">
        <f>VLOOKUP(D39,辅助信息!A:B,2,FALSE)</f>
        <v>螺纹钢</v>
      </c>
      <c r="D39" s="9" t="s">
        <v>111</v>
      </c>
    </row>
    <row r="40" spans="1:4">
      <c r="A40" s="12">
        <f ca="1" t="shared" si="3"/>
        <v>45959</v>
      </c>
      <c r="B40" s="9" t="s">
        <v>586</v>
      </c>
      <c r="C40" s="9" t="str">
        <f>VLOOKUP(D40,辅助信息!A:B,2,FALSE)</f>
        <v>螺纹钢</v>
      </c>
      <c r="D40" s="9" t="s">
        <v>76</v>
      </c>
    </row>
    <row r="41" spans="1:4">
      <c r="A41" s="12">
        <f ca="1" t="shared" si="3"/>
        <v>45959</v>
      </c>
      <c r="B41" s="9" t="s">
        <v>586</v>
      </c>
      <c r="C41" s="9" t="str">
        <f>VLOOKUP(D41,辅助信息!A:B,2,FALSE)</f>
        <v>螺纹钢</v>
      </c>
      <c r="D41" s="9" t="s">
        <v>90</v>
      </c>
    </row>
    <row r="42" spans="1:4">
      <c r="A42" s="12">
        <f ca="1" t="shared" si="3"/>
        <v>45959</v>
      </c>
      <c r="B42" s="9" t="s">
        <v>586</v>
      </c>
      <c r="C42" s="9" t="str">
        <f>VLOOKUP(D42,辅助信息!A:B,2,FALSE)</f>
        <v>螺纹钢</v>
      </c>
      <c r="D42" s="9" t="s">
        <v>130</v>
      </c>
    </row>
    <row r="43" spans="1:4">
      <c r="A43" s="12">
        <f ca="1" t="shared" si="3"/>
        <v>45959</v>
      </c>
      <c r="B43" s="9" t="s">
        <v>586</v>
      </c>
      <c r="C43" s="9" t="str">
        <f>VLOOKUP(D43,辅助信息!A:B,2,FALSE)</f>
        <v>螺纹钢</v>
      </c>
      <c r="D43" s="9" t="s">
        <v>133</v>
      </c>
    </row>
    <row r="44" spans="1:4">
      <c r="A44" s="12">
        <f ca="1" t="shared" si="3"/>
        <v>45959</v>
      </c>
      <c r="B44" s="9" t="s">
        <v>586</v>
      </c>
      <c r="C44" s="9" t="str">
        <f>VLOOKUP(D44,辅助信息!A:B,2,FALSE)</f>
        <v>螺纹钢</v>
      </c>
      <c r="D44" s="9" t="s">
        <v>91</v>
      </c>
    </row>
    <row r="45" spans="1:4">
      <c r="A45" s="12">
        <f ca="1" t="shared" si="3"/>
        <v>45959</v>
      </c>
      <c r="B45" s="9" t="s">
        <v>586</v>
      </c>
      <c r="C45" s="9" t="str">
        <f>VLOOKUP(D45,辅助信息!A:B,2,FALSE)</f>
        <v>螺纹钢</v>
      </c>
      <c r="D45" s="9" t="s">
        <v>77</v>
      </c>
    </row>
    <row r="46" spans="1:4">
      <c r="A46" s="12">
        <f ca="1" t="shared" si="3"/>
        <v>45959</v>
      </c>
      <c r="B46" s="9" t="s">
        <v>586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588</v>
      </c>
      <c r="G1" s="2" t="s">
        <v>7</v>
      </c>
      <c r="H1" s="2" t="str">
        <f>'[1]2025年已发货'!H:H</f>
        <v>联系人</v>
      </c>
      <c r="I1" s="2" t="str">
        <f>'[1]2025年已发货'!I:I</f>
        <v>联系方式</v>
      </c>
      <c r="J1" s="6" t="s">
        <v>16</v>
      </c>
      <c r="K1" s="6" t="s">
        <v>589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五冶建设成都盐道街中学初中部改扩建工程-一标</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五冶建设成都盐道街中学初中部改扩建工程-一标</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五冶建设成都盐道街中学初中部改扩建工程-一标</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五冶建设成都盐道街中学初中部改扩建工程-一标</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五冶建设成都盐道街中学初中部改扩建工程-一标</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螺纹钢</v>
      </c>
      <c r="C9058" s="2" t="str">
        <f>'[1]2025年已发货'!C:C</f>
        <v>HRB400EФ12，9m</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HRB400EФ14，9m</v>
      </c>
      <c r="D9059" s="2" t="str">
        <f>'[1]2025年已发货'!D:D</f>
        <v>吨</v>
      </c>
      <c r="E9059" s="2">
        <f>'[1]2025年已发货'!E:E</f>
        <v>3</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五冶钢构龙泉东洪片区70亩住宅、商业及配套工程项目三标段</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五冶钢构龙泉东洪片区70亩住宅、商业及配套工程项目三标段</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2025-10-29T02:14:10Z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