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activeTab="3"/>
  </bookViews>
  <sheets>
    <sheet name="汇总计划" sheetId="1" r:id="rId1"/>
    <sheet name="辅助信息" sheetId="2" r:id="rId2"/>
    <sheet name="钢厂库存表" sheetId="3" r:id="rId3"/>
    <sheet name="物流明细" sheetId="4" r:id="rId4"/>
  </sheets>
  <externalReferences>
    <externalReference r:id="rId6"/>
  </externalReferences>
  <definedNames>
    <definedName name="_xlnm._FilterDatabase" localSheetId="0" hidden="1">汇总计划!$A$1:$Q$4784</definedName>
    <definedName name="_xlnm._FilterDatabase" localSheetId="3" hidden="1">物流明细!$A$1:$K$9353</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<sst xmlns="http://schemas.openxmlformats.org/spreadsheetml/2006/main" count="10839" uniqueCount="479">
  <si>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</si>
  <si>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</si>
  <si>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</si>
  <si>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</si>
  <si>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</si>
  <si>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</si>
  <si>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</si>
  <si>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</si>
  <si>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</si>
  <si>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</si>
  <si>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</si>
  <si>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</si>
  <si>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</si>
  <si>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</si>
  <si>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</si>
  <si>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</si>
  <si>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</si>
  <si>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</si>
  <si>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</si>
  <si>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</si>
  <si>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</si>
  <si>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</si>
  <si>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</si>
  <si>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</si>
  <si>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</si>
  <si>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</si>
  <si>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</si>
  <si>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</si>
  <si>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</si>
  <si>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</si>
  <si>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</si>
  <si>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</si>
  <si>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</si>
  <si>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</si>
  <si>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</si>
  <si>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</si>
  <si>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</si>
  <si>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</si>
  <si>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</si>
  <si>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</si>
  <si>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</si>
  <si>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</si>
  <si>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</si>
  <si>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</si>
  <si>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</si>
  <si>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</si>
  <si>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</si>
  <si>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</si>
  <si>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</si>
  <si>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</si>
  <si>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</si>
  <si>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</si>
  <si>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</si>
  <si>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</si>
  <si>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</si>
  <si>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</si>
  <si>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</si>
  <si>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</si>
  <si>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</si>
  <si>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</si>
  <si>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</si>
  <si>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</si>
  <si>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</si>
  <si>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</si>
  <si>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</si>
  <si>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</si>
  <si>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</si>
  <si>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</si>
  <si>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</si>
  <si>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</si>
  <si>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</si>
  <si>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</si>
  <si>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</si>
  <si>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</si>
  <si>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</si>
  <si>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</si>
  <si>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</si>
  <si>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</si>
  <si>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</si>
  <si>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</si>
  <si>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</si>
  <si>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</si>
  <si>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</si>
  <si>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</si>
  <si>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</si>
  <si>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</si>
  <si>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</si>
  <si>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</si>
  <si>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</si>
  <si>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</si>
  <si>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</si>
  <si>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</si>
  <si>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</si>
  <si>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</si>
  <si>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</si>
  <si>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</si>
  <si>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</si>
  <si>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</si>
  <si>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</si>
  <si>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</si>
  <si>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</si>
  <si>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</si>
  <si>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</si>
  <si>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</si>
  <si>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</si>
  <si>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</si>
  <si>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</si>
  <si>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</si>
  <si>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</si>
  <si>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</si>
  <si>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</si>
  <si>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</si>
  <si>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</si>
  <si>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</si>
  <si>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</si>
  <si>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</si>
  <si>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</si>
  <si>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</si>
  <si>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</si>
  <si>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</si>
  <si>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</si>
  <si>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</si>
  <si>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</si>
  <si>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</si>
  <si>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</si>
  <si>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</si>
  <si>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</si>
  <si>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</si>
  <si>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</si>
  <si>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</si>
  <si>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</si>
  <si>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</si>
  <si>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</si>
  <si>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</si>
  <si>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</si>
  <si>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</si>
  <si>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</si>
  <si>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</si>
  <si>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</si>
  <si>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</si>
  <si>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</si>
  <si>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</si>
  <si>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</si>
  <si>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</si>
  <si>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</si>
  <si>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</si>
  <si>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</si>
  <si>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</si>
  <si>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</si>
  <si>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</si>
  <si>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</si>
  <si>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</si>
  <si>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</si>
  <si>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</si>
  <si>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</si>
  <si>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</si>
  <si>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</si>
  <si>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</si>
  <si>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</si>
  <si>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</si>
  <si>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</si>
  <si>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</si>
  <si>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</si>
  <si>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</si>
  <si>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</si>
  <si>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</si>
  <si>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</si>
  <si>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</si>
  <si>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</si>
  <si>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</si>
  <si>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</si>
  <si>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</si>
  <si>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</si>
  <si>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</si>
  <si>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</si>
  <si>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</si>
  <si>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</si>
  <si>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</si>
  <si>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</si>
  <si>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</si>
  <si>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</si>
  <si>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</si>
  <si>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</si>
  <si>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</si>
  <si>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</si>
  <si>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</si>
  <si>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</si>
  <si>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</si>
  <si>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</si>
  <si>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</si>
  <si>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</si>
  <si>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</si>
  <si>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</si>
  <si>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</si>
  <si>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</si>
  <si>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</si>
  <si>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</si>
  <si>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</si>
  <si>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</si>
  <si>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</si>
  <si>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</si>
  <si>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</si>
  <si>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</si>
  <si>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</si>
  <si>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</si>
  <si>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</si>
  <si>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</si>
  <si>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</si>
  <si>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</si>
  <si>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</si>
  <si>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</si>
  <si>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</si>
  <si>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</si>
  <si>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</si>
  <si>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</si>
  <si>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</si>
  <si>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</si>
  <si>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</si>
  <si>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</si>
  <si>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</si>
  <si>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</si>
  <si>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</si>
  <si>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</si>
  <si>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</si>
  <si>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</si>
  <si>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</si>
  <si>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</si>
  <si>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</si>
  <si>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</si>
  <si>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</si>
  <si>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</si>
  <si>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</si>
  <si>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</si>
  <si>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</si>
  <si>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</si>
  <si>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</si>
  <si>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</si>
  <si>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</si>
  <si>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</si>
  <si>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</si>
  <si>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</si>
  <si>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</si>
  <si>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</si>
  <si>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</si>
  <si>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</si>
  <si>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</si>
  <si>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</si>
  <si>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</si>
  <si>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</si>
  <si>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</si>
  <si>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</si>
  <si>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</si>
  <si>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</si>
  <si>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</si>
  <si>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</si>
  <si>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</si>
  <si>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</si>
  <si>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</si>
  <si>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</si>
  <si>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</si>
  <si>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</si>
  <si>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</si>
  <si>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</si>
  <si>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</si>
  <si>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</si>
  <si>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</si>
  <si>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</si>
  <si>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</si>
  <si>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</si>
  <si>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</si>
  <si>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</si>
  <si>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</si>
  <si>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</si>
  <si>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</si>
  <si>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</si>
  <si>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</si>
  <si>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</si>
  <si>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</si>
  <si>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</si>
  <si>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</si>
  <si>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</si>
  <si>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</si>
  <si>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</si>
  <si>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</si>
  <si>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</si>
  <si>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</si>
  <si>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</si>
  <si>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</si>
  <si>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</si>
  <si>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</si>
  <si>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</si>
  <si>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</si>
  <si>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</si>
  <si>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</si>
  <si>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</si>
  <si>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</si>
  <si>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</si>
  <si>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</si>
  <si>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</si>
  <si>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</si>
  <si>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</si>
  <si>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</si>
  <si>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</si>
  <si>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</si>
  <si>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</si>
  <si>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</si>
  <si>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</si>
  <si>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</si>
  <si>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</si>
  <si>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</si>
  <si>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</si>
  <si>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</si>
  <si>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</si>
  <si>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</si>
  <si>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</si>
  <si>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</si>
  <si>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</si>
  <si>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</si>
  <si>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</si>
  <si>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</si>
  <si>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</si>
  <si>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</si>
  <si>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</si>
  <si>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</si>
  <si>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</si>
  <si>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</si>
  <si>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</si>
  <si>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</si>
  <si>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</si>
  <si>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</si>
  <si>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</si>
  <si>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</si>
  <si>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</si>
  <si>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</si>
  <si>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</si>
  <si>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</si>
  <si>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</si>
  <si>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</si>
  <si>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</si>
  <si>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</si>
  <si>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</si>
  <si>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</si>
  <si>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</si>
  <si>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</si>
  <si>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</si>
  <si>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</si>
  <si>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</si>
  <si>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</si>
  <si>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</si>
  <si>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</si>
  <si>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</si>
  <si>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</si>
  <si>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</si>
  <si>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</si>
  <si>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</si>
  <si>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</si>
  <si>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</si>
  <si>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</si>
  <si>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</si>
  <si>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</si>
  <si>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</si>
  <si>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</si>
  <si>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</si>
  <si>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</si>
  <si>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</si>
  <si>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</si>
  <si>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</si>
  <si>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</si>
  <si>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</si>
  <si>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</si>
  <si>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五冶建设成都怡心湖片区及龙泉驿医院等项目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</si>
  <si>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</si>
  <si>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</si>
  <si>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</si>
  <si>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</si>
  <si>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</si>
  <si>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</si>
  <si>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</si>
  <si>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</si>
  <si>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</si>
  <si>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</si>
  <si>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</si>
  <si>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</si>
  <si>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</si>
  <si>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</si>
  <si>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</si>
  <si>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</si>
  <si>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</si>
  <si>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</si>
  <si>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</si>
  <si>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陶杰</t>
  </si>
  <si>
    <t>联系实际收货人（陶杰13980247952）五冶建设送货单,6份材质书,锈货不收，装货前联系收货人核实到场规格,没提前告知进场规格现场不给予接收</t>
  </si>
  <si>
    <t>谢鑫</t>
  </si>
  <si>
    <t>联系实际收货人（易前刚18228465067）五冶建设送货单,6份材质书,锈货不收，装货前联系收货人核实到场规格,没提前告知进场规格现场不给予接收</t>
  </si>
  <si>
    <t>不限</t>
  </si>
  <si>
    <t>孙敏</t>
  </si>
  <si>
    <t>联系实际收货人（孙敏13617695006）五冶建设送货单,6份材质书,锈货不收，装货前联系收货人核实到场规格,没提前告知进场规格现场不给予接收</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</si>
  <si>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</si>
  <si>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</si>
  <si>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</si>
  <si>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</si>
  <si>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</si>
  <si>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</si>
  <si>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</si>
  <si>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</si>
  <si>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</si>
  <si>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</si>
  <si>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</si>
  <si>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</si>
  <si>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</si>
  <si>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</si>
  <si>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</si>
  <si>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</si>
  <si>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</si>
  <si>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</si>
  <si>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</si>
  <si>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</si>
  <si>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</si>
  <si>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</si>
  <si>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</si>
  <si>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</si>
  <si>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</si>
  <si>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</si>
  <si>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</si>
  <si>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</si>
  <si>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乐山市校地共建产教融合基地配套设施项目（一,二标段）</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</si>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</sst>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0_ "/>
    <numFmt numFmtId="180" formatCode="m/d;@"/>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7" fontId="37" fillId="0" borderId="0">
      <alignment vertical="center"/>
    </xf>
    <xf numFmtId="0" fontId="0" fillId="0" borderId="0">
      <alignment vertical="center"/>
    </xf>
    <xf numFmtId="0" fontId="29" fillId="0" borderId="0">
      <alignment vertical="center"/>
    </xf>
  </cellStyleXfs>
  <cellXfs count="145">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8"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80"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8"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79"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8"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microsoft.com/office/2017/06/relationships/rdRichValue" Target="richData/rdrichvalue.xml"/><Relationship Id="rId11" Type="http://schemas.microsoft.com/office/2017/06/relationships/rdRichValueStructure" Target="richData/rdrichvaluestructure.xml"/><Relationship Id="rId10" Type="http://schemas.openxmlformats.org/officeDocument/2006/relationships/sheetMetadata" Target="metadata.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35</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2" totalsRowShown="0">
  <autoFilter ref="D1:M142"/>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784"/>
  <sheetViews>
    <sheetView workbookViewId="0">
      <pane ySplit="1" topLeftCell="A4743" activePane="bottomLeft" state="frozen"/>
      <selection/>
      <selection pane="bottomLeft" activeCell="D4781" sqref="D4781"/>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5"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247</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247</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247</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247</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247</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247</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247</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247</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247</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247</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247</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247</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247</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247</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248</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248</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248</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248</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247</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247</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247</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247</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247</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247</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248</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248</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248</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248</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249</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248</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248</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248</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247</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247</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247</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246</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246</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246</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246</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245</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245</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245</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245</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245</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245</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245</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245</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245</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245</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245</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246</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246</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246</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246</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246</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246</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246</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246</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246</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246</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246</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246</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246</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246</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246</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247</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247</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247</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246</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246</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246</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246</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245</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245</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245</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245</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245</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245</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245</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245</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245</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246</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246</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246</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246</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245</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245</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245</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241</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241</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241</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241</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244</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244</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239</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239</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239</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239</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247</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247</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247</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246</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246</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245</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245</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245</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245</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245</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246</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246</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246</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246</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245</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245</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245</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241</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244</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244</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239</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239</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239</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239</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244</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244</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244</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244</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247</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247</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247</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245</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245</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245</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245</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245</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246</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246</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246</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246</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245</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245</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245</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241</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244</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244</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239</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239</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239</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239</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244</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244</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244</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244</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244</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244</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244</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244</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244</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244</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244</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244</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243</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243</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243</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243</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242</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242</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242</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242</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242</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242</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242</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242</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242</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242</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242</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242</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242</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242</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242</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247</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247</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247</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247</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245</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245</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245</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245</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246</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245</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245</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241</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244</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244</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239</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239</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239</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239</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244</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244</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244</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244</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242</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242</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242</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242</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242</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242</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242</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242</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242</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242</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242</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242</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242</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242</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242</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242</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242</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242</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245</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245</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245</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245</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246</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245</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245</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241</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244</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244</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239</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239</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239</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239</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244</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244</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244</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242</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242</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242</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242</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242</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241</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241</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241</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241</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241</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241</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242</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242</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242</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242</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242</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242</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242</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242</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242</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242</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242</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242</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242</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240</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246</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245</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245</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245</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245</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241</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244</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244</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239</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239</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239</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239</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244</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244</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244</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242</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242</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242</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242</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241</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241</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241</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241</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241</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241</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242</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242</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240</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239</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246</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240</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240</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245</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245</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245</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245</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239</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239</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239</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239</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241</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241</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241</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241</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241</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241</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242</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242</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239</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246</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245</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245</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245</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245</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239</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239</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239</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239</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241</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241</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241</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241</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241</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241</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242</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242</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238</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238</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238</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238</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238</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238</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232</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232</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232</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232</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232</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236</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236</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234</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234</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234</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234</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234</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238</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238</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238</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238</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236</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236</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234</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234</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234</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236</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236</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236</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236</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236</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236</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241</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241</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241</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241</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241</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234</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234</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234</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234</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234</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234</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234</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234</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234</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234</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234</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234</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234</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234</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234</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233</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233</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233</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233</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233</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234</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234</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234</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234</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234</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234</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234</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234</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234</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234</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234</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234</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234</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234</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234</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234</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234</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234</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234</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234</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234</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234</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233</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233</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233</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233</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233</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234</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234</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234</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234</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234</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234</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234</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234</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234</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233</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233</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233</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233</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233</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234</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234</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234</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234</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234</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234</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233</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232</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232</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232</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232</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232</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232</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230</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230</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232</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232</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232</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231</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231</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226</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226</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232</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232</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231</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231</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231</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231</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231</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231</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231</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233</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233</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233</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234</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234</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230</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232</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232</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228</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228</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228</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228</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228</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227</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227</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228</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228</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228</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228</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228</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228</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228</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234</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234</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230</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232</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232</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228</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228</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228</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228</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228</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228</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228</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228</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226</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226</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226</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226</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227</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227</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227</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227</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227</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227</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234</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234</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230</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224</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224</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228</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228</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228</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228</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228</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228</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228</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228</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226</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226</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226</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226</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224</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222</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222</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224</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224</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224</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224</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223</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223</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223</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223</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223</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223</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223</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223</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223</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223</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223</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223</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223</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223</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222</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222</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222</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222</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219</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219</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219</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222</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222</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222</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222</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222</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222</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222</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222</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222</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222</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222</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222</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222</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222</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222</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222</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222</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222</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222</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222</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224</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224</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224</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224</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224</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224</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224</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222</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222</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223</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223</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223</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223</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223</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222</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222</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222</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222</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222</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222</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224</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224</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224</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219</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219</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219</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219</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222</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222</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222</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222</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222</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222</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224</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224</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224</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219</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219</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219</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219</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217</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217</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217</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217</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212</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212</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212</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212</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217</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217</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217</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217</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217</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217</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217</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217</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217</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217</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217</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217</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217</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217</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217</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217</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217</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217</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217</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216</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219</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217</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217</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214</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212</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212</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212</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212</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212</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212</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212</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212</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212</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212</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212</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212</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212</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212</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212</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212</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212</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209</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209</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209</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212</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212</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212</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212</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212</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198</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198</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198</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198</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204</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204</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203</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203</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203</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203</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203</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203</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203</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200</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200</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200</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200</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200</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200</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200</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200</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200</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201</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201</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201</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201</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200</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200</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203</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203</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203</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203</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203</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203</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203</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203</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203</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203</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203</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203</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203</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182</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182</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182</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182</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182</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182</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182</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182</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182</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182</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182</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181</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181</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181</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181</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181</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181</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181</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181</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181</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181</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181</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181</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181</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181</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181</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181</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182</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181</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181</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181</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181</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181</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181</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178</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178</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178</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178</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178</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181</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181</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181</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181</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181</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181</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181</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181</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181</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181</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181</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181</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181</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181</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181</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181</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181</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181</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181</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181</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187</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187</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187</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187</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178</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178</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178</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178</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178</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178</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181</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181</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182</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178</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178</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178</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178</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178</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184</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184</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184</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184</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181</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181</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181</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181</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187</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187</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187</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187</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182</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182</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178</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178</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178</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178</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178</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178</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178</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178</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178</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178</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177</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177</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177</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177</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177</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177</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177</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177</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177</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177</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177</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177</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177</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177</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177</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177</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177</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177</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177</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177</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177</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177</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177</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177</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177</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177</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177</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177</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177</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177</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177</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177</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177</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177</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181</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181</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187</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187</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187</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187</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182</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182</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178</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178</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178</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178</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178</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177</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177</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177</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177</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177</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177</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171</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171</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171</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171</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171</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171</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171</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171</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171</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177</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177</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177</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177</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177</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177</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177</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177</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177</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177</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177</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177</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177</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177</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177</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177</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177</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177</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177</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177</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175</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175</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175</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175</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175</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175</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175</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175</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175</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175</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181</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181</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175</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175</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175</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171</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171</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171</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171</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171</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171</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175</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173</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173</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173</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173</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173</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173</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173</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173</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173</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173</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173</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173</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173</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173</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173</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173</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173</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173</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173</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173</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173</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173</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173</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171</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171</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171</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171</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171</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172</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172</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172</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172</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172</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172</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172</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172</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170</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170</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170</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171</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171</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171</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171</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171</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171</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175</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173</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173</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173</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173</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173</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173</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172</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172</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172</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172</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170</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170</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170</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168</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168</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168</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168</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168</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168</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168</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168</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168</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168</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168</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170</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170</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171</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171</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173</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173</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173</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173</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170</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170</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170</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170</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170</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170</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168</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168</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168</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168</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168</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168</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168</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168</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168</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168</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170</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170</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166</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166</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166</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166</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166</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166</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166</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166</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166</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166</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166</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166</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166</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166</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166</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166</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166</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166</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166</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166</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166</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166</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166</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166</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166</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166</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166</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166</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166</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165</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165</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165</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165</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165</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165</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165</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165</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165</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165</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165</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165</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165</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163</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163</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163</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163</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163</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163</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163</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163</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163</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163</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163</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163</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163</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163</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163</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166</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166</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166</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166</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165</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165</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165</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165</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165</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165</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165</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165</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165</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165</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165</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165</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163</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163</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163</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163</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163</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163</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163</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163</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163</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163</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163</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163</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163</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163</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163</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163</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163</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163</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163</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163</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163</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163</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163</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163</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163</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163</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163</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163</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163</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163</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163</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163</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163</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163</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163</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163</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166</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166</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165</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165</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165</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165</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165</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165</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165</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165</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165</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165</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163</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163</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163</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163</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162</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162</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163</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163</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163</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163</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163</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163</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163</v>
      </c>
      <c r="Q1512" s="18" t="str">
        <f>VLOOKUP(B1512,辅助信息!E:M,9,FALSE)</f>
        <v>ZTWM-CDGS-XS-2024-0030-华西集采-简州大道</v>
      </c>
      <c r="R1512" s="18" t="str">
        <f>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163</v>
      </c>
      <c r="Q1513" s="18" t="str">
        <f>VLOOKUP(B1513,辅助信息!E:M,9,FALSE)</f>
        <v>ZTWM-CDGS-XS-2024-0030-华西集采-简州大道</v>
      </c>
      <c r="R1513" s="18" t="str">
        <f>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162</v>
      </c>
      <c r="Q1514" s="18" t="str">
        <f>VLOOKUP(B1514,辅助信息!E:M,9,FALSE)</f>
        <v>ZTWM-CDGS-XS-2024-0030-华西集采-简州大道</v>
      </c>
      <c r="R1514" s="18" t="str">
        <f>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162</v>
      </c>
      <c r="Q1515" s="18" t="str">
        <f>VLOOKUP(B1515,辅助信息!E:M,9,FALSE)</f>
        <v>ZTWM-CDGS-XS-2024-0030-华西集采-简州大道</v>
      </c>
      <c r="R1515" s="18" t="str">
        <f>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162</v>
      </c>
      <c r="Q1516" s="18" t="str">
        <f>VLOOKUP(B1516,辅助信息!E:M,9,FALSE)</f>
        <v>ZTWM-CDGS-XS-2024-0030-华西集采-简州大道</v>
      </c>
      <c r="R1516" s="18" t="str">
        <f>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162</v>
      </c>
      <c r="Q1517" s="18" t="str">
        <f>VLOOKUP(B1517,辅助信息!E:M,9,FALSE)</f>
        <v>ZTWM-CDGS-XS-2024-0030-华西集采-简州大道</v>
      </c>
      <c r="R1517" s="18" t="str">
        <f>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162</v>
      </c>
      <c r="Q1518" s="18" t="str">
        <f>VLOOKUP(B1518,辅助信息!E:M,9,FALSE)</f>
        <v>ZTWM-CDGS-XS-2024-0030-华西集采-简州大道</v>
      </c>
      <c r="R1518" s="18" t="str">
        <f>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162</v>
      </c>
      <c r="Q1519" s="18" t="str">
        <f>VLOOKUP(B1519,辅助信息!E:M,9,FALSE)</f>
        <v>ZTWM-CDGS-XS-2024-0030-华西集采-简州大道</v>
      </c>
      <c r="R1519" s="18" t="str">
        <f>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162</v>
      </c>
      <c r="Q1520" s="18" t="str">
        <f>VLOOKUP(B1520,辅助信息!E:M,9,FALSE)</f>
        <v>ZTWM-CDGS-XS-2024-0030-华西集采-简州大道</v>
      </c>
      <c r="R1520" s="18" t="str">
        <f>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162</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158</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158</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158</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166</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166</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165</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165</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165</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165</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165</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163</v>
      </c>
      <c r="Q1532" s="18" t="str">
        <f>VLOOKUP(B1532,辅助信息!E:M,9,FALSE)</f>
        <v>ZTWM-CDGS-XS-2024-0030-华西集采-简州大道</v>
      </c>
      <c r="R1532" s="18" t="str">
        <f>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162</v>
      </c>
      <c r="Q1533" s="18" t="str">
        <f>VLOOKUP(B1533,辅助信息!E:M,9,FALSE)</f>
        <v>ZTWM-CDGS-XS-2024-0030-华西集采-简州大道</v>
      </c>
      <c r="R1533" s="18" t="str">
        <f>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162</v>
      </c>
      <c r="Q1534" s="18" t="str">
        <f>VLOOKUP(B1534,辅助信息!E:M,9,FALSE)</f>
        <v>ZTWM-CDGS-XS-2024-0030-华西集采-简州大道</v>
      </c>
      <c r="R1534" s="18" t="str">
        <f>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163</v>
      </c>
      <c r="Q1535" s="18" t="str">
        <f>VLOOKUP(B1535,辅助信息!E:M,9,FALSE)</f>
        <v>ZTWM-CDGS-XS-2024-0030-华西集采-简州大道</v>
      </c>
      <c r="R1535" s="18" t="str">
        <f>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163</v>
      </c>
      <c r="Q1536" s="18" t="str">
        <f>VLOOKUP(B1536,辅助信息!E:M,9,FALSE)</f>
        <v>ZTWM-CDGS-XS-2024-0030-华西集采-简州大道</v>
      </c>
      <c r="R1536" s="18" t="str">
        <f>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163</v>
      </c>
      <c r="Q1537" s="18" t="str">
        <f>VLOOKUP(B1537,辅助信息!E:M,9,FALSE)</f>
        <v>ZTWM-CDGS-XS-2024-0030-华西集采-简州大道</v>
      </c>
      <c r="R1537" s="18" t="str">
        <f>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163</v>
      </c>
      <c r="Q1538" s="18" t="str">
        <f>VLOOKUP(B1538,辅助信息!E:M,9,FALSE)</f>
        <v>ZTWM-CDGS-XS-2024-0030-华西集采-简州大道</v>
      </c>
      <c r="R1538" s="18" t="str">
        <f>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163</v>
      </c>
      <c r="Q1539" s="18" t="str">
        <f>VLOOKUP(B1539,辅助信息!E:M,9,FALSE)</f>
        <v>ZTWM-CDGS-XS-2024-0030-华西集采-简州大道</v>
      </c>
      <c r="R1539" s="18" t="str">
        <f>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162</v>
      </c>
      <c r="Q1540" s="18" t="str">
        <f>VLOOKUP(B1540,辅助信息!E:M,9,FALSE)</f>
        <v>ZTWM-CDGS-XS-2024-0030-华西集采-简州大道</v>
      </c>
      <c r="R1540" s="18" t="str">
        <f>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162</v>
      </c>
      <c r="Q1541" s="18" t="str">
        <f>VLOOKUP(B1541,辅助信息!E:M,9,FALSE)</f>
        <v>ZTWM-CDGS-XS-2024-0030-华西集采-简州大道</v>
      </c>
      <c r="R1541" s="18" t="str">
        <f>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162</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158</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158</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158</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166</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166</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165</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165</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165</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163</v>
      </c>
      <c r="Q1551" s="18" t="str">
        <f>VLOOKUP(B1551,辅助信息!E:M,9,FALSE)</f>
        <v>ZTWM-CDGS-XS-2024-0030-华西集采-简州大道</v>
      </c>
      <c r="R1551" s="18" t="str">
        <f>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162</v>
      </c>
      <c r="Q1552" s="18" t="str">
        <f>VLOOKUP(B1552,辅助信息!E:M,9,FALSE)</f>
        <v>ZTWM-CDGS-XS-2024-0030-华西集采-简州大道</v>
      </c>
      <c r="R1552" s="18" t="str">
        <f>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162</v>
      </c>
      <c r="Q1553" s="18" t="str">
        <f>VLOOKUP(B1553,辅助信息!E:M,9,FALSE)</f>
        <v>ZTWM-CDGS-XS-2024-0030-华西集采-简州大道</v>
      </c>
      <c r="R1553" s="18" t="str">
        <f>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163</v>
      </c>
      <c r="Q1554" s="18" t="str">
        <f>VLOOKUP(B1554,辅助信息!E:M,9,FALSE)</f>
        <v>ZTWM-CDGS-XS-2024-0030-华西集采-简州大道</v>
      </c>
      <c r="R1554" s="18" t="str">
        <f>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163</v>
      </c>
      <c r="Q1555" s="18" t="str">
        <f>VLOOKUP(B1555,辅助信息!E:M,9,FALSE)</f>
        <v>ZTWM-CDGS-XS-2024-0030-华西集采-简州大道</v>
      </c>
      <c r="R1555" s="18" t="str">
        <f>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163</v>
      </c>
      <c r="Q1556" s="18" t="str">
        <f>VLOOKUP(B1556,辅助信息!E:M,9,FALSE)</f>
        <v>ZTWM-CDGS-XS-2024-0030-华西集采-简州大道</v>
      </c>
      <c r="R1556" s="18" t="str">
        <f>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163</v>
      </c>
      <c r="Q1557" s="18" t="str">
        <f>VLOOKUP(B1557,辅助信息!E:M,9,FALSE)</f>
        <v>ZTWM-CDGS-XS-2024-0030-华西集采-简州大道</v>
      </c>
      <c r="R1557" s="18" t="str">
        <f>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163</v>
      </c>
      <c r="Q1558" s="18" t="str">
        <f>VLOOKUP(B1558,辅助信息!E:M,9,FALSE)</f>
        <v>ZTWM-CDGS-XS-2024-0030-华西集采-简州大道</v>
      </c>
      <c r="R1558" s="18" t="str">
        <f>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162</v>
      </c>
      <c r="Q1559" s="18" t="str">
        <f>VLOOKUP(B1559,辅助信息!E:M,9,FALSE)</f>
        <v>ZTWM-CDGS-XS-2024-0030-华西集采-简州大道</v>
      </c>
      <c r="R1559" s="18" t="str">
        <f>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162</v>
      </c>
      <c r="Q1560" s="18" t="str">
        <f>VLOOKUP(B1560,辅助信息!E:M,9,FALSE)</f>
        <v>ZTWM-CDGS-XS-2024-0030-华西集采-简州大道</v>
      </c>
      <c r="R1560" s="18" t="str">
        <f>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158</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158</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158</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156</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156</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157</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157</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157</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157</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157</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153</v>
      </c>
      <c r="Q1571" s="18" t="str">
        <f>VLOOKUP(B1571,辅助信息!E:M,9,FALSE)</f>
        <v>ZTWM-CDGS-XS-2024-0030-华西集采-简州大道</v>
      </c>
      <c r="R1571" s="18" t="str">
        <f>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153</v>
      </c>
      <c r="Q1572" s="18" t="str">
        <f>VLOOKUP(B1572,辅助信息!E:M,9,FALSE)</f>
        <v>ZTWM-CDGS-XS-2024-0030-华西集采-简州大道</v>
      </c>
      <c r="R1572" s="18" t="str">
        <f>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153</v>
      </c>
      <c r="Q1573" s="18" t="str">
        <f>VLOOKUP(B1573,辅助信息!E:M,9,FALSE)</f>
        <v>ZTWM-CDGS-XS-2024-0030-华西集采-简州大道</v>
      </c>
      <c r="R1573" s="18" t="str">
        <f>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153</v>
      </c>
      <c r="Q1574" s="18" t="str">
        <f>VLOOKUP(B1574,辅助信息!E:M,9,FALSE)</f>
        <v>ZTWM-CDGS-XS-2024-0030-华西集采-简州大道</v>
      </c>
      <c r="R1574" s="18" t="str">
        <f>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153</v>
      </c>
      <c r="Q1575" s="18" t="str">
        <f>VLOOKUP(B1575,辅助信息!E:M,9,FALSE)</f>
        <v>ZTWM-CDGS-XS-2024-0030-华西集采-简州大道</v>
      </c>
      <c r="R1575" s="18" t="str">
        <f>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153</v>
      </c>
      <c r="Q1576" s="18" t="str">
        <f>VLOOKUP(B1576,辅助信息!E:M,9,FALSE)</f>
        <v>ZTWM-CDGS-XS-2024-0030-华西集采-简州大道</v>
      </c>
      <c r="R1576" s="18" t="str">
        <f>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153</v>
      </c>
      <c r="Q1577" s="18" t="str">
        <f>VLOOKUP(B1577,辅助信息!E:M,9,FALSE)</f>
        <v>ZTWM-CDGS-XS-2024-0030-华西集采-简州大道</v>
      </c>
      <c r="R1577" s="18" t="str">
        <f>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153</v>
      </c>
      <c r="Q1578" s="18" t="str">
        <f>VLOOKUP(B1578,辅助信息!E:M,9,FALSE)</f>
        <v>ZTWM-CDGS-XS-2024-0030-华西集采-简州大道</v>
      </c>
      <c r="R1578" s="18" t="str">
        <f>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153</v>
      </c>
      <c r="Q1579" s="18" t="str">
        <f>VLOOKUP(B1579,辅助信息!E:M,9,FALSE)</f>
        <v>ZTWM-CDGS-XS-2024-0030-华西集采-简州大道</v>
      </c>
      <c r="R1579" s="18" t="str">
        <f>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153</v>
      </c>
      <c r="Q1580" s="18" t="str">
        <f>VLOOKUP(B1580,辅助信息!E:M,9,FALSE)</f>
        <v>ZTWM-CDGS-XS-2024-0030-华西集采-简州大道</v>
      </c>
      <c r="R1580" s="18" t="str">
        <f>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153</v>
      </c>
      <c r="Q1581" s="18" t="str">
        <f>VLOOKUP(B1581,辅助信息!E:M,9,FALSE)</f>
        <v>ZTWM-CDGS-XS-2024-0030-华西集采-简州大道</v>
      </c>
      <c r="R1581" s="18" t="str">
        <f>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153</v>
      </c>
      <c r="Q1582" s="18" t="str">
        <f>VLOOKUP(B1582,辅助信息!E:M,9,FALSE)</f>
        <v>ZTWM-CDGS-XS-2024-0030-华西集采-简州大道</v>
      </c>
      <c r="R1582" s="18" t="str">
        <f>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153</v>
      </c>
      <c r="Q1583" s="18" t="str">
        <f>VLOOKUP(B1583,辅助信息!E:M,9,FALSE)</f>
        <v>ZTWM-CDGS-XS-2024-0030-华西集采-简州大道</v>
      </c>
      <c r="R1583" s="18" t="str">
        <f>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153</v>
      </c>
      <c r="Q1584" s="18" t="str">
        <f>VLOOKUP(B1584,辅助信息!E:M,9,FALSE)</f>
        <v>ZTWM-CDGS-XS-2024-0030-华西集采-简州大道</v>
      </c>
      <c r="R1584" s="18" t="str">
        <f>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153</v>
      </c>
      <c r="Q1585" s="18" t="str">
        <f>VLOOKUP(B1585,辅助信息!E:M,9,FALSE)</f>
        <v>ZTWM-CDGS-XS-2024-0030-华西集采-简州大道</v>
      </c>
      <c r="R1585" s="18" t="str">
        <f>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153</v>
      </c>
      <c r="Q1586" s="18" t="str">
        <f>VLOOKUP(B1586,辅助信息!E:M,9,FALSE)</f>
        <v>ZTWM-CDGS-XS-2024-0030-华西集采-简州大道</v>
      </c>
      <c r="R1586" s="18" t="str">
        <f>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153</v>
      </c>
      <c r="Q1587" s="18" t="e">
        <f>VLOOKUP(B1587,辅助信息!E:M,9,FALSE)</f>
        <v>#N/A</v>
      </c>
      <c r="R1587" s="18" vm="1" t="e">
        <f>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153</v>
      </c>
      <c r="Q1588" s="18" t="e">
        <f>VLOOKUP(B1588,辅助信息!E:M,9,FALSE)</f>
        <v>#N/A</v>
      </c>
      <c r="R1588" s="18" vm="1" t="e">
        <f>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150</v>
      </c>
      <c r="Q1589" s="18" t="str">
        <f>VLOOKUP(B1589,辅助信息!E:M,9,FALSE)</f>
        <v>ZTWM-CDGS-XS-2024-0030-华西集采-简州大道</v>
      </c>
      <c r="R1589" s="18" t="str">
        <f>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150</v>
      </c>
      <c r="Q1590" s="18" t="str">
        <f>VLOOKUP(B1590,辅助信息!E:M,9,FALSE)</f>
        <v>ZTWM-CDGS-XS-2024-0030-华西集采-简州大道</v>
      </c>
      <c r="R1590" s="18" t="str">
        <f>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150</v>
      </c>
      <c r="Q1591" s="18" t="str">
        <f>VLOOKUP(B1591,辅助信息!E:M,9,FALSE)</f>
        <v>ZTWM-CDGS-XS-2024-0030-华西集采-简州大道</v>
      </c>
      <c r="R1591" s="18" t="str">
        <f>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150</v>
      </c>
      <c r="Q1592" s="18" t="str">
        <f>VLOOKUP(B1592,辅助信息!E:M,9,FALSE)</f>
        <v>ZTWM-CDGS-XS-2024-0030-华西集采-简州大道</v>
      </c>
      <c r="R1592" s="18" t="str">
        <f>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150</v>
      </c>
      <c r="Q1593" s="18" t="str">
        <f>VLOOKUP(B1593,辅助信息!E:M,9,FALSE)</f>
        <v>ZTWM-CDGS-XS-2024-0030-华西集采-简州大道</v>
      </c>
      <c r="R1593" s="18" t="str">
        <f>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150</v>
      </c>
      <c r="Q1594" s="18" t="str">
        <f>VLOOKUP(B1594,辅助信息!E:M,9,FALSE)</f>
        <v>ZTWM-CDGS-XS-2024-0030-华西集采-简州大道</v>
      </c>
      <c r="R1594" s="18" t="str">
        <f>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150</v>
      </c>
      <c r="Q1595" s="18" t="str">
        <f>VLOOKUP(B1595,辅助信息!E:M,9,FALSE)</f>
        <v>ZTWM-CDGS-XS-2024-0030-华西集采-简州大道</v>
      </c>
      <c r="R1595" s="18" t="str">
        <f>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150</v>
      </c>
      <c r="Q1596" s="18" t="str">
        <f>VLOOKUP(B1596,辅助信息!E:M,9,FALSE)</f>
        <v>ZTWM-CDGS-XS-2024-0030-华西集采-简州大道</v>
      </c>
      <c r="R1596" s="18" t="str">
        <f>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150</v>
      </c>
      <c r="Q1597" s="18" t="str">
        <f>VLOOKUP(B1597,辅助信息!E:M,9,FALSE)</f>
        <v>ZTWM-CDGS-XS-2024-0030-华西集采-简州大道</v>
      </c>
      <c r="R1597" s="18" t="str">
        <f>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150</v>
      </c>
      <c r="Q1598" s="18" t="str">
        <f>VLOOKUP(B1598,辅助信息!E:M,9,FALSE)</f>
        <v>ZTWM-CDGS-XS-2024-0030-华西集采-简州大道</v>
      </c>
      <c r="R1598" s="18" t="str">
        <f>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153</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153</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153</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150</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150</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150</v>
      </c>
      <c r="Q1604" s="18" t="str">
        <f>VLOOKUP(B1604,辅助信息!E:M,9,FALSE)</f>
        <v>ZTWM-CDGS-XS-2025-0050-中铁科研院-宜宾泥溪项目</v>
      </c>
      <c r="R1604" s="18" t="str">
        <f>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150</v>
      </c>
      <c r="Q1605" s="18" t="str">
        <f>VLOOKUP(B1605,辅助信息!E:M,9,FALSE)</f>
        <v>ZTWM-CDGS-XS-2024-0030-华西集采-简州大道</v>
      </c>
      <c r="R1605" s="18" t="str">
        <f>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150</v>
      </c>
      <c r="Q1606" s="18" t="str">
        <f>VLOOKUP(B1606,辅助信息!E:M,9,FALSE)</f>
        <v>ZTWM-CDGS-XS-2024-0030-华西集采-简州大道</v>
      </c>
      <c r="R1606" s="18" t="str">
        <f>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150</v>
      </c>
      <c r="Q1607" s="18" t="str">
        <f>VLOOKUP(B1607,辅助信息!E:M,9,FALSE)</f>
        <v>ZTWM-CDGS-XS-2024-0030-华西集采-简州大道</v>
      </c>
      <c r="R1607" s="18" t="str">
        <f>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150</v>
      </c>
      <c r="Q1608" s="18" t="str">
        <f>VLOOKUP(B1608,辅助信息!E:M,9,FALSE)</f>
        <v>ZTWM-CDGS-XS-2024-0030-华西集采-简州大道</v>
      </c>
      <c r="R1608" s="18" t="str">
        <f>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150</v>
      </c>
      <c r="Q1609" s="18" t="str">
        <f>VLOOKUP(B1609,辅助信息!E:M,9,FALSE)</f>
        <v>ZTWM-CDGS-XS-2024-0030-华西集采-简州大道</v>
      </c>
      <c r="R1609" s="18" t="str">
        <f>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151</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151</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151</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151</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151</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151</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151</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151</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151</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151</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151</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151</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151</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151</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151</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151</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151</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151</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151</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151</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147</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147</v>
      </c>
      <c r="Q1631" s="18" t="e">
        <f>VLOOKUP(B1631,辅助信息!E:M,9,FALSE)</f>
        <v>#N/A</v>
      </c>
      <c r="R1631" s="18" vm="1" t="e">
        <f>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147</v>
      </c>
      <c r="Q1632" s="18" t="e">
        <f>VLOOKUP(B1632,辅助信息!E:M,9,FALSE)</f>
        <v>#N/A</v>
      </c>
      <c r="R1632" s="18" vm="1" t="e">
        <f>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147</v>
      </c>
      <c r="Q1633" s="18" t="e">
        <f>VLOOKUP(B1633,辅助信息!E:M,9,FALSE)</f>
        <v>#N/A</v>
      </c>
      <c r="R1633" s="18" vm="1" t="e">
        <f>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147</v>
      </c>
      <c r="Q1634" s="18" t="e">
        <f>VLOOKUP(B1634,辅助信息!E:M,9,FALSE)</f>
        <v>#N/A</v>
      </c>
      <c r="R1634" s="18" vm="1" t="e">
        <f>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147</v>
      </c>
      <c r="Q1635" s="18" t="e">
        <f>VLOOKUP(B1635,辅助信息!E:M,9,FALSE)</f>
        <v>#N/A</v>
      </c>
      <c r="R1635" s="18" vm="1" t="e">
        <f>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145</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145</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146</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146</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146</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146</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146</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146</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147</v>
      </c>
      <c r="Q1644" s="18" t="str">
        <f>VLOOKUP(B1644,辅助信息!E:M,9,FALSE)</f>
        <v>ZTWM-CDGS-XS-2025-0073-五冶天府-成都怡心湖片区及龙泉驿医院等项目</v>
      </c>
      <c r="R1644" s="18" t="str">
        <f>_xlfn._xlws.FILTER(辅助信息!D:D,辅助信息!E:E=B1644)</f>
        <v>五冶建设成都怡心湖片区及龙泉驿医院等项目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147</v>
      </c>
      <c r="Q1645" s="18" t="str">
        <f>VLOOKUP(B1645,辅助信息!E:M,9,FALSE)</f>
        <v>ZTWM-CDGS-XS-2025-0073-五冶天府-成都怡心湖片区及龙泉驿医院等项目</v>
      </c>
      <c r="R1645" s="18" t="str">
        <f>_xlfn._xlws.FILTER(辅助信息!D:D,辅助信息!E:E=B1645)</f>
        <v>五冶建设成都怡心湖片区及龙泉驿医院等项目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146</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146</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146</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146</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151</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143</v>
      </c>
      <c r="Q1651" s="18" t="str">
        <f>VLOOKUP(B1651,辅助信息!E:M,9,FALSE)</f>
        <v>ZTWM-CDGS-XS-2024-0030-华西集采-简州大道</v>
      </c>
      <c r="R1651" s="18" t="str">
        <f>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146</v>
      </c>
      <c r="Q1652" s="18" t="str">
        <f>VLOOKUP(B1652,辅助信息!E:M,9,FALSE)</f>
        <v>ZTWM-CDGS-XS-2024-0189-华西集采-酒城南项目</v>
      </c>
      <c r="R1652" s="18" t="str">
        <f>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146</v>
      </c>
      <c r="Q1653" s="18" t="str">
        <f>VLOOKUP(B1653,辅助信息!E:M,9,FALSE)</f>
        <v>ZTWM-CDGS-XS-2024-0189-华西集采-酒城南项目</v>
      </c>
      <c r="R1653" s="18" t="str">
        <f>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146</v>
      </c>
      <c r="Q1654" s="18" t="str">
        <f>VLOOKUP(B1654,辅助信息!E:M,9,FALSE)</f>
        <v>ZTWM-CDGS-XS-2024-0189-华西集采-酒城南项目</v>
      </c>
      <c r="R1654" s="18" t="str">
        <f>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146</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146</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146</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144</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144</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144</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144</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144</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144</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144</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143</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143</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143</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143</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143</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143</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143</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143</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143</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143</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143</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143</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143</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143</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143</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143</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143</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143</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143</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143</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143</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137</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137</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137</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137</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139</v>
      </c>
      <c r="Q1690" s="18" t="str">
        <f>VLOOKUP(B1690,辅助信息!E:M,9,FALSE)</f>
        <v>ZTWM-CDGS-XS-2024-0030-华西集采-简州大道</v>
      </c>
      <c r="R1690" s="18" t="str">
        <f>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139</v>
      </c>
      <c r="Q1691" s="18" t="str">
        <f>VLOOKUP(B1691,辅助信息!E:M,9,FALSE)</f>
        <v>ZTWM-CDGS-XS-2024-0030-华西集采-简州大道</v>
      </c>
      <c r="R1691" s="18" t="str">
        <f>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139</v>
      </c>
      <c r="Q1692" s="18" t="str">
        <f>VLOOKUP(B1692,辅助信息!E:M,9,FALSE)</f>
        <v>ZTWM-CDGS-XS-2024-0030-华西集采-简州大道</v>
      </c>
      <c r="R1692" s="18" t="str">
        <f>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139</v>
      </c>
      <c r="Q1693" s="18" t="str">
        <f>VLOOKUP(B1693,辅助信息!E:M,9,FALSE)</f>
        <v>ZTWM-CDGS-XS-2024-0030-华西集采-简州大道</v>
      </c>
      <c r="R1693" s="18" t="str">
        <f>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139</v>
      </c>
      <c r="Q1694" s="18" t="str">
        <f>VLOOKUP(B1694,辅助信息!E:M,9,FALSE)</f>
        <v>ZTWM-CDGS-XS-2024-0030-华西集采-简州大道</v>
      </c>
      <c r="R1694" s="18" t="str">
        <f>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139</v>
      </c>
      <c r="Q1695" s="18" t="str">
        <f>VLOOKUP(B1695,辅助信息!E:M,9,FALSE)</f>
        <v>ZTWM-CDGS-XS-2024-0030-华西集采-简州大道</v>
      </c>
      <c r="R1695" s="18" t="str">
        <f>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139</v>
      </c>
      <c r="Q1696" s="18" t="str">
        <f>VLOOKUP(B1696,辅助信息!E:M,9,FALSE)</f>
        <v>ZTWM-CDGS-XS-2024-0030-华西集采-简州大道</v>
      </c>
      <c r="R1696" s="18" t="str">
        <f>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139</v>
      </c>
      <c r="Q1697" s="18" t="str">
        <f>VLOOKUP(B1697,辅助信息!E:M,9,FALSE)</f>
        <v>ZTWM-CDGS-XS-2024-0030-华西集采-简州大道</v>
      </c>
      <c r="R1697" s="18" t="str">
        <f>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139</v>
      </c>
      <c r="Q1698" s="18" t="str">
        <f>VLOOKUP(B1698,辅助信息!E:M,9,FALSE)</f>
        <v>ZTWM-CDGS-XS-2024-0030-华西集采-简州大道</v>
      </c>
      <c r="R1698" s="18" t="str">
        <f>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139</v>
      </c>
      <c r="Q1699" s="18" t="str">
        <f>VLOOKUP(B1699,辅助信息!E:M,9,FALSE)</f>
        <v>ZTWM-CDGS-XS-2024-0030-华西集采-简州大道</v>
      </c>
      <c r="R1699" s="18" t="str">
        <f>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139</v>
      </c>
      <c r="Q1700" s="18" t="str">
        <f>VLOOKUP(B1700,辅助信息!E:M,9,FALSE)</f>
        <v>ZTWM-CDGS-XS-2024-0030-华西集采-简州大道</v>
      </c>
      <c r="R1700" s="18" t="str">
        <f>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138</v>
      </c>
      <c r="Q1701" s="18" t="str">
        <f>VLOOKUP(B1701,辅助信息!E:M,9,FALSE)</f>
        <v>ZTWM-CDGS-XS-2024-0030-华西集采-简州大道</v>
      </c>
      <c r="R1701" s="18" t="str">
        <f>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138</v>
      </c>
      <c r="Q1702" s="18" t="str">
        <f>VLOOKUP(B1702,辅助信息!E:M,9,FALSE)</f>
        <v>ZTWM-CDGS-XS-2024-0030-华西集采-简州大道</v>
      </c>
      <c r="R1702" s="18" t="str">
        <f>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138</v>
      </c>
      <c r="Q1703" s="18" t="str">
        <f>VLOOKUP(B1703,辅助信息!E:M,9,FALSE)</f>
        <v>ZTWM-CDGS-XS-2024-0030-华西集采-简州大道</v>
      </c>
      <c r="R1703" s="18" t="str">
        <f>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138</v>
      </c>
      <c r="Q1704" s="18" t="str">
        <f>VLOOKUP(B1704,辅助信息!E:M,9,FALSE)</f>
        <v>ZTWM-CDGS-XS-2024-0030-华西集采-简州大道</v>
      </c>
      <c r="R1704" s="18" t="str">
        <f>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138</v>
      </c>
      <c r="Q1705" s="18" t="str">
        <f>VLOOKUP(B1705,辅助信息!E:M,9,FALSE)</f>
        <v>ZTWM-CDGS-XS-2024-0030-华西集采-简州大道</v>
      </c>
      <c r="R1705" s="18" t="str">
        <f>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138</v>
      </c>
      <c r="Q1706" s="18" t="str">
        <f>VLOOKUP(B1706,辅助信息!E:M,9,FALSE)</f>
        <v>ZTWM-CDGS-XS-2024-0030-华西集采-简州大道</v>
      </c>
      <c r="R1706" s="18" t="str">
        <f>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137</v>
      </c>
      <c r="Q1707" s="18" t="str">
        <f>VLOOKUP(B1707,辅助信息!E:M,9,FALSE)</f>
        <v>ZTWM-CDGS-XS-2024-0030-华西集采-简州大道</v>
      </c>
      <c r="R1707" s="18" t="str">
        <f>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137</v>
      </c>
      <c r="Q1708" s="18" t="str">
        <f>VLOOKUP(B1708,辅助信息!E:M,9,FALSE)</f>
        <v>ZTWM-CDGS-XS-2024-0030-华西集采-简州大道</v>
      </c>
      <c r="R1708" s="18" t="str">
        <f>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137</v>
      </c>
      <c r="Q1709" s="18" t="str">
        <f>VLOOKUP(B1709,辅助信息!E:M,9,FALSE)</f>
        <v>ZTWM-CDGS-XS-2024-0030-华西集采-简州大道</v>
      </c>
      <c r="R1709" s="18" t="str">
        <f>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137</v>
      </c>
      <c r="Q1710" s="18" t="str">
        <f>VLOOKUP(B1710,辅助信息!E:M,9,FALSE)</f>
        <v>ZTWM-CDGS-XS-2024-0030-华西集采-简州大道</v>
      </c>
      <c r="R1710" s="18" t="str">
        <f>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137</v>
      </c>
      <c r="Q1711" s="18" t="str">
        <f>VLOOKUP(B1711,辅助信息!E:M,9,FALSE)</f>
        <v>ZTWM-CDGS-XS-2024-0030-华西集采-简州大道</v>
      </c>
      <c r="R1711" s="18" t="str">
        <f>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137</v>
      </c>
      <c r="Q1712" s="18" t="str">
        <f>VLOOKUP(B1712,辅助信息!E:M,9,FALSE)</f>
        <v>ZTWM-CDGS-XS-2024-0030-华西集采-简州大道</v>
      </c>
      <c r="R1712" s="18" t="str">
        <f>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137</v>
      </c>
      <c r="Q1713" s="18" t="str">
        <f>VLOOKUP(B1713,辅助信息!E:M,9,FALSE)</f>
        <v>ZTWM-CDGS-XS-2024-0030-华西集采-简州大道</v>
      </c>
      <c r="R1713" s="18" t="str">
        <f>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137</v>
      </c>
      <c r="Q1714" s="18" t="str">
        <f>VLOOKUP(B1714,辅助信息!E:M,9,FALSE)</f>
        <v>ZTWM-CDGS-XS-2024-0030-华西集采-简州大道</v>
      </c>
      <c r="R1714" s="18" t="str">
        <f>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137</v>
      </c>
      <c r="Q1715" s="18" t="str">
        <f>VLOOKUP(B1715,辅助信息!E:M,9,FALSE)</f>
        <v>ZTWM-CDGS-XS-2024-0030-华西集采-简州大道</v>
      </c>
      <c r="R1715" s="18" t="str">
        <f>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137</v>
      </c>
      <c r="Q1716" s="18" t="str">
        <f>VLOOKUP(B1716,辅助信息!E:M,9,FALSE)</f>
        <v>ZTWM-CDGS-XS-2024-0030-华西集采-简州大道</v>
      </c>
      <c r="R1716" s="18" t="str">
        <f>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137</v>
      </c>
      <c r="Q1717" s="18" t="str">
        <f>VLOOKUP(B1717,辅助信息!E:M,9,FALSE)</f>
        <v>ZTWM-CDGS-XS-2024-0030-华西集采-简州大道</v>
      </c>
      <c r="R1717" s="18" t="str">
        <f>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137</v>
      </c>
      <c r="Q1718" s="18" t="str">
        <f>VLOOKUP(B1718,辅助信息!E:M,9,FALSE)</f>
        <v>ZTWM-CDGS-XS-2024-0030-华西集采-简州大道</v>
      </c>
      <c r="R1718" s="18" t="str">
        <f>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137</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137</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137</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137</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137</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137</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137</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137</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137</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137</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137</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137</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137</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137</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137</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137</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137</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137</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137</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137</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137</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137</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137</v>
      </c>
      <c r="Q1741" s="18" t="str">
        <f>VLOOKUP(B1741,辅助信息!E:M,9,FALSE)</f>
        <v>ZTWM-CDGS-XS-2024-0030-华西集采-简州大道</v>
      </c>
      <c r="R1741" s="18" t="str">
        <f>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137</v>
      </c>
      <c r="Q1742" s="18" t="str">
        <f>VLOOKUP(B1742,辅助信息!E:M,9,FALSE)</f>
        <v>ZTWM-CDGS-XS-2024-0030-华西集采-简州大道</v>
      </c>
      <c r="R1742" s="18" t="str">
        <f>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137</v>
      </c>
      <c r="Q1743" s="18" t="str">
        <f>VLOOKUP(B1743,辅助信息!E:M,9,FALSE)</f>
        <v>ZTWM-CDGS-XS-2024-0030-华西集采-简州大道</v>
      </c>
      <c r="R1743" s="18" t="str">
        <f>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137</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137</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137</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137</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137</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137</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137</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137</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137</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130</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130</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130</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130</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130</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130</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131</v>
      </c>
      <c r="Q1759" s="18" t="str">
        <f>VLOOKUP(B1759,辅助信息!E:M,9,FALSE)</f>
        <v>ZTWM-CDGS-XS-2024-0030-华西集采-简州大道</v>
      </c>
      <c r="R1759" s="18" t="str">
        <f>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131</v>
      </c>
      <c r="Q1760" s="18" t="str">
        <f>VLOOKUP(B1760,辅助信息!E:M,9,FALSE)</f>
        <v>ZTWM-CDGS-XS-2024-0030-华西集采-简州大道</v>
      </c>
      <c r="R1760" s="18" t="str">
        <f>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131</v>
      </c>
      <c r="Q1761" s="18" t="str">
        <f>VLOOKUP(B1761,辅助信息!E:M,9,FALSE)</f>
        <v>ZTWM-CDGS-XS-2024-0030-华西集采-简州大道</v>
      </c>
      <c r="R1761" s="18" t="str">
        <f>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131</v>
      </c>
      <c r="Q1762" s="18" t="str">
        <f>VLOOKUP(B1762,辅助信息!E:M,9,FALSE)</f>
        <v>ZTWM-CDGS-XS-2024-0030-华西集采-简州大道</v>
      </c>
      <c r="R1762" s="18" t="str">
        <f>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131</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131</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131</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131</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131</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131</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131</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131</v>
      </c>
      <c r="Q1770" s="18" t="str">
        <f>VLOOKUP(B1770,辅助信息!E:M,9,FALSE)</f>
        <v>ZTWM-CDGS-XS-2024-0030-华西集采-简州大道</v>
      </c>
      <c r="R1770" s="18" t="str">
        <f>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131</v>
      </c>
      <c r="Q1771" s="18" t="str">
        <f>VLOOKUP(B1771,辅助信息!E:M,9,FALSE)</f>
        <v>ZTWM-CDGS-XS-2024-0030-华西集采-简州大道</v>
      </c>
      <c r="R1771" s="18" t="str">
        <f>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131</v>
      </c>
      <c r="Q1772" s="18" t="str">
        <f>VLOOKUP(B1772,辅助信息!E:M,9,FALSE)</f>
        <v>ZTWM-CDGS-XS-2024-0030-华西集采-简州大道</v>
      </c>
      <c r="R1772" s="18" t="str">
        <f>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131</v>
      </c>
      <c r="Q1773" s="18" t="str">
        <f>VLOOKUP(B1773,辅助信息!E:M,9,FALSE)</f>
        <v>ZTWM-CDGS-XS-2024-0030-华西集采-简州大道</v>
      </c>
      <c r="R1773" s="18" t="str">
        <f>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131</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131</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131</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131</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131</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131</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131</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128</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128</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128</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128</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128</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128</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128</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128</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128</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128</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128</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128</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128</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128</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128</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128</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128</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128</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128</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128</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128</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128</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128</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128</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128</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128</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128</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128</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128</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128</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131</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131</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131</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131</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131</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131</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131</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131</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128</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128</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128</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128</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128</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128</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128</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128</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128</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128</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128</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131</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131</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128</v>
      </c>
      <c r="Q1832" s="18" t="str">
        <f>VLOOKUP(B1832,辅助信息!E:M,9,FALSE)</f>
        <v>ZTWM-CDGS-XS-2024-0030-华西集采-简州大道</v>
      </c>
      <c r="R1832" s="18" t="str">
        <f>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128</v>
      </c>
      <c r="Q1833" s="18" t="str">
        <f>VLOOKUP(B1833,辅助信息!E:M,9,FALSE)</f>
        <v>ZTWM-CDGS-XS-2024-0030-华西集采-简州大道</v>
      </c>
      <c r="R1833" s="18" t="str">
        <f>_xlfn._xlws.FILTER(辅助信息!D:D,辅助信息!E:E=B1833)</f>
        <v>华西简阳西城嘉苑</v>
      </c>
    </row>
    <row r="1834" hidden="1" spans="1:18">
      <c r="A1834" s="71" t="s">
        <v>166</v>
      </c>
      <c r="B1834" s="29" t="s">
        <v>167</v>
      </c>
      <c r="C1834" s="59">
        <v>45824</v>
      </c>
      <c r="D1834" s="109" t="str">
        <f>VLOOKUP(B1834,辅助信息!E:K,7,FALSE)</f>
        <v>JWDDCD2025051800044</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122</v>
      </c>
      <c r="Q1834" s="18" t="str">
        <f>VLOOKUP(B1834,辅助信息!E:M,9,FALSE)</f>
        <v>ZTWM-CDGS-XS-2025-0073-五冶天府-成都怡心湖片区及龙泉驿医院等项目</v>
      </c>
      <c r="R1834" s="18" t="str">
        <f>_xlfn._xlws.FILTER(辅助信息!D:D,辅助信息!E:E=B1834)</f>
        <v>五冶建设成都怡心湖片区及龙泉驿医院等项目</v>
      </c>
    </row>
    <row r="1835" hidden="1" spans="1:18">
      <c r="A1835" s="71"/>
      <c r="B1835" s="29" t="s">
        <v>167</v>
      </c>
      <c r="C1835" s="59">
        <v>45824</v>
      </c>
      <c r="D1835" s="109" t="str">
        <f>VLOOKUP(B1835,辅助信息!E:K,7,FALSE)</f>
        <v>JWDDCD2025051800044</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122</v>
      </c>
      <c r="Q1835" s="18" t="str">
        <f>VLOOKUP(B1835,辅助信息!E:M,9,FALSE)</f>
        <v>ZTWM-CDGS-XS-2025-0073-五冶天府-成都怡心湖片区及龙泉驿医院等项目</v>
      </c>
      <c r="R1835" s="18" t="str">
        <f>_xlfn._xlws.FILTER(辅助信息!D:D,辅助信息!E:E=B1835)</f>
        <v>五冶建设成都怡心湖片区及龙泉驿医院等项目</v>
      </c>
    </row>
    <row r="1836" hidden="1" spans="1:18">
      <c r="A1836" s="71"/>
      <c r="B1836" s="29" t="s">
        <v>167</v>
      </c>
      <c r="C1836" s="59">
        <v>45824</v>
      </c>
      <c r="D1836" s="109" t="str">
        <f>VLOOKUP(B1836,辅助信息!E:K,7,FALSE)</f>
        <v>JWDDCD2025051800044</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122</v>
      </c>
      <c r="Q1836" s="18" t="str">
        <f>VLOOKUP(B1836,辅助信息!E:M,9,FALSE)</f>
        <v>ZTWM-CDGS-XS-2025-0073-五冶天府-成都怡心湖片区及龙泉驿医院等项目</v>
      </c>
      <c r="R1836" s="18" t="str">
        <f>_xlfn._xlws.FILTER(辅助信息!D:D,辅助信息!E:E=B1836)</f>
        <v>五冶建设成都怡心湖片区及龙泉驿医院等项目</v>
      </c>
    </row>
    <row r="1837" hidden="1" spans="1:18">
      <c r="A1837" s="71"/>
      <c r="B1837" s="29" t="s">
        <v>167</v>
      </c>
      <c r="C1837" s="59">
        <v>45824</v>
      </c>
      <c r="D1837" s="109" t="str">
        <f>VLOOKUP(B1837,辅助信息!E:K,7,FALSE)</f>
        <v>JWDDCD2025051800044</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122</v>
      </c>
      <c r="Q1837" s="18" t="str">
        <f>VLOOKUP(B1837,辅助信息!E:M,9,FALSE)</f>
        <v>ZTWM-CDGS-XS-2025-0073-五冶天府-成都怡心湖片区及龙泉驿医院等项目</v>
      </c>
      <c r="R1837" s="18" t="str">
        <f>_xlfn._xlws.FILTER(辅助信息!D:D,辅助信息!E:E=B1837)</f>
        <v>五冶建设成都怡心湖片区及龙泉驿医院等项目</v>
      </c>
    </row>
    <row r="1838" hidden="1" spans="1:18">
      <c r="A1838" s="71"/>
      <c r="B1838" s="29" t="s">
        <v>167</v>
      </c>
      <c r="C1838" s="59">
        <v>45824</v>
      </c>
      <c r="D1838" s="109" t="str">
        <f>VLOOKUP(B1838,辅助信息!E:K,7,FALSE)</f>
        <v>JWDDCD2025051800044</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122</v>
      </c>
      <c r="Q1838" s="18" t="str">
        <f>VLOOKUP(B1838,辅助信息!E:M,9,FALSE)</f>
        <v>ZTWM-CDGS-XS-2025-0073-五冶天府-成都怡心湖片区及龙泉驿医院等项目</v>
      </c>
      <c r="R1838" s="18" t="str">
        <f>_xlfn._xlws.FILTER(辅助信息!D:D,辅助信息!E:E=B1838)</f>
        <v>五冶建设成都怡心湖片区及龙泉驿医院等项目</v>
      </c>
    </row>
    <row r="1839" hidden="1" spans="1:18">
      <c r="A1839" s="71"/>
      <c r="B1839" s="29" t="s">
        <v>167</v>
      </c>
      <c r="C1839" s="59">
        <v>45824</v>
      </c>
      <c r="D1839" s="109" t="str">
        <f>VLOOKUP(B1839,辅助信息!E:K,7,FALSE)</f>
        <v>JWDDCD2025051800044</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122</v>
      </c>
      <c r="Q1839" s="18" t="str">
        <f>VLOOKUP(B1839,辅助信息!E:M,9,FALSE)</f>
        <v>ZTWM-CDGS-XS-2025-0073-五冶天府-成都怡心湖片区及龙泉驿医院等项目</v>
      </c>
      <c r="R1839" s="18" t="str">
        <f>_xlfn._xlws.FILTER(辅助信息!D:D,辅助信息!E:E=B1839)</f>
        <v>五冶建设成都怡心湖片区及龙泉驿医院等项目</v>
      </c>
    </row>
    <row r="1840" hidden="1" spans="1:18">
      <c r="A1840" s="71"/>
      <c r="B1840" s="29" t="s">
        <v>167</v>
      </c>
      <c r="C1840" s="59">
        <v>45824</v>
      </c>
      <c r="D1840" s="109" t="str">
        <f>VLOOKUP(B1840,辅助信息!E:K,7,FALSE)</f>
        <v>JWDDCD2025051800044</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122</v>
      </c>
      <c r="Q1840" s="18" t="str">
        <f>VLOOKUP(B1840,辅助信息!E:M,9,FALSE)</f>
        <v>ZTWM-CDGS-XS-2025-0073-五冶天府-成都怡心湖片区及龙泉驿医院等项目</v>
      </c>
      <c r="R1840" s="18" t="str">
        <f>_xlfn._xlws.FILTER(辅助信息!D:D,辅助信息!E:E=B1840)</f>
        <v>五冶建设成都怡心湖片区及龙泉驿医院等项目</v>
      </c>
    </row>
    <row r="1841" hidden="1" spans="1:18">
      <c r="A1841" s="71"/>
      <c r="B1841" s="29" t="s">
        <v>167</v>
      </c>
      <c r="C1841" s="59">
        <v>45824</v>
      </c>
      <c r="D1841" s="109" t="str">
        <f>VLOOKUP(B1841,辅助信息!E:K,7,FALSE)</f>
        <v>JWDDCD2025051800044</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122</v>
      </c>
      <c r="Q1841" s="18" t="str">
        <f>VLOOKUP(B1841,辅助信息!E:M,9,FALSE)</f>
        <v>ZTWM-CDGS-XS-2025-0073-五冶天府-成都怡心湖片区及龙泉驿医院等项目</v>
      </c>
      <c r="R1841" s="18" t="str">
        <f>_xlfn._xlws.FILTER(辅助信息!D:D,辅助信息!E:E=B1841)</f>
        <v>五冶建设成都怡心湖片区及龙泉驿医院等项目</v>
      </c>
    </row>
    <row r="1842" hidden="1" spans="1:18">
      <c r="A1842" s="71"/>
      <c r="B1842" s="29" t="s">
        <v>167</v>
      </c>
      <c r="C1842" s="59">
        <v>45824</v>
      </c>
      <c r="D1842" s="109" t="str">
        <f>VLOOKUP(B1842,辅助信息!E:K,7,FALSE)</f>
        <v>JWDDCD2025051800044</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122</v>
      </c>
      <c r="Q1842" s="18" t="str">
        <f>VLOOKUP(B1842,辅助信息!E:M,9,FALSE)</f>
        <v>ZTWM-CDGS-XS-2025-0073-五冶天府-成都怡心湖片区及龙泉驿医院等项目</v>
      </c>
      <c r="R1842" s="18" t="str">
        <f>_xlfn._xlws.FILTER(辅助信息!D:D,辅助信息!E:E=B1842)</f>
        <v>五冶建设成都怡心湖片区及龙泉驿医院等项目</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122</v>
      </c>
      <c r="Q1843" s="18" t="str">
        <f>VLOOKUP(B1843,辅助信息!E:M,9,FALSE)</f>
        <v>ZTWM-CDGS-XS-2025-0073-五冶天府-成都怡心湖片区及龙泉驿医院等项目</v>
      </c>
      <c r="R1843" s="18" t="str">
        <f>_xlfn._xlws.FILTER(辅助信息!D:D,辅助信息!E:E=B1843)</f>
        <v>五冶建设成都怡心湖片区及龙泉驿医院等项目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122</v>
      </c>
      <c r="Q1844" s="18" t="str">
        <f>VLOOKUP(B1844,辅助信息!E:M,9,FALSE)</f>
        <v>ZTWM-CDGS-XS-2025-0073-五冶天府-成都怡心湖片区及龙泉驿医院等项目</v>
      </c>
      <c r="R1844" s="18" t="str">
        <f>_xlfn._xlws.FILTER(辅助信息!D:D,辅助信息!E:E=B1844)</f>
        <v>五冶建设成都怡心湖片区及龙泉驿医院等项目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131</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131</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7" t="s">
        <v>166</v>
      </c>
      <c r="B1847" s="109" t="s">
        <v>167</v>
      </c>
      <c r="C1847" s="59">
        <v>45825</v>
      </c>
      <c r="D1847" s="109" t="str">
        <f>VLOOKUP(B1847,辅助信息!E:K,7,FALSE)</f>
        <v>JWDDCD2025051800044</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122</v>
      </c>
      <c r="Q1847" s="18" t="str">
        <f>VLOOKUP(B1847,辅助信息!E:M,9,FALSE)</f>
        <v>ZTWM-CDGS-XS-2025-0073-五冶天府-成都怡心湖片区及龙泉驿医院等项目</v>
      </c>
      <c r="R1847" s="18" t="str">
        <f>_xlfn._xlws.FILTER(辅助信息!D:D,辅助信息!E:E=B1847)</f>
        <v>五冶建设成都怡心湖片区及龙泉驿医院等项目</v>
      </c>
    </row>
    <row r="1848" hidden="1" spans="1:18">
      <c r="A1848" s="117"/>
      <c r="B1848" s="109" t="s">
        <v>167</v>
      </c>
      <c r="C1848" s="59">
        <v>45825</v>
      </c>
      <c r="D1848" s="109" t="str">
        <f>VLOOKUP(B1848,辅助信息!E:K,7,FALSE)</f>
        <v>JWDDCD2025051800044</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122</v>
      </c>
      <c r="Q1848" s="18" t="str">
        <f>VLOOKUP(B1848,辅助信息!E:M,9,FALSE)</f>
        <v>ZTWM-CDGS-XS-2025-0073-五冶天府-成都怡心湖片区及龙泉驿医院等项目</v>
      </c>
      <c r="R1848" s="18" t="str">
        <f>_xlfn._xlws.FILTER(辅助信息!D:D,辅助信息!E:E=B1848)</f>
        <v>五冶建设成都怡心湖片区及龙泉驿医院等项目</v>
      </c>
    </row>
    <row r="1849" hidden="1" spans="1:18">
      <c r="A1849" s="117"/>
      <c r="B1849" s="109" t="s">
        <v>167</v>
      </c>
      <c r="C1849" s="59">
        <v>45825</v>
      </c>
      <c r="D1849" s="109" t="str">
        <f>VLOOKUP(B1849,辅助信息!E:K,7,FALSE)</f>
        <v>JWDDCD2025051800044</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122</v>
      </c>
      <c r="Q1849" s="18" t="str">
        <f>VLOOKUP(B1849,辅助信息!E:M,9,FALSE)</f>
        <v>ZTWM-CDGS-XS-2025-0073-五冶天府-成都怡心湖片区及龙泉驿医院等项目</v>
      </c>
      <c r="R1849" s="18" t="str">
        <f>_xlfn._xlws.FILTER(辅助信息!D:D,辅助信息!E:E=B1849)</f>
        <v>五冶建设成都怡心湖片区及龙泉驿医院等项目</v>
      </c>
    </row>
    <row r="1850" hidden="1" spans="1:18">
      <c r="A1850" s="117"/>
      <c r="B1850" s="109" t="s">
        <v>167</v>
      </c>
      <c r="C1850" s="59">
        <v>45825</v>
      </c>
      <c r="D1850" s="109" t="str">
        <f>VLOOKUP(B1850,辅助信息!E:K,7,FALSE)</f>
        <v>JWDDCD2025051800044</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122</v>
      </c>
      <c r="Q1850" s="18" t="str">
        <f>VLOOKUP(B1850,辅助信息!E:M,9,FALSE)</f>
        <v>ZTWM-CDGS-XS-2025-0073-五冶天府-成都怡心湖片区及龙泉驿医院等项目</v>
      </c>
      <c r="R1850" s="18" t="str">
        <f>_xlfn._xlws.FILTER(辅助信息!D:D,辅助信息!E:E=B1850)</f>
        <v>五冶建设成都怡心湖片区及龙泉驿医院等项目</v>
      </c>
    </row>
    <row r="1851" hidden="1" spans="1:18">
      <c r="A1851" s="117"/>
      <c r="B1851" s="109" t="s">
        <v>167</v>
      </c>
      <c r="C1851" s="59">
        <v>45825</v>
      </c>
      <c r="D1851" s="109" t="str">
        <f>VLOOKUP(B1851,辅助信息!E:K,7,FALSE)</f>
        <v>JWDDCD2025051800044</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122</v>
      </c>
      <c r="Q1851" s="18" t="str">
        <f>VLOOKUP(B1851,辅助信息!E:M,9,FALSE)</f>
        <v>ZTWM-CDGS-XS-2025-0073-五冶天府-成都怡心湖片区及龙泉驿医院等项目</v>
      </c>
      <c r="R1851" s="18" t="str">
        <f>_xlfn._xlws.FILTER(辅助信息!D:D,辅助信息!E:E=B1851)</f>
        <v>五冶建设成都怡心湖片区及龙泉驿医院等项目</v>
      </c>
    </row>
    <row r="1852" hidden="1" spans="1:18">
      <c r="A1852" s="117"/>
      <c r="B1852" s="109" t="s">
        <v>167</v>
      </c>
      <c r="C1852" s="59">
        <v>45825</v>
      </c>
      <c r="D1852" s="109" t="str">
        <f>VLOOKUP(B1852,辅助信息!E:K,7,FALSE)</f>
        <v>JWDDCD2025051800044</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122</v>
      </c>
      <c r="Q1852" s="18" t="str">
        <f>VLOOKUP(B1852,辅助信息!E:M,9,FALSE)</f>
        <v>ZTWM-CDGS-XS-2025-0073-五冶天府-成都怡心湖片区及龙泉驿医院等项目</v>
      </c>
      <c r="R1852" s="18" t="str">
        <f>_xlfn._xlws.FILTER(辅助信息!D:D,辅助信息!E:E=B1852)</f>
        <v>五冶建设成都怡心湖片区及龙泉驿医院等项目</v>
      </c>
    </row>
    <row r="1853" hidden="1" spans="1:18">
      <c r="A1853" s="117"/>
      <c r="B1853" s="109" t="s">
        <v>167</v>
      </c>
      <c r="C1853" s="59">
        <v>45825</v>
      </c>
      <c r="D1853" s="109" t="str">
        <f>VLOOKUP(B1853,辅助信息!E:K,7,FALSE)</f>
        <v>JWDDCD2025051800044</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122</v>
      </c>
      <c r="Q1853" s="18" t="str">
        <f>VLOOKUP(B1853,辅助信息!E:M,9,FALSE)</f>
        <v>ZTWM-CDGS-XS-2025-0073-五冶天府-成都怡心湖片区及龙泉驿医院等项目</v>
      </c>
      <c r="R1853" s="18" t="str">
        <f>_xlfn._xlws.FILTER(辅助信息!D:D,辅助信息!E:E=B1853)</f>
        <v>五冶建设成都怡心湖片区及龙泉驿医院等项目</v>
      </c>
    </row>
    <row r="1854" hidden="1" spans="1:18">
      <c r="A1854" s="117"/>
      <c r="B1854" s="109" t="s">
        <v>167</v>
      </c>
      <c r="C1854" s="59">
        <v>45825</v>
      </c>
      <c r="D1854" s="109" t="str">
        <f>VLOOKUP(B1854,辅助信息!E:K,7,FALSE)</f>
        <v>JWDDCD2025051800044</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122</v>
      </c>
      <c r="Q1854" s="18" t="str">
        <f>VLOOKUP(B1854,辅助信息!E:M,9,FALSE)</f>
        <v>ZTWM-CDGS-XS-2025-0073-五冶天府-成都怡心湖片区及龙泉驿医院等项目</v>
      </c>
      <c r="R1854" s="18" t="str">
        <f>_xlfn._xlws.FILTER(辅助信息!D:D,辅助信息!E:E=B1854)</f>
        <v>五冶建设成都怡心湖片区及龙泉驿医院等项目</v>
      </c>
    </row>
    <row r="1855" hidden="1" spans="1:18">
      <c r="A1855" s="117"/>
      <c r="B1855" s="109" t="s">
        <v>167</v>
      </c>
      <c r="C1855" s="59">
        <v>45825</v>
      </c>
      <c r="D1855" s="109" t="str">
        <f>VLOOKUP(B1855,辅助信息!E:K,7,FALSE)</f>
        <v>JWDDCD2025051800044</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122</v>
      </c>
      <c r="Q1855" s="18" t="str">
        <f>VLOOKUP(B1855,辅助信息!E:M,9,FALSE)</f>
        <v>ZTWM-CDGS-XS-2025-0073-五冶天府-成都怡心湖片区及龙泉驿医院等项目</v>
      </c>
      <c r="R1855" s="18" t="str">
        <f>_xlfn._xlws.FILTER(辅助信息!D:D,辅助信息!E:E=B1855)</f>
        <v>五冶建设成都怡心湖片区及龙泉驿医院等项目</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122</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122</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122</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122</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122</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122</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122</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122</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122</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122</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122</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122</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122</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122</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122</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123</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123</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123</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123</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123</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123</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123</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123</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123</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123</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122</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122</v>
      </c>
      <c r="Q1882" s="18" t="str">
        <f>VLOOKUP(B1882,辅助信息!E:M,9,FALSE)</f>
        <v>ZTWM-CDGS-XS-2024-0092-华西-萌海科创农业生态谷</v>
      </c>
      <c r="R1882" s="18" t="str">
        <f>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122</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122</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122</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122</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122</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122</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122</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122</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122</v>
      </c>
      <c r="Q1891" s="18" t="str">
        <f>VLOOKUP(B1891,辅助信息!E:M,9,FALSE)</f>
        <v>ZTWM-CDGS-XS-2024-0030-华西集采-简州大道</v>
      </c>
      <c r="R1891" s="18" t="str">
        <f>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122</v>
      </c>
      <c r="Q1892" s="18" t="str">
        <f>VLOOKUP(B1892,辅助信息!E:M,9,FALSE)</f>
        <v>ZTWM-CDGS-XS-2024-0030-华西集采-简州大道</v>
      </c>
      <c r="R1892" s="18" t="str">
        <f>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122</v>
      </c>
      <c r="Q1893" s="18" t="str">
        <f>VLOOKUP(B1893,辅助信息!E:M,9,FALSE)</f>
        <v>ZTWM-CDGS-XS-2024-0030-华西集采-简州大道</v>
      </c>
      <c r="R1893" s="18" t="str">
        <f>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122</v>
      </c>
      <c r="Q1894" s="18" t="str">
        <f>VLOOKUP(B1894,辅助信息!E:M,9,FALSE)</f>
        <v>ZTWM-CDGS-XS-2024-0030-华西集采-简州大道</v>
      </c>
      <c r="R1894" s="18" t="str">
        <f>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122</v>
      </c>
      <c r="Q1895" s="18" t="str">
        <f>VLOOKUP(B1895,辅助信息!E:M,9,FALSE)</f>
        <v>ZTWM-CDGS-XS-2024-0030-华西集采-简州大道</v>
      </c>
      <c r="R1895" s="18" t="str">
        <f>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122</v>
      </c>
      <c r="Q1896" s="18" t="str">
        <f>VLOOKUP(B1896,辅助信息!E:M,9,FALSE)</f>
        <v>ZTWM-CDGS-XS-2024-0030-华西集采-简州大道</v>
      </c>
      <c r="R1896" s="18" t="str">
        <f>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122</v>
      </c>
      <c r="Q1897" s="18" t="str">
        <f>VLOOKUP(B1897,辅助信息!E:M,9,FALSE)</f>
        <v>ZTWM-CDGS-XS-2024-0030-华西集采-简州大道</v>
      </c>
      <c r="R1897" s="18" t="str">
        <f>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122</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122</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122</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122</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122</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122</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122</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122</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122</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122</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121</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121</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121</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121</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121</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121</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121</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121</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121</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121</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121</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121</v>
      </c>
      <c r="Q1919" s="18" t="str">
        <f>VLOOKUP(B1919,辅助信息!E:M,9,FALSE)</f>
        <v>ZTWM-CDGS-XS-2024-0030-华西集采-简州大道</v>
      </c>
      <c r="R1919" s="18" t="str">
        <f>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121</v>
      </c>
      <c r="Q1920" s="18" t="str">
        <f>VLOOKUP(B1920,辅助信息!E:M,9,FALSE)</f>
        <v>ZTWM-CDGS-XS-2024-0030-华西集采-简州大道</v>
      </c>
      <c r="R1920" s="18" t="str">
        <f>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121</v>
      </c>
      <c r="Q1921" s="18" t="str">
        <f>VLOOKUP(B1921,辅助信息!E:M,9,FALSE)</f>
        <v>ZTWM-CDGS-XS-2024-0030-华西集采-简州大道</v>
      </c>
      <c r="R1921" s="18" t="str">
        <f>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121</v>
      </c>
      <c r="Q1922" s="18" t="str">
        <f>VLOOKUP(B1922,辅助信息!E:M,9,FALSE)</f>
        <v>ZTWM-CDGS-XS-2024-0030-华西集采-简州大道</v>
      </c>
      <c r="R1922" s="18" t="str">
        <f>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121</v>
      </c>
      <c r="Q1923" s="18" t="str">
        <f>VLOOKUP(B1923,辅助信息!E:M,9,FALSE)</f>
        <v>ZTWM-CDGS-XS-2024-0030-华西集采-简州大道</v>
      </c>
      <c r="R1923" s="18" t="str">
        <f>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121</v>
      </c>
      <c r="Q1924" s="18" t="str">
        <f>VLOOKUP(B1924,辅助信息!E:M,9,FALSE)</f>
        <v>ZTWM-CDGS-XS-2024-0030-华西集采-简州大道</v>
      </c>
      <c r="R1924" s="18" t="str">
        <f>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121</v>
      </c>
      <c r="Q1925" s="18" t="str">
        <f>VLOOKUP(B1925,辅助信息!E:M,9,FALSE)</f>
        <v>ZTWM-CDGS-XS-2024-0030-华西集采-简州大道</v>
      </c>
      <c r="R1925" s="18" t="str">
        <f>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119</v>
      </c>
      <c r="Q1926" s="18" t="str">
        <f>VLOOKUP(B1926,辅助信息!E:M,9,FALSE)</f>
        <v>ZTWM-CDGS-XS-2024-0030-华西集采-简州大道</v>
      </c>
      <c r="R1926" s="18" t="str">
        <f>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119</v>
      </c>
      <c r="Q1927" s="18" t="str">
        <f>VLOOKUP(B1927,辅助信息!E:M,9,FALSE)</f>
        <v>ZTWM-CDGS-XS-2024-0030-华西集采-简州大道</v>
      </c>
      <c r="R1927" s="18" t="str">
        <f>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119</v>
      </c>
      <c r="Q1928" s="18" t="str">
        <f>VLOOKUP(B1928,辅助信息!E:M,9,FALSE)</f>
        <v>ZTWM-CDGS-XS-2024-0030-华西集采-简州大道</v>
      </c>
      <c r="R1928" s="18" t="str">
        <f>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119</v>
      </c>
      <c r="Q1929" s="18" t="str">
        <f>VLOOKUP(B1929,辅助信息!E:M,9,FALSE)</f>
        <v>ZTWM-CDGS-XS-2024-0030-华西集采-简州大道</v>
      </c>
      <c r="R1929" s="18" t="str">
        <f>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119</v>
      </c>
      <c r="Q1930" s="18" t="str">
        <f>VLOOKUP(B1930,辅助信息!E:M,9,FALSE)</f>
        <v>ZTWM-CDGS-XS-2024-0030-华西集采-简州大道</v>
      </c>
      <c r="R1930" s="18" t="str">
        <f>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119</v>
      </c>
      <c r="Q1931" s="18" t="str">
        <f>VLOOKUP(B1931,辅助信息!E:M,9,FALSE)</f>
        <v>ZTWM-CDGS-XS-2024-0030-华西集采-简州大道</v>
      </c>
      <c r="R1931" s="18" t="str">
        <f>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119</v>
      </c>
      <c r="Q1932" s="18" t="str">
        <f>VLOOKUP(B1932,辅助信息!E:M,9,FALSE)</f>
        <v>ZTWM-CDGS-XS-2024-0030-华西集采-简州大道</v>
      </c>
      <c r="R1932" s="18" t="str">
        <f>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119</v>
      </c>
      <c r="Q1933" s="18" t="str">
        <f>VLOOKUP(B1933,辅助信息!E:M,9,FALSE)</f>
        <v>ZTWM-CDGS-XS-2024-0030-华西集采-简州大道</v>
      </c>
      <c r="R1933" s="18" t="str">
        <f>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119</v>
      </c>
      <c r="Q1934" s="18" t="str">
        <f>VLOOKUP(B1934,辅助信息!E:M,9,FALSE)</f>
        <v>ZTWM-CDGS-XS-2024-0030-华西集采-简州大道</v>
      </c>
      <c r="R1934" s="18" t="str">
        <f>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119</v>
      </c>
      <c r="Q1935" s="18" t="str">
        <f>VLOOKUP(B1935,辅助信息!E:M,9,FALSE)</f>
        <v>ZTWM-CDGS-XS-2024-0030-华西集采-简州大道</v>
      </c>
      <c r="R1935" s="18" t="str">
        <f>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120</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120</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120</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120</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119</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119</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119</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119</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119</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119</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119</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119</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119</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119</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119</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119</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119</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119</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119</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119</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119</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119</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119</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119</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119</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119</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119</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119</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119</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119</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119</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115</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115</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115</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115</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115</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115</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115</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115</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115</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115</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115</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115</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115</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115</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115</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115</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115</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115</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115</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115</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119</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119</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119</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9">
        <v>45834</v>
      </c>
      <c r="D1990" s="109" t="str">
        <f>VLOOKUP(B1990,辅助信息!E:K,7,FALSE)</f>
        <v>JWDDCD2025051800044</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119</v>
      </c>
      <c r="Q1990" s="18" t="str">
        <f>VLOOKUP(B1990,辅助信息!E:M,9,FALSE)</f>
        <v>ZTWM-CDGS-XS-2025-0073-五冶天府-成都怡心湖片区及龙泉驿医院等项目</v>
      </c>
      <c r="R1990" s="18" t="str">
        <f>_xlfn._xlws.FILTER(辅助信息!D:D,辅助信息!E:E=B1990)</f>
        <v>五冶建设成都怡心湖片区及龙泉驿医院等项目</v>
      </c>
    </row>
    <row r="1991" hidden="1" spans="2:18">
      <c r="B1991" s="29" t="s">
        <v>167</v>
      </c>
      <c r="C1991" s="59">
        <v>45834</v>
      </c>
      <c r="D1991" s="109" t="str">
        <f>VLOOKUP(B1991,辅助信息!E:K,7,FALSE)</f>
        <v>JWDDCD2025051800044</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119</v>
      </c>
      <c r="Q1991" s="18" t="str">
        <f>VLOOKUP(B1991,辅助信息!E:M,9,FALSE)</f>
        <v>ZTWM-CDGS-XS-2025-0073-五冶天府-成都怡心湖片区及龙泉驿医院等项目</v>
      </c>
      <c r="R1991" s="18" t="str">
        <f>_xlfn._xlws.FILTER(辅助信息!D:D,辅助信息!E:E=B1991)</f>
        <v>五冶建设成都怡心湖片区及龙泉驿医院等项目</v>
      </c>
    </row>
    <row r="1992" hidden="1" spans="2:18">
      <c r="B1992" s="29" t="s">
        <v>167</v>
      </c>
      <c r="C1992" s="59">
        <v>45834</v>
      </c>
      <c r="D1992" s="109" t="str">
        <f>VLOOKUP(B1992,辅助信息!E:K,7,FALSE)</f>
        <v>JWDDCD2025051800044</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119</v>
      </c>
      <c r="Q1992" s="18" t="str">
        <f>VLOOKUP(B1992,辅助信息!E:M,9,FALSE)</f>
        <v>ZTWM-CDGS-XS-2025-0073-五冶天府-成都怡心湖片区及龙泉驿医院等项目</v>
      </c>
      <c r="R1992" s="18" t="str">
        <f>_xlfn._xlws.FILTER(辅助信息!D:D,辅助信息!E:E=B1992)</f>
        <v>五冶建设成都怡心湖片区及龙泉驿医院等项目</v>
      </c>
    </row>
    <row r="1993" hidden="1" spans="2:18">
      <c r="B1993" s="29" t="s">
        <v>167</v>
      </c>
      <c r="C1993" s="59">
        <v>45834</v>
      </c>
      <c r="D1993" s="109" t="str">
        <f>VLOOKUP(B1993,辅助信息!E:K,7,FALSE)</f>
        <v>JWDDCD2025051800044</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119</v>
      </c>
      <c r="Q1993" s="18" t="str">
        <f>VLOOKUP(B1993,辅助信息!E:M,9,FALSE)</f>
        <v>ZTWM-CDGS-XS-2025-0073-五冶天府-成都怡心湖片区及龙泉驿医院等项目</v>
      </c>
      <c r="R1993" s="18" t="str">
        <f>_xlfn._xlws.FILTER(辅助信息!D:D,辅助信息!E:E=B1993)</f>
        <v>五冶建设成都怡心湖片区及龙泉驿医院等项目</v>
      </c>
    </row>
    <row r="1994" hidden="1" spans="2:18">
      <c r="B1994" s="29" t="s">
        <v>167</v>
      </c>
      <c r="C1994" s="59">
        <v>45834</v>
      </c>
      <c r="D1994" s="109" t="str">
        <f>VLOOKUP(B1994,辅助信息!E:K,7,FALSE)</f>
        <v>JWDDCD2025051800044</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119</v>
      </c>
      <c r="Q1994" s="18" t="str">
        <f>VLOOKUP(B1994,辅助信息!E:M,9,FALSE)</f>
        <v>ZTWM-CDGS-XS-2025-0073-五冶天府-成都怡心湖片区及龙泉驿医院等项目</v>
      </c>
      <c r="R1994" s="18" t="str">
        <f>_xlfn._xlws.FILTER(辅助信息!D:D,辅助信息!E:E=B1994)</f>
        <v>五冶建设成都怡心湖片区及龙泉驿医院等项目</v>
      </c>
    </row>
    <row r="1995" hidden="1" spans="2:18">
      <c r="B1995" s="29" t="s">
        <v>167</v>
      </c>
      <c r="C1995" s="59">
        <v>45834</v>
      </c>
      <c r="D1995" s="109" t="str">
        <f>VLOOKUP(B1995,辅助信息!E:K,7,FALSE)</f>
        <v>JWDDCD2025051800044</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119</v>
      </c>
      <c r="Q1995" s="18" t="str">
        <f>VLOOKUP(B1995,辅助信息!E:M,9,FALSE)</f>
        <v>ZTWM-CDGS-XS-2025-0073-五冶天府-成都怡心湖片区及龙泉驿医院等项目</v>
      </c>
      <c r="R1995" s="18" t="str">
        <f>_xlfn._xlws.FILTER(辅助信息!D:D,辅助信息!E:E=B1995)</f>
        <v>五冶建设成都怡心湖片区及龙泉驿医院等项目</v>
      </c>
    </row>
    <row r="1996" hidden="1" spans="2:18">
      <c r="B1996" s="29" t="s">
        <v>167</v>
      </c>
      <c r="C1996" s="59">
        <v>45834</v>
      </c>
      <c r="D1996" s="109" t="str">
        <f>VLOOKUP(B1996,辅助信息!E:K,7,FALSE)</f>
        <v>JWDDCD2025051800044</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119</v>
      </c>
      <c r="Q1996" s="18" t="str">
        <f>VLOOKUP(B1996,辅助信息!E:M,9,FALSE)</f>
        <v>ZTWM-CDGS-XS-2025-0073-五冶天府-成都怡心湖片区及龙泉驿医院等项目</v>
      </c>
      <c r="R1996" s="18" t="str">
        <f>_xlfn._xlws.FILTER(辅助信息!D:D,辅助信息!E:E=B1996)</f>
        <v>五冶建设成都怡心湖片区及龙泉驿医院等项目</v>
      </c>
    </row>
    <row r="1997" hidden="1" spans="2:18">
      <c r="B1997" s="29" t="s">
        <v>167</v>
      </c>
      <c r="C1997" s="59">
        <v>45834</v>
      </c>
      <c r="D1997" s="109" t="str">
        <f>VLOOKUP(B1997,辅助信息!E:K,7,FALSE)</f>
        <v>JWDDCD2025051800044</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119</v>
      </c>
      <c r="Q1997" s="18" t="str">
        <f>VLOOKUP(B1997,辅助信息!E:M,9,FALSE)</f>
        <v>ZTWM-CDGS-XS-2025-0073-五冶天府-成都怡心湖片区及龙泉驿医院等项目</v>
      </c>
      <c r="R1997" s="18" t="str">
        <f>_xlfn._xlws.FILTER(辅助信息!D:D,辅助信息!E:E=B1997)</f>
        <v>五冶建设成都怡心湖片区及龙泉驿医院等项目</v>
      </c>
    </row>
    <row r="1998" hidden="1" spans="2:18">
      <c r="B1998" s="29" t="s">
        <v>167</v>
      </c>
      <c r="C1998" s="59">
        <v>45834</v>
      </c>
      <c r="D1998" s="109" t="str">
        <f>VLOOKUP(B1998,辅助信息!E:K,7,FALSE)</f>
        <v>JWDDCD2025051800044</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119</v>
      </c>
      <c r="Q1998" s="18" t="str">
        <f>VLOOKUP(B1998,辅助信息!E:M,9,FALSE)</f>
        <v>ZTWM-CDGS-XS-2025-0073-五冶天府-成都怡心湖片区及龙泉驿医院等项目</v>
      </c>
      <c r="R1998" s="18" t="str">
        <f>_xlfn._xlws.FILTER(辅助信息!D:D,辅助信息!E:E=B1998)</f>
        <v>五冶建设成都怡心湖片区及龙泉驿医院等项目</v>
      </c>
    </row>
    <row r="1999" hidden="1" spans="2:18">
      <c r="B1999" s="29" t="s">
        <v>167</v>
      </c>
      <c r="C1999" s="59">
        <v>45834</v>
      </c>
      <c r="D1999" s="109" t="str">
        <f>VLOOKUP(B1999,辅助信息!E:K,7,FALSE)</f>
        <v>JWDDCD2025051800044</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119</v>
      </c>
      <c r="Q1999" s="18" t="str">
        <f>VLOOKUP(B1999,辅助信息!E:M,9,FALSE)</f>
        <v>ZTWM-CDGS-XS-2025-0073-五冶天府-成都怡心湖片区及龙泉驿医院等项目</v>
      </c>
      <c r="R1999" s="18" t="str">
        <f>_xlfn._xlws.FILTER(辅助信息!D:D,辅助信息!E:E=B1999)</f>
        <v>五冶建设成都怡心湖片区及龙泉驿医院等项目</v>
      </c>
    </row>
    <row r="2000" hidden="1" spans="2:18">
      <c r="B2000" s="29" t="s">
        <v>167</v>
      </c>
      <c r="C2000" s="59">
        <v>45834</v>
      </c>
      <c r="D2000" s="109" t="str">
        <f>VLOOKUP(B2000,辅助信息!E:K,7,FALSE)</f>
        <v>JWDDCD2025051800044</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119</v>
      </c>
      <c r="Q2000" s="18" t="str">
        <f>VLOOKUP(B2000,辅助信息!E:M,9,FALSE)</f>
        <v>ZTWM-CDGS-XS-2025-0073-五冶天府-成都怡心湖片区及龙泉驿医院等项目</v>
      </c>
      <c r="R2000" s="18" t="str">
        <f>_xlfn._xlws.FILTER(辅助信息!D:D,辅助信息!E:E=B2000)</f>
        <v>五冶建设成都怡心湖片区及龙泉驿医院等项目</v>
      </c>
    </row>
    <row r="2001" hidden="1" spans="2:18">
      <c r="B2001" s="29" t="s">
        <v>167</v>
      </c>
      <c r="C2001" s="59">
        <v>45834</v>
      </c>
      <c r="D2001" s="109" t="str">
        <f>VLOOKUP(B2001,辅助信息!E:K,7,FALSE)</f>
        <v>JWDDCD2025051800044</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119</v>
      </c>
      <c r="Q2001" s="18" t="str">
        <f>VLOOKUP(B2001,辅助信息!E:M,9,FALSE)</f>
        <v>ZTWM-CDGS-XS-2025-0073-五冶天府-成都怡心湖片区及龙泉驿医院等项目</v>
      </c>
      <c r="R2001" s="18" t="str">
        <f>_xlfn._xlws.FILTER(辅助信息!D:D,辅助信息!E:E=B2001)</f>
        <v>五冶建设成都怡心湖片区及龙泉驿医院等项目</v>
      </c>
    </row>
    <row r="2002" hidden="1" spans="2:18">
      <c r="B2002" s="29" t="s">
        <v>167</v>
      </c>
      <c r="C2002" s="59">
        <v>45834</v>
      </c>
      <c r="D2002" s="109" t="str">
        <f>VLOOKUP(B2002,辅助信息!E:K,7,FALSE)</f>
        <v>JWDDCD2025051800044</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119</v>
      </c>
      <c r="Q2002" s="18" t="str">
        <f>VLOOKUP(B2002,辅助信息!E:M,9,FALSE)</f>
        <v>ZTWM-CDGS-XS-2025-0073-五冶天府-成都怡心湖片区及龙泉驿医院等项目</v>
      </c>
      <c r="R2002" s="18" t="str">
        <f>_xlfn._xlws.FILTER(辅助信息!D:D,辅助信息!E:E=B2002)</f>
        <v>五冶建设成都怡心湖片区及龙泉驿医院等项目</v>
      </c>
    </row>
    <row r="2003" hidden="1" spans="2:18">
      <c r="B2003" s="29" t="s">
        <v>167</v>
      </c>
      <c r="C2003" s="59">
        <v>45834</v>
      </c>
      <c r="D2003" s="109" t="str">
        <f>VLOOKUP(B2003,辅助信息!E:K,7,FALSE)</f>
        <v>JWDDCD2025051800044</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119</v>
      </c>
      <c r="Q2003" s="18" t="str">
        <f>VLOOKUP(B2003,辅助信息!E:M,9,FALSE)</f>
        <v>ZTWM-CDGS-XS-2025-0073-五冶天府-成都怡心湖片区及龙泉驿医院等项目</v>
      </c>
      <c r="R2003" s="18" t="str">
        <f>_xlfn._xlws.FILTER(辅助信息!D:D,辅助信息!E:E=B2003)</f>
        <v>五冶建设成都怡心湖片区及龙泉驿医院等项目</v>
      </c>
    </row>
    <row r="2004" hidden="1" spans="2:18">
      <c r="B2004" s="29" t="s">
        <v>167</v>
      </c>
      <c r="C2004" s="59">
        <v>45834</v>
      </c>
      <c r="D2004" s="109" t="str">
        <f>VLOOKUP(B2004,辅助信息!E:K,7,FALSE)</f>
        <v>JWDDCD2025051800044</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119</v>
      </c>
      <c r="Q2004" s="18" t="str">
        <f>VLOOKUP(B2004,辅助信息!E:M,9,FALSE)</f>
        <v>ZTWM-CDGS-XS-2025-0073-五冶天府-成都怡心湖片区及龙泉驿医院等项目</v>
      </c>
      <c r="R2004" s="18" t="str">
        <f>_xlfn._xlws.FILTER(辅助信息!D:D,辅助信息!E:E=B2004)</f>
        <v>五冶建设成都怡心湖片区及龙泉驿医院等项目</v>
      </c>
    </row>
    <row r="2005" hidden="1" spans="2:18">
      <c r="B2005" s="29" t="s">
        <v>167</v>
      </c>
      <c r="C2005" s="59">
        <v>45834</v>
      </c>
      <c r="D2005" s="109" t="str">
        <f>VLOOKUP(B2005,辅助信息!E:K,7,FALSE)</f>
        <v>JWDDCD2025051800044</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119</v>
      </c>
      <c r="Q2005" s="18" t="str">
        <f>VLOOKUP(B2005,辅助信息!E:M,9,FALSE)</f>
        <v>ZTWM-CDGS-XS-2025-0073-五冶天府-成都怡心湖片区及龙泉驿医院等项目</v>
      </c>
      <c r="R2005" s="18" t="str">
        <f>_xlfn._xlws.FILTER(辅助信息!D:D,辅助信息!E:E=B2005)</f>
        <v>五冶建设成都怡心湖片区及龙泉驿医院等项目</v>
      </c>
    </row>
    <row r="2006" hidden="1" spans="2:18">
      <c r="B2006" s="29" t="s">
        <v>167</v>
      </c>
      <c r="C2006" s="59">
        <v>45834</v>
      </c>
      <c r="D2006" s="109" t="str">
        <f>VLOOKUP(B2006,辅助信息!E:K,7,FALSE)</f>
        <v>JWDDCD2025051800044</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119</v>
      </c>
      <c r="Q2006" s="18" t="str">
        <f>VLOOKUP(B2006,辅助信息!E:M,9,FALSE)</f>
        <v>ZTWM-CDGS-XS-2025-0073-五冶天府-成都怡心湖片区及龙泉驿医院等项目</v>
      </c>
      <c r="R2006" s="18" t="str">
        <f>_xlfn._xlws.FILTER(辅助信息!D:D,辅助信息!E:E=B2006)</f>
        <v>五冶建设成都怡心湖片区及龙泉驿医院等项目</v>
      </c>
    </row>
    <row r="2007" hidden="1" spans="2:18">
      <c r="B2007" s="29" t="s">
        <v>167</v>
      </c>
      <c r="C2007" s="59">
        <v>45834</v>
      </c>
      <c r="D2007" s="109" t="str">
        <f>VLOOKUP(B2007,辅助信息!E:K,7,FALSE)</f>
        <v>JWDDCD2025051800044</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119</v>
      </c>
      <c r="Q2007" s="18" t="str">
        <f>VLOOKUP(B2007,辅助信息!E:M,9,FALSE)</f>
        <v>ZTWM-CDGS-XS-2025-0073-五冶天府-成都怡心湖片区及龙泉驿医院等项目</v>
      </c>
      <c r="R2007" s="18" t="str">
        <f>_xlfn._xlws.FILTER(辅助信息!D:D,辅助信息!E:E=B2007)</f>
        <v>五冶建设成都怡心湖片区及龙泉驿医院等项目</v>
      </c>
    </row>
    <row r="2008" hidden="1" spans="2:18">
      <c r="B2008" s="29" t="s">
        <v>167</v>
      </c>
      <c r="C2008" s="59">
        <v>45834</v>
      </c>
      <c r="D2008" s="109" t="str">
        <f>VLOOKUP(B2008,辅助信息!E:K,7,FALSE)</f>
        <v>JWDDCD2025051800044</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119</v>
      </c>
      <c r="Q2008" s="18" t="str">
        <f>VLOOKUP(B2008,辅助信息!E:M,9,FALSE)</f>
        <v>ZTWM-CDGS-XS-2025-0073-五冶天府-成都怡心湖片区及龙泉驿医院等项目</v>
      </c>
      <c r="R2008" s="18" t="str">
        <f>_xlfn._xlws.FILTER(辅助信息!D:D,辅助信息!E:E=B2008)</f>
        <v>五冶建设成都怡心湖片区及龙泉驿医院等项目</v>
      </c>
    </row>
    <row r="2009" hidden="1" spans="2:18">
      <c r="B2009" s="29" t="s">
        <v>167</v>
      </c>
      <c r="C2009" s="59">
        <v>45834</v>
      </c>
      <c r="D2009" s="109" t="str">
        <f>VLOOKUP(B2009,辅助信息!E:K,7,FALSE)</f>
        <v>JWDDCD2025051800044</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119</v>
      </c>
      <c r="Q2009" s="18" t="str">
        <f>VLOOKUP(B2009,辅助信息!E:M,9,FALSE)</f>
        <v>ZTWM-CDGS-XS-2025-0073-五冶天府-成都怡心湖片区及龙泉驿医院等项目</v>
      </c>
      <c r="R2009" s="18" t="str">
        <f>_xlfn._xlws.FILTER(辅助信息!D:D,辅助信息!E:E=B2009)</f>
        <v>五冶建设成都怡心湖片区及龙泉驿医院等项目</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115</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115</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115</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115</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115</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115</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115</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115</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115</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115</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115</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115</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115</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9" t="s">
        <v>167</v>
      </c>
      <c r="C2023" s="59">
        <v>45835</v>
      </c>
      <c r="D2023" s="109" t="str">
        <f>VLOOKUP(B2023,辅助信息!E:K,7,FALSE)</f>
        <v>JWDDCD2025051800044</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115</v>
      </c>
      <c r="Q2023" s="18" t="str">
        <f>VLOOKUP(B2023,辅助信息!E:M,9,FALSE)</f>
        <v>ZTWM-CDGS-XS-2025-0073-五冶天府-成都怡心湖片区及龙泉驿医院等项目</v>
      </c>
      <c r="R2023" s="18" t="str">
        <f>_xlfn._xlws.FILTER(辅助信息!D:D,辅助信息!E:E=B2023)</f>
        <v>五冶建设成都怡心湖片区及龙泉驿医院等项目</v>
      </c>
    </row>
    <row r="2024" hidden="1" spans="2:18">
      <c r="B2024" s="109" t="s">
        <v>167</v>
      </c>
      <c r="C2024" s="59">
        <v>45835</v>
      </c>
      <c r="D2024" s="109" t="str">
        <f>VLOOKUP(B2024,辅助信息!E:K,7,FALSE)</f>
        <v>JWDDCD2025051800044</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115</v>
      </c>
      <c r="Q2024" s="18" t="str">
        <f>VLOOKUP(B2024,辅助信息!E:M,9,FALSE)</f>
        <v>ZTWM-CDGS-XS-2025-0073-五冶天府-成都怡心湖片区及龙泉驿医院等项目</v>
      </c>
      <c r="R2024" s="18" t="str">
        <f>_xlfn._xlws.FILTER(辅助信息!D:D,辅助信息!E:E=B2024)</f>
        <v>五冶建设成都怡心湖片区及龙泉驿医院等项目</v>
      </c>
    </row>
    <row r="2025" hidden="1" spans="2:18">
      <c r="B2025" s="109" t="s">
        <v>167</v>
      </c>
      <c r="C2025" s="59">
        <v>45835</v>
      </c>
      <c r="D2025" s="109" t="str">
        <f>VLOOKUP(B2025,辅助信息!E:K,7,FALSE)</f>
        <v>JWDDCD2025051800044</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115</v>
      </c>
      <c r="Q2025" s="18" t="str">
        <f>VLOOKUP(B2025,辅助信息!E:M,9,FALSE)</f>
        <v>ZTWM-CDGS-XS-2025-0073-五冶天府-成都怡心湖片区及龙泉驿医院等项目</v>
      </c>
      <c r="R2025" s="18" t="str">
        <f>_xlfn._xlws.FILTER(辅助信息!D:D,辅助信息!E:E=B2025)</f>
        <v>五冶建设成都怡心湖片区及龙泉驿医院等项目</v>
      </c>
    </row>
    <row r="2026" hidden="1" spans="2:18">
      <c r="B2026" s="109" t="s">
        <v>167</v>
      </c>
      <c r="C2026" s="59">
        <v>45835</v>
      </c>
      <c r="D2026" s="109" t="str">
        <f>VLOOKUP(B2026,辅助信息!E:K,7,FALSE)</f>
        <v>JWDDCD2025051800044</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115</v>
      </c>
      <c r="Q2026" s="18" t="str">
        <f>VLOOKUP(B2026,辅助信息!E:M,9,FALSE)</f>
        <v>ZTWM-CDGS-XS-2025-0073-五冶天府-成都怡心湖片区及龙泉驿医院等项目</v>
      </c>
      <c r="R2026" s="18" t="str">
        <f>_xlfn._xlws.FILTER(辅助信息!D:D,辅助信息!E:E=B2026)</f>
        <v>五冶建设成都怡心湖片区及龙泉驿医院等项目</v>
      </c>
    </row>
    <row r="2027" hidden="1" spans="2:18">
      <c r="B2027" s="109" t="s">
        <v>167</v>
      </c>
      <c r="C2027" s="59">
        <v>45835</v>
      </c>
      <c r="D2027" s="109" t="str">
        <f>VLOOKUP(B2027,辅助信息!E:K,7,FALSE)</f>
        <v>JWDDCD2025051800044</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115</v>
      </c>
      <c r="Q2027" s="18" t="str">
        <f>VLOOKUP(B2027,辅助信息!E:M,9,FALSE)</f>
        <v>ZTWM-CDGS-XS-2025-0073-五冶天府-成都怡心湖片区及龙泉驿医院等项目</v>
      </c>
      <c r="R2027" s="18" t="str">
        <f>_xlfn._xlws.FILTER(辅助信息!D:D,辅助信息!E:E=B2027)</f>
        <v>五冶建设成都怡心湖片区及龙泉驿医院等项目</v>
      </c>
    </row>
    <row r="2028" hidden="1" spans="2:18">
      <c r="B2028" s="109" t="s">
        <v>167</v>
      </c>
      <c r="C2028" s="59">
        <v>45835</v>
      </c>
      <c r="D2028" s="109" t="str">
        <f>VLOOKUP(B2028,辅助信息!E:K,7,FALSE)</f>
        <v>JWDDCD2025051800044</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115</v>
      </c>
      <c r="Q2028" s="18" t="str">
        <f>VLOOKUP(B2028,辅助信息!E:M,9,FALSE)</f>
        <v>ZTWM-CDGS-XS-2025-0073-五冶天府-成都怡心湖片区及龙泉驿医院等项目</v>
      </c>
      <c r="R2028" s="18" t="str">
        <f>_xlfn._xlws.FILTER(辅助信息!D:D,辅助信息!E:E=B2028)</f>
        <v>五冶建设成都怡心湖片区及龙泉驿医院等项目</v>
      </c>
    </row>
    <row r="2029" hidden="1" spans="2:18">
      <c r="B2029" s="109" t="s">
        <v>167</v>
      </c>
      <c r="C2029" s="59">
        <v>45835</v>
      </c>
      <c r="D2029" s="109" t="str">
        <f>VLOOKUP(B2029,辅助信息!E:K,7,FALSE)</f>
        <v>JWDDCD2025051800044</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115</v>
      </c>
      <c r="Q2029" s="18" t="str">
        <f>VLOOKUP(B2029,辅助信息!E:M,9,FALSE)</f>
        <v>ZTWM-CDGS-XS-2025-0073-五冶天府-成都怡心湖片区及龙泉驿医院等项目</v>
      </c>
      <c r="R2029" s="18" t="str">
        <f>_xlfn._xlws.FILTER(辅助信息!D:D,辅助信息!E:E=B2029)</f>
        <v>五冶建设成都怡心湖片区及龙泉驿医院等项目</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115</v>
      </c>
      <c r="Q2030" s="18" t="str">
        <f>VLOOKUP(B2030,辅助信息!E:M,9,FALSE)</f>
        <v>ZTWM-CDGS-XS-2024-0030-华西集采-简州大道</v>
      </c>
      <c r="R2030" s="18" t="str">
        <f>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115</v>
      </c>
      <c r="Q2031" s="18" t="str">
        <f>VLOOKUP(B2031,辅助信息!E:M,9,FALSE)</f>
        <v>ZTWM-CDGS-XS-2024-0030-华西集采-简州大道</v>
      </c>
      <c r="R2031" s="18" t="str">
        <f>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115</v>
      </c>
      <c r="Q2032" s="18" t="str">
        <f>VLOOKUP(B2032,辅助信息!E:M,9,FALSE)</f>
        <v>ZTWM-CDGS-XS-2024-0030-华西集采-简州大道</v>
      </c>
      <c r="R2032" s="18" t="str">
        <f>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115</v>
      </c>
      <c r="Q2033" s="18" t="str">
        <f>VLOOKUP(B2033,辅助信息!E:M,9,FALSE)</f>
        <v>ZTWM-CDGS-XS-2024-0030-华西集采-简州大道</v>
      </c>
      <c r="R2033" s="18" t="str">
        <f>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115</v>
      </c>
      <c r="Q2034" s="18" t="str">
        <f>VLOOKUP(B2034,辅助信息!E:M,9,FALSE)</f>
        <v>ZTWM-CDGS-XS-2024-0030-华西集采-简州大道</v>
      </c>
      <c r="R2034" s="18" t="str">
        <f>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115</v>
      </c>
      <c r="Q2035" s="18" t="str">
        <f>VLOOKUP(B2035,辅助信息!E:M,9,FALSE)</f>
        <v>ZTWM-CDGS-XS-2024-0030-华西集采-简州大道</v>
      </c>
      <c r="R2035" s="18" t="str">
        <f>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115</v>
      </c>
      <c r="Q2036" s="18" t="str">
        <f>VLOOKUP(B2036,辅助信息!E:M,9,FALSE)</f>
        <v>ZTWM-CDGS-XS-2024-0030-华西集采-简州大道</v>
      </c>
      <c r="R2036" s="18" t="str">
        <f>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115</v>
      </c>
      <c r="Q2037" s="18" t="str">
        <f>VLOOKUP(B2037,辅助信息!E:M,9,FALSE)</f>
        <v>ZTWM-CDGS-XS-2024-0030-华西集采-简州大道</v>
      </c>
      <c r="R2037" s="18" t="str">
        <f>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115</v>
      </c>
      <c r="Q2038" s="18" t="str">
        <f>VLOOKUP(B2038,辅助信息!E:M,9,FALSE)</f>
        <v>ZTWM-CDGS-XS-2024-0030-华西集采-简州大道</v>
      </c>
      <c r="R2038" s="18" t="str">
        <f>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115</v>
      </c>
      <c r="Q2039" s="18" t="str">
        <f>VLOOKUP(B2039,辅助信息!E:M,9,FALSE)</f>
        <v>ZTWM-CDGS-XS-2024-0030-华西集采-简州大道</v>
      </c>
      <c r="R2039" s="18" t="str">
        <f>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115</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115</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115</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112</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112</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112</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112</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112</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112</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112</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112</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112</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112</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112</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112</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112</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112</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112</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112</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112</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112</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112</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112</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112</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112</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112</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112</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112</v>
      </c>
      <c r="Q2068" s="18" t="str">
        <f>VLOOKUP(B2068,辅助信息!E:M,9,FALSE)</f>
        <v>ZTWM-CDGS-XS-2025-0126-四川机司-乐山市校地共建产教融合基地配套设施项目施工二标段钢筋采购合同</v>
      </c>
      <c r="R2068" s="18" t="str">
        <f>_xlfn._xlws.FILTER(辅助信息!D:D,辅助信息!E:E=B2068)</f>
        <v>乐山市校地共建产教融合基地配套设施项目（一,二标段）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112</v>
      </c>
      <c r="Q2069" s="18" t="str">
        <f>VLOOKUP(B2069,辅助信息!E:M,9,FALSE)</f>
        <v>ZTWM-CDGS-XS-2025-0126-四川机司-乐山市校地共建产教融合基地配套设施项目施工二标段钢筋采购合同</v>
      </c>
      <c r="R2069" s="18" t="str">
        <f>_xlfn._xlws.FILTER(辅助信息!D:D,辅助信息!E:E=B2069)</f>
        <v>乐山市校地共建产教融合基地配套设施项目（一,二标段）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112</v>
      </c>
      <c r="Q2070" s="18" t="str">
        <f>VLOOKUP(B2070,辅助信息!E:M,9,FALSE)</f>
        <v>ZTWM-CDGS-XS-2025-0126-四川机司-乐山市校地共建产教融合基地配套设施项目施工二标段钢筋采购合同</v>
      </c>
      <c r="R2070" s="18" t="str">
        <f>_xlfn._xlws.FILTER(辅助信息!D:D,辅助信息!E:E=B2070)</f>
        <v>乐山市校地共建产教融合基地配套设施项目（一,二标段）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112</v>
      </c>
      <c r="Q2071" s="18" t="str">
        <f>VLOOKUP(B2071,辅助信息!E:M,9,FALSE)</f>
        <v>ZTWM-CDGS-XS-2025-0126-四川机司-乐山市校地共建产教融合基地配套设施项目施工二标段钢筋采购合同</v>
      </c>
      <c r="R2071" s="18" t="str">
        <f>_xlfn._xlws.FILTER(辅助信息!D:D,辅助信息!E:E=B2071)</f>
        <v>乐山市校地共建产教融合基地配套设施项目（一,二标段）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112</v>
      </c>
      <c r="Q2072" s="18" t="str">
        <f>VLOOKUP(B2072,辅助信息!E:M,9,FALSE)</f>
        <v>ZTWM-CDGS-XS-2025-0126-四川机司-乐山市校地共建产教融合基地配套设施项目施工二标段钢筋采购合同</v>
      </c>
      <c r="R2072" s="18" t="str">
        <f>_xlfn._xlws.FILTER(辅助信息!D:D,辅助信息!E:E=B2072)</f>
        <v>乐山市校地共建产教融合基地配套设施项目（一,二标段）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112</v>
      </c>
      <c r="Q2073" s="18" t="str">
        <f>VLOOKUP(B2073,辅助信息!E:M,9,FALSE)</f>
        <v>ZTWM-CDGS-XS-2025-0126-四川机司-乐山市校地共建产教融合基地配套设施项目施工二标段钢筋采购合同</v>
      </c>
      <c r="R2073" s="18" t="str">
        <f>_xlfn._xlws.FILTER(辅助信息!D:D,辅助信息!E:E=B2073)</f>
        <v>乐山市校地共建产教融合基地配套设施项目（一,二标段）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112</v>
      </c>
      <c r="Q2074" s="18" t="str">
        <f>VLOOKUP(B2074,辅助信息!E:M,9,FALSE)</f>
        <v>ZTWM-CDGS-XS-2025-0126-四川机司-乐山市校地共建产教融合基地配套设施项目施工二标段钢筋采购合同</v>
      </c>
      <c r="R2074" s="18" t="str">
        <f>_xlfn._xlws.FILTER(辅助信息!D:D,辅助信息!E:E=B2074)</f>
        <v>乐山市校地共建产教融合基地配套设施项目（一,二标段）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112</v>
      </c>
      <c r="Q2075" s="18" t="str">
        <f>VLOOKUP(B2075,辅助信息!E:M,9,FALSE)</f>
        <v>ZTWM-CDGS-XS-2025-0126-四川机司-乐山市校地共建产教融合基地配套设施项目施工二标段钢筋采购合同</v>
      </c>
      <c r="R2075" s="18" t="str">
        <f>_xlfn._xlws.FILTER(辅助信息!D:D,辅助信息!E:E=B2075)</f>
        <v>乐山市校地共建产教融合基地配套设施项目（一,二标段）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112</v>
      </c>
      <c r="Q2076" s="18" t="str">
        <f>VLOOKUP(B2076,辅助信息!E:M,9,FALSE)</f>
        <v>ZTWM-CDGS-XS-2025-0126-四川机司-乐山市校地共建产教融合基地配套设施项目施工二标段钢筋采购合同</v>
      </c>
      <c r="R2076" s="18" t="str">
        <f>_xlfn._xlws.FILTER(辅助信息!D:D,辅助信息!E:E=B2076)</f>
        <v>乐山市校地共建产教融合基地配套设施项目（一,二标段）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112</v>
      </c>
      <c r="Q2077" s="18" t="str">
        <f>VLOOKUP(B2077,辅助信息!E:M,9,FALSE)</f>
        <v>ZTWM-CDGS-XS-2025-0126-四川机司-乐山市校地共建产教融合基地配套设施项目施工二标段钢筋采购合同</v>
      </c>
      <c r="R2077" s="18" t="str">
        <f>_xlfn._xlws.FILTER(辅助信息!D:D,辅助信息!E:E=B2077)</f>
        <v>乐山市校地共建产教融合基地配套设施项目（一,二标段）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112</v>
      </c>
      <c r="Q2078" s="18" t="str">
        <f>VLOOKUP(B2078,辅助信息!E:M,9,FALSE)</f>
        <v>ZTWM-CDGS-XS-2025-0126-四川机司-乐山市校地共建产教融合基地配套设施项目施工二标段钢筋采购合同</v>
      </c>
      <c r="R2078" s="18" t="str">
        <f>_xlfn._xlws.FILTER(辅助信息!D:D,辅助信息!E:E=B2078)</f>
        <v>乐山市校地共建产教融合基地配套设施项目（一,二标段）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112</v>
      </c>
      <c r="Q2079" s="18" t="str">
        <f>VLOOKUP(B2079,辅助信息!E:M,9,FALSE)</f>
        <v>ZTWM-CDGS-XS-2025-0126-四川机司-乐山市校地共建产教融合基地配套设施项目施工二标段钢筋采购合同</v>
      </c>
      <c r="R2079" s="18" t="str">
        <f>_xlfn._xlws.FILTER(辅助信息!D:D,辅助信息!E:E=B2079)</f>
        <v>乐山市校地共建产教融合基地配套设施项目（一,二标段）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112</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112</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112</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112</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112</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112</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112</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109</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109</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109</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109</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108</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108</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108</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108</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105</v>
      </c>
      <c r="Q2095" s="18" t="str">
        <f>VLOOKUP(B2095,辅助信息!E:M,9,FALSE)</f>
        <v>ZTWM-CDGS-XS-2024-0030-华西集采-简州大道</v>
      </c>
      <c r="R2095" s="18" t="str">
        <f>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105</v>
      </c>
      <c r="Q2096" s="18" t="str">
        <f>VLOOKUP(B2096,辅助信息!E:M,9,FALSE)</f>
        <v>ZTWM-CDGS-XS-2024-0030-华西集采-简州大道</v>
      </c>
      <c r="R2096" s="18" t="str">
        <f>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105</v>
      </c>
      <c r="Q2097" s="18" t="str">
        <f>VLOOKUP(B2097,辅助信息!E:M,9,FALSE)</f>
        <v>ZTWM-CDGS-XS-2024-0030-华西集采-简州大道</v>
      </c>
      <c r="R2097" s="18" t="str">
        <f>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105</v>
      </c>
      <c r="Q2098" s="18" t="str">
        <f>VLOOKUP(B2098,辅助信息!E:M,9,FALSE)</f>
        <v>ZTWM-CDGS-XS-2024-0030-华西集采-简州大道</v>
      </c>
      <c r="R2098" s="18" t="str">
        <f>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105</v>
      </c>
      <c r="Q2099" s="18" t="str">
        <f>VLOOKUP(B2099,辅助信息!E:M,9,FALSE)</f>
        <v>ZTWM-CDGS-XS-2024-0030-华西集采-简州大道</v>
      </c>
      <c r="R2099" s="18" t="str">
        <f>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105</v>
      </c>
      <c r="Q2100" s="18" t="str">
        <f>VLOOKUP(B2100,辅助信息!E:M,9,FALSE)</f>
        <v>ZTWM-CDGS-XS-2024-0030-华西集采-简州大道</v>
      </c>
      <c r="R2100" s="18" t="str">
        <f>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105</v>
      </c>
      <c r="Q2101" s="18" t="str">
        <f>VLOOKUP(B2101,辅助信息!E:M,9,FALSE)</f>
        <v>ZTWM-CDGS-XS-2024-0030-华西集采-简州大道</v>
      </c>
      <c r="R2101" s="18" t="str">
        <f>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105</v>
      </c>
      <c r="Q2102" s="18" t="str">
        <f>VLOOKUP(B2102,辅助信息!E:M,9,FALSE)</f>
        <v>ZTWM-CDGS-XS-2024-0030-华西集采-简州大道</v>
      </c>
      <c r="R2102" s="18" t="str">
        <f>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107</v>
      </c>
      <c r="Q2103" s="18" t="str">
        <f>VLOOKUP(B2103,辅助信息!E:M,9,FALSE)</f>
        <v>ZTWM-CDGS-XS-2025-0125-四川机司-乐山市校地共建产教融合基地配套设施项目施工一标段钢筋采购合同</v>
      </c>
      <c r="R2103" s="18" t="str">
        <f>_xlfn._xlws.FILTER(辅助信息!D:D,辅助信息!E:E=B2103)</f>
        <v>乐山市校地共建产教融合基地配套设施项目（一,二标段）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107</v>
      </c>
      <c r="Q2104" s="18" t="str">
        <f>VLOOKUP(B2104,辅助信息!E:M,9,FALSE)</f>
        <v>ZTWM-CDGS-XS-2025-0125-四川机司-乐山市校地共建产教融合基地配套设施项目施工一标段钢筋采购合同</v>
      </c>
      <c r="R2104" s="18" t="str">
        <f>_xlfn._xlws.FILTER(辅助信息!D:D,辅助信息!E:E=B2104)</f>
        <v>乐山市校地共建产教融合基地配套设施项目（一,二标段）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107</v>
      </c>
      <c r="Q2105" s="18" t="str">
        <f>VLOOKUP(B2105,辅助信息!E:M,9,FALSE)</f>
        <v>ZTWM-CDGS-XS-2025-0125-四川机司-乐山市校地共建产教融合基地配套设施项目施工一标段钢筋采购合同</v>
      </c>
      <c r="R2105" s="18" t="str">
        <f>_xlfn._xlws.FILTER(辅助信息!D:D,辅助信息!E:E=B2105)</f>
        <v>乐山市校地共建产教融合基地配套设施项目（一,二标段）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107</v>
      </c>
      <c r="Q2106" s="18" t="str">
        <f>VLOOKUP(B2106,辅助信息!E:M,9,FALSE)</f>
        <v>ZTWM-CDGS-XS-2025-0125-四川机司-乐山市校地共建产教融合基地配套设施项目施工一标段钢筋采购合同</v>
      </c>
      <c r="R2106" s="18" t="str">
        <f>_xlfn._xlws.FILTER(辅助信息!D:D,辅助信息!E:E=B2106)</f>
        <v>乐山市校地共建产教融合基地配套设施项目（一,二标段）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107</v>
      </c>
      <c r="Q2107" s="18" t="str">
        <f>VLOOKUP(B2107,辅助信息!E:M,9,FALSE)</f>
        <v>ZTWM-CDGS-XS-2025-0125-四川机司-乐山市校地共建产教融合基地配套设施项目施工一标段钢筋采购合同</v>
      </c>
      <c r="R2107" s="18" t="str">
        <f>_xlfn._xlws.FILTER(辅助信息!D:D,辅助信息!E:E=B2107)</f>
        <v>乐山市校地共建产教融合基地配套设施项目（一,二标段）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107</v>
      </c>
      <c r="Q2108" s="18" t="str">
        <f>VLOOKUP(B2108,辅助信息!E:M,9,FALSE)</f>
        <v>ZTWM-CDGS-XS-2025-0125-四川机司-乐山市校地共建产教融合基地配套设施项目施工一标段钢筋采购合同</v>
      </c>
      <c r="R2108" s="18" t="str">
        <f>_xlfn._xlws.FILTER(辅助信息!D:D,辅助信息!E:E=B2108)</f>
        <v>乐山市校地共建产教融合基地配套设施项目（一,二标段）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105</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105</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105</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105</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105</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105</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105</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105</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105</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105</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105</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105</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105</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105</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105</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105</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105</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105</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105</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105</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105</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105</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105</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105</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105</v>
      </c>
      <c r="Q2133" s="18" t="str">
        <f>VLOOKUP(B2133,辅助信息!E:M,9,FALSE)</f>
        <v>ZTWM-CDGS-XS-2024-0030-华西集采-简州大道</v>
      </c>
      <c r="R2133" s="18" t="str">
        <f>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105</v>
      </c>
      <c r="Q2134" s="18" t="str">
        <f>VLOOKUP(B2134,辅助信息!E:M,9,FALSE)</f>
        <v>ZTWM-CDGS-XS-2024-0030-华西集采-简州大道</v>
      </c>
      <c r="R2134" s="18" t="str">
        <f>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105</v>
      </c>
      <c r="Q2135" s="18" t="str">
        <f>VLOOKUP(B2135,辅助信息!E:M,9,FALSE)</f>
        <v>ZTWM-CDGS-XS-2024-0030-华西集采-简州大道</v>
      </c>
      <c r="R2135" s="18" t="str">
        <f>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105</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105</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105</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105</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105</v>
      </c>
      <c r="Q2140" s="18" t="e">
        <f>VLOOKUP(B2140,辅助信息!E:M,9,FALSE)</f>
        <v>#N/A</v>
      </c>
      <c r="R2140" s="18" vm="1" t="e">
        <f>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105</v>
      </c>
      <c r="Q2141" s="18" t="e">
        <f>VLOOKUP(B2141,辅助信息!E:M,9,FALSE)</f>
        <v>#N/A</v>
      </c>
      <c r="R2141" s="18" vm="1" t="e">
        <f>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105</v>
      </c>
      <c r="Q2142" s="18" t="e">
        <f>VLOOKUP(B2142,辅助信息!E:M,9,FALSE)</f>
        <v>#N/A</v>
      </c>
      <c r="R2142" s="18" vm="1" t="e">
        <f>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105</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105</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105</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105</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105</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105</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105</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105</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105</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105</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105</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105</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105</v>
      </c>
      <c r="Q2159" s="18" t="e">
        <f>VLOOKUP(B2159,辅助信息!E:M,9,FALSE)</f>
        <v>#N/A</v>
      </c>
      <c r="R2159" s="18" vm="1" t="e">
        <f>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105</v>
      </c>
      <c r="Q2160" s="18" t="e">
        <f>VLOOKUP(B2160,辅助信息!E:M,9,FALSE)</f>
        <v>#N/A</v>
      </c>
      <c r="R2160" s="18" vm="1" t="e">
        <f>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105</v>
      </c>
      <c r="Q2161" s="18" t="e">
        <f>VLOOKUP(B2161,辅助信息!E:M,9,FALSE)</f>
        <v>#N/A</v>
      </c>
      <c r="R2161" s="18" vm="1" t="e">
        <f>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105</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105</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105</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105</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103</v>
      </c>
      <c r="Q2166" s="18" t="str">
        <f>VLOOKUP(B2166,辅助信息!E:M,9,FALSE)</f>
        <v>ZTWM-CDGS-XS-2024-0030-华西集采-简州大道</v>
      </c>
      <c r="R2166" s="18" t="str">
        <f>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103</v>
      </c>
      <c r="Q2167" s="18" t="str">
        <f>VLOOKUP(B2167,辅助信息!E:M,9,FALSE)</f>
        <v>ZTWM-CDGS-XS-2025-0126-四川机司-乐山市校地共建产教融合基地配套设施项目施工二标段钢筋采购合同</v>
      </c>
      <c r="R2167" s="18" t="str">
        <f>_xlfn._xlws.FILTER(辅助信息!D:D,辅助信息!E:E=B2167)</f>
        <v>乐山市校地共建产教融合基地配套设施项目（一,二标段）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103</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103</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103</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9">
        <v>45847</v>
      </c>
      <c r="D2171" s="29" t="str">
        <f>VLOOKUP(B2171,辅助信息!E:K,7,FALSE)</f>
        <v>JWDDCD2025051800044</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103</v>
      </c>
      <c r="Q2171" s="18" t="str">
        <f>VLOOKUP(B2171,辅助信息!E:M,9,FALSE)</f>
        <v>ZTWM-CDGS-XS-2025-0073-五冶天府-成都怡心湖片区及龙泉驿医院等项目</v>
      </c>
      <c r="R2171" s="18" t="str">
        <f>_xlfn._xlws.FILTER(辅助信息!D:D,辅助信息!E:E=B2171)</f>
        <v>五冶建设成都怡心湖片区及龙泉驿医院等项目</v>
      </c>
    </row>
    <row r="2172" hidden="1" spans="2:18">
      <c r="B2172" s="29" t="s">
        <v>167</v>
      </c>
      <c r="C2172" s="59">
        <v>45847</v>
      </c>
      <c r="D2172" s="29" t="str">
        <f>VLOOKUP(B2172,辅助信息!E:K,7,FALSE)</f>
        <v>JWDDCD2025051800044</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103</v>
      </c>
      <c r="Q2172" s="18" t="str">
        <f>VLOOKUP(B2172,辅助信息!E:M,9,FALSE)</f>
        <v>ZTWM-CDGS-XS-2025-0073-五冶天府-成都怡心湖片区及龙泉驿医院等项目</v>
      </c>
      <c r="R2172" s="18" t="str">
        <f>_xlfn._xlws.FILTER(辅助信息!D:D,辅助信息!E:E=B2172)</f>
        <v>五冶建设成都怡心湖片区及龙泉驿医院等项目</v>
      </c>
    </row>
    <row r="2173" hidden="1" spans="2:18">
      <c r="B2173" s="29" t="s">
        <v>167</v>
      </c>
      <c r="C2173" s="59">
        <v>45847</v>
      </c>
      <c r="D2173" s="29" t="str">
        <f>VLOOKUP(B2173,辅助信息!E:K,7,FALSE)</f>
        <v>JWDDCD2025051800044</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103</v>
      </c>
      <c r="Q2173" s="18" t="str">
        <f>VLOOKUP(B2173,辅助信息!E:M,9,FALSE)</f>
        <v>ZTWM-CDGS-XS-2025-0073-五冶天府-成都怡心湖片区及龙泉驿医院等项目</v>
      </c>
      <c r="R2173" s="18" t="str">
        <f>_xlfn._xlws.FILTER(辅助信息!D:D,辅助信息!E:E=B2173)</f>
        <v>五冶建设成都怡心湖片区及龙泉驿医院等项目</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105</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105</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105</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105</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105</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105</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105</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105</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103</v>
      </c>
      <c r="Q2182" s="18" t="str">
        <f>VLOOKUP(B2182,辅助信息!E:M,9,FALSE)</f>
        <v>ZTWM-CDGS-XS-2024-0030-华西集采-简州大道</v>
      </c>
      <c r="R2182" s="18" t="str">
        <f>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103</v>
      </c>
      <c r="Q2183" s="18" t="str">
        <f>VLOOKUP(B2183,辅助信息!E:M,9,FALSE)</f>
        <v>ZTWM-CDGS-XS-2025-0126-四川机司-乐山市校地共建产教融合基地配套设施项目施工二标段钢筋采购合同</v>
      </c>
      <c r="R2183" s="18" t="str">
        <f>_xlfn._xlws.FILTER(辅助信息!D:D,辅助信息!E:E=B2183)</f>
        <v>乐山市校地共建产教融合基地配套设施项目（一,二标段）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101</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101</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101</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101</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101</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101</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101</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101</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105</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105</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105</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105</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105</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105</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105</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105</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103</v>
      </c>
      <c r="Q2200" s="18" t="str">
        <f>VLOOKUP(B2200,辅助信息!E:M,9,FALSE)</f>
        <v>ZTWM-CDGS-XS-2024-0030-华西集采-简州大道</v>
      </c>
      <c r="R2200" s="18" t="str">
        <f>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99</v>
      </c>
      <c r="Q2201" s="18" t="str">
        <f>VLOOKUP(B2201,辅助信息!E:M,9,FALSE)</f>
        <v>ZTWM-CDGS-XS-2025-0126-四川机司-乐山市校地共建产教融合基地配套设施项目施工二标段钢筋采购合同</v>
      </c>
      <c r="R2201" s="18" t="str">
        <f>_xlfn._xlws.FILTER(辅助信息!D:D,辅助信息!E:E=B2201)</f>
        <v>乐山市校地共建产教融合基地配套设施项目（一,二标段）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99</v>
      </c>
      <c r="Q2202" s="18" t="str">
        <f>VLOOKUP(B2202,辅助信息!E:M,9,FALSE)</f>
        <v>ZTWM-CDGS-XS-2025-0126-四川机司-乐山市校地共建产教融合基地配套设施项目施工二标段钢筋采购合同</v>
      </c>
      <c r="R2202" s="18" t="str">
        <f>_xlfn._xlws.FILTER(辅助信息!D:D,辅助信息!E:E=B2202)</f>
        <v>乐山市校地共建产教融合基地配套设施项目（一,二标段）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99</v>
      </c>
      <c r="Q2203" s="18" t="str">
        <f>VLOOKUP(B2203,辅助信息!E:M,9,FALSE)</f>
        <v>ZTWM-CDGS-XS-2025-0126-四川机司-乐山市校地共建产教融合基地配套设施项目施工二标段钢筋采购合同</v>
      </c>
      <c r="R2203" s="18" t="str">
        <f>_xlfn._xlws.FILTER(辅助信息!D:D,辅助信息!E:E=B2203)</f>
        <v>乐山市校地共建产教融合基地配套设施项目（一,二标段）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99</v>
      </c>
      <c r="Q2204" s="18" t="str">
        <f>VLOOKUP(B2204,辅助信息!E:M,9,FALSE)</f>
        <v>ZTWM-CDGS-XS-2025-0126-四川机司-乐山市校地共建产教融合基地配套设施项目施工二标段钢筋采购合同</v>
      </c>
      <c r="R2204" s="18" t="str">
        <f>_xlfn._xlws.FILTER(辅助信息!D:D,辅助信息!E:E=B2204)</f>
        <v>乐山市校地共建产教融合基地配套设施项目（一,二标段）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99</v>
      </c>
      <c r="Q2205" s="18" t="str">
        <f>VLOOKUP(B2205,辅助信息!E:M,9,FALSE)</f>
        <v>ZTWM-CDGS-XS-2025-0126-四川机司-乐山市校地共建产教融合基地配套设施项目施工二标段钢筋采购合同</v>
      </c>
      <c r="R2205" s="18" t="str">
        <f>_xlfn._xlws.FILTER(辅助信息!D:D,辅助信息!E:E=B2205)</f>
        <v>乐山市校地共建产教融合基地配套设施项目（一,二标段）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99</v>
      </c>
      <c r="Q2206" s="18" t="str">
        <f>VLOOKUP(B2206,辅助信息!E:M,9,FALSE)</f>
        <v>ZTWM-CDGS-XS-2025-0126-四川机司-乐山市校地共建产教融合基地配套设施项目施工二标段钢筋采购合同</v>
      </c>
      <c r="R2206" s="18" t="str">
        <f>_xlfn._xlws.FILTER(辅助信息!D:D,辅助信息!E:E=B2206)</f>
        <v>乐山市校地共建产教融合基地配套设施项目（一,二标段）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99</v>
      </c>
      <c r="Q2207" s="18" t="str">
        <f>VLOOKUP(B2207,辅助信息!E:M,9,FALSE)</f>
        <v>ZTWM-CDGS-XS-2025-0126-四川机司-乐山市校地共建产教融合基地配套设施项目施工二标段钢筋采购合同</v>
      </c>
      <c r="R2207" s="18" t="str">
        <f>_xlfn._xlws.FILTER(辅助信息!D:D,辅助信息!E:E=B2207)</f>
        <v>乐山市校地共建产教融合基地配套设施项目（一,二标段）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99</v>
      </c>
      <c r="Q2208" s="18" t="str">
        <f>VLOOKUP(B2208,辅助信息!E:M,9,FALSE)</f>
        <v>ZTWM-CDGS-XS-2025-0126-四川机司-乐山市校地共建产教融合基地配套设施项目施工二标段钢筋采购合同</v>
      </c>
      <c r="R2208" s="18" t="str">
        <f>_xlfn._xlws.FILTER(辅助信息!D:D,辅助信息!E:E=B2208)</f>
        <v>乐山市校地共建产教融合基地配套设施项目（一,二标段）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99</v>
      </c>
      <c r="Q2209" s="18" t="str">
        <f>VLOOKUP(B2209,辅助信息!E:M,9,FALSE)</f>
        <v>ZTWM-CDGS-XS-2025-0126-四川机司-乐山市校地共建产教融合基地配套设施项目施工二标段钢筋采购合同</v>
      </c>
      <c r="R2209" s="18" t="str">
        <f>_xlfn._xlws.FILTER(辅助信息!D:D,辅助信息!E:E=B2209)</f>
        <v>乐山市校地共建产教融合基地配套设施项目（一,二标段）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99</v>
      </c>
      <c r="Q2210" s="18" t="str">
        <f>VLOOKUP(B2210,辅助信息!E:M,9,FALSE)</f>
        <v>ZTWM-CDGS-XS-2025-0126-四川机司-乐山市校地共建产教融合基地配套设施项目施工二标段钢筋采购合同</v>
      </c>
      <c r="R2210" s="18" t="str">
        <f>_xlfn._xlws.FILTER(辅助信息!D:D,辅助信息!E:E=B2210)</f>
        <v>乐山市校地共建产教融合基地配套设施项目（一,二标段）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99</v>
      </c>
      <c r="Q2211" s="18" t="str">
        <f>VLOOKUP(B2211,辅助信息!E:M,9,FALSE)</f>
        <v>ZTWM-CDGS-XS-2025-0126-四川机司-乐山市校地共建产教融合基地配套设施项目施工二标段钢筋采购合同</v>
      </c>
      <c r="R2211" s="18" t="str">
        <f>_xlfn._xlws.FILTER(辅助信息!D:D,辅助信息!E:E=B2211)</f>
        <v>乐山市校地共建产教融合基地配套设施项目（一,二标段）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99</v>
      </c>
      <c r="Q2212" s="18" t="str">
        <f>VLOOKUP(B2212,辅助信息!E:M,9,FALSE)</f>
        <v>ZTWM-CDGS-XS-2025-0126-四川机司-乐山市校地共建产教融合基地配套设施项目施工二标段钢筋采购合同</v>
      </c>
      <c r="R2212" s="18" t="str">
        <f>_xlfn._xlws.FILTER(辅助信息!D:D,辅助信息!E:E=B2212)</f>
        <v>乐山市校地共建产教融合基地配套设施项目（一,二标段）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99</v>
      </c>
      <c r="Q2213" s="18" t="str">
        <f>VLOOKUP(B2213,辅助信息!E:M,9,FALSE)</f>
        <v>ZTWM-CDGS-XS-2025-0126-四川机司-乐山市校地共建产教融合基地配套设施项目施工二标段钢筋采购合同</v>
      </c>
      <c r="R2213" s="18" t="str">
        <f>_xlfn._xlws.FILTER(辅助信息!D:D,辅助信息!E:E=B2213)</f>
        <v>乐山市校地共建产教融合基地配套设施项目（一,二标段）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99</v>
      </c>
      <c r="Q2214" s="18" t="str">
        <f>VLOOKUP(B2214,辅助信息!E:M,9,FALSE)</f>
        <v>ZTWM-CDGS-XS-2025-0126-四川机司-乐山市校地共建产教融合基地配套设施项目施工二标段钢筋采购合同</v>
      </c>
      <c r="R2214" s="18" t="str">
        <f>_xlfn._xlws.FILTER(辅助信息!D:D,辅助信息!E:E=B2214)</f>
        <v>乐山市校地共建产教融合基地配套设施项目（一,二标段）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99</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99</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99</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99</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99</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97</v>
      </c>
      <c r="Q2220" s="18" t="str">
        <f>VLOOKUP(B2220,辅助信息!E:M,9,FALSE)</f>
        <v>ZTWM-CDGS-XS-2024-0134-商投建工达州中医药科技成果示范园项目</v>
      </c>
      <c r="R2220" s="18" t="str">
        <f>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97</v>
      </c>
      <c r="Q2221" s="18" t="str">
        <f>VLOOKUP(B2221,辅助信息!E:M,9,FALSE)</f>
        <v>ZTWM-CDGS-XS-2024-0134-商投建工达州中医药科技成果示范园项目</v>
      </c>
      <c r="R2221" s="18" t="str">
        <f>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97</v>
      </c>
      <c r="Q2222" s="18" t="str">
        <f>VLOOKUP(B2222,辅助信息!E:M,9,FALSE)</f>
        <v>ZTWM-CDGS-XS-2024-0134-商投建工达州中医药科技成果示范园项目</v>
      </c>
      <c r="R2222" s="18" t="str">
        <f>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97</v>
      </c>
      <c r="Q2223" s="18" t="str">
        <f>VLOOKUP(B2223,辅助信息!E:M,9,FALSE)</f>
        <v>ZTWM-CDGS-XS-2024-0134-商投建工达州中医药科技成果示范园项目</v>
      </c>
      <c r="R2223" s="18" t="str">
        <f>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97</v>
      </c>
      <c r="Q2224" s="18" t="str">
        <f>VLOOKUP(B2224,辅助信息!E:M,9,FALSE)</f>
        <v>ZTWM-CDGS-XS-2024-0134-商投建工达州中医药科技成果示范园项目</v>
      </c>
      <c r="R2224" s="18" t="str">
        <f>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97</v>
      </c>
      <c r="Q2225" s="18" t="str">
        <f>VLOOKUP(B2225,辅助信息!E:M,9,FALSE)</f>
        <v>ZTWM-CDGS-XS-2024-0134-商投建工达州中医药科技成果示范园项目</v>
      </c>
      <c r="R2225" s="18" t="str">
        <f>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97</v>
      </c>
      <c r="Q2227" s="18" t="str">
        <f>VLOOKUP(B2227,辅助信息!E:M,9,FALSE)</f>
        <v>ZTWM-CDGS-XS-2024-0134-商投建工达州中医药科技成果示范园项目</v>
      </c>
      <c r="R2227" s="18" t="str">
        <f>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97</v>
      </c>
      <c r="Q2228" s="18" t="str">
        <f>VLOOKUP(B2228,辅助信息!E:M,9,FALSE)</f>
        <v>ZTWM-CDGS-XS-2024-0134-商投建工达州中医药科技成果示范园项目</v>
      </c>
      <c r="R2228" s="18" t="str">
        <f>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97</v>
      </c>
      <c r="Q2229" s="18" t="str">
        <f>VLOOKUP(B2229,辅助信息!E:M,9,FALSE)</f>
        <v>ZTWM-CDGS-XS-2024-0134-商投建工达州中医药科技成果示范园项目</v>
      </c>
      <c r="R2229" s="18" t="str">
        <f>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95</v>
      </c>
      <c r="Q2230" s="18" t="e">
        <f>VLOOKUP(B2230,辅助信息!E:M,9,FALSE)</f>
        <v>#N/A</v>
      </c>
      <c r="R2230" s="18" vm="1" t="e">
        <f>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95</v>
      </c>
      <c r="Q2231" s="18" t="e">
        <f>VLOOKUP(B2231,辅助信息!E:M,9,FALSE)</f>
        <v>#N/A</v>
      </c>
      <c r="R2231" s="18" vm="1" t="e">
        <f>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95</v>
      </c>
      <c r="Q2232" s="18" t="e">
        <f>VLOOKUP(B2232,辅助信息!E:M,9,FALSE)</f>
        <v>#N/A</v>
      </c>
      <c r="R2232" s="18" vm="1" t="e">
        <f>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95</v>
      </c>
      <c r="Q2233" s="18" t="e">
        <f>VLOOKUP(B2233,辅助信息!E:M,9,FALSE)</f>
        <v>#N/A</v>
      </c>
      <c r="R2233" s="18" vm="1" t="e">
        <f>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95</v>
      </c>
      <c r="Q2234" s="18" t="str">
        <f>VLOOKUP(B2234,辅助信息!E:M,9,FALSE)</f>
        <v>ZTWM-CDGS-XS-2024-0134-商投建工达州中医药科技成果示范园项目</v>
      </c>
      <c r="R2234" s="18" t="str">
        <f>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95</v>
      </c>
      <c r="Q2235" s="18" t="str">
        <f>VLOOKUP(B2235,辅助信息!E:M,9,FALSE)</f>
        <v>ZTWM-CDGS-XS-2024-0134-商投建工达州中医药科技成果示范园项目</v>
      </c>
      <c r="R2235" s="18" t="str">
        <f>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95</v>
      </c>
      <c r="Q2236" s="18" t="str">
        <f>VLOOKUP(B2236,辅助信息!E:M,9,FALSE)</f>
        <v>ZTWM-CDGS-XS-2024-0134-商投建工达州中医药科技成果示范园项目</v>
      </c>
      <c r="R2236" s="18" t="str">
        <f>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95</v>
      </c>
      <c r="Q2237" s="18" t="str">
        <f>VLOOKUP(B2237,辅助信息!E:M,9,FALSE)</f>
        <v>ZTWM-CDGS-XS-2024-0134-商投建工达州中医药科技成果示范园项目</v>
      </c>
      <c r="R2237" s="18" t="str">
        <f>_xlfn._xlws.FILTER(辅助信息!D:D,辅助信息!E:E=B2237)</f>
        <v>商投建工达州中医药科技园</v>
      </c>
    </row>
    <row r="2238" hidden="1" spans="2:18">
      <c r="B2238" s="29" t="s">
        <v>192</v>
      </c>
      <c r="C2238" s="59">
        <v>45853</v>
      </c>
      <c r="D2238" s="29" t="str">
        <f>VLOOKUP(B2238,辅助信息!E:K,7,FALSE)</f>
        <v>JWDDCD2025051800044</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95</v>
      </c>
      <c r="Q2238" s="18" t="str">
        <f>VLOOKUP(B2238,辅助信息!E:M,9,FALSE)</f>
        <v>ZTWM-CDGS-XS-2025-0073-五冶天府-成都怡心湖片区及龙泉驿医院等项目</v>
      </c>
      <c r="R2238" s="18" t="str">
        <f>_xlfn._xlws.FILTER(辅助信息!D:D,辅助信息!E:E=B2238)</f>
        <v>五冶建设成都怡心湖片区及龙泉驿医院等项目</v>
      </c>
    </row>
    <row r="2239" hidden="1" spans="2:18">
      <c r="B2239" s="29" t="s">
        <v>192</v>
      </c>
      <c r="C2239" s="59">
        <v>45853</v>
      </c>
      <c r="D2239" s="29" t="str">
        <f>VLOOKUP(B2239,辅助信息!E:K,7,FALSE)</f>
        <v>JWDDCD2025051800044</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95</v>
      </c>
      <c r="Q2239" s="18" t="str">
        <f>VLOOKUP(B2239,辅助信息!E:M,9,FALSE)</f>
        <v>ZTWM-CDGS-XS-2025-0073-五冶天府-成都怡心湖片区及龙泉驿医院等项目</v>
      </c>
      <c r="R2239" s="18" t="str">
        <f>_xlfn._xlws.FILTER(辅助信息!D:D,辅助信息!E:E=B2239)</f>
        <v>五冶建设成都怡心湖片区及龙泉驿医院等项目</v>
      </c>
    </row>
    <row r="2240" hidden="1" spans="2:18">
      <c r="B2240" s="29" t="s">
        <v>192</v>
      </c>
      <c r="C2240" s="59">
        <v>45853</v>
      </c>
      <c r="D2240" s="29" t="str">
        <f>VLOOKUP(B2240,辅助信息!E:K,7,FALSE)</f>
        <v>JWDDCD2025051800044</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95</v>
      </c>
      <c r="Q2240" s="18" t="str">
        <f>VLOOKUP(B2240,辅助信息!E:M,9,FALSE)</f>
        <v>ZTWM-CDGS-XS-2025-0073-五冶天府-成都怡心湖片区及龙泉驿医院等项目</v>
      </c>
      <c r="R2240" s="18" t="str">
        <f>_xlfn._xlws.FILTER(辅助信息!D:D,辅助信息!E:E=B2240)</f>
        <v>五冶建设成都怡心湖片区及龙泉驿医院等项目</v>
      </c>
    </row>
    <row r="2241" hidden="1" spans="2:18">
      <c r="B2241" s="29" t="s">
        <v>192</v>
      </c>
      <c r="C2241" s="59">
        <v>45853</v>
      </c>
      <c r="D2241" s="29" t="str">
        <f>VLOOKUP(B2241,辅助信息!E:K,7,FALSE)</f>
        <v>JWDDCD2025051800044</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95</v>
      </c>
      <c r="Q2241" s="18" t="str">
        <f>VLOOKUP(B2241,辅助信息!E:M,9,FALSE)</f>
        <v>ZTWM-CDGS-XS-2025-0073-五冶天府-成都怡心湖片区及龙泉驿医院等项目</v>
      </c>
      <c r="R2241" s="18" t="str">
        <f>_xlfn._xlws.FILTER(辅助信息!D:D,辅助信息!E:E=B2241)</f>
        <v>五冶建设成都怡心湖片区及龙泉驿医院等项目</v>
      </c>
    </row>
    <row r="2242" hidden="1" spans="2:18">
      <c r="B2242" s="29" t="s">
        <v>192</v>
      </c>
      <c r="C2242" s="59">
        <v>45853</v>
      </c>
      <c r="D2242" s="29" t="str">
        <f>VLOOKUP(B2242,辅助信息!E:K,7,FALSE)</f>
        <v>JWDDCD2025051800044</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95</v>
      </c>
      <c r="Q2242" s="18" t="str">
        <f>VLOOKUP(B2242,辅助信息!E:M,9,FALSE)</f>
        <v>ZTWM-CDGS-XS-2025-0073-五冶天府-成都怡心湖片区及龙泉驿医院等项目</v>
      </c>
      <c r="R2242" s="18" t="str">
        <f>_xlfn._xlws.FILTER(辅助信息!D:D,辅助信息!E:E=B2242)</f>
        <v>五冶建设成都怡心湖片区及龙泉驿医院等项目</v>
      </c>
    </row>
    <row r="2243" hidden="1" spans="2:18">
      <c r="B2243" s="29" t="s">
        <v>192</v>
      </c>
      <c r="C2243" s="59">
        <v>45853</v>
      </c>
      <c r="D2243" s="29" t="str">
        <f>VLOOKUP(B2243,辅助信息!E:K,7,FALSE)</f>
        <v>JWDDCD2025051800044</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95</v>
      </c>
      <c r="Q2243" s="18" t="str">
        <f>VLOOKUP(B2243,辅助信息!E:M,9,FALSE)</f>
        <v>ZTWM-CDGS-XS-2025-0073-五冶天府-成都怡心湖片区及龙泉驿医院等项目</v>
      </c>
      <c r="R2243" s="18" t="str">
        <f>_xlfn._xlws.FILTER(辅助信息!D:D,辅助信息!E:E=B2243)</f>
        <v>五冶建设成都怡心湖片区及龙泉驿医院等项目</v>
      </c>
    </row>
    <row r="2244" hidden="1" spans="2:18">
      <c r="B2244" s="29" t="s">
        <v>192</v>
      </c>
      <c r="C2244" s="59">
        <v>45853</v>
      </c>
      <c r="D2244" s="29" t="str">
        <f>VLOOKUP(B2244,辅助信息!E:K,7,FALSE)</f>
        <v>JWDDCD2025051800044</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95</v>
      </c>
      <c r="Q2244" s="18" t="str">
        <f>VLOOKUP(B2244,辅助信息!E:M,9,FALSE)</f>
        <v>ZTWM-CDGS-XS-2025-0073-五冶天府-成都怡心湖片区及龙泉驿医院等项目</v>
      </c>
      <c r="R2244" s="18" t="str">
        <f>_xlfn._xlws.FILTER(辅助信息!D:D,辅助信息!E:E=B2244)</f>
        <v>五冶建设成都怡心湖片区及龙泉驿医院等项目</v>
      </c>
    </row>
    <row r="2245" hidden="1" spans="2:18">
      <c r="B2245" s="29" t="s">
        <v>192</v>
      </c>
      <c r="C2245" s="59">
        <v>45853</v>
      </c>
      <c r="D2245" s="29" t="str">
        <f>VLOOKUP(B2245,辅助信息!E:K,7,FALSE)</f>
        <v>JWDDCD2025051800044</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95</v>
      </c>
      <c r="Q2245" s="18" t="str">
        <f>VLOOKUP(B2245,辅助信息!E:M,9,FALSE)</f>
        <v>ZTWM-CDGS-XS-2025-0073-五冶天府-成都怡心湖片区及龙泉驿医院等项目</v>
      </c>
      <c r="R2245" s="18" t="str">
        <f>_xlfn._xlws.FILTER(辅助信息!D:D,辅助信息!E:E=B2245)</f>
        <v>五冶建设成都怡心湖片区及龙泉驿医院等项目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97</v>
      </c>
      <c r="Q2250" s="18" t="str">
        <f>VLOOKUP(B2250,辅助信息!E:M,9,FALSE)</f>
        <v>ZTWM-CDGS-XS-2024-0134-商投建工达州中医药科技成果示范园项目</v>
      </c>
      <c r="R2250" s="18" t="str">
        <f>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97</v>
      </c>
      <c r="Q2251" s="18" t="str">
        <f>VLOOKUP(B2251,辅助信息!E:M,9,FALSE)</f>
        <v>ZTWM-CDGS-XS-2024-0134-商投建工达州中医药科技成果示范园项目</v>
      </c>
      <c r="R2251" s="18" t="str">
        <f>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95</v>
      </c>
      <c r="Q2252" s="18" t="e">
        <f>VLOOKUP(B2252,辅助信息!E:M,9,FALSE)</f>
        <v>#N/A</v>
      </c>
      <c r="R2252" s="18" vm="1" t="e">
        <f>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95</v>
      </c>
      <c r="Q2253" s="18" t="e">
        <f>VLOOKUP(B2253,辅助信息!E:M,9,FALSE)</f>
        <v>#N/A</v>
      </c>
      <c r="R2253" s="18" vm="1" t="e">
        <f>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95</v>
      </c>
      <c r="Q2254" s="18" t="e">
        <f>VLOOKUP(B2254,辅助信息!E:M,9,FALSE)</f>
        <v>#N/A</v>
      </c>
      <c r="R2254" s="18" vm="1" t="e">
        <f>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95</v>
      </c>
      <c r="Q2255" s="18" t="e">
        <f>VLOOKUP(B2255,辅助信息!E:M,9,FALSE)</f>
        <v>#N/A</v>
      </c>
      <c r="R2255" s="18" vm="1" t="e">
        <f>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95</v>
      </c>
      <c r="Q2256" s="18" t="str">
        <f>VLOOKUP(B2256,辅助信息!E:M,9,FALSE)</f>
        <v>ZTWM-CDGS-XS-2024-0134-商投建工达州中医药科技成果示范园项目</v>
      </c>
      <c r="R2256" s="18" t="str">
        <f>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95</v>
      </c>
      <c r="Q2257" s="18" t="str">
        <f>VLOOKUP(B2257,辅助信息!E:M,9,FALSE)</f>
        <v>ZTWM-CDGS-XS-2024-0134-商投建工达州中医药科技成果示范园项目</v>
      </c>
      <c r="R2257" s="18" t="str">
        <f>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95</v>
      </c>
      <c r="Q2258" s="18" t="str">
        <f>VLOOKUP(B2258,辅助信息!E:M,9,FALSE)</f>
        <v>ZTWM-CDGS-XS-2024-0134-商投建工达州中医药科技成果示范园项目</v>
      </c>
      <c r="R2258" s="18" t="str">
        <f>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95</v>
      </c>
      <c r="Q2259" s="18" t="str">
        <f>VLOOKUP(B2259,辅助信息!E:M,9,FALSE)</f>
        <v>ZTWM-CDGS-XS-2024-0134-商投建工达州中医药科技成果示范园项目</v>
      </c>
      <c r="R2259" s="18" t="str">
        <f>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95</v>
      </c>
      <c r="Q2260" s="18" t="str">
        <f>VLOOKUP(B2260,辅助信息!E:M,9,FALSE)</f>
        <v>ZTWM-CDGS-XS-2025-0125-四川机司-乐山市校地共建产教融合基地配套设施项目施工一标段钢筋采购合同</v>
      </c>
      <c r="R2260" s="18" t="str">
        <f>_xlfn._xlws.FILTER(辅助信息!D:D,辅助信息!E:E=B2260)</f>
        <v>乐山市校地共建产教融合基地配套设施项目（一,二标段）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95</v>
      </c>
      <c r="Q2261" s="18" t="str">
        <f>VLOOKUP(B2261,辅助信息!E:M,9,FALSE)</f>
        <v>ZTWM-CDGS-XS-2025-0125-四川机司-乐山市校地共建产教融合基地配套设施项目施工一标段钢筋采购合同</v>
      </c>
      <c r="R2261" s="18" t="str">
        <f>_xlfn._xlws.FILTER(辅助信息!D:D,辅助信息!E:E=B2261)</f>
        <v>乐山市校地共建产教融合基地配套设施项目（一,二标段）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95</v>
      </c>
      <c r="Q2262" s="18" t="str">
        <f>VLOOKUP(B2262,辅助信息!E:M,9,FALSE)</f>
        <v>ZTWM-CDGS-XS-2025-0125-四川机司-乐山市校地共建产教融合基地配套设施项目施工一标段钢筋采购合同</v>
      </c>
      <c r="R2262" s="18" t="str">
        <f>_xlfn._xlws.FILTER(辅助信息!D:D,辅助信息!E:E=B2262)</f>
        <v>乐山市校地共建产教融合基地配套设施项目（一,二标段）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95</v>
      </c>
      <c r="Q2263" s="18" t="str">
        <f>VLOOKUP(B2263,辅助信息!E:M,9,FALSE)</f>
        <v>ZTWM-CDGS-XS-2025-0125-四川机司-乐山市校地共建产教融合基地配套设施项目施工一标段钢筋采购合同</v>
      </c>
      <c r="R2263" s="18" t="str">
        <f>_xlfn._xlws.FILTER(辅助信息!D:D,辅助信息!E:E=B2263)</f>
        <v>乐山市校地共建产教融合基地配套设施项目（一,二标段）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95</v>
      </c>
      <c r="Q2264" s="18" t="str">
        <f>VLOOKUP(B2264,辅助信息!E:M,9,FALSE)</f>
        <v>ZTWM-CDGS-XS-2025-0125-四川机司-乐山市校地共建产教融合基地配套设施项目施工一标段钢筋采购合同</v>
      </c>
      <c r="R2264" s="18" t="str">
        <f>_xlfn._xlws.FILTER(辅助信息!D:D,辅助信息!E:E=B2264)</f>
        <v>乐山市校地共建产教融合基地配套设施项目（一,二标段）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95</v>
      </c>
      <c r="Q2265" s="18" t="str">
        <f>VLOOKUP(B2265,辅助信息!E:M,9,FALSE)</f>
        <v>ZTWM-CDGS-XS-2025-0125-四川机司-乐山市校地共建产教融合基地配套设施项目施工一标段钢筋采购合同</v>
      </c>
      <c r="R2265" s="18" t="str">
        <f>_xlfn._xlws.FILTER(辅助信息!D:D,辅助信息!E:E=B2265)</f>
        <v>乐山市校地共建产教融合基地配套设施项目（一,二标段）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_xlfn._xlws.FILTER(辅助信息!D:D,辅助信息!E:E=B2269)</f>
        <v>宜宾兴港三江新区长江工业园建设项目</v>
      </c>
    </row>
    <row r="2270" hidden="1" spans="2:18">
      <c r="B2270" s="29" t="s">
        <v>192</v>
      </c>
      <c r="C2270" s="59">
        <v>45854</v>
      </c>
      <c r="D2270" s="29" t="str">
        <f>VLOOKUP(B2270,辅助信息!E:K,7,FALSE)</f>
        <v>JWDDCD2025051800044</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95</v>
      </c>
      <c r="Q2270" s="18" t="str">
        <f>VLOOKUP(B2270,辅助信息!E:M,9,FALSE)</f>
        <v>ZTWM-CDGS-XS-2025-0073-五冶天府-成都怡心湖片区及龙泉驿医院等项目</v>
      </c>
      <c r="R2270" s="18" t="str">
        <f>_xlfn._xlws.FILTER(辅助信息!D:D,辅助信息!E:E=B2270)</f>
        <v>五冶建设成都怡心湖片区及龙泉驿医院等项目</v>
      </c>
    </row>
    <row r="2271" hidden="1" spans="2:18">
      <c r="B2271" s="29" t="s">
        <v>192</v>
      </c>
      <c r="C2271" s="59">
        <v>45854</v>
      </c>
      <c r="D2271" s="29" t="str">
        <f>VLOOKUP(B2271,辅助信息!E:K,7,FALSE)</f>
        <v>JWDDCD2025051800044</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95</v>
      </c>
      <c r="Q2271" s="18" t="str">
        <f>VLOOKUP(B2271,辅助信息!E:M,9,FALSE)</f>
        <v>ZTWM-CDGS-XS-2025-0073-五冶天府-成都怡心湖片区及龙泉驿医院等项目</v>
      </c>
      <c r="R2271" s="18" t="str">
        <f>_xlfn._xlws.FILTER(辅助信息!D:D,辅助信息!E:E=B2271)</f>
        <v>五冶建设成都怡心湖片区及龙泉驿医院等项目</v>
      </c>
    </row>
    <row r="2272" hidden="1" spans="2:18">
      <c r="B2272" s="29" t="s">
        <v>192</v>
      </c>
      <c r="C2272" s="59">
        <v>45854</v>
      </c>
      <c r="D2272" s="29" t="str">
        <f>VLOOKUP(B2272,辅助信息!E:K,7,FALSE)</f>
        <v>JWDDCD2025051800044</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95</v>
      </c>
      <c r="Q2272" s="18" t="str">
        <f>VLOOKUP(B2272,辅助信息!E:M,9,FALSE)</f>
        <v>ZTWM-CDGS-XS-2025-0073-五冶天府-成都怡心湖片区及龙泉驿医院等项目</v>
      </c>
      <c r="R2272" s="18" t="str">
        <f>_xlfn._xlws.FILTER(辅助信息!D:D,辅助信息!E:E=B2272)</f>
        <v>五冶建设成都怡心湖片区及龙泉驿医院等项目</v>
      </c>
    </row>
    <row r="2273" hidden="1" spans="2:18">
      <c r="B2273" s="29" t="s">
        <v>192</v>
      </c>
      <c r="C2273" s="59">
        <v>45854</v>
      </c>
      <c r="D2273" s="29" t="str">
        <f>VLOOKUP(B2273,辅助信息!E:K,7,FALSE)</f>
        <v>JWDDCD2025051800044</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95</v>
      </c>
      <c r="Q2273" s="18" t="str">
        <f>VLOOKUP(B2273,辅助信息!E:M,9,FALSE)</f>
        <v>ZTWM-CDGS-XS-2025-0073-五冶天府-成都怡心湖片区及龙泉驿医院等项目</v>
      </c>
      <c r="R2273" s="18" t="str">
        <f>_xlfn._xlws.FILTER(辅助信息!D:D,辅助信息!E:E=B2273)</f>
        <v>五冶建设成都怡心湖片区及龙泉驿医院等项目</v>
      </c>
    </row>
    <row r="2274" hidden="1" spans="2:18">
      <c r="B2274" s="29" t="s">
        <v>192</v>
      </c>
      <c r="C2274" s="59">
        <v>45854</v>
      </c>
      <c r="D2274" s="29" t="str">
        <f>VLOOKUP(B2274,辅助信息!E:K,7,FALSE)</f>
        <v>JWDDCD2025051800044</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95</v>
      </c>
      <c r="Q2274" s="18" t="str">
        <f>VLOOKUP(B2274,辅助信息!E:M,9,FALSE)</f>
        <v>ZTWM-CDGS-XS-2025-0073-五冶天府-成都怡心湖片区及龙泉驿医院等项目</v>
      </c>
      <c r="R2274" s="18" t="str">
        <f>_xlfn._xlws.FILTER(辅助信息!D:D,辅助信息!E:E=B2274)</f>
        <v>五冶建设成都怡心湖片区及龙泉驿医院等项目</v>
      </c>
    </row>
    <row r="2275" hidden="1" spans="2:18">
      <c r="B2275" s="29" t="s">
        <v>192</v>
      </c>
      <c r="C2275" s="59">
        <v>45854</v>
      </c>
      <c r="D2275" s="29" t="str">
        <f>VLOOKUP(B2275,辅助信息!E:K,7,FALSE)</f>
        <v>JWDDCD2025051800044</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95</v>
      </c>
      <c r="Q2275" s="18" t="str">
        <f>VLOOKUP(B2275,辅助信息!E:M,9,FALSE)</f>
        <v>ZTWM-CDGS-XS-2025-0073-五冶天府-成都怡心湖片区及龙泉驿医院等项目</v>
      </c>
      <c r="R2275" s="18" t="str">
        <f>_xlfn._xlws.FILTER(辅助信息!D:D,辅助信息!E:E=B2275)</f>
        <v>五冶建设成都怡心湖片区及龙泉驿医院等项目</v>
      </c>
    </row>
    <row r="2276" hidden="1" spans="2:18">
      <c r="B2276" s="29" t="s">
        <v>192</v>
      </c>
      <c r="C2276" s="59">
        <v>45854</v>
      </c>
      <c r="D2276" s="29" t="str">
        <f>VLOOKUP(B2276,辅助信息!E:K,7,FALSE)</f>
        <v>JWDDCD2025051800044</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95</v>
      </c>
      <c r="Q2276" s="18" t="str">
        <f>VLOOKUP(B2276,辅助信息!E:M,9,FALSE)</f>
        <v>ZTWM-CDGS-XS-2025-0073-五冶天府-成都怡心湖片区及龙泉驿医院等项目</v>
      </c>
      <c r="R2276" s="18" t="str">
        <f>_xlfn._xlws.FILTER(辅助信息!D:D,辅助信息!E:E=B2276)</f>
        <v>五冶建设成都怡心湖片区及龙泉驿医院等项目</v>
      </c>
    </row>
    <row r="2277" hidden="1" spans="2:18">
      <c r="B2277" s="29" t="s">
        <v>192</v>
      </c>
      <c r="C2277" s="59">
        <v>45854</v>
      </c>
      <c r="D2277" s="29" t="str">
        <f>VLOOKUP(B2277,辅助信息!E:K,7,FALSE)</f>
        <v>JWDDCD2025051800044</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95</v>
      </c>
      <c r="Q2277" s="18" t="str">
        <f>VLOOKUP(B2277,辅助信息!E:M,9,FALSE)</f>
        <v>ZTWM-CDGS-XS-2025-0073-五冶天府-成都怡心湖片区及龙泉驿医院等项目</v>
      </c>
      <c r="R2277" s="18" t="str">
        <f>_xlfn._xlws.FILTER(辅助信息!D:D,辅助信息!E:E=B2277)</f>
        <v>五冶建设成都怡心湖片区及龙泉驿医院等项目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97</v>
      </c>
      <c r="Q2282" s="18" t="str">
        <f>VLOOKUP(B2282,辅助信息!E:M,9,FALSE)</f>
        <v>ZTWM-CDGS-XS-2024-0134-商投建工达州中医药科技成果示范园项目</v>
      </c>
      <c r="R2282" s="18" t="str">
        <f>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97</v>
      </c>
      <c r="Q2283" s="18" t="str">
        <f>VLOOKUP(B2283,辅助信息!E:M,9,FALSE)</f>
        <v>ZTWM-CDGS-XS-2024-0134-商投建工达州中医药科技成果示范园项目</v>
      </c>
      <c r="R2283" s="18" t="str">
        <f>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95</v>
      </c>
      <c r="Q2284" s="18" t="e">
        <f>VLOOKUP(B2284,辅助信息!E:M,9,FALSE)</f>
        <v>#N/A</v>
      </c>
      <c r="R2284" s="18" vm="1" t="e">
        <f>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95</v>
      </c>
      <c r="Q2285" s="18" t="e">
        <f>VLOOKUP(B2285,辅助信息!E:M,9,FALSE)</f>
        <v>#N/A</v>
      </c>
      <c r="R2285" s="18" vm="1" t="e">
        <f>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95</v>
      </c>
      <c r="Q2286" s="18" t="e">
        <f>VLOOKUP(B2286,辅助信息!E:M,9,FALSE)</f>
        <v>#N/A</v>
      </c>
      <c r="R2286" s="18" vm="1" t="e">
        <f>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95</v>
      </c>
      <c r="Q2287" s="18" t="e">
        <f>VLOOKUP(B2287,辅助信息!E:M,9,FALSE)</f>
        <v>#N/A</v>
      </c>
      <c r="R2287" s="18" vm="1" t="e">
        <f>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95</v>
      </c>
      <c r="Q2288" s="18" t="str">
        <f>VLOOKUP(B2288,辅助信息!E:M,9,FALSE)</f>
        <v>ZTWM-CDGS-XS-2024-0134-商投建工达州中医药科技成果示范园项目</v>
      </c>
      <c r="R2288" s="18" t="str">
        <f>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95</v>
      </c>
      <c r="Q2289" s="18" t="str">
        <f>VLOOKUP(B2289,辅助信息!E:M,9,FALSE)</f>
        <v>ZTWM-CDGS-XS-2024-0134-商投建工达州中医药科技成果示范园项目</v>
      </c>
      <c r="R2289" s="18" t="str">
        <f>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95</v>
      </c>
      <c r="Q2290" s="18" t="str">
        <f>VLOOKUP(B2290,辅助信息!E:M,9,FALSE)</f>
        <v>ZTWM-CDGS-XS-2024-0134-商投建工达州中医药科技成果示范园项目</v>
      </c>
      <c r="R2290" s="18" t="str">
        <f>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95</v>
      </c>
      <c r="Q2291" s="18" t="str">
        <f>VLOOKUP(B2291,辅助信息!E:M,9,FALSE)</f>
        <v>ZTWM-CDGS-XS-2024-0134-商投建工达州中医药科技成果示范园项目</v>
      </c>
      <c r="R2291" s="18" t="str">
        <f>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90</v>
      </c>
      <c r="Q2293" s="18" t="str">
        <f>VLOOKUP(B2293,辅助信息!E:M,9,FALSE)</f>
        <v>ZTWM-CDYXGS-XS-2025-0014-宜宾兴港建材-三江新区长江工业园片区保障性租赁住房建设项目</v>
      </c>
      <c r="R2293" s="18" t="str">
        <f>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90</v>
      </c>
      <c r="Q2294" s="18" t="str">
        <f>VLOOKUP(B2294,辅助信息!E:M,9,FALSE)</f>
        <v>ZTWM-CDYXGS-XS-2025-0014-宜宾兴港建材-三江新区长江工业园片区保障性租赁住房建设项目</v>
      </c>
      <c r="R2294" s="18" t="str">
        <f>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90</v>
      </c>
      <c r="Q2295" s="18" t="str">
        <f>VLOOKUP(B2295,辅助信息!E:M,9,FALSE)</f>
        <v>ZTWM-CDYXGS-XS-2025-0014-宜宾兴港建材-三江新区长江工业园片区保障性租赁住房建设项目</v>
      </c>
      <c r="R2295" s="18" t="str">
        <f>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90</v>
      </c>
      <c r="Q2296" s="18" t="str">
        <f>VLOOKUP(B2296,辅助信息!E:M,9,FALSE)</f>
        <v>ZTWM-CDYXGS-XS-2025-0014-宜宾兴港建材-三江新区长江工业园片区保障性租赁住房建设项目</v>
      </c>
      <c r="R2296" s="18" t="str">
        <f>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90</v>
      </c>
      <c r="Q2297" s="18" t="str">
        <f>VLOOKUP(B2297,辅助信息!E:M,9,FALSE)</f>
        <v>ZTWM-CDYXGS-XS-2025-0014-宜宾兴港建材-三江新区长江工业园片区保障性租赁住房建设项目</v>
      </c>
      <c r="R2297" s="18" t="str">
        <f>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90</v>
      </c>
      <c r="Q2298" s="18" t="str">
        <f>VLOOKUP(B2298,辅助信息!E:M,9,FALSE)</f>
        <v>ZTWM-CDYXGS-XS-2025-0014-宜宾兴港建材-三江新区长江工业园片区保障性租赁住房建设项目</v>
      </c>
      <c r="R2298" s="18" t="str">
        <f>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90</v>
      </c>
      <c r="Q2299" s="18" t="str">
        <f>VLOOKUP(B2299,辅助信息!E:M,9,FALSE)</f>
        <v>ZTWM-CDYXGS-XS-2025-0014-宜宾兴港建材-三江新区长江工业园片区保障性租赁住房建设项目</v>
      </c>
      <c r="R2299" s="18" t="str">
        <f>_xlfn._xlws.FILTER(辅助信息!D:D,辅助信息!E:E=B2299)</f>
        <v>宜宾兴港三江新区长江工业园建设项目</v>
      </c>
    </row>
    <row r="2300" hidden="1" spans="2:18">
      <c r="B2300" s="29" t="s">
        <v>167</v>
      </c>
      <c r="C2300" s="59">
        <v>45856</v>
      </c>
      <c r="D2300" s="29" t="str">
        <f>VLOOKUP(B2300,辅助信息!E:K,7,FALSE)</f>
        <v>JWDDCD2025051800044</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90</v>
      </c>
      <c r="Q2300" s="18" t="str">
        <f>VLOOKUP(B2300,辅助信息!E:M,9,FALSE)</f>
        <v>ZTWM-CDGS-XS-2025-0073-五冶天府-成都怡心湖片区及龙泉驿医院等项目</v>
      </c>
      <c r="R2300" s="18" t="str">
        <f>_xlfn._xlws.FILTER(辅助信息!D:D,辅助信息!E:E=B2300)</f>
        <v>五冶建设成都怡心湖片区及龙泉驿医院等项目</v>
      </c>
    </row>
    <row r="2301" hidden="1" spans="2:18">
      <c r="B2301" s="29" t="s">
        <v>167</v>
      </c>
      <c r="C2301" s="59">
        <v>45856</v>
      </c>
      <c r="D2301" s="29" t="str">
        <f>VLOOKUP(B2301,辅助信息!E:K,7,FALSE)</f>
        <v>JWDDCD2025051800044</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90</v>
      </c>
      <c r="Q2301" s="18" t="str">
        <f>VLOOKUP(B2301,辅助信息!E:M,9,FALSE)</f>
        <v>ZTWM-CDGS-XS-2025-0073-五冶天府-成都怡心湖片区及龙泉驿医院等项目</v>
      </c>
      <c r="R2301" s="18" t="str">
        <f>_xlfn._xlws.FILTER(辅助信息!D:D,辅助信息!E:E=B2301)</f>
        <v>五冶建设成都怡心湖片区及龙泉驿医院等项目</v>
      </c>
    </row>
    <row r="2302" hidden="1" spans="2:18">
      <c r="B2302" s="29" t="s">
        <v>167</v>
      </c>
      <c r="C2302" s="59">
        <v>45856</v>
      </c>
      <c r="D2302" s="29" t="str">
        <f>VLOOKUP(B2302,辅助信息!E:K,7,FALSE)</f>
        <v>JWDDCD2025051800044</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90</v>
      </c>
      <c r="Q2302" s="18" t="str">
        <f>VLOOKUP(B2302,辅助信息!E:M,9,FALSE)</f>
        <v>ZTWM-CDGS-XS-2025-0073-五冶天府-成都怡心湖片区及龙泉驿医院等项目</v>
      </c>
      <c r="R2302" s="18" t="str">
        <f>_xlfn._xlws.FILTER(辅助信息!D:D,辅助信息!E:E=B2302)</f>
        <v>五冶建设成都怡心湖片区及龙泉驿医院等项目</v>
      </c>
    </row>
    <row r="2303" hidden="1" spans="2:18">
      <c r="B2303" s="29" t="s">
        <v>167</v>
      </c>
      <c r="C2303" s="59">
        <v>45856</v>
      </c>
      <c r="D2303" s="29" t="str">
        <f>VLOOKUP(B2303,辅助信息!E:K,7,FALSE)</f>
        <v>JWDDCD2025051800044</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90</v>
      </c>
      <c r="Q2303" s="18" t="str">
        <f>VLOOKUP(B2303,辅助信息!E:M,9,FALSE)</f>
        <v>ZTWM-CDGS-XS-2025-0073-五冶天府-成都怡心湖片区及龙泉驿医院等项目</v>
      </c>
      <c r="R2303" s="18" t="str">
        <f>_xlfn._xlws.FILTER(辅助信息!D:D,辅助信息!E:E=B2303)</f>
        <v>五冶建设成都怡心湖片区及龙泉驿医院等项目</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90</v>
      </c>
      <c r="Q2304" s="18" t="str">
        <f>VLOOKUP(B2304,辅助信息!E:M,9,FALSE)</f>
        <v>ZTWM-CDGS-XS-2024-0179-四川商投-射洪城乡一体化建设项目</v>
      </c>
      <c r="R2304" s="18" t="str">
        <f>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90</v>
      </c>
      <c r="Q2305" s="18" t="str">
        <f>VLOOKUP(B2305,辅助信息!E:M,9,FALSE)</f>
        <v>ZTWM-CDGS-XS-2024-0179-四川商投-射洪城乡一体化建设项目</v>
      </c>
      <c r="R2305" s="18" t="str">
        <f>_xlfn._xlws.FILTER(辅助信息!D:D,辅助信息!E:E=B2305)</f>
        <v>四川商建
射洪城乡一体化项目</v>
      </c>
    </row>
    <row r="2306" hidden="1" spans="2:18">
      <c r="B2306" s="29" t="s">
        <v>196</v>
      </c>
      <c r="C2306" s="59">
        <v>45857</v>
      </c>
      <c r="D2306" s="29" t="str">
        <f>VLOOKUP(B2306,辅助信息!E:K,7,FALSE)</f>
        <v>JWDDCD2025051800044</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90</v>
      </c>
      <c r="Q2306" s="18" t="str">
        <f>VLOOKUP(B2306,辅助信息!E:M,9,FALSE)</f>
        <v>ZTWM-CDGS-XS-2025-0073-五冶天府-成都怡心湖片区及龙泉驿医院等项目</v>
      </c>
      <c r="R2306" s="18" t="str">
        <f>_xlfn._xlws.FILTER(辅助信息!D:D,辅助信息!E:E=B2306)</f>
        <v>五冶建设成都怡心湖片区及龙泉驿医院等项目</v>
      </c>
    </row>
    <row r="2307" hidden="1" spans="2:18">
      <c r="B2307" s="29" t="s">
        <v>196</v>
      </c>
      <c r="C2307" s="59">
        <v>45857</v>
      </c>
      <c r="D2307" s="29" t="str">
        <f>VLOOKUP(B2307,辅助信息!E:K,7,FALSE)</f>
        <v>JWDDCD2025051800044</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90</v>
      </c>
      <c r="Q2307" s="18" t="str">
        <f>VLOOKUP(B2307,辅助信息!E:M,9,FALSE)</f>
        <v>ZTWM-CDGS-XS-2025-0073-五冶天府-成都怡心湖片区及龙泉驿医院等项目</v>
      </c>
      <c r="R2307" s="18" t="str">
        <f>_xlfn._xlws.FILTER(辅助信息!D:D,辅助信息!E:E=B2307)</f>
        <v>五冶建设成都怡心湖片区及龙泉驿医院等项目</v>
      </c>
    </row>
    <row r="2308" hidden="1" spans="2:18">
      <c r="B2308" s="29" t="s">
        <v>196</v>
      </c>
      <c r="C2308" s="59">
        <v>45857</v>
      </c>
      <c r="D2308" s="29" t="str">
        <f>VLOOKUP(B2308,辅助信息!E:K,7,FALSE)</f>
        <v>JWDDCD2025051800044</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90</v>
      </c>
      <c r="Q2308" s="18" t="str">
        <f>VLOOKUP(B2308,辅助信息!E:M,9,FALSE)</f>
        <v>ZTWM-CDGS-XS-2025-0073-五冶天府-成都怡心湖片区及龙泉驿医院等项目</v>
      </c>
      <c r="R2308" s="18" t="str">
        <f>_xlfn._xlws.FILTER(辅助信息!D:D,辅助信息!E:E=B2308)</f>
        <v>五冶建设成都怡心湖片区及龙泉驿医院等项目</v>
      </c>
    </row>
    <row r="2309" hidden="1" spans="2:18">
      <c r="B2309" s="29" t="s">
        <v>196</v>
      </c>
      <c r="C2309" s="59">
        <v>45857</v>
      </c>
      <c r="D2309" s="29" t="str">
        <f>VLOOKUP(B2309,辅助信息!E:K,7,FALSE)</f>
        <v>JWDDCD2025051800044</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90</v>
      </c>
      <c r="Q2309" s="18" t="str">
        <f>VLOOKUP(B2309,辅助信息!E:M,9,FALSE)</f>
        <v>ZTWM-CDGS-XS-2025-0073-五冶天府-成都怡心湖片区及龙泉驿医院等项目</v>
      </c>
      <c r="R2309" s="18" t="str">
        <f>_xlfn._xlws.FILTER(辅助信息!D:D,辅助信息!E:E=B2309)</f>
        <v>五冶建设成都怡心湖片区及龙泉驿医院等项目</v>
      </c>
    </row>
    <row r="2310" hidden="1" spans="2:18">
      <c r="B2310" s="29" t="s">
        <v>196</v>
      </c>
      <c r="C2310" s="59">
        <v>45857</v>
      </c>
      <c r="D2310" s="29" t="str">
        <f>VLOOKUP(B2310,辅助信息!E:K,7,FALSE)</f>
        <v>JWDDCD2025051800044</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90</v>
      </c>
      <c r="Q2310" s="18" t="str">
        <f>VLOOKUP(B2310,辅助信息!E:M,9,FALSE)</f>
        <v>ZTWM-CDGS-XS-2025-0073-五冶天府-成都怡心湖片区及龙泉驿医院等项目</v>
      </c>
      <c r="R2310" s="18" t="str">
        <f>_xlfn._xlws.FILTER(辅助信息!D:D,辅助信息!E:E=B2310)</f>
        <v>五冶建设成都怡心湖片区及龙泉驿医院等项目</v>
      </c>
    </row>
    <row r="2311" hidden="1" spans="2:18">
      <c r="B2311" s="29" t="s">
        <v>196</v>
      </c>
      <c r="C2311" s="59">
        <v>45857</v>
      </c>
      <c r="D2311" s="29" t="str">
        <f>VLOOKUP(B2311,辅助信息!E:K,7,FALSE)</f>
        <v>JWDDCD2025051800044</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90</v>
      </c>
      <c r="Q2311" s="18" t="str">
        <f>VLOOKUP(B2311,辅助信息!E:M,9,FALSE)</f>
        <v>ZTWM-CDGS-XS-2025-0073-五冶天府-成都怡心湖片区及龙泉驿医院等项目</v>
      </c>
      <c r="R2311" s="18" t="str">
        <f>_xlfn._xlws.FILTER(辅助信息!D:D,辅助信息!E:E=B2311)</f>
        <v>五冶建设成都怡心湖片区及龙泉驿医院等项目</v>
      </c>
    </row>
    <row r="2312" hidden="1" spans="2:18">
      <c r="B2312" s="29" t="s">
        <v>196</v>
      </c>
      <c r="C2312" s="59">
        <v>45857</v>
      </c>
      <c r="D2312" s="29" t="str">
        <f>VLOOKUP(B2312,辅助信息!E:K,7,FALSE)</f>
        <v>JWDDCD2025051800044</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90</v>
      </c>
      <c r="Q2312" s="18" t="str">
        <f>VLOOKUP(B2312,辅助信息!E:M,9,FALSE)</f>
        <v>ZTWM-CDGS-XS-2025-0073-五冶天府-成都怡心湖片区及龙泉驿医院等项目</v>
      </c>
      <c r="R2312" s="18" t="str">
        <f>_xlfn._xlws.FILTER(辅助信息!D:D,辅助信息!E:E=B2312)</f>
        <v>五冶建设成都怡心湖片区及龙泉驿医院等项目</v>
      </c>
    </row>
    <row r="2313" hidden="1" spans="2:18">
      <c r="B2313" s="29" t="s">
        <v>196</v>
      </c>
      <c r="C2313" s="59">
        <v>45857</v>
      </c>
      <c r="D2313" s="29" t="str">
        <f>VLOOKUP(B2313,辅助信息!E:K,7,FALSE)</f>
        <v>JWDDCD2025051800044</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90</v>
      </c>
      <c r="Q2313" s="18" t="str">
        <f>VLOOKUP(B2313,辅助信息!E:M,9,FALSE)</f>
        <v>ZTWM-CDGS-XS-2025-0073-五冶天府-成都怡心湖片区及龙泉驿医院等项目</v>
      </c>
      <c r="R2313" s="18" t="str">
        <f>_xlfn._xlws.FILTER(辅助信息!D:D,辅助信息!E:E=B2313)</f>
        <v>五冶建设成都怡心湖片区及龙泉驿医院等项目</v>
      </c>
    </row>
    <row r="2314" hidden="1" spans="2:18">
      <c r="B2314" s="29" t="s">
        <v>196</v>
      </c>
      <c r="C2314" s="59">
        <v>45857</v>
      </c>
      <c r="D2314" s="29" t="str">
        <f>VLOOKUP(B2314,辅助信息!E:K,7,FALSE)</f>
        <v>JWDDCD2025051800044</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90</v>
      </c>
      <c r="Q2314" s="18" t="str">
        <f>VLOOKUP(B2314,辅助信息!E:M,9,FALSE)</f>
        <v>ZTWM-CDGS-XS-2025-0073-五冶天府-成都怡心湖片区及龙泉驿医院等项目</v>
      </c>
      <c r="R2314" s="18" t="str">
        <f>_xlfn._xlws.FILTER(辅助信息!D:D,辅助信息!E:E=B2314)</f>
        <v>五冶建设成都怡心湖片区及龙泉驿医院等项目</v>
      </c>
    </row>
    <row r="2315" hidden="1" spans="2:18">
      <c r="B2315" s="29" t="s">
        <v>196</v>
      </c>
      <c r="C2315" s="59">
        <v>45857</v>
      </c>
      <c r="D2315" s="29" t="str">
        <f>VLOOKUP(B2315,辅助信息!E:K,7,FALSE)</f>
        <v>JWDDCD2025051800044</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90</v>
      </c>
      <c r="Q2315" s="18" t="str">
        <f>VLOOKUP(B2315,辅助信息!E:M,9,FALSE)</f>
        <v>ZTWM-CDGS-XS-2025-0073-五冶天府-成都怡心湖片区及龙泉驿医院等项目</v>
      </c>
      <c r="R2315" s="18" t="str">
        <f>_xlfn._xlws.FILTER(辅助信息!D:D,辅助信息!E:E=B2315)</f>
        <v>五冶建设成都怡心湖片区及龙泉驿医院等项目</v>
      </c>
    </row>
    <row r="2316" hidden="1" spans="2:18">
      <c r="B2316" s="29" t="s">
        <v>196</v>
      </c>
      <c r="C2316" s="59">
        <v>45857</v>
      </c>
      <c r="D2316" s="29" t="str">
        <f>VLOOKUP(B2316,辅助信息!E:K,7,FALSE)</f>
        <v>JWDDCD2025051800044</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90</v>
      </c>
      <c r="Q2316" s="18" t="str">
        <f>VLOOKUP(B2316,辅助信息!E:M,9,FALSE)</f>
        <v>ZTWM-CDGS-XS-2025-0073-五冶天府-成都怡心湖片区及龙泉驿医院等项目</v>
      </c>
      <c r="R2316" s="18" t="str">
        <f>_xlfn._xlws.FILTER(辅助信息!D:D,辅助信息!E:E=B2316)</f>
        <v>五冶建设成都怡心湖片区及龙泉驿医院等项目</v>
      </c>
    </row>
    <row r="2317" hidden="1" spans="2:18">
      <c r="B2317" s="29" t="s">
        <v>196</v>
      </c>
      <c r="C2317" s="59">
        <v>45857</v>
      </c>
      <c r="D2317" s="29" t="str">
        <f>VLOOKUP(B2317,辅助信息!E:K,7,FALSE)</f>
        <v>JWDDCD2025051800044</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90</v>
      </c>
      <c r="Q2317" s="18" t="str">
        <f>VLOOKUP(B2317,辅助信息!E:M,9,FALSE)</f>
        <v>ZTWM-CDGS-XS-2025-0073-五冶天府-成都怡心湖片区及龙泉驿医院等项目</v>
      </c>
      <c r="R2317" s="18" t="str">
        <f>_xlfn._xlws.FILTER(辅助信息!D:D,辅助信息!E:E=B2317)</f>
        <v>五冶建设成都怡心湖片区及龙泉驿医院等项目</v>
      </c>
    </row>
    <row r="2318" hidden="1" spans="2:18">
      <c r="B2318" s="29" t="s">
        <v>196</v>
      </c>
      <c r="C2318" s="59">
        <v>45857</v>
      </c>
      <c r="D2318" s="29" t="str">
        <f>VLOOKUP(B2318,辅助信息!E:K,7,FALSE)</f>
        <v>JWDDCD2025051800044</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90</v>
      </c>
      <c r="Q2318" s="18" t="str">
        <f>VLOOKUP(B2318,辅助信息!E:M,9,FALSE)</f>
        <v>ZTWM-CDGS-XS-2025-0073-五冶天府-成都怡心湖片区及龙泉驿医院等项目</v>
      </c>
      <c r="R2318" s="18" t="str">
        <f>_xlfn._xlws.FILTER(辅助信息!D:D,辅助信息!E:E=B2318)</f>
        <v>五冶建设成都怡心湖片区及龙泉驿医院等项目</v>
      </c>
    </row>
    <row r="2319" hidden="1" spans="2:18">
      <c r="B2319" s="29" t="s">
        <v>196</v>
      </c>
      <c r="C2319" s="59">
        <v>45857</v>
      </c>
      <c r="D2319" s="29" t="str">
        <f>VLOOKUP(B2319,辅助信息!E:K,7,FALSE)</f>
        <v>JWDDCD2025051800044</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90</v>
      </c>
      <c r="Q2319" s="18" t="str">
        <f>VLOOKUP(B2319,辅助信息!E:M,9,FALSE)</f>
        <v>ZTWM-CDGS-XS-2025-0073-五冶天府-成都怡心湖片区及龙泉驿医院等项目</v>
      </c>
      <c r="R2319" s="18" t="str">
        <f>_xlfn._xlws.FILTER(辅助信息!D:D,辅助信息!E:E=B2319)</f>
        <v>五冶建设成都怡心湖片区及龙泉驿医院等项目</v>
      </c>
    </row>
    <row r="2320" hidden="1" spans="2:18">
      <c r="B2320" s="29" t="s">
        <v>196</v>
      </c>
      <c r="C2320" s="59">
        <v>45857</v>
      </c>
      <c r="D2320" s="29" t="str">
        <f>VLOOKUP(B2320,辅助信息!E:K,7,FALSE)</f>
        <v>JWDDCD2025051800044</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90</v>
      </c>
      <c r="Q2320" s="18" t="str">
        <f>VLOOKUP(B2320,辅助信息!E:M,9,FALSE)</f>
        <v>ZTWM-CDGS-XS-2025-0073-五冶天府-成都怡心湖片区及龙泉驿医院等项目</v>
      </c>
      <c r="R2320" s="18" t="str">
        <f>_xlfn._xlws.FILTER(辅助信息!D:D,辅助信息!E:E=B2320)</f>
        <v>五冶建设成都怡心湖片区及龙泉驿医院等项目</v>
      </c>
    </row>
    <row r="2321" hidden="1" spans="2:18">
      <c r="B2321" s="29" t="s">
        <v>196</v>
      </c>
      <c r="C2321" s="59">
        <v>45857</v>
      </c>
      <c r="D2321" s="29" t="str">
        <f>VLOOKUP(B2321,辅助信息!E:K,7,FALSE)</f>
        <v>JWDDCD2025051800044</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90</v>
      </c>
      <c r="Q2321" s="18" t="str">
        <f>VLOOKUP(B2321,辅助信息!E:M,9,FALSE)</f>
        <v>ZTWM-CDGS-XS-2025-0073-五冶天府-成都怡心湖片区及龙泉驿医院等项目</v>
      </c>
      <c r="R2321" s="18" t="str">
        <f>_xlfn._xlws.FILTER(辅助信息!D:D,辅助信息!E:E=B2321)</f>
        <v>五冶建设成都怡心湖片区及龙泉驿医院等项目</v>
      </c>
    </row>
    <row r="2322" hidden="1" spans="2:18">
      <c r="B2322" s="29" t="s">
        <v>196</v>
      </c>
      <c r="C2322" s="59">
        <v>45857</v>
      </c>
      <c r="D2322" s="29" t="str">
        <f>VLOOKUP(B2322,辅助信息!E:K,7,FALSE)</f>
        <v>JWDDCD2025051800044</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90</v>
      </c>
      <c r="Q2322" s="18" t="str">
        <f>VLOOKUP(B2322,辅助信息!E:M,9,FALSE)</f>
        <v>ZTWM-CDGS-XS-2025-0073-五冶天府-成都怡心湖片区及龙泉驿医院等项目</v>
      </c>
      <c r="R2322" s="18" t="str">
        <f>_xlfn._xlws.FILTER(辅助信息!D:D,辅助信息!E:E=B2322)</f>
        <v>五冶建设成都怡心湖片区及龙泉驿医院等项目</v>
      </c>
    </row>
    <row r="2323" hidden="1" spans="2:18">
      <c r="B2323" s="29" t="s">
        <v>196</v>
      </c>
      <c r="C2323" s="59">
        <v>45857</v>
      </c>
      <c r="D2323" s="29" t="str">
        <f>VLOOKUP(B2323,辅助信息!E:K,7,FALSE)</f>
        <v>JWDDCD2025051800044</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90</v>
      </c>
      <c r="Q2323" s="18" t="str">
        <f>VLOOKUP(B2323,辅助信息!E:M,9,FALSE)</f>
        <v>ZTWM-CDGS-XS-2025-0073-五冶天府-成都怡心湖片区及龙泉驿医院等项目</v>
      </c>
      <c r="R2323" s="18" t="str">
        <f>_xlfn._xlws.FILTER(辅助信息!D:D,辅助信息!E:E=B2323)</f>
        <v>五冶建设成都怡心湖片区及龙泉驿医院等项目</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90</v>
      </c>
      <c r="Q2324" s="18" t="str">
        <f>VLOOKUP(B2324,辅助信息!E:M,9,FALSE)</f>
        <v>ZTWM-CDGS-XS-2025-0126-四川机司-乐山市校地共建产教融合基地配套设施项目施工二标段钢筋采购合同</v>
      </c>
      <c r="R2324" s="18" t="str">
        <f>_xlfn._xlws.FILTER(辅助信息!D:D,辅助信息!E:E=B2324)</f>
        <v>乐山市校地共建产教融合基地配套设施项目（一,二标段）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90</v>
      </c>
      <c r="Q2325" s="18" t="str">
        <f>VLOOKUP(B2325,辅助信息!E:M,9,FALSE)</f>
        <v>ZTWM-CDGS-XS-2025-0126-四川机司-乐山市校地共建产教融合基地配套设施项目施工二标段钢筋采购合同</v>
      </c>
      <c r="R2325" s="18" t="str">
        <f>_xlfn._xlws.FILTER(辅助信息!D:D,辅助信息!E:E=B2325)</f>
        <v>乐山市校地共建产教融合基地配套设施项目（一,二标段）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90</v>
      </c>
      <c r="Q2326" s="18" t="str">
        <f>VLOOKUP(B2326,辅助信息!E:M,9,FALSE)</f>
        <v>ZTWM-CDGS-XS-2025-0126-四川机司-乐山市校地共建产教融合基地配套设施项目施工二标段钢筋采购合同</v>
      </c>
      <c r="R2326" s="18" t="str">
        <f>_xlfn._xlws.FILTER(辅助信息!D:D,辅助信息!E:E=B2326)</f>
        <v>乐山市校地共建产教融合基地配套设施项目（一,二标段）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90</v>
      </c>
      <c r="Q2327" s="18" t="str">
        <f>VLOOKUP(B2327,辅助信息!E:M,9,FALSE)</f>
        <v>ZTWM-CDGS-XS-2025-0126-四川机司-乐山市校地共建产教融合基地配套设施项目施工二标段钢筋采购合同</v>
      </c>
      <c r="R2327" s="18" t="str">
        <f>_xlfn._xlws.FILTER(辅助信息!D:D,辅助信息!E:E=B2327)</f>
        <v>乐山市校地共建产教融合基地配套设施项目（一,二标段）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90</v>
      </c>
      <c r="Q2328" s="18" t="str">
        <f>VLOOKUP(B2328,辅助信息!E:M,9,FALSE)</f>
        <v>ZTWM-CDGS-XS-2025-0126-四川机司-乐山市校地共建产教融合基地配套设施项目施工二标段钢筋采购合同</v>
      </c>
      <c r="R2328" s="18" t="str">
        <f>_xlfn._xlws.FILTER(辅助信息!D:D,辅助信息!E:E=B2328)</f>
        <v>乐山市校地共建产教融合基地配套设施项目（一,二标段）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90</v>
      </c>
      <c r="Q2329" s="18" t="str">
        <f>VLOOKUP(B2329,辅助信息!E:M,9,FALSE)</f>
        <v>ZTWM-CDGS-XS-2025-0126-四川机司-乐山市校地共建产教融合基地配套设施项目施工二标段钢筋采购合同</v>
      </c>
      <c r="R2329" s="18" t="str">
        <f>_xlfn._xlws.FILTER(辅助信息!D:D,辅助信息!E:E=B2329)</f>
        <v>乐山市校地共建产教融合基地配套设施项目（一,二标段）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90</v>
      </c>
      <c r="Q2330" s="18" t="str">
        <f>VLOOKUP(B2330,辅助信息!E:M,9,FALSE)</f>
        <v>ZTWM-CDGS-XS-2025-0126-四川机司-乐山市校地共建产教融合基地配套设施项目施工二标段钢筋采购合同</v>
      </c>
      <c r="R2330" s="18" t="str">
        <f>_xlfn._xlws.FILTER(辅助信息!D:D,辅助信息!E:E=B2330)</f>
        <v>乐山市校地共建产教融合基地配套设施项目（一,二标段）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90</v>
      </c>
      <c r="Q2331" s="18" t="str">
        <f>VLOOKUP(B2331,辅助信息!E:M,9,FALSE)</f>
        <v>ZTWM-CDGS-XS-2024-0134-商投建工达州中医药科技成果示范园项目</v>
      </c>
      <c r="R2331" s="18" t="str">
        <f>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90</v>
      </c>
      <c r="Q2332" s="18" t="str">
        <f>VLOOKUP(B2332,辅助信息!E:M,9,FALSE)</f>
        <v>ZTWM-CDGS-XS-2024-0134-商投建工达州中医药科技成果示范园项目</v>
      </c>
      <c r="R2332" s="18" t="str">
        <f>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90</v>
      </c>
      <c r="Q2333" s="18" t="str">
        <f>VLOOKUP(B2333,辅助信息!E:M,9,FALSE)</f>
        <v>ZTWM-CDGS-XS-2024-0134-商投建工达州中医药科技成果示范园项目</v>
      </c>
      <c r="R2333" s="18" t="str">
        <f>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90</v>
      </c>
      <c r="Q2334" s="18" t="str">
        <f>VLOOKUP(B2334,辅助信息!E:M,9,FALSE)</f>
        <v>ZTWM-CDGS-XS-2024-0134-商投建工达州中医药科技成果示范园项目</v>
      </c>
      <c r="R2334" s="18" t="str">
        <f>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90</v>
      </c>
      <c r="Q2335" s="18" t="str">
        <f>VLOOKUP(B2335,辅助信息!E:M,9,FALSE)</f>
        <v>ZTWM-CDGS-XS-2024-0134-商投建工达州中医药科技成果示范园项目</v>
      </c>
      <c r="R2335" s="18" t="str">
        <f>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90</v>
      </c>
      <c r="Q2336" s="18" t="str">
        <f>VLOOKUP(B2336,辅助信息!E:M,9,FALSE)</f>
        <v>ZTWM-CDGS-XS-2024-0134-商投建工达州中医药科技成果示范园项目</v>
      </c>
      <c r="R2336" s="18" t="str">
        <f>_xlfn._xlws.FILTER(辅助信息!D:D,辅助信息!E:E=B2336)</f>
        <v>商投建工达州中医药科技园</v>
      </c>
    </row>
    <row r="2337" hidden="1" spans="2:18">
      <c r="B2337" s="86" t="s">
        <v>167</v>
      </c>
      <c r="C2337" s="59">
        <v>45857</v>
      </c>
      <c r="D2337" s="29" t="str">
        <f>VLOOKUP(B2337,辅助信息!E:K,7,FALSE)</f>
        <v>JWDDCD2025051800044</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90</v>
      </c>
      <c r="Q2337" s="18" t="str">
        <f>VLOOKUP(B2337,辅助信息!E:M,9,FALSE)</f>
        <v>ZTWM-CDGS-XS-2025-0073-五冶天府-成都怡心湖片区及龙泉驿医院等项目</v>
      </c>
      <c r="R2337" s="18" t="str">
        <f>_xlfn._xlws.FILTER(辅助信息!D:D,辅助信息!E:E=B2337)</f>
        <v>五冶建设成都怡心湖片区及龙泉驿医院等项目</v>
      </c>
    </row>
    <row r="2338" hidden="1" spans="2:18">
      <c r="B2338" s="86" t="s">
        <v>167</v>
      </c>
      <c r="C2338" s="59">
        <v>45859</v>
      </c>
      <c r="D2338" s="29" t="str">
        <f>VLOOKUP(B2338,辅助信息!E:K,7,FALSE)</f>
        <v>JWDDCD2025051800044</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90</v>
      </c>
      <c r="Q2338" s="18" t="str">
        <f>VLOOKUP(B2338,辅助信息!E:M,9,FALSE)</f>
        <v>ZTWM-CDGS-XS-2025-0073-五冶天府-成都怡心湖片区及龙泉驿医院等项目</v>
      </c>
      <c r="R2338" s="18" t="str">
        <f>_xlfn._xlws.FILTER(辅助信息!D:D,辅助信息!E:E=B2338)</f>
        <v>五冶建设成都怡心湖片区及龙泉驿医院等项目</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90</v>
      </c>
      <c r="Q2339" s="18" t="str">
        <f>VLOOKUP(B2339,辅助信息!E:M,9,FALSE)</f>
        <v>ZTWM-CDGS-XS-2024-0092-华西-萌海科创农业生态谷</v>
      </c>
      <c r="R2339" s="18" t="str">
        <f>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90</v>
      </c>
      <c r="Q2340" s="18" t="str">
        <f>VLOOKUP(B2340,辅助信息!E:M,9,FALSE)</f>
        <v>ZTWM-CDGS-XS-2024-0092-华西-萌海科创农业生态谷</v>
      </c>
      <c r="R2340" s="18" t="str">
        <f>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90</v>
      </c>
      <c r="Q2341" s="18" t="str">
        <f>VLOOKUP(B2341,辅助信息!E:M,9,FALSE)</f>
        <v>ZTWM-CDGS-XS-2024-0092-华西-萌海科创农业生态谷</v>
      </c>
      <c r="R2341" s="18" t="str">
        <f>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90</v>
      </c>
      <c r="Q2342" s="18" t="str">
        <f>VLOOKUP(B2342,辅助信息!E:M,9,FALSE)</f>
        <v>ZTWM-CDGS-XS-2024-0092-华西-萌海科创农业生态谷</v>
      </c>
      <c r="R2342" s="18" t="str">
        <f>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90</v>
      </c>
      <c r="Q2343" s="18" t="str">
        <f>VLOOKUP(B2343,辅助信息!E:M,9,FALSE)</f>
        <v>ZTWM-CDGS-XS-2024-0169-中冶西部钢构-宜宾市南溪区幸福路东路,高县月江镇建设项目</v>
      </c>
      <c r="R2343" s="18" t="str">
        <f>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90</v>
      </c>
      <c r="Q2344" s="18" t="str">
        <f>VLOOKUP(B2344,辅助信息!E:M,9,FALSE)</f>
        <v>ZTWM-CDGS-XS-2024-0169-中冶西部钢构-宜宾市南溪区幸福路东路,高县月江镇建设项目</v>
      </c>
      <c r="R2344" s="18" t="str">
        <f>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90</v>
      </c>
      <c r="Q2345" s="18" t="str">
        <f>VLOOKUP(B2345,辅助信息!E:M,9,FALSE)</f>
        <v>ZTWM-CDGS-XS-2024-0169-中冶西部钢构-宜宾市南溪区幸福路东路,高县月江镇建设项目</v>
      </c>
      <c r="R2345" s="18" t="str">
        <f>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90</v>
      </c>
      <c r="Q2346" s="18" t="str">
        <f>VLOOKUP(B2346,辅助信息!E:M,9,FALSE)</f>
        <v>ZTWM-CDGS-XS-2024-0169-中冶西部钢构-宜宾市南溪区幸福路东路,高县月江镇建设项目</v>
      </c>
      <c r="R2346" s="18" t="str">
        <f>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90</v>
      </c>
      <c r="Q2347" s="18" t="str">
        <f>VLOOKUP(B2347,辅助信息!E:M,9,FALSE)</f>
        <v>ZTWM-CDGS-XS-2024-0169-中冶西部钢构-宜宾市南溪区幸福路东路,高县月江镇建设项目</v>
      </c>
      <c r="R2347" s="18" t="str">
        <f>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90</v>
      </c>
      <c r="Q2348" s="18" t="str">
        <f>VLOOKUP(B2348,辅助信息!E:M,9,FALSE)</f>
        <v>ZTWM-CDGS-XS-2024-0169-中冶西部钢构-宜宾市南溪区幸福路东路,高县月江镇建设项目</v>
      </c>
      <c r="R2348" s="18" t="str">
        <f>_xlfn._xlws.FILTER(辅助信息!D:D,辅助信息!E:E=B2348)</f>
        <v>五冶钢构-宜宾市南溪区高县月江镇建设项目</v>
      </c>
    </row>
    <row r="2349" hidden="1" spans="2:18">
      <c r="B2349" s="29" t="s">
        <v>167</v>
      </c>
      <c r="C2349" s="59">
        <v>45860</v>
      </c>
      <c r="D2349" s="29" t="str">
        <f>VLOOKUP(B2349,辅助信息!E:K,7,FALSE)</f>
        <v>JWDDCD2025051800044</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90</v>
      </c>
      <c r="Q2349" s="18" t="str">
        <f>VLOOKUP(B2349,辅助信息!E:M,9,FALSE)</f>
        <v>ZTWM-CDGS-XS-2025-0073-五冶天府-成都怡心湖片区及龙泉驿医院等项目</v>
      </c>
      <c r="R2349" s="18" t="str">
        <f>_xlfn._xlws.FILTER(辅助信息!D:D,辅助信息!E:E=B2349)</f>
        <v>五冶建设成都怡心湖片区及龙泉驿医院等项目</v>
      </c>
    </row>
    <row r="2350" hidden="1" spans="2:18">
      <c r="B2350" s="29" t="s">
        <v>167</v>
      </c>
      <c r="C2350" s="59">
        <v>45860</v>
      </c>
      <c r="D2350" s="29" t="str">
        <f>VLOOKUP(B2350,辅助信息!E:K,7,FALSE)</f>
        <v>JWDDCD2025051800044</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89</v>
      </c>
      <c r="Q2350" s="18" t="str">
        <f>VLOOKUP(B2350,辅助信息!E:M,9,FALSE)</f>
        <v>ZTWM-CDGS-XS-2025-0073-五冶天府-成都怡心湖片区及龙泉驿医院等项目</v>
      </c>
      <c r="R2350" s="18" t="str">
        <f>_xlfn._xlws.FILTER(辅助信息!D:D,辅助信息!E:E=B2350)</f>
        <v>五冶建设成都怡心湖片区及龙泉驿医院等项目</v>
      </c>
    </row>
    <row r="2351" hidden="1" spans="2:18">
      <c r="B2351" s="29" t="s">
        <v>167</v>
      </c>
      <c r="C2351" s="59">
        <v>45860</v>
      </c>
      <c r="D2351" s="29" t="str">
        <f>VLOOKUP(B2351,辅助信息!E:K,7,FALSE)</f>
        <v>JWDDCD2025051800044</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89</v>
      </c>
      <c r="Q2351" s="18" t="str">
        <f>VLOOKUP(B2351,辅助信息!E:M,9,FALSE)</f>
        <v>ZTWM-CDGS-XS-2025-0073-五冶天府-成都怡心湖片区及龙泉驿医院等项目</v>
      </c>
      <c r="R2351" s="18" t="str">
        <f>_xlfn._xlws.FILTER(辅助信息!D:D,辅助信息!E:E=B2351)</f>
        <v>五冶建设成都怡心湖片区及龙泉驿医院等项目</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89</v>
      </c>
      <c r="Q2352" s="18" t="str">
        <f>VLOOKUP(B2352,辅助信息!E:M,9,FALSE)</f>
        <v>ZTWM-CDGS-XS-2024-0134-商投建工达州中医药科技成果示范园项目</v>
      </c>
      <c r="R2352" s="18" t="str">
        <f>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89</v>
      </c>
      <c r="Q2353" s="18" t="str">
        <f>VLOOKUP(B2353,辅助信息!E:M,9,FALSE)</f>
        <v>ZTWM-CDGS-XS-2024-0134-商投建工达州中医药科技成果示范园项目</v>
      </c>
      <c r="R2353" s="18" t="str">
        <f>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89</v>
      </c>
      <c r="Q2354" s="18" t="str">
        <f>VLOOKUP(B2354,辅助信息!E:M,9,FALSE)</f>
        <v>ZTWM-CDGS-XS-2024-0134-商投建工达州中医药科技成果示范园项目</v>
      </c>
      <c r="R2354" s="18" t="str">
        <f>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89</v>
      </c>
      <c r="Q2355" s="18" t="str">
        <f>VLOOKUP(B2355,辅助信息!E:M,9,FALSE)</f>
        <v>ZTWM-CDYXGS-XS-2025-0014-宜宾兴港建材-三江新区长江工业园片区保障性租赁住房建设项目</v>
      </c>
      <c r="R2355" s="18" t="str">
        <f>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89</v>
      </c>
      <c r="Q2356" s="18" t="str">
        <f>VLOOKUP(B2356,辅助信息!E:M,9,FALSE)</f>
        <v>ZTWM-CDYXGS-XS-2025-0014-宜宾兴港建材-三江新区长江工业园片区保障性租赁住房建设项目</v>
      </c>
      <c r="R2356" s="18" t="str">
        <f>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89</v>
      </c>
      <c r="Q2357" s="18" t="str">
        <f>VLOOKUP(B2357,辅助信息!E:M,9,FALSE)</f>
        <v>ZTWM-CDYXGS-XS-2025-0014-宜宾兴港建材-三江新区长江工业园片区保障性租赁住房建设项目</v>
      </c>
      <c r="R2357" s="18" t="str">
        <f>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89</v>
      </c>
      <c r="Q2358" s="18" t="str">
        <f>VLOOKUP(B2358,辅助信息!E:M,9,FALSE)</f>
        <v>ZTWM-CDYXGS-XS-2025-0014-宜宾兴港建材-三江新区长江工业园片区保障性租赁住房建设项目</v>
      </c>
      <c r="R2358" s="18" t="str">
        <f>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87</v>
      </c>
      <c r="Q2359" s="18" t="str">
        <f>VLOOKUP(B2359,辅助信息!E:M,9,FALSE)</f>
        <v>ZTWM-CDYXGS-XS-2025-0014-宜宾兴港建材-三江新区长江工业园片区保障性租赁住房建设项目</v>
      </c>
      <c r="R2359" s="18" t="str">
        <f>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87</v>
      </c>
      <c r="Q2360" s="18" t="str">
        <f>VLOOKUP(B2360,辅助信息!E:M,9,FALSE)</f>
        <v>ZTWM-CDYXGS-XS-2025-0014-宜宾兴港建材-三江新区长江工业园片区保障性租赁住房建设项目</v>
      </c>
      <c r="R2360" s="18" t="str">
        <f>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87</v>
      </c>
      <c r="Q2361" s="18" t="str">
        <f>VLOOKUP(B2361,辅助信息!E:M,9,FALSE)</f>
        <v>ZTWM-CDYXGS-XS-2025-0014-宜宾兴港建材-三江新区长江工业园片区保障性租赁住房建设项目</v>
      </c>
      <c r="R2361" s="18" t="str">
        <f>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87</v>
      </c>
      <c r="Q2362" s="18" t="str">
        <f>VLOOKUP(B2362,辅助信息!E:M,9,FALSE)</f>
        <v>ZTWM-CDYXGS-XS-2025-0014-宜宾兴港建材-三江新区长江工业园片区保障性租赁住房建设项目</v>
      </c>
      <c r="R2362" s="18" t="str">
        <f>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87</v>
      </c>
      <c r="Q2363" s="18" t="str">
        <f>VLOOKUP(B2363,辅助信息!E:M,9,FALSE)</f>
        <v>ZTWM-CDYXGS-XS-2025-0014-宜宾兴港建材-三江新区长江工业园片区保障性租赁住房建设项目</v>
      </c>
      <c r="R2363" s="18" t="str">
        <f>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87</v>
      </c>
      <c r="Q2364" s="18" t="str">
        <f>VLOOKUP(B2364,辅助信息!E:M,9,FALSE)</f>
        <v>ZTWM-CDYXGS-XS-2025-0014-宜宾兴港建材-三江新区长江工业园片区保障性租赁住房建设项目</v>
      </c>
      <c r="R2364" s="18" t="str">
        <f>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87</v>
      </c>
      <c r="Q2365" s="18" t="str">
        <f>VLOOKUP(B2365,辅助信息!E:M,9,FALSE)</f>
        <v>ZTWM-CDYXGS-XS-2025-0014-宜宾兴港建材-三江新区长江工业园片区保障性租赁住房建设项目</v>
      </c>
      <c r="R2365" s="18" t="str">
        <f>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87</v>
      </c>
      <c r="Q2366" s="18" t="str">
        <f>VLOOKUP(B2366,辅助信息!E:M,9,FALSE)</f>
        <v>ZTWM-CDYXGS-XS-2025-0014-宜宾兴港建材-三江新区长江工业园片区保障性租赁住房建设项目</v>
      </c>
      <c r="R2366" s="18" t="str">
        <f>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87</v>
      </c>
      <c r="Q2367" s="18" t="str">
        <f>VLOOKUP(B2367,辅助信息!E:M,9,FALSE)</f>
        <v>ZTWM-CDYXGS-XS-2025-0014-宜宾兴港建材-三江新区长江工业园片区保障性租赁住房建设项目</v>
      </c>
      <c r="R2367" s="18" t="str">
        <f>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87</v>
      </c>
      <c r="Q2368" s="18" t="str">
        <f>VLOOKUP(B2368,辅助信息!E:M,9,FALSE)</f>
        <v>ZTWM-CDYXGS-XS-2025-0014-宜宾兴港建材-三江新区长江工业园片区保障性租赁住房建设项目</v>
      </c>
      <c r="R2368" s="18" t="str">
        <f>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87</v>
      </c>
      <c r="Q2369" s="18" t="str">
        <f>VLOOKUP(B2369,辅助信息!E:M,9,FALSE)</f>
        <v>ZTWM-CDGS-XS-2024-0179-四川商投-射洪城乡一体化建设项目</v>
      </c>
      <c r="R2369" s="18" t="str">
        <f>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87</v>
      </c>
      <c r="Q2370" s="18" t="str">
        <f>VLOOKUP(B2370,辅助信息!E:M,9,FALSE)</f>
        <v>ZTWM-CDGS-XS-2024-0179-四川商投-射洪城乡一体化建设项目</v>
      </c>
      <c r="R2370" s="18" t="str">
        <f>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87</v>
      </c>
      <c r="Q2371" s="18" t="str">
        <f>VLOOKUP(B2371,辅助信息!E:M,9,FALSE)</f>
        <v>ZTWM-CDGS-XS-2025-0126-四川机司-乐山市校地共建产教融合基地配套设施项目施工二标段钢筋采购合同</v>
      </c>
      <c r="R2371" s="18" t="str">
        <f>_xlfn._xlws.FILTER(辅助信息!D:D,辅助信息!E:E=B2371)</f>
        <v>乐山市校地共建产教融合基地配套设施项目（一,二标段）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87</v>
      </c>
      <c r="Q2372" s="18" t="str">
        <f>VLOOKUP(B2372,辅助信息!E:M,9,FALSE)</f>
        <v>ZTWM-CDGS-XS-2025-0126-四川机司-乐山市校地共建产教融合基地配套设施项目施工二标段钢筋采购合同</v>
      </c>
      <c r="R2372" s="18" t="str">
        <f>_xlfn._xlws.FILTER(辅助信息!D:D,辅助信息!E:E=B2372)</f>
        <v>乐山市校地共建产教融合基地配套设施项目（一,二标段）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87</v>
      </c>
      <c r="Q2373" s="18" t="str">
        <f>VLOOKUP(B2373,辅助信息!E:M,9,FALSE)</f>
        <v>ZTWM-CDGS-XS-2025-0126-四川机司-乐山市校地共建产教融合基地配套设施项目施工二标段钢筋采购合同</v>
      </c>
      <c r="R2373" s="18" t="str">
        <f>_xlfn._xlws.FILTER(辅助信息!D:D,辅助信息!E:E=B2373)</f>
        <v>乐山市校地共建产教融合基地配套设施项目（一,二标段）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87</v>
      </c>
      <c r="Q2374" s="18" t="str">
        <f>VLOOKUP(B2374,辅助信息!E:M,9,FALSE)</f>
        <v>ZTWM-CDGS-XS-2025-0126-四川机司-乐山市校地共建产教融合基地配套设施项目施工二标段钢筋采购合同</v>
      </c>
      <c r="R2374" s="18" t="str">
        <f>_xlfn._xlws.FILTER(辅助信息!D:D,辅助信息!E:E=B2374)</f>
        <v>乐山市校地共建产教融合基地配套设施项目（一,二标段）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87</v>
      </c>
      <c r="Q2375" s="18" t="str">
        <f>VLOOKUP(B2375,辅助信息!E:M,9,FALSE)</f>
        <v>ZTWM-CDGS-XS-2025-0126-四川机司-乐山市校地共建产教融合基地配套设施项目施工二标段钢筋采购合同</v>
      </c>
      <c r="R2375" s="18" t="str">
        <f>_xlfn._xlws.FILTER(辅助信息!D:D,辅助信息!E:E=B2375)</f>
        <v>乐山市校地共建产教融合基地配套设施项目（一,二标段）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87</v>
      </c>
      <c r="Q2376" s="18" t="str">
        <f>VLOOKUP(B2376,辅助信息!E:M,9,FALSE)</f>
        <v>ZTWM-CDGS-XS-2025-0126-四川机司-乐山市校地共建产教融合基地配套设施项目施工二标段钢筋采购合同</v>
      </c>
      <c r="R2376" s="18" t="str">
        <f>_xlfn._xlws.FILTER(辅助信息!D:D,辅助信息!E:E=B2376)</f>
        <v>乐山市校地共建产教融合基地配套设施项目（一,二标段）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87</v>
      </c>
      <c r="Q2377" s="18" t="str">
        <f>VLOOKUP(B2377,辅助信息!E:M,9,FALSE)</f>
        <v>ZTWM-CDGS-XS-2025-0126-四川机司-乐山市校地共建产教融合基地配套设施项目施工二标段钢筋采购合同</v>
      </c>
      <c r="R2377" s="18" t="str">
        <f>_xlfn._xlws.FILTER(辅助信息!D:D,辅助信息!E:E=B2377)</f>
        <v>乐山市校地共建产教融合基地配套设施项目（一,二标段）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87</v>
      </c>
      <c r="Q2378" s="18" t="str">
        <f>VLOOKUP(B2378,辅助信息!E:M,9,FALSE)</f>
        <v>ZTWM-CDGS-XS-2025-0126-四川机司-乐山市校地共建产教融合基地配套设施项目施工二标段钢筋采购合同</v>
      </c>
      <c r="R2378" s="18" t="str">
        <f>_xlfn._xlws.FILTER(辅助信息!D:D,辅助信息!E:E=B2378)</f>
        <v>乐山市校地共建产教融合基地配套设施项目（一,二标段）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87</v>
      </c>
      <c r="Q2379" s="18" t="str">
        <f>VLOOKUP(B2379,辅助信息!E:M,9,FALSE)</f>
        <v>ZTWM-CDGS-XS-2025-0126-四川机司-乐山市校地共建产教融合基地配套设施项目施工二标段钢筋采购合同</v>
      </c>
      <c r="R2379" s="18" t="str">
        <f>_xlfn._xlws.FILTER(辅助信息!D:D,辅助信息!E:E=B2379)</f>
        <v>乐山市校地共建产教融合基地配套设施项目（一,二标段）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87</v>
      </c>
      <c r="Q2380" s="18" t="str">
        <f>VLOOKUP(B2380,辅助信息!E:M,9,FALSE)</f>
        <v>ZTWM-CDGS-XS-2025-0126-四川机司-乐山市校地共建产教融合基地配套设施项目施工二标段钢筋采购合同</v>
      </c>
      <c r="R2380" s="18" t="str">
        <f>_xlfn._xlws.FILTER(辅助信息!D:D,辅助信息!E:E=B2380)</f>
        <v>乐山市校地共建产教融合基地配套设施项目（一,二标段）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87</v>
      </c>
      <c r="Q2381" s="18" t="str">
        <f>VLOOKUP(B2381,辅助信息!E:M,9,FALSE)</f>
        <v>ZTWM-CDGS-XS-2025-0126-四川机司-乐山市校地共建产教融合基地配套设施项目施工二标段钢筋采购合同</v>
      </c>
      <c r="R2381" s="18" t="str">
        <f>_xlfn._xlws.FILTER(辅助信息!D:D,辅助信息!E:E=B2381)</f>
        <v>乐山市校地共建产教融合基地配套设施项目（一,二标段）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87</v>
      </c>
      <c r="Q2382" s="18" t="str">
        <f>VLOOKUP(B2382,辅助信息!E:M,9,FALSE)</f>
        <v>ZTWM-CDGS-XS-2025-0126-四川机司-乐山市校地共建产教融合基地配套设施项目施工二标段钢筋采购合同</v>
      </c>
      <c r="R2382" s="18" t="str">
        <f>_xlfn._xlws.FILTER(辅助信息!D:D,辅助信息!E:E=B2382)</f>
        <v>乐山市校地共建产教融合基地配套设施项目（一,二标段）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87</v>
      </c>
      <c r="Q2383" s="18" t="str">
        <f>VLOOKUP(B2383,辅助信息!E:M,9,FALSE)</f>
        <v>ZTWM-CDGS-XS-2025-0126-四川机司-乐山市校地共建产教融合基地配套设施项目施工二标段钢筋采购合同</v>
      </c>
      <c r="R2383" s="18" t="str">
        <f>_xlfn._xlws.FILTER(辅助信息!D:D,辅助信息!E:E=B2383)</f>
        <v>乐山市校地共建产教融合基地配套设施项目（一,二标段）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87</v>
      </c>
      <c r="Q2384" s="18" t="str">
        <f>VLOOKUP(B2384,辅助信息!E:M,9,FALSE)</f>
        <v>ZTWM-CDGS-XS-2025-0126-四川机司-乐山市校地共建产教融合基地配套设施项目施工二标段钢筋采购合同</v>
      </c>
      <c r="R2384" s="18" t="str">
        <f>_xlfn._xlws.FILTER(辅助信息!D:D,辅助信息!E:E=B2384)</f>
        <v>乐山市校地共建产教融合基地配套设施项目（一,二标段）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87</v>
      </c>
      <c r="Q2385" s="18" t="str">
        <f>VLOOKUP(B2385,辅助信息!E:M,9,FALSE)</f>
        <v>ZTWM-CDGS-XS-2025-0126-四川机司-乐山市校地共建产教融合基地配套设施项目施工二标段钢筋采购合同</v>
      </c>
      <c r="R2385" s="18" t="str">
        <f>_xlfn._xlws.FILTER(辅助信息!D:D,辅助信息!E:E=B2385)</f>
        <v>乐山市校地共建产教融合基地配套设施项目（一,二标段）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87</v>
      </c>
      <c r="Q2386" s="18" t="str">
        <f>VLOOKUP(B2386,辅助信息!E:M,9,FALSE)</f>
        <v>ZTWM-CDGS-XS-2025-0126-四川机司-乐山市校地共建产教融合基地配套设施项目施工二标段钢筋采购合同</v>
      </c>
      <c r="R2386" s="18" t="str">
        <f>_xlfn._xlws.FILTER(辅助信息!D:D,辅助信息!E:E=B2386)</f>
        <v>乐山市校地共建产教融合基地配套设施项目（一,二标段）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87</v>
      </c>
      <c r="Q2387" s="18" t="str">
        <f>VLOOKUP(B2387,辅助信息!E:M,9,FALSE)</f>
        <v>ZTWM-CDGS-XS-2025-0126-四川机司-乐山市校地共建产教融合基地配套设施项目施工二标段钢筋采购合同</v>
      </c>
      <c r="R2387" s="18" t="str">
        <f>_xlfn._xlws.FILTER(辅助信息!D:D,辅助信息!E:E=B2387)</f>
        <v>乐山市校地共建产教融合基地配套设施项目（一,二标段）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87</v>
      </c>
      <c r="Q2388" s="18" t="str">
        <f>VLOOKUP(B2388,辅助信息!E:M,9,FALSE)</f>
        <v>ZTWM-CDGS-XS-2025-0126-四川机司-乐山市校地共建产教融合基地配套设施项目施工二标段钢筋采购合同</v>
      </c>
      <c r="R2388" s="18" t="str">
        <f>_xlfn._xlws.FILTER(辅助信息!D:D,辅助信息!E:E=B2388)</f>
        <v>乐山市校地共建产教融合基地配套设施项目（一,二标段）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87</v>
      </c>
      <c r="Q2389" s="18" t="str">
        <f>VLOOKUP(B2389,辅助信息!E:M,9,FALSE)</f>
        <v>ZTWM-CDGS-XS-2025-0126-四川机司-乐山市校地共建产教融合基地配套设施项目施工二标段钢筋采购合同</v>
      </c>
      <c r="R2389" s="18" t="str">
        <f>_xlfn._xlws.FILTER(辅助信息!D:D,辅助信息!E:E=B2389)</f>
        <v>乐山市校地共建产教融合基地配套设施项目（一,二标段）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87</v>
      </c>
      <c r="Q2390" s="18" t="str">
        <f>VLOOKUP(B2390,辅助信息!E:M,9,FALSE)</f>
        <v>ZTWM-CDGS-XS-2025-0126-四川机司-乐山市校地共建产教融合基地配套设施项目施工二标段钢筋采购合同</v>
      </c>
      <c r="R2390" s="18" t="str">
        <f>_xlfn._xlws.FILTER(辅助信息!D:D,辅助信息!E:E=B2390)</f>
        <v>乐山市校地共建产教融合基地配套设施项目（一,二标段）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87</v>
      </c>
      <c r="Q2391" s="18" t="str">
        <f>VLOOKUP(B2391,辅助信息!E:M,9,FALSE)</f>
        <v>ZTWM-CDGS-XS-2025-0126-四川机司-乐山市校地共建产教融合基地配套设施项目施工二标段钢筋采购合同</v>
      </c>
      <c r="R2391" s="18" t="str">
        <f>_xlfn._xlws.FILTER(辅助信息!D:D,辅助信息!E:E=B2391)</f>
        <v>乐山市校地共建产教融合基地配套设施项目（一,二标段）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87</v>
      </c>
      <c r="Q2392" s="18" t="str">
        <f>VLOOKUP(B2392,辅助信息!E:M,9,FALSE)</f>
        <v>ZTWM-CDGS-XS-2025-0126-四川机司-乐山市校地共建产教融合基地配套设施项目施工二标段钢筋采购合同</v>
      </c>
      <c r="R2392" s="18" t="str">
        <f>_xlfn._xlws.FILTER(辅助信息!D:D,辅助信息!E:E=B2392)</f>
        <v>乐山市校地共建产教融合基地配套设施项目（一,二标段）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87</v>
      </c>
      <c r="Q2393" s="18" t="str">
        <f>VLOOKUP(B2393,辅助信息!E:M,9,FALSE)</f>
        <v>ZTWM-CDGS-XS-2025-0126-四川机司-乐山市校地共建产教融合基地配套设施项目施工二标段钢筋采购合同</v>
      </c>
      <c r="R2393" s="18" t="str">
        <f>_xlfn._xlws.FILTER(辅助信息!D:D,辅助信息!E:E=B2393)</f>
        <v>乐山市校地共建产教融合基地配套设施项目（一,二标段）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87</v>
      </c>
      <c r="Q2394" s="18" t="str">
        <f>VLOOKUP(B2394,辅助信息!E:M,9,FALSE)</f>
        <v>ZTWM-CDGS-XS-2025-0126-四川机司-乐山市校地共建产教融合基地配套设施项目施工二标段钢筋采购合同</v>
      </c>
      <c r="R2394" s="18" t="str">
        <f>_xlfn._xlws.FILTER(辅助信息!D:D,辅助信息!E:E=B2394)</f>
        <v>乐山市校地共建产教融合基地配套设施项目（一,二标段）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87</v>
      </c>
      <c r="Q2395" s="18" t="str">
        <f>VLOOKUP(B2395,辅助信息!E:M,9,FALSE)</f>
        <v>ZTWM-CDGS-XS-2025-0126-四川机司-乐山市校地共建产教融合基地配套设施项目施工二标段钢筋采购合同</v>
      </c>
      <c r="R2395" s="18" t="str">
        <f>_xlfn._xlws.FILTER(辅助信息!D:D,辅助信息!E:E=B2395)</f>
        <v>乐山市校地共建产教融合基地配套设施项目（一,二标段）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87</v>
      </c>
      <c r="Q2396" s="18" t="str">
        <f>VLOOKUP(B2396,辅助信息!E:M,9,FALSE)</f>
        <v>ZTWM-CDGS-XS-2025-0126-四川机司-乐山市校地共建产教融合基地配套设施项目施工二标段钢筋采购合同</v>
      </c>
      <c r="R2396" s="18" t="str">
        <f>_xlfn._xlws.FILTER(辅助信息!D:D,辅助信息!E:E=B2396)</f>
        <v>乐山市校地共建产教融合基地配套设施项目（一,二标段）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87</v>
      </c>
      <c r="Q2397" s="18" t="str">
        <f>VLOOKUP(B2397,辅助信息!E:M,9,FALSE)</f>
        <v>ZTWM-CDGS-XS-2025-0126-四川机司-乐山市校地共建产教融合基地配套设施项目施工二标段钢筋采购合同</v>
      </c>
      <c r="R2397" s="18" t="str">
        <f>_xlfn._xlws.FILTER(辅助信息!D:D,辅助信息!E:E=B2397)</f>
        <v>乐山市校地共建产教融合基地配套设施项目（一,二标段）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87</v>
      </c>
      <c r="Q2398" s="18" t="str">
        <f>VLOOKUP(B2398,辅助信息!E:M,9,FALSE)</f>
        <v>ZTWM-CDGS-XS-2025-0126-四川机司-乐山市校地共建产教融合基地配套设施项目施工二标段钢筋采购合同</v>
      </c>
      <c r="R2398" s="18" t="str">
        <f>_xlfn._xlws.FILTER(辅助信息!D:D,辅助信息!E:E=B2398)</f>
        <v>乐山市校地共建产教融合基地配套设施项目（一,二标段）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87</v>
      </c>
      <c r="Q2399" s="18" t="str">
        <f>VLOOKUP(B2399,辅助信息!E:M,9,FALSE)</f>
        <v>ZTWM-CDGS-XS-2025-0126-四川机司-乐山市校地共建产教融合基地配套设施项目施工二标段钢筋采购合同</v>
      </c>
      <c r="R2399" s="18" t="str">
        <f>_xlfn._xlws.FILTER(辅助信息!D:D,辅助信息!E:E=B2399)</f>
        <v>乐山市校地共建产教融合基地配套设施项目（一,二标段）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87</v>
      </c>
      <c r="Q2400" s="18" t="str">
        <f>VLOOKUP(B2400,辅助信息!E:M,9,FALSE)</f>
        <v>ZTWM-CDGS-XS-2025-0126-四川机司-乐山市校地共建产教融合基地配套设施项目施工二标段钢筋采购合同</v>
      </c>
      <c r="R2400" s="18" t="str">
        <f>_xlfn._xlws.FILTER(辅助信息!D:D,辅助信息!E:E=B2400)</f>
        <v>乐山市校地共建产教融合基地配套设施项目（一,二标段）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87</v>
      </c>
      <c r="Q2401" s="18" t="str">
        <f>VLOOKUP(B2401,辅助信息!E:M,9,FALSE)</f>
        <v>ZTWM-CDGS-XS-2025-0126-四川机司-乐山市校地共建产教融合基地配套设施项目施工二标段钢筋采购合同</v>
      </c>
      <c r="R2401" s="18" t="str">
        <f>_xlfn._xlws.FILTER(辅助信息!D:D,辅助信息!E:E=B2401)</f>
        <v>乐山市校地共建产教融合基地配套设施项目（一,二标段）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87</v>
      </c>
      <c r="Q2402" s="18" t="str">
        <f>VLOOKUP(B2402,辅助信息!E:M,9,FALSE)</f>
        <v>ZTWM-CDGS-XS-2025-0126-四川机司-乐山市校地共建产教融合基地配套设施项目施工二标段钢筋采购合同</v>
      </c>
      <c r="R2402" s="18" t="str">
        <f>_xlfn._xlws.FILTER(辅助信息!D:D,辅助信息!E:E=B2402)</f>
        <v>乐山市校地共建产教融合基地配套设施项目（一,二标段）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87</v>
      </c>
      <c r="Q2403" s="18" t="str">
        <f>VLOOKUP(B2403,辅助信息!E:M,9,FALSE)</f>
        <v>ZTWM-CDGS-XS-2025-0126-四川机司-乐山市校地共建产教融合基地配套设施项目施工二标段钢筋采购合同</v>
      </c>
      <c r="R2403" s="18" t="str">
        <f>_xlfn._xlws.FILTER(辅助信息!D:D,辅助信息!E:E=B2403)</f>
        <v>乐山市校地共建产教融合基地配套设施项目（一,二标段）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87</v>
      </c>
      <c r="Q2404" s="18" t="str">
        <f>VLOOKUP(B2404,辅助信息!E:M,9,FALSE)</f>
        <v>ZTWM-CDGS-XS-2025-0126-四川机司-乐山市校地共建产教融合基地配套设施项目施工二标段钢筋采购合同</v>
      </c>
      <c r="R2404" s="18" t="str">
        <f>_xlfn._xlws.FILTER(辅助信息!D:D,辅助信息!E:E=B2404)</f>
        <v>乐山市校地共建产教融合基地配套设施项目（一,二标段）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87</v>
      </c>
      <c r="Q2405" s="18" t="str">
        <f>VLOOKUP(B2405,辅助信息!E:M,9,FALSE)</f>
        <v>ZTWM-CDGS-XS-2025-0126-四川机司-乐山市校地共建产教融合基地配套设施项目施工二标段钢筋采购合同</v>
      </c>
      <c r="R2405" s="18" t="str">
        <f>_xlfn._xlws.FILTER(辅助信息!D:D,辅助信息!E:E=B2405)</f>
        <v>乐山市校地共建产教融合基地配套设施项目（一,二标段）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87</v>
      </c>
      <c r="Q2406" s="18" t="str">
        <f>VLOOKUP(B2406,辅助信息!E:M,9,FALSE)</f>
        <v>ZTWM-CDGS-XS-2025-0126-四川机司-乐山市校地共建产教融合基地配套设施项目施工二标段钢筋采购合同</v>
      </c>
      <c r="R2406" s="18" t="str">
        <f>_xlfn._xlws.FILTER(辅助信息!D:D,辅助信息!E:E=B2406)</f>
        <v>乐山市校地共建产教融合基地配套设施项目（一,二标段）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87</v>
      </c>
      <c r="Q2407" s="18" t="str">
        <f>VLOOKUP(B2407,辅助信息!E:M,9,FALSE)</f>
        <v>ZTWM-CDGS-XS-2025-0126-四川机司-乐山市校地共建产教融合基地配套设施项目施工二标段钢筋采购合同</v>
      </c>
      <c r="R2407" s="18" t="str">
        <f>_xlfn._xlws.FILTER(辅助信息!D:D,辅助信息!E:E=B2407)</f>
        <v>乐山市校地共建产教融合基地配套设施项目（一,二标段）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87</v>
      </c>
      <c r="Q2408" s="18" t="str">
        <f>VLOOKUP(B2408,辅助信息!E:M,9,FALSE)</f>
        <v>ZTWM-CDGS-XS-2025-0126-四川机司-乐山市校地共建产教融合基地配套设施项目施工二标段钢筋采购合同</v>
      </c>
      <c r="R2408" s="18" t="str">
        <f>_xlfn._xlws.FILTER(辅助信息!D:D,辅助信息!E:E=B2408)</f>
        <v>乐山市校地共建产教融合基地配套设施项目（一,二标段）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87</v>
      </c>
      <c r="Q2409" s="18" t="str">
        <f>VLOOKUP(B2409,辅助信息!E:M,9,FALSE)</f>
        <v>ZTWM-CDGS-XS-2025-0126-四川机司-乐山市校地共建产教融合基地配套设施项目施工二标段钢筋采购合同</v>
      </c>
      <c r="R2409" s="18" t="str">
        <f>_xlfn._xlws.FILTER(辅助信息!D:D,辅助信息!E:E=B2409)</f>
        <v>乐山市校地共建产教融合基地配套设施项目（一,二标段）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87</v>
      </c>
      <c r="Q2410" s="18" t="str">
        <f>VLOOKUP(B2410,辅助信息!E:M,9,FALSE)</f>
        <v>ZTWM-CDGS-XS-2025-0126-四川机司-乐山市校地共建产教融合基地配套设施项目施工二标段钢筋采购合同</v>
      </c>
      <c r="R2410" s="18" t="str">
        <f>_xlfn._xlws.FILTER(辅助信息!D:D,辅助信息!E:E=B2410)</f>
        <v>乐山市校地共建产教融合基地配套设施项目（一,二标段）</v>
      </c>
    </row>
    <row r="2411" hidden="1" spans="2:18">
      <c r="B2411" s="29" t="s">
        <v>196</v>
      </c>
      <c r="C2411" s="59">
        <v>45861</v>
      </c>
      <c r="D2411" s="29" t="str">
        <f>VLOOKUP(B2411,辅助信息!E:K,7,FALSE)</f>
        <v>JWDDCD2025051800044</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87</v>
      </c>
      <c r="Q2411" s="18" t="str">
        <f>VLOOKUP(B2411,辅助信息!E:M,9,FALSE)</f>
        <v>ZTWM-CDGS-XS-2025-0073-五冶天府-成都怡心湖片区及龙泉驿医院等项目</v>
      </c>
      <c r="R2411" s="18" t="str">
        <f>_xlfn._xlws.FILTER(辅助信息!D:D,辅助信息!E:E=B2411)</f>
        <v>五冶建设成都怡心湖片区及龙泉驿医院等项目</v>
      </c>
    </row>
    <row r="2412" hidden="1" spans="2:18">
      <c r="B2412" s="29" t="s">
        <v>196</v>
      </c>
      <c r="C2412" s="59">
        <v>45861</v>
      </c>
      <c r="D2412" s="29" t="str">
        <f>VLOOKUP(B2412,辅助信息!E:K,7,FALSE)</f>
        <v>JWDDCD2025051800044</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87</v>
      </c>
      <c r="Q2412" s="18" t="str">
        <f>VLOOKUP(B2412,辅助信息!E:M,9,FALSE)</f>
        <v>ZTWM-CDGS-XS-2025-0073-五冶天府-成都怡心湖片区及龙泉驿医院等项目</v>
      </c>
      <c r="R2412" s="18" t="str">
        <f>_xlfn._xlws.FILTER(辅助信息!D:D,辅助信息!E:E=B2412)</f>
        <v>五冶建设成都怡心湖片区及龙泉驿医院等项目</v>
      </c>
    </row>
    <row r="2413" hidden="1" spans="2:18">
      <c r="B2413" s="29" t="s">
        <v>196</v>
      </c>
      <c r="C2413" s="59">
        <v>45861</v>
      </c>
      <c r="D2413" s="29" t="str">
        <f>VLOOKUP(B2413,辅助信息!E:K,7,FALSE)</f>
        <v>JWDDCD2025051800044</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87</v>
      </c>
      <c r="Q2413" s="18" t="str">
        <f>VLOOKUP(B2413,辅助信息!E:M,9,FALSE)</f>
        <v>ZTWM-CDGS-XS-2025-0073-五冶天府-成都怡心湖片区及龙泉驿医院等项目</v>
      </c>
      <c r="R2413" s="18" t="str">
        <f>_xlfn._xlws.FILTER(辅助信息!D:D,辅助信息!E:E=B2413)</f>
        <v>五冶建设成都怡心湖片区及龙泉驿医院等项目</v>
      </c>
    </row>
    <row r="2414" hidden="1" spans="2:18">
      <c r="B2414" s="29" t="s">
        <v>196</v>
      </c>
      <c r="C2414" s="59">
        <v>45861</v>
      </c>
      <c r="D2414" s="29" t="str">
        <f>VLOOKUP(B2414,辅助信息!E:K,7,FALSE)</f>
        <v>JWDDCD2025051800044</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87</v>
      </c>
      <c r="Q2414" s="18" t="str">
        <f>VLOOKUP(B2414,辅助信息!E:M,9,FALSE)</f>
        <v>ZTWM-CDGS-XS-2025-0073-五冶天府-成都怡心湖片区及龙泉驿医院等项目</v>
      </c>
      <c r="R2414" s="18" t="str">
        <f>_xlfn._xlws.FILTER(辅助信息!D:D,辅助信息!E:E=B2414)</f>
        <v>五冶建设成都怡心湖片区及龙泉驿医院等项目</v>
      </c>
    </row>
    <row r="2415" hidden="1" spans="2:18">
      <c r="B2415" s="29" t="s">
        <v>196</v>
      </c>
      <c r="C2415" s="59">
        <v>45861</v>
      </c>
      <c r="D2415" s="29" t="str">
        <f>VLOOKUP(B2415,辅助信息!E:K,7,FALSE)</f>
        <v>JWDDCD2025051800044</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87</v>
      </c>
      <c r="Q2415" s="18" t="str">
        <f>VLOOKUP(B2415,辅助信息!E:M,9,FALSE)</f>
        <v>ZTWM-CDGS-XS-2025-0073-五冶天府-成都怡心湖片区及龙泉驿医院等项目</v>
      </c>
      <c r="R2415" s="18" t="str">
        <f>_xlfn._xlws.FILTER(辅助信息!D:D,辅助信息!E:E=B2415)</f>
        <v>五冶建设成都怡心湖片区及龙泉驿医院等项目</v>
      </c>
    </row>
    <row r="2416" hidden="1" spans="2:18">
      <c r="B2416" s="29" t="s">
        <v>196</v>
      </c>
      <c r="C2416" s="59">
        <v>45861</v>
      </c>
      <c r="D2416" s="29" t="str">
        <f>VLOOKUP(B2416,辅助信息!E:K,7,FALSE)</f>
        <v>JWDDCD2025051800044</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87</v>
      </c>
      <c r="Q2416" s="18" t="str">
        <f>VLOOKUP(B2416,辅助信息!E:M,9,FALSE)</f>
        <v>ZTWM-CDGS-XS-2025-0073-五冶天府-成都怡心湖片区及龙泉驿医院等项目</v>
      </c>
      <c r="R2416" s="18" t="str">
        <f>_xlfn._xlws.FILTER(辅助信息!D:D,辅助信息!E:E=B2416)</f>
        <v>五冶建设成都怡心湖片区及龙泉驿医院等项目</v>
      </c>
    </row>
    <row r="2417" hidden="1" spans="2:18">
      <c r="B2417" s="29" t="s">
        <v>196</v>
      </c>
      <c r="C2417" s="59">
        <v>45861</v>
      </c>
      <c r="D2417" s="29" t="str">
        <f>VLOOKUP(B2417,辅助信息!E:K,7,FALSE)</f>
        <v>JWDDCD2025051800044</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87</v>
      </c>
      <c r="Q2417" s="18" t="str">
        <f>VLOOKUP(B2417,辅助信息!E:M,9,FALSE)</f>
        <v>ZTWM-CDGS-XS-2025-0073-五冶天府-成都怡心湖片区及龙泉驿医院等项目</v>
      </c>
      <c r="R2417" s="18" t="str">
        <f>_xlfn._xlws.FILTER(辅助信息!D:D,辅助信息!E:E=B2417)</f>
        <v>五冶建设成都怡心湖片区及龙泉驿医院等项目</v>
      </c>
    </row>
    <row r="2418" hidden="1" spans="2:18">
      <c r="B2418" s="29" t="s">
        <v>196</v>
      </c>
      <c r="C2418" s="59">
        <v>45861</v>
      </c>
      <c r="D2418" s="29" t="str">
        <f>VLOOKUP(B2418,辅助信息!E:K,7,FALSE)</f>
        <v>JWDDCD2025051800044</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87</v>
      </c>
      <c r="Q2418" s="18" t="str">
        <f>VLOOKUP(B2418,辅助信息!E:M,9,FALSE)</f>
        <v>ZTWM-CDGS-XS-2025-0073-五冶天府-成都怡心湖片区及龙泉驿医院等项目</v>
      </c>
      <c r="R2418" s="18" t="str">
        <f>_xlfn._xlws.FILTER(辅助信息!D:D,辅助信息!E:E=B2418)</f>
        <v>五冶建设成都怡心湖片区及龙泉驿医院等项目</v>
      </c>
    </row>
    <row r="2419" hidden="1" spans="2:18">
      <c r="B2419" s="29" t="s">
        <v>196</v>
      </c>
      <c r="C2419" s="59">
        <v>45861</v>
      </c>
      <c r="D2419" s="29" t="str">
        <f>VLOOKUP(B2419,辅助信息!E:K,7,FALSE)</f>
        <v>JWDDCD2025051800044</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87</v>
      </c>
      <c r="Q2419" s="18" t="str">
        <f>VLOOKUP(B2419,辅助信息!E:M,9,FALSE)</f>
        <v>ZTWM-CDGS-XS-2025-0073-五冶天府-成都怡心湖片区及龙泉驿医院等项目</v>
      </c>
      <c r="R2419" s="18" t="str">
        <f>_xlfn._xlws.FILTER(辅助信息!D:D,辅助信息!E:E=B2419)</f>
        <v>五冶建设成都怡心湖片区及龙泉驿医院等项目</v>
      </c>
    </row>
    <row r="2420" hidden="1" spans="2:18">
      <c r="B2420" s="29" t="s">
        <v>196</v>
      </c>
      <c r="C2420" s="59">
        <v>45861</v>
      </c>
      <c r="D2420" s="29" t="str">
        <f>VLOOKUP(B2420,辅助信息!E:K,7,FALSE)</f>
        <v>JWDDCD2025051800044</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87</v>
      </c>
      <c r="Q2420" s="18" t="str">
        <f>VLOOKUP(B2420,辅助信息!E:M,9,FALSE)</f>
        <v>ZTWM-CDGS-XS-2025-0073-五冶天府-成都怡心湖片区及龙泉驿医院等项目</v>
      </c>
      <c r="R2420" s="18" t="str">
        <f>_xlfn._xlws.FILTER(辅助信息!D:D,辅助信息!E:E=B2420)</f>
        <v>五冶建设成都怡心湖片区及龙泉驿医院等项目</v>
      </c>
    </row>
    <row r="2421" hidden="1" spans="2:18">
      <c r="B2421" s="29" t="s">
        <v>196</v>
      </c>
      <c r="C2421" s="59">
        <v>45861</v>
      </c>
      <c r="D2421" s="29" t="str">
        <f>VLOOKUP(B2421,辅助信息!E:K,7,FALSE)</f>
        <v>JWDDCD2025051800044</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87</v>
      </c>
      <c r="Q2421" s="18" t="str">
        <f>VLOOKUP(B2421,辅助信息!E:M,9,FALSE)</f>
        <v>ZTWM-CDGS-XS-2025-0073-五冶天府-成都怡心湖片区及龙泉驿医院等项目</v>
      </c>
      <c r="R2421" s="18" t="str">
        <f>_xlfn._xlws.FILTER(辅助信息!D:D,辅助信息!E:E=B2421)</f>
        <v>五冶建设成都怡心湖片区及龙泉驿医院等项目</v>
      </c>
    </row>
    <row r="2422" hidden="1" spans="2:18">
      <c r="B2422" s="29" t="s">
        <v>196</v>
      </c>
      <c r="C2422" s="59">
        <v>45861</v>
      </c>
      <c r="D2422" s="29" t="str">
        <f>VLOOKUP(B2422,辅助信息!E:K,7,FALSE)</f>
        <v>JWDDCD2025051800044</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87</v>
      </c>
      <c r="Q2422" s="18" t="str">
        <f>VLOOKUP(B2422,辅助信息!E:M,9,FALSE)</f>
        <v>ZTWM-CDGS-XS-2025-0073-五冶天府-成都怡心湖片区及龙泉驿医院等项目</v>
      </c>
      <c r="R2422" s="18" t="str">
        <f>_xlfn._xlws.FILTER(辅助信息!D:D,辅助信息!E:E=B2422)</f>
        <v>五冶建设成都怡心湖片区及龙泉驿医院等项目</v>
      </c>
    </row>
    <row r="2423" hidden="1" spans="2:18">
      <c r="B2423" s="29" t="s">
        <v>196</v>
      </c>
      <c r="C2423" s="59">
        <v>45861</v>
      </c>
      <c r="D2423" s="29" t="str">
        <f>VLOOKUP(B2423,辅助信息!E:K,7,FALSE)</f>
        <v>JWDDCD2025051800044</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87</v>
      </c>
      <c r="Q2423" s="18" t="str">
        <f>VLOOKUP(B2423,辅助信息!E:M,9,FALSE)</f>
        <v>ZTWM-CDGS-XS-2025-0073-五冶天府-成都怡心湖片区及龙泉驿医院等项目</v>
      </c>
      <c r="R2423" s="18" t="str">
        <f>_xlfn._xlws.FILTER(辅助信息!D:D,辅助信息!E:E=B2423)</f>
        <v>五冶建设成都怡心湖片区及龙泉驿医院等项目</v>
      </c>
    </row>
    <row r="2424" hidden="1" spans="2:18">
      <c r="B2424" s="29" t="s">
        <v>196</v>
      </c>
      <c r="C2424" s="59">
        <v>45861</v>
      </c>
      <c r="D2424" s="29" t="str">
        <f>VLOOKUP(B2424,辅助信息!E:K,7,FALSE)</f>
        <v>JWDDCD2025051800044</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87</v>
      </c>
      <c r="Q2424" s="18" t="str">
        <f>VLOOKUP(B2424,辅助信息!E:M,9,FALSE)</f>
        <v>ZTWM-CDGS-XS-2025-0073-五冶天府-成都怡心湖片区及龙泉驿医院等项目</v>
      </c>
      <c r="R2424" s="18" t="str">
        <f>_xlfn._xlws.FILTER(辅助信息!D:D,辅助信息!E:E=B2424)</f>
        <v>五冶建设成都怡心湖片区及龙泉驿医院等项目</v>
      </c>
    </row>
    <row r="2425" hidden="1" spans="2:18">
      <c r="B2425" s="29" t="s">
        <v>196</v>
      </c>
      <c r="C2425" s="59">
        <v>45861</v>
      </c>
      <c r="D2425" s="29" t="str">
        <f>VLOOKUP(B2425,辅助信息!E:K,7,FALSE)</f>
        <v>JWDDCD2025051800044</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87</v>
      </c>
      <c r="Q2425" s="18" t="str">
        <f>VLOOKUP(B2425,辅助信息!E:M,9,FALSE)</f>
        <v>ZTWM-CDGS-XS-2025-0073-五冶天府-成都怡心湖片区及龙泉驿医院等项目</v>
      </c>
      <c r="R2425" s="18" t="str">
        <f>_xlfn._xlws.FILTER(辅助信息!D:D,辅助信息!E:E=B2425)</f>
        <v>五冶建设成都怡心湖片区及龙泉驿医院等项目</v>
      </c>
    </row>
    <row r="2426" hidden="1" spans="2:18">
      <c r="B2426" s="29" t="s">
        <v>196</v>
      </c>
      <c r="C2426" s="59">
        <v>45861</v>
      </c>
      <c r="D2426" s="29" t="str">
        <f>VLOOKUP(B2426,辅助信息!E:K,7,FALSE)</f>
        <v>JWDDCD2025051800044</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87</v>
      </c>
      <c r="Q2426" s="18" t="str">
        <f>VLOOKUP(B2426,辅助信息!E:M,9,FALSE)</f>
        <v>ZTWM-CDGS-XS-2025-0073-五冶天府-成都怡心湖片区及龙泉驿医院等项目</v>
      </c>
      <c r="R2426" s="18" t="str">
        <f>_xlfn._xlws.FILTER(辅助信息!D:D,辅助信息!E:E=B2426)</f>
        <v>五冶建设成都怡心湖片区及龙泉驿医院等项目</v>
      </c>
    </row>
    <row r="2427" hidden="1" spans="2:18">
      <c r="B2427" s="29" t="s">
        <v>196</v>
      </c>
      <c r="C2427" s="59">
        <v>45861</v>
      </c>
      <c r="D2427" s="29" t="str">
        <f>VLOOKUP(B2427,辅助信息!E:K,7,FALSE)</f>
        <v>JWDDCD2025051800044</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87</v>
      </c>
      <c r="Q2427" s="18" t="str">
        <f>VLOOKUP(B2427,辅助信息!E:M,9,FALSE)</f>
        <v>ZTWM-CDGS-XS-2025-0073-五冶天府-成都怡心湖片区及龙泉驿医院等项目</v>
      </c>
      <c r="R2427" s="18" t="str">
        <f>_xlfn._xlws.FILTER(辅助信息!D:D,辅助信息!E:E=B2427)</f>
        <v>五冶建设成都怡心湖片区及龙泉驿医院等项目</v>
      </c>
    </row>
    <row r="2428" hidden="1" spans="2:18">
      <c r="B2428" s="29" t="s">
        <v>196</v>
      </c>
      <c r="C2428" s="59">
        <v>45861</v>
      </c>
      <c r="D2428" s="29" t="str">
        <f>VLOOKUP(B2428,辅助信息!E:K,7,FALSE)</f>
        <v>JWDDCD2025051800044</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87</v>
      </c>
      <c r="Q2428" s="18" t="str">
        <f>VLOOKUP(B2428,辅助信息!E:M,9,FALSE)</f>
        <v>ZTWM-CDGS-XS-2025-0073-五冶天府-成都怡心湖片区及龙泉驿医院等项目</v>
      </c>
      <c r="R2428" s="18" t="str">
        <f>_xlfn._xlws.FILTER(辅助信息!D:D,辅助信息!E:E=B2428)</f>
        <v>五冶建设成都怡心湖片区及龙泉驿医院等项目</v>
      </c>
    </row>
    <row r="2429" hidden="1" spans="1:18">
      <c r="A2429" s="60" t="s">
        <v>202</v>
      </c>
      <c r="B2429" s="29" t="s">
        <v>203</v>
      </c>
      <c r="C2429" s="59">
        <v>45862</v>
      </c>
      <c r="D2429" s="29" t="str">
        <f>VLOOKUP(B2429,辅助信息!E:K,7,FALSE)</f>
        <v>JWDDCD2025051800044</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_xlfn._xlws.FILTER(辅助信息!D:D,辅助信息!E:E=B2429)</f>
        <v>五冶建设成都怡心湖片区及龙泉驿医院等项目</v>
      </c>
    </row>
    <row r="2430" hidden="1" spans="1:18">
      <c r="A2430" s="60"/>
      <c r="B2430" s="29" t="s">
        <v>203</v>
      </c>
      <c r="C2430" s="59">
        <v>45862</v>
      </c>
      <c r="D2430" s="29" t="str">
        <f>VLOOKUP(B2430,辅助信息!E:K,7,FALSE)</f>
        <v>JWDDCD2025051800044</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_xlfn._xlws.FILTER(辅助信息!D:D,辅助信息!E:E=B2430)</f>
        <v>五冶建设成都怡心湖片区及龙泉驿医院等项目</v>
      </c>
    </row>
    <row r="2431" hidden="1" spans="1:18">
      <c r="A2431" s="60"/>
      <c r="B2431" s="29" t="s">
        <v>203</v>
      </c>
      <c r="C2431" s="59">
        <v>45862</v>
      </c>
      <c r="D2431" s="29" t="str">
        <f>VLOOKUP(B2431,辅助信息!E:K,7,FALSE)</f>
        <v>JWDDCD2025051800044</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_xlfn._xlws.FILTER(辅助信息!D:D,辅助信息!E:E=B2431)</f>
        <v>五冶建设成都怡心湖片区及龙泉驿医院等项目</v>
      </c>
    </row>
    <row r="2432" hidden="1" spans="1:18">
      <c r="A2432" s="60"/>
      <c r="B2432" s="29" t="s">
        <v>203</v>
      </c>
      <c r="C2432" s="59">
        <v>45862</v>
      </c>
      <c r="D2432" s="29" t="str">
        <f>VLOOKUP(B2432,辅助信息!E:K,7,FALSE)</f>
        <v>JWDDCD2025051800044</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_xlfn._xlws.FILTER(辅助信息!D:D,辅助信息!E:E=B2432)</f>
        <v>五冶建设成都怡心湖片区及龙泉驿医院等项目</v>
      </c>
    </row>
    <row r="2433" hidden="1" spans="1:18">
      <c r="A2433" s="60"/>
      <c r="B2433" s="29" t="s">
        <v>203</v>
      </c>
      <c r="C2433" s="59">
        <v>45862</v>
      </c>
      <c r="D2433" s="29" t="str">
        <f>VLOOKUP(B2433,辅助信息!E:K,7,FALSE)</f>
        <v>JWDDCD2025051800044</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_xlfn._xlws.FILTER(辅助信息!D:D,辅助信息!E:E=B2433)</f>
        <v>五冶建设成都怡心湖片区及龙泉驿医院等项目</v>
      </c>
    </row>
    <row r="2434" hidden="1" spans="1:18">
      <c r="A2434" s="60"/>
      <c r="B2434" s="29" t="s">
        <v>203</v>
      </c>
      <c r="C2434" s="59">
        <v>45862</v>
      </c>
      <c r="D2434" s="29" t="str">
        <f>VLOOKUP(B2434,辅助信息!E:K,7,FALSE)</f>
        <v>JWDDCD2025051800044</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_xlfn._xlws.FILTER(辅助信息!D:D,辅助信息!E:E=B2434)</f>
        <v>五冶建设成都怡心湖片区及龙泉驿医院等项目</v>
      </c>
    </row>
    <row r="2435" hidden="1" spans="1:18">
      <c r="A2435" s="60"/>
      <c r="B2435" s="29" t="s">
        <v>203</v>
      </c>
      <c r="C2435" s="59">
        <v>45862</v>
      </c>
      <c r="D2435" s="29" t="str">
        <f>VLOOKUP(B2435,辅助信息!E:K,7,FALSE)</f>
        <v>JWDDCD2025051800044</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_xlfn._xlws.FILTER(辅助信息!D:D,辅助信息!E:E=B2435)</f>
        <v>五冶建设成都怡心湖片区及龙泉驿医院等项目</v>
      </c>
    </row>
    <row r="2436" hidden="1" spans="1:18">
      <c r="A2436" s="60"/>
      <c r="B2436" s="29" t="s">
        <v>203</v>
      </c>
      <c r="C2436" s="59">
        <v>45862</v>
      </c>
      <c r="D2436" s="29" t="str">
        <f>VLOOKUP(B2436,辅助信息!E:K,7,FALSE)</f>
        <v>JWDDCD2025051800044</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_xlfn._xlws.FILTER(辅助信息!D:D,辅助信息!E:E=B2436)</f>
        <v>五冶建设成都怡心湖片区及龙泉驿医院等项目</v>
      </c>
    </row>
    <row r="2437" hidden="1" spans="1:18">
      <c r="A2437" s="60"/>
      <c r="B2437" s="29" t="s">
        <v>203</v>
      </c>
      <c r="C2437" s="59">
        <v>45862</v>
      </c>
      <c r="D2437" s="29" t="str">
        <f>VLOOKUP(B2437,辅助信息!E:K,7,FALSE)</f>
        <v>JWDDCD2025051800044</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_xlfn._xlws.FILTER(辅助信息!D:D,辅助信息!E:E=B2437)</f>
        <v>五冶建设成都怡心湖片区及龙泉驿医院等项目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87</v>
      </c>
      <c r="Q2438" s="18" t="str">
        <f>VLOOKUP(B2438,辅助信息!E:M,9,FALSE)</f>
        <v>ZTWM-CDYXGS-XS-2025-0014-宜宾兴港建材-三江新区长江工业园片区保障性租赁住房建设项目</v>
      </c>
      <c r="R2438" s="18" t="str">
        <f>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_xlfn._xlws.FILTER(辅助信息!D:D,辅助信息!E:E=B2454)</f>
        <v>乐山市校地共建产教融合基地配套设施项目（一,二标段）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_xlfn._xlws.FILTER(辅助信息!D:D,辅助信息!E:E=B2455)</f>
        <v>乐山市校地共建产教融合基地配套设施项目（一,二标段）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_xlfn._xlws.FILTER(辅助信息!D:D,辅助信息!E:E=B2456)</f>
        <v>乐山市校地共建产教融合基地配套设施项目（一,二标段）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_xlfn._xlws.FILTER(辅助信息!D:D,辅助信息!E:E=B2457)</f>
        <v>乐山市校地共建产教融合基地配套设施项目（一,二标段）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_xlfn._xlws.FILTER(辅助信息!D:D,辅助信息!E:E=B2458)</f>
        <v>乐山市校地共建产教融合基地配套设施项目（一,二标段）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_xlfn._xlws.FILTER(辅助信息!D:D,辅助信息!E:E=B2459)</f>
        <v>乐山市校地共建产教融合基地配套设施项目（一,二标段）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_xlfn._xlws.FILTER(辅助信息!D:D,辅助信息!E:E=B2460)</f>
        <v>乐山市校地共建产教融合基地配套设施项目（一,二标段）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_xlfn._xlws.FILTER(辅助信息!D:D,辅助信息!E:E=B2461)</f>
        <v>乐山市校地共建产教融合基地配套设施项目（一,二标段）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_xlfn._xlws.FILTER(辅助信息!D:D,辅助信息!E:E=B2462)</f>
        <v>乐山市校地共建产教融合基地配套设施项目（一,二标段）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_xlfn._xlws.FILTER(辅助信息!D:D,辅助信息!E:E=B2463)</f>
        <v>乐山市校地共建产教融合基地配套设施项目（一,二标段）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_xlfn._xlws.FILTER(辅助信息!D:D,辅助信息!E:E=B2464)</f>
        <v>乐山市校地共建产教融合基地配套设施项目（一,二标段）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_xlfn._xlws.FILTER(辅助信息!D:D,辅助信息!E:E=B2465)</f>
        <v>乐山市校地共建产教融合基地配套设施项目（一,二标段）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_xlfn._xlws.FILTER(辅助信息!D:D,辅助信息!E:E=B2466)</f>
        <v>乐山市校地共建产教融合基地配套设施项目（一,二标段）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_xlfn._xlws.FILTER(辅助信息!D:D,辅助信息!E:E=B2467)</f>
        <v>乐山市校地共建产教融合基地配套设施项目（一,二标段）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_xlfn._xlws.FILTER(辅助信息!D:D,辅助信息!E:E=B2468)</f>
        <v>乐山市校地共建产教融合基地配套设施项目（一,二标段）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_xlfn._xlws.FILTER(辅助信息!D:D,辅助信息!E:E=B2469)</f>
        <v>乐山市校地共建产教融合基地配套设施项目（一,二标段）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_xlfn._xlws.FILTER(辅助信息!D:D,辅助信息!E:E=B2470)</f>
        <v>乐山市校地共建产教融合基地配套设施项目（一,二标段）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_xlfn._xlws.FILTER(辅助信息!D:D,辅助信息!E:E=B2471)</f>
        <v>乐山市校地共建产教融合基地配套设施项目（一,二标段）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_xlfn._xlws.FILTER(辅助信息!D:D,辅助信息!E:E=B2472)</f>
        <v>乐山市校地共建产教融合基地配套设施项目（一,二标段）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_xlfn._xlws.FILTER(辅助信息!D:D,辅助信息!E:E=B2473)</f>
        <v>乐山市校地共建产教融合基地配套设施项目（一,二标段）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_xlfn._xlws.FILTER(辅助信息!D:D,辅助信息!E:E=B2474)</f>
        <v>乐山市校地共建产教融合基地配套设施项目（一,二标段）</v>
      </c>
    </row>
    <row r="2475" hidden="1" spans="2:18">
      <c r="B2475" s="29" t="s">
        <v>167</v>
      </c>
      <c r="C2475" s="59">
        <v>45864</v>
      </c>
      <c r="D2475" s="29" t="str">
        <f>VLOOKUP(B2475,辅助信息!E:K,7,FALSE)</f>
        <v>JWDDCD2025051800044</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_xlfn._xlws.FILTER(辅助信息!D:D,辅助信息!E:E=B2475)</f>
        <v>五冶建设成都怡心湖片区及龙泉驿医院等项目</v>
      </c>
    </row>
    <row r="2476" hidden="1" spans="2:18">
      <c r="B2476" s="29" t="s">
        <v>167</v>
      </c>
      <c r="C2476" s="59">
        <v>45864</v>
      </c>
      <c r="D2476" s="29" t="str">
        <f>VLOOKUP(B2476,辅助信息!E:K,7,FALSE)</f>
        <v>JWDDCD2025051800044</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_xlfn._xlws.FILTER(辅助信息!D:D,辅助信息!E:E=B2476)</f>
        <v>五冶建设成都怡心湖片区及龙泉驿医院等项目</v>
      </c>
    </row>
    <row r="2477" hidden="1" spans="2:18">
      <c r="B2477" s="29" t="s">
        <v>167</v>
      </c>
      <c r="C2477" s="59">
        <v>45864</v>
      </c>
      <c r="D2477" s="29" t="str">
        <f>VLOOKUP(B2477,辅助信息!E:K,7,FALSE)</f>
        <v>JWDDCD2025051800044</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_xlfn._xlws.FILTER(辅助信息!D:D,辅助信息!E:E=B2477)</f>
        <v>五冶建设成都怡心湖片区及龙泉驿医院等项目</v>
      </c>
    </row>
    <row r="2478" hidden="1" spans="2:18">
      <c r="B2478" s="29" t="s">
        <v>167</v>
      </c>
      <c r="C2478" s="59">
        <v>45864</v>
      </c>
      <c r="D2478" s="29" t="str">
        <f>VLOOKUP(B2478,辅助信息!E:K,7,FALSE)</f>
        <v>JWDDCD2025051800044</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_xlfn._xlws.FILTER(辅助信息!D:D,辅助信息!E:E=B2478)</f>
        <v>五冶建设成都怡心湖片区及龙泉驿医院等项目</v>
      </c>
    </row>
    <row r="2479" hidden="1" spans="2:18">
      <c r="B2479" s="29" t="s">
        <v>167</v>
      </c>
      <c r="C2479" s="59">
        <v>45864</v>
      </c>
      <c r="D2479" s="29" t="str">
        <f>VLOOKUP(B2479,辅助信息!E:K,7,FALSE)</f>
        <v>JWDDCD2025051800044</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_xlfn._xlws.FILTER(辅助信息!D:D,辅助信息!E:E=B2479)</f>
        <v>五冶建设成都怡心湖片区及龙泉驿医院等项目</v>
      </c>
    </row>
    <row r="2480" hidden="1" spans="2:18">
      <c r="B2480" s="29" t="s">
        <v>167</v>
      </c>
      <c r="C2480" s="59">
        <v>45864</v>
      </c>
      <c r="D2480" s="29" t="str">
        <f>VLOOKUP(B2480,辅助信息!E:K,7,FALSE)</f>
        <v>JWDDCD2025051800044</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_xlfn._xlws.FILTER(辅助信息!D:D,辅助信息!E:E=B2480)</f>
        <v>五冶建设成都怡心湖片区及龙泉驿医院等项目</v>
      </c>
    </row>
    <row r="2481" hidden="1" spans="2:18">
      <c r="B2481" s="29" t="s">
        <v>167</v>
      </c>
      <c r="C2481" s="59">
        <v>45864</v>
      </c>
      <c r="D2481" s="29" t="str">
        <f>VLOOKUP(B2481,辅助信息!E:K,7,FALSE)</f>
        <v>JWDDCD2025051800044</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_xlfn._xlws.FILTER(辅助信息!D:D,辅助信息!E:E=B2481)</f>
        <v>五冶建设成都怡心湖片区及龙泉驿医院等项目</v>
      </c>
    </row>
    <row r="2482" hidden="1" spans="2:18">
      <c r="B2482" s="29" t="s">
        <v>167</v>
      </c>
      <c r="C2482" s="59">
        <v>45864</v>
      </c>
      <c r="D2482" s="29" t="str">
        <f>VLOOKUP(B2482,辅助信息!E:K,7,FALSE)</f>
        <v>JWDDCD2025051800044</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_xlfn._xlws.FILTER(辅助信息!D:D,辅助信息!E:E=B2482)</f>
        <v>五冶建设成都怡心湖片区及龙泉驿医院等项目</v>
      </c>
    </row>
    <row r="2483" hidden="1" spans="2:18">
      <c r="B2483" s="29" t="s">
        <v>167</v>
      </c>
      <c r="C2483" s="59">
        <v>45864</v>
      </c>
      <c r="D2483" s="29" t="str">
        <f>VLOOKUP(B2483,辅助信息!E:K,7,FALSE)</f>
        <v>JWDDCD2025051800044</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_xlfn._xlws.FILTER(辅助信息!D:D,辅助信息!E:E=B2483)</f>
        <v>五冶建设成都怡心湖片区及龙泉驿医院等项目</v>
      </c>
    </row>
    <row r="2484" hidden="1" spans="2:18">
      <c r="B2484" s="29" t="s">
        <v>167</v>
      </c>
      <c r="C2484" s="59">
        <v>45866</v>
      </c>
      <c r="D2484" s="29" t="str">
        <f>VLOOKUP(B2484,辅助信息!E:K,7,FALSE)</f>
        <v>JWDDCD2025051800044</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84</v>
      </c>
      <c r="Q2484" s="18" t="str">
        <f>VLOOKUP(B2484,辅助信息!E:M,9,FALSE)</f>
        <v>ZTWM-CDGS-XS-2025-0073-五冶天府-成都怡心湖片区及龙泉驿医院等项目</v>
      </c>
      <c r="R2484" s="18" t="str">
        <f>_xlfn._xlws.FILTER(辅助信息!D:D,辅助信息!E:E=B2484)</f>
        <v>五冶建设成都怡心湖片区及龙泉驿医院等项目</v>
      </c>
    </row>
    <row r="2485" hidden="1" spans="2:18">
      <c r="B2485" s="29" t="s">
        <v>167</v>
      </c>
      <c r="C2485" s="59">
        <v>45866</v>
      </c>
      <c r="D2485" s="29" t="str">
        <f>VLOOKUP(B2485,辅助信息!E:K,7,FALSE)</f>
        <v>JWDDCD2025051800044</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84</v>
      </c>
      <c r="Q2485" s="18" t="str">
        <f>VLOOKUP(B2485,辅助信息!E:M,9,FALSE)</f>
        <v>ZTWM-CDGS-XS-2025-0073-五冶天府-成都怡心湖片区及龙泉驿医院等项目</v>
      </c>
      <c r="R2485" s="18" t="str">
        <f>_xlfn._xlws.FILTER(辅助信息!D:D,辅助信息!E:E=B2485)</f>
        <v>五冶建设成都怡心湖片区及龙泉驿医院等项目</v>
      </c>
    </row>
    <row r="2486" hidden="1" spans="2:18">
      <c r="B2486" s="29" t="s">
        <v>167</v>
      </c>
      <c r="C2486" s="59">
        <v>45866</v>
      </c>
      <c r="D2486" s="29" t="str">
        <f>VLOOKUP(B2486,辅助信息!E:K,7,FALSE)</f>
        <v>JWDDCD2025051800044</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84</v>
      </c>
      <c r="Q2486" s="18" t="str">
        <f>VLOOKUP(B2486,辅助信息!E:M,9,FALSE)</f>
        <v>ZTWM-CDGS-XS-2025-0073-五冶天府-成都怡心湖片区及龙泉驿医院等项目</v>
      </c>
      <c r="R2486" s="18" t="str">
        <f>_xlfn._xlws.FILTER(辅助信息!D:D,辅助信息!E:E=B2486)</f>
        <v>五冶建设成都怡心湖片区及龙泉驿医院等项目</v>
      </c>
    </row>
    <row r="2487" hidden="1" spans="2:18">
      <c r="B2487" s="29" t="s">
        <v>167</v>
      </c>
      <c r="C2487" s="59">
        <v>45866</v>
      </c>
      <c r="D2487" s="29" t="str">
        <f>VLOOKUP(B2487,辅助信息!E:K,7,FALSE)</f>
        <v>JWDDCD2025051800044</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84</v>
      </c>
      <c r="Q2487" s="18" t="str">
        <f>VLOOKUP(B2487,辅助信息!E:M,9,FALSE)</f>
        <v>ZTWM-CDGS-XS-2025-0073-五冶天府-成都怡心湖片区及龙泉驿医院等项目</v>
      </c>
      <c r="R2487" s="18" t="str">
        <f>_xlfn._xlws.FILTER(辅助信息!D:D,辅助信息!E:E=B2487)</f>
        <v>五冶建设成都怡心湖片区及龙泉驿医院等项目</v>
      </c>
    </row>
    <row r="2488" hidden="1" spans="2:18">
      <c r="B2488" s="29" t="s">
        <v>167</v>
      </c>
      <c r="C2488" s="59">
        <v>45866</v>
      </c>
      <c r="D2488" s="29" t="str">
        <f>VLOOKUP(B2488,辅助信息!E:K,7,FALSE)</f>
        <v>JWDDCD2025051800044</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84</v>
      </c>
      <c r="Q2488" s="18" t="str">
        <f>VLOOKUP(B2488,辅助信息!E:M,9,FALSE)</f>
        <v>ZTWM-CDGS-XS-2025-0073-五冶天府-成都怡心湖片区及龙泉驿医院等项目</v>
      </c>
      <c r="R2488" s="18" t="str">
        <f>_xlfn._xlws.FILTER(辅助信息!D:D,辅助信息!E:E=B2488)</f>
        <v>五冶建设成都怡心湖片区及龙泉驿医院等项目</v>
      </c>
    </row>
    <row r="2489" hidden="1" spans="2:18">
      <c r="B2489" s="29" t="s">
        <v>167</v>
      </c>
      <c r="C2489" s="59">
        <v>45866</v>
      </c>
      <c r="D2489" s="29" t="str">
        <f>VLOOKUP(B2489,辅助信息!E:K,7,FALSE)</f>
        <v>JWDDCD2025051800044</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84</v>
      </c>
      <c r="Q2489" s="18" t="str">
        <f>VLOOKUP(B2489,辅助信息!E:M,9,FALSE)</f>
        <v>ZTWM-CDGS-XS-2025-0073-五冶天府-成都怡心湖片区及龙泉驿医院等项目</v>
      </c>
      <c r="R2489" s="18" t="str">
        <f>_xlfn._xlws.FILTER(辅助信息!D:D,辅助信息!E:E=B2489)</f>
        <v>五冶建设成都怡心湖片区及龙泉驿医院等项目</v>
      </c>
    </row>
    <row r="2490" hidden="1" spans="2:18">
      <c r="B2490" s="29" t="s">
        <v>167</v>
      </c>
      <c r="C2490" s="59">
        <v>45866</v>
      </c>
      <c r="D2490" s="29" t="str">
        <f>VLOOKUP(B2490,辅助信息!E:K,7,FALSE)</f>
        <v>JWDDCD2025051800044</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84</v>
      </c>
      <c r="Q2490" s="18" t="str">
        <f>VLOOKUP(B2490,辅助信息!E:M,9,FALSE)</f>
        <v>ZTWM-CDGS-XS-2025-0073-五冶天府-成都怡心湖片区及龙泉驿医院等项目</v>
      </c>
      <c r="R2490" s="18" t="str">
        <f>_xlfn._xlws.FILTER(辅助信息!D:D,辅助信息!E:E=B2490)</f>
        <v>五冶建设成都怡心湖片区及龙泉驿医院等项目</v>
      </c>
    </row>
    <row r="2491" hidden="1" spans="2:18">
      <c r="B2491" s="29" t="s">
        <v>167</v>
      </c>
      <c r="C2491" s="59">
        <v>45866</v>
      </c>
      <c r="D2491" s="29" t="str">
        <f>VLOOKUP(B2491,辅助信息!E:K,7,FALSE)</f>
        <v>JWDDCD2025051800044</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84</v>
      </c>
      <c r="Q2491" s="18" t="str">
        <f>VLOOKUP(B2491,辅助信息!E:M,9,FALSE)</f>
        <v>ZTWM-CDGS-XS-2025-0073-五冶天府-成都怡心湖片区及龙泉驿医院等项目</v>
      </c>
      <c r="R2491" s="18" t="str">
        <f>_xlfn._xlws.FILTER(辅助信息!D:D,辅助信息!E:E=B2491)</f>
        <v>五冶建设成都怡心湖片区及龙泉驿医院等项目</v>
      </c>
    </row>
    <row r="2492" hidden="1" spans="2:18">
      <c r="B2492" s="29" t="s">
        <v>167</v>
      </c>
      <c r="C2492" s="59">
        <v>45866</v>
      </c>
      <c r="D2492" s="29" t="str">
        <f>VLOOKUP(B2492,辅助信息!E:K,7,FALSE)</f>
        <v>JWDDCD2025051800044</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84</v>
      </c>
      <c r="Q2492" s="18" t="str">
        <f>VLOOKUP(B2492,辅助信息!E:M,9,FALSE)</f>
        <v>ZTWM-CDGS-XS-2025-0073-五冶天府-成都怡心湖片区及龙泉驿医院等项目</v>
      </c>
      <c r="R2492" s="18" t="str">
        <f>_xlfn._xlws.FILTER(辅助信息!D:D,辅助信息!E:E=B2492)</f>
        <v>五冶建设成都怡心湖片区及龙泉驿医院等项目</v>
      </c>
    </row>
    <row r="2493" hidden="1" spans="2:18">
      <c r="B2493" s="29" t="s">
        <v>167</v>
      </c>
      <c r="C2493" s="59">
        <v>45866</v>
      </c>
      <c r="D2493" s="29" t="str">
        <f>VLOOKUP(B2493,辅助信息!E:K,7,FALSE)</f>
        <v>JWDDCD2025051800044</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84</v>
      </c>
      <c r="Q2493" s="18" t="str">
        <f>VLOOKUP(B2493,辅助信息!E:M,9,FALSE)</f>
        <v>ZTWM-CDGS-XS-2025-0073-五冶天府-成都怡心湖片区及龙泉驿医院等项目</v>
      </c>
      <c r="R2493" s="18" t="str">
        <f>_xlfn._xlws.FILTER(辅助信息!D:D,辅助信息!E:E=B2493)</f>
        <v>五冶建设成都怡心湖片区及龙泉驿医院等项目</v>
      </c>
    </row>
    <row r="2494" hidden="1" spans="2:18">
      <c r="B2494" s="29" t="s">
        <v>167</v>
      </c>
      <c r="C2494" s="59">
        <v>45866</v>
      </c>
      <c r="D2494" s="29" t="str">
        <f>VLOOKUP(B2494,辅助信息!E:K,7,FALSE)</f>
        <v>JWDDCD2025051800044</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84</v>
      </c>
      <c r="Q2494" s="18" t="str">
        <f>VLOOKUP(B2494,辅助信息!E:M,9,FALSE)</f>
        <v>ZTWM-CDGS-XS-2025-0073-五冶天府-成都怡心湖片区及龙泉驿医院等项目</v>
      </c>
      <c r="R2494" s="18" t="str">
        <f>_xlfn._xlws.FILTER(辅助信息!D:D,辅助信息!E:E=B2494)</f>
        <v>五冶建设成都怡心湖片区及龙泉驿医院等项目</v>
      </c>
    </row>
    <row r="2495" hidden="1" spans="2:18">
      <c r="B2495" s="29" t="s">
        <v>167</v>
      </c>
      <c r="C2495" s="59">
        <v>45866</v>
      </c>
      <c r="D2495" s="29" t="str">
        <f>VLOOKUP(B2495,辅助信息!E:K,7,FALSE)</f>
        <v>JWDDCD2025051800044</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84</v>
      </c>
      <c r="Q2495" s="18" t="str">
        <f>VLOOKUP(B2495,辅助信息!E:M,9,FALSE)</f>
        <v>ZTWM-CDGS-XS-2025-0073-五冶天府-成都怡心湖片区及龙泉驿医院等项目</v>
      </c>
      <c r="R2495" s="18" t="str">
        <f>_xlfn._xlws.FILTER(辅助信息!D:D,辅助信息!E:E=B2495)</f>
        <v>五冶建设成都怡心湖片区及龙泉驿医院等项目</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84</v>
      </c>
      <c r="Q2496" s="18" t="str">
        <f>VLOOKUP(B2496,辅助信息!E:M,9,FALSE)</f>
        <v>ZTWM-CDGS-XS-2024-0134-商投建工达州中医药科技成果示范园项目</v>
      </c>
      <c r="R2496" s="18" t="str">
        <f>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84</v>
      </c>
      <c r="Q2497" s="18" t="str">
        <f>VLOOKUP(B2497,辅助信息!E:M,9,FALSE)</f>
        <v>ZTWM-CDGS-XS-2024-0134-商投建工达州中医药科技成果示范园项目</v>
      </c>
      <c r="R2497" s="18" t="str">
        <f>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84</v>
      </c>
      <c r="Q2498" s="18" t="str">
        <f>VLOOKUP(B2498,辅助信息!E:M,9,FALSE)</f>
        <v>ZTWM-CDGS-XS-2024-0134-商投建工达州中医药科技成果示范园项目</v>
      </c>
      <c r="R2498" s="18" t="str">
        <f>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84</v>
      </c>
      <c r="Q2499" s="18" t="str">
        <f>VLOOKUP(B2499,辅助信息!E:M,9,FALSE)</f>
        <v>ZTWM-CDGS-XS-2024-0134-商投建工达州中医药科技成果示范园项目</v>
      </c>
      <c r="R2499" s="18" t="str">
        <f>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84</v>
      </c>
      <c r="Q2500" s="18" t="str">
        <f>VLOOKUP(B2500,辅助信息!E:M,9,FALSE)</f>
        <v>ZTWM-CDGS-XS-2024-0134-商投建工达州中医药科技成果示范园项目</v>
      </c>
      <c r="R2500" s="18" t="str">
        <f>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84</v>
      </c>
      <c r="Q2501" s="18" t="str">
        <f>VLOOKUP(B2501,辅助信息!E:M,9,FALSE)</f>
        <v>ZTWM-CDGS-XS-2024-0134-商投建工达州中医药科技成果示范园项目</v>
      </c>
      <c r="R2501" s="18" t="str">
        <f>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84</v>
      </c>
      <c r="Q2502" s="18" t="str">
        <f>VLOOKUP(B2502,辅助信息!E:M,9,FALSE)</f>
        <v>ZTWM-CDGS-XS-2024-0134-商投建工达州中医药科技成果示范园项目</v>
      </c>
      <c r="R2502" s="18" t="str">
        <f>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81</v>
      </c>
      <c r="Q2503" s="18" t="str">
        <f>VLOOKUP(B2503,辅助信息!E:M,9,FALSE)</f>
        <v>ZTWM-CDGS-XS-2024-0092-华西-萌海科创农业生态谷</v>
      </c>
      <c r="R2503" s="18" t="str">
        <f>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81</v>
      </c>
      <c r="Q2504" s="18" t="str">
        <f>VLOOKUP(B2504,辅助信息!E:M,9,FALSE)</f>
        <v>ZTWM-CDGS-XS-2024-0092-华西-萌海科创农业生态谷</v>
      </c>
      <c r="R2504" s="18" t="str">
        <f>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81</v>
      </c>
      <c r="Q2505" s="18" t="str">
        <f>VLOOKUP(B2505,辅助信息!E:M,9,FALSE)</f>
        <v>ZTWM-CDGS-XS-2024-0092-华西-萌海科创农业生态谷</v>
      </c>
      <c r="R2505" s="18" t="str">
        <f>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81</v>
      </c>
      <c r="Q2506" s="18" t="str">
        <f>VLOOKUP(B2506,辅助信息!E:M,9,FALSE)</f>
        <v>ZTWM-CDGS-XS-2024-0092-华西-萌海科创农业生态谷</v>
      </c>
      <c r="R2506" s="18" t="str">
        <f>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81</v>
      </c>
      <c r="Q2507" s="18" t="str">
        <f>VLOOKUP(B2507,辅助信息!E:M,9,FALSE)</f>
        <v>ZTWM-CDGS-XS-2024-0092-华西-萌海科创农业生态谷</v>
      </c>
      <c r="R2507" s="18" t="str">
        <f>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81</v>
      </c>
      <c r="Q2508" s="18" t="str">
        <f>VLOOKUP(B2508,辅助信息!E:M,9,FALSE)</f>
        <v>ZTWM-CDGS-XS-2024-0092-华西-萌海科创农业生态谷</v>
      </c>
      <c r="R2508" s="18" t="str">
        <f>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81</v>
      </c>
      <c r="Q2509" s="18" t="str">
        <f>VLOOKUP(B2509,辅助信息!E:M,9,FALSE)</f>
        <v>ZTWM-CDGS-XS-2024-0092-华西-萌海科创农业生态谷</v>
      </c>
      <c r="R2509" s="18" t="str">
        <f>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81</v>
      </c>
      <c r="Q2510" s="18" t="str">
        <f>VLOOKUP(B2510,辅助信息!E:M,9,FALSE)</f>
        <v>ZTWM-CDGS-XS-2024-0092-华西-萌海科创农业生态谷</v>
      </c>
      <c r="R2510" s="18" t="str">
        <f>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81</v>
      </c>
      <c r="Q2511" s="18" t="str">
        <f>VLOOKUP(B2511,辅助信息!E:M,9,FALSE)</f>
        <v>ZTWM-CDGS-XS-2024-0092-华西-萌海科创农业生态谷</v>
      </c>
      <c r="R2511" s="18" t="str">
        <f>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81</v>
      </c>
      <c r="Q2512" s="18" t="str">
        <f>VLOOKUP(B2512,辅助信息!E:M,9,FALSE)</f>
        <v>ZTWM-CDGS-XS-2024-0092-华西-萌海科创农业生态谷</v>
      </c>
      <c r="R2512" s="18" t="str">
        <f>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84</v>
      </c>
      <c r="Q2513" s="18" t="str">
        <f>VLOOKUP(B2513,辅助信息!E:M,9,FALSE)</f>
        <v>ZTWM-CDGS-XS-2025-0033-中铁武汉电气化局集团有限公司成达万高速铁路强电工程项目</v>
      </c>
      <c r="R2513" s="18" t="str">
        <f>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84</v>
      </c>
      <c r="Q2514" s="18" t="str">
        <f>VLOOKUP(B2514,辅助信息!E:M,9,FALSE)</f>
        <v>ZTWM-CDGS-XS-2025-0033-中铁武汉电气化局集团有限公司成达万高速铁路强电工程项目</v>
      </c>
      <c r="R2514" s="18" t="str">
        <f>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84</v>
      </c>
      <c r="Q2515" s="18" t="str">
        <f>VLOOKUP(B2515,辅助信息!E:M,9,FALSE)</f>
        <v>ZTWM-CDGS-XS-2025-0033-中铁武汉电气化局集团有限公司成达万高速铁路强电工程项目</v>
      </c>
      <c r="R2515" s="18" t="str">
        <f>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84</v>
      </c>
      <c r="Q2516" s="18" t="str">
        <f>VLOOKUP(B2516,辅助信息!E:M,9,FALSE)</f>
        <v>ZTWM-CDGS-XS-2025-0033-中铁武汉电气化局集团有限公司成达万高速铁路强电工程项目</v>
      </c>
      <c r="R2516" s="18" t="str">
        <f>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84</v>
      </c>
      <c r="Q2517" s="18" t="str">
        <f>VLOOKUP(B2517,辅助信息!E:M,9,FALSE)</f>
        <v>ZTWM-CDGS-XS-2025-0033-中铁武汉电气化局集团有限公司成达万高速铁路强电工程项目</v>
      </c>
      <c r="R2517" s="18" t="str">
        <f>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84</v>
      </c>
      <c r="Q2518" s="18" t="str">
        <f>VLOOKUP(B2518,辅助信息!E:M,9,FALSE)</f>
        <v>ZTWM-CDGS-XS-2025-0033-中铁武汉电气化局集团有限公司成达万高速铁路强电工程项目</v>
      </c>
      <c r="R2518" s="18" t="str">
        <f>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84</v>
      </c>
      <c r="Q2519" s="18" t="str">
        <f>VLOOKUP(B2519,辅助信息!E:M,9,FALSE)</f>
        <v>ZTWM-CDGS-XS-2025-0033-中铁武汉电气化局集团有限公司成达万高速铁路强电工程项目</v>
      </c>
      <c r="R2519" s="18" t="str">
        <f>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84</v>
      </c>
      <c r="Q2520" s="18" t="str">
        <f>VLOOKUP(B2520,辅助信息!E:M,9,FALSE)</f>
        <v>ZTWM-CDGS-XS-2025-0033-中铁武汉电气化局集团有限公司成达万高速铁路强电工程项目</v>
      </c>
      <c r="R2520" s="18" t="str">
        <f>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84</v>
      </c>
      <c r="Q2521" s="18" t="str">
        <f>VLOOKUP(B2521,辅助信息!E:M,9,FALSE)</f>
        <v>ZTWM-CDGS-XS-2025-0033-中铁武汉电气化局集团有限公司成达万高速铁路强电工程项目</v>
      </c>
      <c r="R2521" s="18" t="str">
        <f>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82</v>
      </c>
      <c r="Q2522" s="18" t="str">
        <f>VLOOKUP(B2522,辅助信息!E:M,9,FALSE)</f>
        <v>ZTWM-CDGS-XS-2024-0030-华西集采-简州大道</v>
      </c>
      <c r="R2522" s="18" t="str">
        <f>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82</v>
      </c>
      <c r="Q2523" s="18" t="str">
        <f>VLOOKUP(B2523,辅助信息!E:M,9,FALSE)</f>
        <v>ZTWM-CDGS-XS-2024-0030-华西集采-简州大道</v>
      </c>
      <c r="R2523" s="18" t="str">
        <f>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82</v>
      </c>
      <c r="Q2524" s="18" t="str">
        <f>VLOOKUP(B2524,辅助信息!E:M,9,FALSE)</f>
        <v>ZTWM-CDGS-XS-2024-0030-华西集采-简州大道</v>
      </c>
      <c r="R2524" s="18" t="str">
        <f>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82</v>
      </c>
      <c r="Q2525" s="18" t="str">
        <f>VLOOKUP(B2525,辅助信息!E:M,9,FALSE)</f>
        <v>ZTWM-CDGS-XS-2024-0030-华西集采-简州大道</v>
      </c>
      <c r="R2525" s="18" t="str">
        <f>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82</v>
      </c>
      <c r="Q2526" s="18" t="str">
        <f>VLOOKUP(B2526,辅助信息!E:M,9,FALSE)</f>
        <v>ZTWM-CDGS-XS-2024-0030-华西集采-简州大道</v>
      </c>
      <c r="R2526" s="18" t="str">
        <f>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82</v>
      </c>
      <c r="Q2527" s="18" t="str">
        <f>VLOOKUP(B2527,辅助信息!E:M,9,FALSE)</f>
        <v>ZTWM-CDGS-XS-2024-0030-华西集采-简州大道</v>
      </c>
      <c r="R2527" s="18" t="str">
        <f>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82</v>
      </c>
      <c r="Q2528" s="18" t="str">
        <f>VLOOKUP(B2528,辅助信息!E:M,9,FALSE)</f>
        <v>ZTWM-CDGS-XS-2024-0030-华西集采-简州大道</v>
      </c>
      <c r="R2528" s="18" t="str">
        <f>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82</v>
      </c>
      <c r="Q2529" s="18" t="str">
        <f>VLOOKUP(B2529,辅助信息!E:M,9,FALSE)</f>
        <v>ZTWM-CDGS-XS-2024-0030-华西集采-简州大道</v>
      </c>
      <c r="R2529" s="18" t="str">
        <f>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82</v>
      </c>
      <c r="Q2530" s="18" t="str">
        <f>VLOOKUP(B2530,辅助信息!E:M,9,FALSE)</f>
        <v>ZTWM-CDGS-XS-2024-0030-华西集采-简州大道</v>
      </c>
      <c r="R2530" s="18" t="str">
        <f>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82</v>
      </c>
      <c r="Q2531" s="18" t="str">
        <f>VLOOKUP(B2531,辅助信息!E:M,9,FALSE)</f>
        <v>ZTWM-CDGS-XS-2024-0030-华西集采-简州大道</v>
      </c>
      <c r="R2531" s="18" t="str">
        <f>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82</v>
      </c>
      <c r="Q2532" s="18" t="str">
        <f>VLOOKUP(B2532,辅助信息!E:M,9,FALSE)</f>
        <v>ZTWM-CDGS-XS-2024-0030-华西集采-简州大道</v>
      </c>
      <c r="R2532" s="18" t="str">
        <f>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82</v>
      </c>
      <c r="Q2533" s="18" t="str">
        <f>VLOOKUP(B2533,辅助信息!E:M,9,FALSE)</f>
        <v>ZTWM-CDYXGS-XS-2025-0014-宜宾兴港建材-三江新区长江工业园片区保障性租赁住房建设项目</v>
      </c>
      <c r="R2533" s="18" t="str">
        <f>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82</v>
      </c>
      <c r="Q2534" s="18" t="str">
        <f>VLOOKUP(B2534,辅助信息!E:M,9,FALSE)</f>
        <v>ZTWM-CDYXGS-XS-2025-0014-宜宾兴港建材-三江新区长江工业园片区保障性租赁住房建设项目</v>
      </c>
      <c r="R2534" s="18" t="str">
        <f>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82</v>
      </c>
      <c r="Q2535" s="18" t="str">
        <f>VLOOKUP(B2535,辅助信息!E:M,9,FALSE)</f>
        <v>ZTWM-CDYXGS-XS-2025-0014-宜宾兴港建材-三江新区长江工业园片区保障性租赁住房建设项目</v>
      </c>
      <c r="R2535" s="18" t="str">
        <f>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82</v>
      </c>
      <c r="Q2536" s="18" t="str">
        <f>VLOOKUP(B2536,辅助信息!E:M,9,FALSE)</f>
        <v>ZTWM-CDYXGS-XS-2025-0014-宜宾兴港建材-三江新区长江工业园片区保障性租赁住房建设项目</v>
      </c>
      <c r="R2536" s="18" t="str">
        <f>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82</v>
      </c>
      <c r="Q2537" s="18" t="str">
        <f>VLOOKUP(B2537,辅助信息!E:M,9,FALSE)</f>
        <v>ZTWM-CDYXGS-XS-2025-0014-宜宾兴港建材-三江新区长江工业园片区保障性租赁住房建设项目</v>
      </c>
      <c r="R2537" s="18" t="str">
        <f>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82</v>
      </c>
      <c r="Q2538" s="18" t="str">
        <f>VLOOKUP(B2538,辅助信息!E:M,9,FALSE)</f>
        <v>ZTWM-CDYXGS-XS-2025-0014-宜宾兴港建材-三江新区长江工业园片区保障性租赁住房建设项目</v>
      </c>
      <c r="R2538" s="18" t="str">
        <f>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82</v>
      </c>
      <c r="Q2539" s="18" t="str">
        <f>VLOOKUP(B2539,辅助信息!E:M,9,FALSE)</f>
        <v>ZTWM-CDYXGS-XS-2025-0014-宜宾兴港建材-三江新区长江工业园片区保障性租赁住房建设项目</v>
      </c>
      <c r="R2539" s="18" t="str">
        <f>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82</v>
      </c>
      <c r="Q2540" s="18" t="str">
        <f>VLOOKUP(B2540,辅助信息!E:M,9,FALSE)</f>
        <v>ZTWM-CDYXGS-XS-2025-0014-宜宾兴港建材-三江新区长江工业园片区保障性租赁住房建设项目</v>
      </c>
      <c r="R2540" s="18" t="str">
        <f>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82</v>
      </c>
      <c r="Q2541" s="18" t="str">
        <f>VLOOKUP(B2541,辅助信息!E:M,9,FALSE)</f>
        <v>ZTWM-CDYXGS-XS-2025-0014-宜宾兴港建材-三江新区长江工业园片区保障性租赁住房建设项目</v>
      </c>
      <c r="R2541" s="18" t="str">
        <f>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82</v>
      </c>
      <c r="Q2542" s="18" t="str">
        <f>VLOOKUP(B2542,辅助信息!E:M,9,FALSE)</f>
        <v>ZTWM-CDGS-XS-2025-0126-四川机司-乐山市校地共建产教融合基地配套设施项目施工二标段钢筋采购合同</v>
      </c>
      <c r="R2542" s="18" t="str">
        <f>_xlfn._xlws.FILTER(辅助信息!D:D,辅助信息!E:E=B2542)</f>
        <v>乐山市校地共建产教融合基地配套设施项目（一,二标段）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82</v>
      </c>
      <c r="Q2543" s="18" t="str">
        <f>VLOOKUP(B2543,辅助信息!E:M,9,FALSE)</f>
        <v>ZTWM-CDGS-XS-2025-0126-四川机司-乐山市校地共建产教融合基地配套设施项目施工二标段钢筋采购合同</v>
      </c>
      <c r="R2543" s="18" t="str">
        <f>_xlfn._xlws.FILTER(辅助信息!D:D,辅助信息!E:E=B2543)</f>
        <v>乐山市校地共建产教融合基地配套设施项目（一,二标段）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82</v>
      </c>
      <c r="Q2544" s="18" t="str">
        <f>VLOOKUP(B2544,辅助信息!E:M,9,FALSE)</f>
        <v>ZTWM-CDGS-XS-2025-0126-四川机司-乐山市校地共建产教融合基地配套设施项目施工二标段钢筋采购合同</v>
      </c>
      <c r="R2544" s="18" t="str">
        <f>_xlfn._xlws.FILTER(辅助信息!D:D,辅助信息!E:E=B2544)</f>
        <v>乐山市校地共建产教融合基地配套设施项目（一,二标段）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82</v>
      </c>
      <c r="Q2545" s="18" t="str">
        <f>VLOOKUP(B2545,辅助信息!E:M,9,FALSE)</f>
        <v>ZTWM-CDGS-XS-2025-0126-四川机司-乐山市校地共建产教融合基地配套设施项目施工二标段钢筋采购合同</v>
      </c>
      <c r="R2545" s="18" t="str">
        <f>_xlfn._xlws.FILTER(辅助信息!D:D,辅助信息!E:E=B2545)</f>
        <v>乐山市校地共建产教融合基地配套设施项目（一,二标段）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82</v>
      </c>
      <c r="Q2546" s="18" t="str">
        <f>VLOOKUP(B2546,辅助信息!E:M,9,FALSE)</f>
        <v>ZTWM-CDGS-XS-2025-0126-四川机司-乐山市校地共建产教融合基地配套设施项目施工二标段钢筋采购合同</v>
      </c>
      <c r="R2546" s="18" t="str">
        <f>_xlfn._xlws.FILTER(辅助信息!D:D,辅助信息!E:E=B2546)</f>
        <v>乐山市校地共建产教融合基地配套设施项目（一,二标段）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82</v>
      </c>
      <c r="Q2547" s="18" t="str">
        <f>VLOOKUP(B2547,辅助信息!E:M,9,FALSE)</f>
        <v>ZTWM-CDGS-XS-2025-0126-四川机司-乐山市校地共建产教融合基地配套设施项目施工二标段钢筋采购合同</v>
      </c>
      <c r="R2547" s="18" t="str">
        <f>_xlfn._xlws.FILTER(辅助信息!D:D,辅助信息!E:E=B2547)</f>
        <v>乐山市校地共建产教融合基地配套设施项目（一,二标段）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82</v>
      </c>
      <c r="Q2548" s="18" t="str">
        <f>VLOOKUP(B2548,辅助信息!E:M,9,FALSE)</f>
        <v>ZTWM-CDGS-XS-2025-0126-四川机司-乐山市校地共建产教融合基地配套设施项目施工二标段钢筋采购合同</v>
      </c>
      <c r="R2548" s="18" t="str">
        <f>_xlfn._xlws.FILTER(辅助信息!D:D,辅助信息!E:E=B2548)</f>
        <v>乐山市校地共建产教融合基地配套设施项目（一,二标段）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80</v>
      </c>
      <c r="Q2549" s="18" t="str">
        <f>VLOOKUP(B2549,辅助信息!E:M,9,FALSE)</f>
        <v>ZTWM-CDGS-XS-2024-0030-华西集采-简州大道</v>
      </c>
      <c r="R2549" s="18" t="str">
        <f>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80</v>
      </c>
      <c r="Q2550" s="18" t="str">
        <f>VLOOKUP(B2550,辅助信息!E:M,9,FALSE)</f>
        <v>ZTWM-CDGS-XS-2024-0030-华西集采-简州大道</v>
      </c>
      <c r="R2550" s="18" t="str">
        <f>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80</v>
      </c>
      <c r="Q2551" s="18" t="str">
        <f>VLOOKUP(B2551,辅助信息!E:M,9,FALSE)</f>
        <v>ZTWM-CDGS-XS-2024-0030-华西集采-简州大道</v>
      </c>
      <c r="R2551" s="18" t="str">
        <f>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80</v>
      </c>
      <c r="Q2552" s="18" t="str">
        <f>VLOOKUP(B2552,辅助信息!E:M,9,FALSE)</f>
        <v>ZTWM-CDGS-XS-2024-0030-华西集采-简州大道</v>
      </c>
      <c r="R2552" s="18" t="str">
        <f>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80</v>
      </c>
      <c r="Q2553" s="18" t="str">
        <f>VLOOKUP(B2553,辅助信息!E:M,9,FALSE)</f>
        <v>ZTWM-CDGS-XS-2024-0030-华西集采-简州大道</v>
      </c>
      <c r="R2553" s="18" t="str">
        <f>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80</v>
      </c>
      <c r="Q2554" s="18" t="str">
        <f>VLOOKUP(B2554,辅助信息!E:M,9,FALSE)</f>
        <v>ZTWM-CDGS-XS-2024-0030-华西集采-简州大道</v>
      </c>
      <c r="R2554" s="18" t="str">
        <f>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80</v>
      </c>
      <c r="Q2555" s="18" t="str">
        <f>VLOOKUP(B2555,辅助信息!E:M,9,FALSE)</f>
        <v>ZTWM-CDGS-XS-2024-0030-华西集采-简州大道</v>
      </c>
      <c r="R2555" s="18" t="str">
        <f>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80</v>
      </c>
      <c r="Q2556" s="18" t="str">
        <f>VLOOKUP(B2556,辅助信息!E:M,9,FALSE)</f>
        <v>ZTWM-CDGS-XS-2024-0030-华西集采-简州大道</v>
      </c>
      <c r="R2556" s="18" t="str">
        <f>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80</v>
      </c>
      <c r="Q2557" s="18" t="str">
        <f>VLOOKUP(B2557,辅助信息!E:M,9,FALSE)</f>
        <v>ZTWM-CDGS-XS-2024-0030-华西集采-简州大道</v>
      </c>
      <c r="R2557" s="18" t="str">
        <f>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80</v>
      </c>
      <c r="Q2558" s="18" t="str">
        <f>VLOOKUP(B2558,辅助信息!E:M,9,FALSE)</f>
        <v>ZTWM-CDGS-XS-2024-0134-商投建工达州中医药科技成果示范园项目</v>
      </c>
      <c r="R2558" s="18" t="str">
        <f>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80</v>
      </c>
      <c r="Q2559" s="18" t="str">
        <f>VLOOKUP(B2559,辅助信息!E:M,9,FALSE)</f>
        <v>ZTWM-CDGS-XS-2024-0134-商投建工达州中医药科技成果示范园项目</v>
      </c>
      <c r="R2559" s="18" t="str">
        <f>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80</v>
      </c>
      <c r="Q2560" s="18" t="str">
        <f>VLOOKUP(B2560,辅助信息!E:M,9,FALSE)</f>
        <v>ZTWM-CDGS-XS-2024-0134-商投建工达州中医药科技成果示范园项目</v>
      </c>
      <c r="R2560" s="18" t="str">
        <f>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80</v>
      </c>
      <c r="Q2561" s="18" t="str">
        <f>VLOOKUP(B2561,辅助信息!E:M,9,FALSE)</f>
        <v>ZTWM-CDGS-XS-2024-0134-商投建工达州中医药科技成果示范园项目</v>
      </c>
      <c r="R2561" s="18" t="str">
        <f>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80</v>
      </c>
      <c r="Q2562" s="18" t="str">
        <f>VLOOKUP(B2562,辅助信息!E:M,9,FALSE)</f>
        <v>ZTWM-CDGS-XS-2024-0134-商投建工达州中医药科技成果示范园项目</v>
      </c>
      <c r="R2562" s="18" t="str">
        <f>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80</v>
      </c>
      <c r="Q2563" s="18" t="str">
        <f>VLOOKUP(B2563,辅助信息!E:M,9,FALSE)</f>
        <v>ZTWM-CDGS-XS-2024-0134-商投建工达州中医药科技成果示范园项目</v>
      </c>
      <c r="R2563" s="18" t="str">
        <f>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80</v>
      </c>
      <c r="Q2564" s="18" t="str">
        <f>VLOOKUP(B2564,辅助信息!E:M,9,FALSE)</f>
        <v>ZTWM-CDGS-XS-2024-0134-商投建工达州中医药科技成果示范园项目</v>
      </c>
      <c r="R2564" s="18" t="str">
        <f>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80</v>
      </c>
      <c r="Q2565" s="18" t="str">
        <f>VLOOKUP(B2565,辅助信息!E:M,9,FALSE)</f>
        <v>ZTWM-CDYXGS-XS-2025-0014-宜宾兴港建材-三江新区长江工业园片区保障性租赁住房建设项目</v>
      </c>
      <c r="R2565" s="18" t="str">
        <f>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80</v>
      </c>
      <c r="Q2566" s="18" t="str">
        <f>VLOOKUP(B2566,辅助信息!E:M,9,FALSE)</f>
        <v>ZTWM-CDYXGS-XS-2025-0014-宜宾兴港建材-三江新区长江工业园片区保障性租赁住房建设项目</v>
      </c>
      <c r="R2566" s="18" t="str">
        <f>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80</v>
      </c>
      <c r="Q2567" s="18" t="str">
        <f>VLOOKUP(B2567,辅助信息!E:M,9,FALSE)</f>
        <v>ZTWM-CDYXGS-XS-2025-0014-宜宾兴港建材-三江新区长江工业园片区保障性租赁住房建设项目</v>
      </c>
      <c r="R2567" s="18" t="str">
        <f>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80</v>
      </c>
      <c r="Q2568" s="18" t="str">
        <f>VLOOKUP(B2568,辅助信息!E:M,9,FALSE)</f>
        <v>ZTWM-CDYXGS-XS-2025-0014-宜宾兴港建材-三江新区长江工业园片区保障性租赁住房建设项目</v>
      </c>
      <c r="R2568" s="18" t="str">
        <f>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80</v>
      </c>
      <c r="Q2569" s="18" t="str">
        <f>VLOOKUP(B2569,辅助信息!E:M,9,FALSE)</f>
        <v>ZTWM-CDGS-XS-2024-0169-中冶西部钢构-宜宾市南溪区幸福路东路,高县月江镇建设项目</v>
      </c>
      <c r="R2569" s="18" t="str">
        <f>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80</v>
      </c>
      <c r="Q2570" s="18" t="str">
        <f>VLOOKUP(B2570,辅助信息!E:M,9,FALSE)</f>
        <v>ZTWM-CDGS-XS-2024-0169-中冶西部钢构-宜宾市南溪区幸福路东路,高县月江镇建设项目</v>
      </c>
      <c r="R2570" s="18" t="str">
        <f>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80</v>
      </c>
      <c r="Q2571" s="18" t="str">
        <f>VLOOKUP(B2571,辅助信息!E:M,9,FALSE)</f>
        <v>ZTWM-CDGS-XS-2024-0169-中冶西部钢构-宜宾市南溪区幸福路东路,高县月江镇建设项目</v>
      </c>
      <c r="R2571" s="18" t="str">
        <f>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80</v>
      </c>
      <c r="Q2572" s="18" t="str">
        <f>VLOOKUP(B2572,辅助信息!E:M,9,FALSE)</f>
        <v>ZTWM-CDGS-XS-2024-0169-中冶西部钢构-宜宾市南溪区幸福路东路,高县月江镇建设项目</v>
      </c>
      <c r="R2572" s="18" t="str">
        <f>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80</v>
      </c>
      <c r="Q2573" s="18" t="str">
        <f>VLOOKUP(B2573,辅助信息!E:M,9,FALSE)</f>
        <v>ZTWM-CDGS-XS-2024-0169-中冶西部钢构-宜宾市南溪区幸福路东路,高县月江镇建设项目</v>
      </c>
      <c r="R2573" s="18" t="str">
        <f>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80</v>
      </c>
      <c r="Q2574" s="18" t="str">
        <f>VLOOKUP(B2574,辅助信息!E:M,9,FALSE)</f>
        <v>ZTWM-CDGS-XS-2024-0169-中冶西部钢构-宜宾市南溪区幸福路东路,高县月江镇建设项目</v>
      </c>
      <c r="R2574" s="18" t="str">
        <f>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80</v>
      </c>
      <c r="Q2575" s="18" t="str">
        <f>VLOOKUP(B2575,辅助信息!E:M,9,FALSE)</f>
        <v>ZTWM-CDGS-XS-2024-0169-中冶西部钢构-宜宾市南溪区幸福路东路,高县月江镇建设项目</v>
      </c>
      <c r="R2575" s="18" t="str">
        <f>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80</v>
      </c>
      <c r="Q2576" s="18" t="str">
        <f>VLOOKUP(B2576,辅助信息!E:M,9,FALSE)</f>
        <v>ZTWM-CDGS-XS-2024-0134-商投建工达州中医药科技成果示范园项目</v>
      </c>
      <c r="R2576" s="18" t="str">
        <f>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76</v>
      </c>
      <c r="Q2582" s="18" t="str">
        <f>VLOOKUP(B2582,辅助信息!E:M,9,FALSE)</f>
        <v>ZTWM-CDGS-XS-2025-0126-四川机司-乐山市校地共建产教融合基地配套设施项目施工二标段钢筋采购合同</v>
      </c>
      <c r="R2582" s="18" t="str">
        <f>_xlfn._xlws.FILTER(辅助信息!D:D,辅助信息!E:E=B2582)</f>
        <v>乐山市校地共建产教融合基地配套设施项目（一,二标段）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76</v>
      </c>
      <c r="Q2583" s="18" t="str">
        <f>VLOOKUP(B2583,辅助信息!E:M,9,FALSE)</f>
        <v>ZTWM-CDGS-XS-2025-0126-四川机司-乐山市校地共建产教融合基地配套设施项目施工二标段钢筋采购合同</v>
      </c>
      <c r="R2583" s="18" t="str">
        <f>_xlfn._xlws.FILTER(辅助信息!D:D,辅助信息!E:E=B2583)</f>
        <v>乐山市校地共建产教融合基地配套设施项目（一,二标段）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76</v>
      </c>
      <c r="Q2584" s="18" t="str">
        <f>VLOOKUP(B2584,辅助信息!E:M,9,FALSE)</f>
        <v>ZTWM-CDGS-XS-2025-0126-四川机司-乐山市校地共建产教融合基地配套设施项目施工二标段钢筋采购合同</v>
      </c>
      <c r="R2584" s="18" t="str">
        <f>_xlfn._xlws.FILTER(辅助信息!D:D,辅助信息!E:E=B2584)</f>
        <v>乐山市校地共建产教融合基地配套设施项目（一,二标段）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76</v>
      </c>
      <c r="Q2585" s="18" t="str">
        <f>VLOOKUP(B2585,辅助信息!E:M,9,FALSE)</f>
        <v>ZTWM-CDGS-XS-2025-0126-四川机司-乐山市校地共建产教融合基地配套设施项目施工二标段钢筋采购合同</v>
      </c>
      <c r="R2585" s="18" t="str">
        <f>_xlfn._xlws.FILTER(辅助信息!D:D,辅助信息!E:E=B2585)</f>
        <v>乐山市校地共建产教融合基地配套设施项目（一,二标段）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76</v>
      </c>
      <c r="Q2586" s="18" t="str">
        <f>VLOOKUP(B2586,辅助信息!E:M,9,FALSE)</f>
        <v>ZTWM-CDGS-XS-2025-0126-四川机司-乐山市校地共建产教融合基地配套设施项目施工二标段钢筋采购合同</v>
      </c>
      <c r="R2586" s="18" t="str">
        <f>_xlfn._xlws.FILTER(辅助信息!D:D,辅助信息!E:E=B2586)</f>
        <v>乐山市校地共建产教融合基地配套设施项目（一,二标段）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76</v>
      </c>
      <c r="Q2587" s="18" t="str">
        <f>VLOOKUP(B2587,辅助信息!E:M,9,FALSE)</f>
        <v>ZTWM-CDGS-XS-2025-0126-四川机司-乐山市校地共建产教融合基地配套设施项目施工二标段钢筋采购合同</v>
      </c>
      <c r="R2587" s="18" t="str">
        <f>_xlfn._xlws.FILTER(辅助信息!D:D,辅助信息!E:E=B2587)</f>
        <v>乐山市校地共建产教融合基地配套设施项目（一,二标段）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76</v>
      </c>
      <c r="Q2588" s="18" t="str">
        <f>VLOOKUP(B2588,辅助信息!E:M,9,FALSE)</f>
        <v>ZTWM-CDGS-XS-2025-0126-四川机司-乐山市校地共建产教融合基地配套设施项目施工二标段钢筋采购合同</v>
      </c>
      <c r="R2588" s="18" t="str">
        <f>_xlfn._xlws.FILTER(辅助信息!D:D,辅助信息!E:E=B2588)</f>
        <v>乐山市校地共建产教融合基地配套设施项目（一,二标段）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76</v>
      </c>
      <c r="Q2589" s="18" t="str">
        <f>VLOOKUP(B2589,辅助信息!E:M,9,FALSE)</f>
        <v>ZTWM-CDGS-XS-2025-0126-四川机司-乐山市校地共建产教融合基地配套设施项目施工二标段钢筋采购合同</v>
      </c>
      <c r="R2589" s="18" t="str">
        <f>_xlfn._xlws.FILTER(辅助信息!D:D,辅助信息!E:E=B2589)</f>
        <v>乐山市校地共建产教融合基地配套设施项目（一,二标段）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76</v>
      </c>
      <c r="Q2590" s="18" t="str">
        <f>VLOOKUP(B2590,辅助信息!E:M,9,FALSE)</f>
        <v>ZTWM-CDGS-XS-2025-0126-四川机司-乐山市校地共建产教融合基地配套设施项目施工二标段钢筋采购合同</v>
      </c>
      <c r="R2590" s="18" t="str">
        <f>_xlfn._xlws.FILTER(辅助信息!D:D,辅助信息!E:E=B2590)</f>
        <v>乐山市校地共建产教融合基地配套设施项目（一,二标段）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76</v>
      </c>
      <c r="Q2591" s="18" t="str">
        <f>VLOOKUP(B2591,辅助信息!E:M,9,FALSE)</f>
        <v>ZTWM-CDGS-XS-2024-0134-商投建工达州中医药科技成果示范园项目</v>
      </c>
      <c r="R2591" s="18" t="str">
        <f>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76</v>
      </c>
      <c r="Q2592" s="18" t="str">
        <f>VLOOKUP(B2592,辅助信息!E:M,9,FALSE)</f>
        <v>ZTWM-CDGS-XS-2024-0134-商投建工达州中医药科技成果示范园项目</v>
      </c>
      <c r="R2592" s="18" t="str">
        <f>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76</v>
      </c>
      <c r="Q2593" s="18" t="str">
        <f>VLOOKUP(B2593,辅助信息!E:M,9,FALSE)</f>
        <v>ZTWM-CDGS-XS-2024-0134-商投建工达州中医药科技成果示范园项目</v>
      </c>
      <c r="R2593" s="18" t="str">
        <f>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76</v>
      </c>
      <c r="Q2594" s="18" t="str">
        <f>VLOOKUP(B2594,辅助信息!E:M,9,FALSE)</f>
        <v>ZTWM-CDGS-XS-2024-0134-商投建工达州中医药科技成果示范园项目</v>
      </c>
      <c r="R2594" s="18" t="str">
        <f>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76</v>
      </c>
      <c r="Q2595" s="18" t="str">
        <f>VLOOKUP(B2595,辅助信息!E:M,9,FALSE)</f>
        <v>ZTWM-CDGS-XS-2024-0134-商投建工达州中医药科技成果示范园项目</v>
      </c>
      <c r="R2595" s="18" t="str">
        <f>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76</v>
      </c>
      <c r="Q2596" s="18" t="str">
        <f>VLOOKUP(B2596,辅助信息!E:M,9,FALSE)</f>
        <v>ZTWM-CDGS-XS-2024-0134-商投建工达州中医药科技成果示范园项目</v>
      </c>
      <c r="R2596" s="18" t="str">
        <f>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76</v>
      </c>
      <c r="Q2597" s="18" t="str">
        <f>VLOOKUP(B2597,辅助信息!E:M,9,FALSE)</f>
        <v>ZTWM-CDGS-XS-2024-0134-商投建工达州中医药科技成果示范园项目</v>
      </c>
      <c r="R2597" s="18" t="str">
        <f>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76</v>
      </c>
      <c r="Q2598" s="18" t="str">
        <f>VLOOKUP(B2598,辅助信息!E:M,9,FALSE)</f>
        <v>ZTWM-CDGS-XS-2024-0134-商投建工达州中医药科技成果示范园项目</v>
      </c>
      <c r="R2598" s="18" t="str">
        <f>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76</v>
      </c>
      <c r="Q2599" s="18" t="str">
        <f>VLOOKUP(B2599,辅助信息!E:M,9,FALSE)</f>
        <v>ZTWM-CDGS-XS-2025-0073-五冶天府-成都怡心湖片区及龙泉驿医院等项目</v>
      </c>
      <c r="R2599" s="18" t="str">
        <f>_xlfn._xlws.FILTER(辅助信息!D:D,辅助信息!E:E=B2599)</f>
        <v>五冶建设成都怡心湖片区及龙泉驿医院等项目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76</v>
      </c>
      <c r="Q2600" s="18" t="str">
        <f>VLOOKUP(B2600,辅助信息!E:M,9,FALSE)</f>
        <v>ZTWM-CDGS-XS-2024-0179-四川商投-射洪城乡一体化建设项目</v>
      </c>
      <c r="R2600" s="18" t="str">
        <f>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76</v>
      </c>
      <c r="Q2601" s="18" t="str">
        <f>VLOOKUP(B2601,辅助信息!E:M,9,FALSE)</f>
        <v>ZTWM-CDGS-XS-2024-0179-四川商投-射洪城乡一体化建设项目</v>
      </c>
      <c r="R2601" s="18" t="str">
        <f>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76</v>
      </c>
      <c r="Q2602" s="18" t="str">
        <f>VLOOKUP(B2602,辅助信息!E:M,9,FALSE)</f>
        <v>ZTWM-CDGS-XS-2024-0134-商投建工达州中医药科技成果示范园项目</v>
      </c>
      <c r="R2602" s="18" t="str">
        <f>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76</v>
      </c>
      <c r="Q2603" s="18" t="str">
        <f>VLOOKUP(B2603,辅助信息!E:M,9,FALSE)</f>
        <v>ZTWM-CDGS-XS-2024-0134-商投建工达州中医药科技成果示范园项目</v>
      </c>
      <c r="R2603" s="18" t="str">
        <f>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76</v>
      </c>
      <c r="Q2604" s="18" t="str">
        <f>VLOOKUP(B2604,辅助信息!E:M,9,FALSE)</f>
        <v>ZTWM-CDGS-XS-2024-0134-商投建工达州中医药科技成果示范园项目</v>
      </c>
      <c r="R2604" s="18" t="str">
        <f>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76</v>
      </c>
      <c r="Q2605" s="18" t="str">
        <f>VLOOKUP(B2605,辅助信息!E:M,9,FALSE)</f>
        <v>ZTWM-CDGS-XS-2024-0134-商投建工达州中医药科技成果示范园项目</v>
      </c>
      <c r="R2605" s="18" t="str">
        <f>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75</v>
      </c>
      <c r="Q2610" s="18" t="str">
        <f>VLOOKUP(B2610,辅助信息!E:M,9,FALSE)</f>
        <v>ZTWM-CDGS-XS-2025-0126-四川机司-乐山市校地共建产教融合基地配套设施项目施工二标段钢筋采购合同</v>
      </c>
      <c r="R2610" s="18" t="str">
        <f>_xlfn._xlws.FILTER(辅助信息!D:D,辅助信息!E:E=B2610)</f>
        <v>乐山市校地共建产教融合基地配套设施项目（一,二标段）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75</v>
      </c>
      <c r="Q2611" s="18" t="str">
        <f>VLOOKUP(B2611,辅助信息!E:M,9,FALSE)</f>
        <v>ZTWM-CDGS-XS-2025-0126-四川机司-乐山市校地共建产教融合基地配套设施项目施工二标段钢筋采购合同</v>
      </c>
      <c r="R2611" s="18" t="str">
        <f>_xlfn._xlws.FILTER(辅助信息!D:D,辅助信息!E:E=B2611)</f>
        <v>乐山市校地共建产教融合基地配套设施项目（一,二标段）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75</v>
      </c>
      <c r="Q2612" s="18" t="str">
        <f>VLOOKUP(B2612,辅助信息!E:M,9,FALSE)</f>
        <v>ZTWM-CDYXGS-XS-2025-0014-宜宾兴港建材-三江新区长江工业园片区保障性租赁住房建设项目</v>
      </c>
      <c r="R2612" s="18" t="str">
        <f>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75</v>
      </c>
      <c r="Q2613" s="18" t="str">
        <f>VLOOKUP(B2613,辅助信息!E:M,9,FALSE)</f>
        <v>ZTWM-CDYXGS-XS-2025-0014-宜宾兴港建材-三江新区长江工业园片区保障性租赁住房建设项目</v>
      </c>
      <c r="R2613" s="18" t="str">
        <f>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75</v>
      </c>
      <c r="Q2614" s="18" t="str">
        <f>VLOOKUP(B2614,辅助信息!E:M,9,FALSE)</f>
        <v>ZTWM-CDYXGS-XS-2025-0014-宜宾兴港建材-三江新区长江工业园片区保障性租赁住房建设项目</v>
      </c>
      <c r="R2614" s="18" t="str">
        <f>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75</v>
      </c>
      <c r="Q2615" s="18" t="str">
        <f>VLOOKUP(B2615,辅助信息!E:M,9,FALSE)</f>
        <v>ZTWM-CDYXGS-XS-2025-0014-宜宾兴港建材-三江新区长江工业园片区保障性租赁住房建设项目</v>
      </c>
      <c r="R2615" s="18" t="str">
        <f>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75</v>
      </c>
      <c r="Q2616" s="18" t="str">
        <f>VLOOKUP(B2616,辅助信息!E:M,9,FALSE)</f>
        <v>ZTWM-CDYXGS-XS-2025-0014-宜宾兴港建材-三江新区长江工业园片区保障性租赁住房建设项目</v>
      </c>
      <c r="R2616" s="18" t="str">
        <f>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75</v>
      </c>
      <c r="Q2617" s="18" t="str">
        <f>VLOOKUP(B2617,辅助信息!E:M,9,FALSE)</f>
        <v>ZTWM-CDYXGS-XS-2025-0014-宜宾兴港建材-三江新区长江工业园片区保障性租赁住房建设项目</v>
      </c>
      <c r="R2617" s="18" t="str">
        <f>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75</v>
      </c>
      <c r="Q2618" s="18" t="str">
        <f>VLOOKUP(B2618,辅助信息!E:M,9,FALSE)</f>
        <v>ZTWM-CDYXGS-XS-2025-0014-宜宾兴港建材-三江新区长江工业园片区保障性租赁住房建设项目</v>
      </c>
      <c r="R2618" s="18" t="str">
        <f>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75</v>
      </c>
      <c r="Q2619" s="18" t="str">
        <f>VLOOKUP(B2619,辅助信息!E:M,9,FALSE)</f>
        <v>ZTWM-CDYXGS-XS-2025-0014-宜宾兴港建材-三江新区长江工业园片区保障性租赁住房建设项目</v>
      </c>
      <c r="R2619" s="18" t="str">
        <f>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75</v>
      </c>
      <c r="Q2620" s="18" t="str">
        <f>VLOOKUP(B2620,辅助信息!E:M,9,FALSE)</f>
        <v>ZTWM-CDGS-XS-2024-0030-华西集采-简州大道</v>
      </c>
      <c r="R2620" s="18" t="str">
        <f>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75</v>
      </c>
      <c r="Q2621" s="18" t="str">
        <f>VLOOKUP(B2621,辅助信息!E:M,9,FALSE)</f>
        <v>ZTWM-CDGS-XS-2024-0030-华西集采-简州大道</v>
      </c>
      <c r="R2621" s="18" t="str">
        <f>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75</v>
      </c>
      <c r="Q2622" s="18" t="str">
        <f>VLOOKUP(B2622,辅助信息!E:M,9,FALSE)</f>
        <v>ZTWM-CDGS-XS-2024-0030-华西集采-简州大道</v>
      </c>
      <c r="R2622" s="18" t="str">
        <f>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75</v>
      </c>
      <c r="Q2623" s="18" t="str">
        <f>VLOOKUP(B2623,辅助信息!E:M,9,FALSE)</f>
        <v>ZTWM-CDGS-XS-2024-0030-华西集采-简州大道</v>
      </c>
      <c r="R2623" s="18" t="str">
        <f>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75</v>
      </c>
      <c r="Q2624" s="18" t="str">
        <f>VLOOKUP(B2624,辅助信息!E:M,9,FALSE)</f>
        <v>ZTWM-CDGS-XS-2024-0030-华西集采-简州大道</v>
      </c>
      <c r="R2624" s="18" t="str">
        <f>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75</v>
      </c>
      <c r="Q2625" s="18" t="str">
        <f>VLOOKUP(B2625,辅助信息!E:M,9,FALSE)</f>
        <v>ZTWM-CDGS-XS-2024-0030-华西集采-简州大道</v>
      </c>
      <c r="R2625" s="18" t="str">
        <f>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75</v>
      </c>
      <c r="Q2626" s="18" t="str">
        <f>VLOOKUP(B2626,辅助信息!E:M,9,FALSE)</f>
        <v>ZTWM-CDGS-XS-2024-0030-华西集采-简州大道</v>
      </c>
      <c r="R2626" s="18" t="str">
        <f>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75</v>
      </c>
      <c r="Q2627" s="18" t="str">
        <f>VLOOKUP(B2627,辅助信息!E:M,9,FALSE)</f>
        <v>ZTWM-CDGS-XS-2024-0030-华西集采-简州大道</v>
      </c>
      <c r="R2627" s="18" t="str">
        <f>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75</v>
      </c>
      <c r="Q2628" s="18" t="str">
        <f>VLOOKUP(B2628,辅助信息!E:M,9,FALSE)</f>
        <v>ZTWM-CDGS-XS-2024-0030-华西集采-简州大道</v>
      </c>
      <c r="R2628" s="18" t="str">
        <f>_xlfn._xlws.FILTER(辅助信息!D:D,辅助信息!E:E=B2628)</f>
        <v>华西简阳西城嘉苑</v>
      </c>
    </row>
    <row r="2629" hidden="1" spans="2:18">
      <c r="B2629" s="29" t="s">
        <v>192</v>
      </c>
      <c r="C2629" s="59">
        <v>45875</v>
      </c>
      <c r="D2629" s="29" t="str">
        <f>VLOOKUP(B2629,辅助信息!E:K,7,FALSE)</f>
        <v>JWDDCD2025051800044</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75</v>
      </c>
      <c r="Q2629" s="18" t="str">
        <f>VLOOKUP(B2629,辅助信息!E:M,9,FALSE)</f>
        <v>ZTWM-CDGS-XS-2025-0073-五冶天府-成都怡心湖片区及龙泉驿医院等项目</v>
      </c>
      <c r="R2629" s="18" t="str">
        <f>_xlfn._xlws.FILTER(辅助信息!D:D,辅助信息!E:E=B2629)</f>
        <v>五冶建设成都怡心湖片区及龙泉驿医院等项目</v>
      </c>
    </row>
    <row r="2630" hidden="1" spans="2:18">
      <c r="B2630" s="29" t="s">
        <v>192</v>
      </c>
      <c r="C2630" s="59">
        <v>45875</v>
      </c>
      <c r="D2630" s="29" t="str">
        <f>VLOOKUP(B2630,辅助信息!E:K,7,FALSE)</f>
        <v>JWDDCD2025051800044</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75</v>
      </c>
      <c r="Q2630" s="18" t="str">
        <f>VLOOKUP(B2630,辅助信息!E:M,9,FALSE)</f>
        <v>ZTWM-CDGS-XS-2025-0073-五冶天府-成都怡心湖片区及龙泉驿医院等项目</v>
      </c>
      <c r="R2630" s="18" t="str">
        <f>_xlfn._xlws.FILTER(辅助信息!D:D,辅助信息!E:E=B2630)</f>
        <v>五冶建设成都怡心湖片区及龙泉驿医院等项目</v>
      </c>
    </row>
    <row r="2631" hidden="1" spans="2:18">
      <c r="B2631" s="29" t="s">
        <v>192</v>
      </c>
      <c r="C2631" s="59">
        <v>45875</v>
      </c>
      <c r="D2631" s="29" t="str">
        <f>VLOOKUP(B2631,辅助信息!E:K,7,FALSE)</f>
        <v>JWDDCD2025051800044</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75</v>
      </c>
      <c r="Q2631" s="18" t="str">
        <f>VLOOKUP(B2631,辅助信息!E:M,9,FALSE)</f>
        <v>ZTWM-CDGS-XS-2025-0073-五冶天府-成都怡心湖片区及龙泉驿医院等项目</v>
      </c>
      <c r="R2631" s="18" t="str">
        <f>_xlfn._xlws.FILTER(辅助信息!D:D,辅助信息!E:E=B2631)</f>
        <v>五冶建设成都怡心湖片区及龙泉驿医院等项目</v>
      </c>
    </row>
    <row r="2632" hidden="1" spans="2:18">
      <c r="B2632" s="29" t="s">
        <v>192</v>
      </c>
      <c r="C2632" s="59">
        <v>45875</v>
      </c>
      <c r="D2632" s="29" t="str">
        <f>VLOOKUP(B2632,辅助信息!E:K,7,FALSE)</f>
        <v>JWDDCD2025051800044</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75</v>
      </c>
      <c r="Q2632" s="18" t="str">
        <f>VLOOKUP(B2632,辅助信息!E:M,9,FALSE)</f>
        <v>ZTWM-CDGS-XS-2025-0073-五冶天府-成都怡心湖片区及龙泉驿医院等项目</v>
      </c>
      <c r="R2632" s="18" t="str">
        <f>_xlfn._xlws.FILTER(辅助信息!D:D,辅助信息!E:E=B2632)</f>
        <v>五冶建设成都怡心湖片区及龙泉驿医院等项目</v>
      </c>
    </row>
    <row r="2633" hidden="1" spans="2:18">
      <c r="B2633" s="29" t="s">
        <v>192</v>
      </c>
      <c r="C2633" s="59">
        <v>45875</v>
      </c>
      <c r="D2633" s="29" t="str">
        <f>VLOOKUP(B2633,辅助信息!E:K,7,FALSE)</f>
        <v>JWDDCD2025051800044</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75</v>
      </c>
      <c r="Q2633" s="18" t="str">
        <f>VLOOKUP(B2633,辅助信息!E:M,9,FALSE)</f>
        <v>ZTWM-CDGS-XS-2025-0073-五冶天府-成都怡心湖片区及龙泉驿医院等项目</v>
      </c>
      <c r="R2633" s="18" t="str">
        <f>_xlfn._xlws.FILTER(辅助信息!D:D,辅助信息!E:E=B2633)</f>
        <v>五冶建设成都怡心湖片区及龙泉驿医院等项目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75</v>
      </c>
      <c r="Q2634" s="18" t="str">
        <f>VLOOKUP(B2634,辅助信息!E:M,9,FALSE)</f>
        <v>ZTWM-CDGS-XS-2025-0125-四川机司-乐山市校地共建产教融合基地配套设施项目施工一标段钢筋采购合同</v>
      </c>
      <c r="R2634" s="18" t="str">
        <f>_xlfn._xlws.FILTER(辅助信息!D:D,辅助信息!E:E=B2634)</f>
        <v>乐山市校地共建产教融合基地配套设施项目（一,二标段）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75</v>
      </c>
      <c r="Q2635" s="18" t="str">
        <f>VLOOKUP(B2635,辅助信息!E:M,9,FALSE)</f>
        <v>ZTWM-CDGS-XS-2025-0125-四川机司-乐山市校地共建产教融合基地配套设施项目施工一标段钢筋采购合同</v>
      </c>
      <c r="R2635" s="18" t="str">
        <f>_xlfn._xlws.FILTER(辅助信息!D:D,辅助信息!E:E=B2635)</f>
        <v>乐山市校地共建产教融合基地配套设施项目（一,二标段）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75</v>
      </c>
      <c r="Q2636" s="18" t="str">
        <f>VLOOKUP(B2636,辅助信息!E:M,9,FALSE)</f>
        <v>ZTWM-CDGS-XS-2025-0125-四川机司-乐山市校地共建产教融合基地配套设施项目施工一标段钢筋采购合同</v>
      </c>
      <c r="R2636" s="18" t="str">
        <f>_xlfn._xlws.FILTER(辅助信息!D:D,辅助信息!E:E=B2636)</f>
        <v>乐山市校地共建产教融合基地配套设施项目（一,二标段）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75</v>
      </c>
      <c r="Q2637" s="18" t="str">
        <f>VLOOKUP(B2637,辅助信息!E:M,9,FALSE)</f>
        <v>ZTWM-CDGS-XS-2025-0125-四川机司-乐山市校地共建产教融合基地配套设施项目施工一标段钢筋采购合同</v>
      </c>
      <c r="R2637" s="18" t="str">
        <f>_xlfn._xlws.FILTER(辅助信息!D:D,辅助信息!E:E=B2637)</f>
        <v>乐山市校地共建产教融合基地配套设施项目（一,二标段）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75</v>
      </c>
      <c r="Q2638" s="18" t="str">
        <f>VLOOKUP(B2638,辅助信息!E:M,9,FALSE)</f>
        <v>ZTWM-CDGS-XS-2025-0125-四川机司-乐山市校地共建产教融合基地配套设施项目施工一标段钢筋采购合同</v>
      </c>
      <c r="R2638" s="18" t="str">
        <f>_xlfn._xlws.FILTER(辅助信息!D:D,辅助信息!E:E=B2638)</f>
        <v>乐山市校地共建产教融合基地配套设施项目（一,二标段）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75</v>
      </c>
      <c r="Q2639" s="18" t="str">
        <f>VLOOKUP(B2639,辅助信息!E:M,9,FALSE)</f>
        <v>ZTWM-CDGS-XS-2025-0125-四川机司-乐山市校地共建产教融合基地配套设施项目施工一标段钢筋采购合同</v>
      </c>
      <c r="R2639" s="18" t="str">
        <f>_xlfn._xlws.FILTER(辅助信息!D:D,辅助信息!E:E=B2639)</f>
        <v>乐山市校地共建产教融合基地配套设施项目（一,二标段）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75</v>
      </c>
      <c r="Q2640" s="18" t="str">
        <f>VLOOKUP(B2640,辅助信息!E:M,9,FALSE)</f>
        <v>ZTWM-CDGS-XS-2025-0125-四川机司-乐山市校地共建产教融合基地配套设施项目施工一标段钢筋采购合同</v>
      </c>
      <c r="R2640" s="18" t="str">
        <f>_xlfn._xlws.FILTER(辅助信息!D:D,辅助信息!E:E=B2640)</f>
        <v>乐山市校地共建产教融合基地配套设施项目（一,二标段）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75</v>
      </c>
      <c r="Q2641" s="18" t="str">
        <f>VLOOKUP(B2641,辅助信息!E:M,9,FALSE)</f>
        <v>ZTWM-CDGS-XS-2025-0125-四川机司-乐山市校地共建产教融合基地配套设施项目施工一标段钢筋采购合同</v>
      </c>
      <c r="R2641" s="18" t="str">
        <f>_xlfn._xlws.FILTER(辅助信息!D:D,辅助信息!E:E=B2641)</f>
        <v>乐山市校地共建产教融合基地配套设施项目（一,二标段）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75</v>
      </c>
      <c r="Q2642" s="18" t="str">
        <f>VLOOKUP(B2642,辅助信息!E:M,9,FALSE)</f>
        <v>ZTWM-CDGS-XS-2025-0125-四川机司-乐山市校地共建产教融合基地配套设施项目施工一标段钢筋采购合同</v>
      </c>
      <c r="R2642" s="18" t="str">
        <f>_xlfn._xlws.FILTER(辅助信息!D:D,辅助信息!E:E=B2642)</f>
        <v>乐山市校地共建产教融合基地配套设施项目（一,二标段）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75</v>
      </c>
      <c r="Q2643" s="18" t="str">
        <f>VLOOKUP(B2643,辅助信息!E:M,9,FALSE)</f>
        <v>ZTWM-CDGS-XS-2025-0125-四川机司-乐山市校地共建产教融合基地配套设施项目施工一标段钢筋采购合同</v>
      </c>
      <c r="R2643" s="18" t="str">
        <f>_xlfn._xlws.FILTER(辅助信息!D:D,辅助信息!E:E=B2643)</f>
        <v>乐山市校地共建产教融合基地配套设施项目（一,二标段）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75</v>
      </c>
      <c r="Q2644" s="18" t="str">
        <f>VLOOKUP(B2644,辅助信息!E:M,9,FALSE)</f>
        <v>ZTWM-CDYXGS-XS-2025-0014-宜宾兴港建材-三江新区长江工业园片区保障性租赁住房建设项目</v>
      </c>
      <c r="R2644" s="18" t="str">
        <f>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75</v>
      </c>
      <c r="Q2645" s="18" t="str">
        <f>VLOOKUP(B2645,辅助信息!E:M,9,FALSE)</f>
        <v>ZTWM-CDYXGS-XS-2025-0014-宜宾兴港建材-三江新区长江工业园片区保障性租赁住房建设项目</v>
      </c>
      <c r="R2645" s="18" t="str">
        <f>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75</v>
      </c>
      <c r="Q2646" s="18" t="str">
        <f>VLOOKUP(B2646,辅助信息!E:M,9,FALSE)</f>
        <v>ZTWM-CDYXGS-XS-2025-0014-宜宾兴港建材-三江新区长江工业园片区保障性租赁住房建设项目</v>
      </c>
      <c r="R2646" s="18" t="str">
        <f>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_xlfn._xlws.FILTER(辅助信息!D:D,辅助信息!E:E=B2647)</f>
        <v>乐山市校地共建产教融合基地配套设施项目（一,二标段）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_xlfn._xlws.FILTER(辅助信息!D:D,辅助信息!E:E=B2648)</f>
        <v>乐山市校地共建产教融合基地配套设施项目（一,二标段）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_xlfn._xlws.FILTER(辅助信息!D:D,辅助信息!E:E=B2649)</f>
        <v>乐山市校地共建产教融合基地配套设施项目（一,二标段）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_xlfn._xlws.FILTER(辅助信息!D:D,辅助信息!E:E=B2650)</f>
        <v>乐山市校地共建产教融合基地配套设施项目（一,二标段）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_xlfn._xlws.FILTER(辅助信息!D:D,辅助信息!E:E=B2651)</f>
        <v>乐山市校地共建产教融合基地配套设施项目（一,二标段）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_xlfn._xlws.FILTER(辅助信息!D:D,辅助信息!E:E=B2652)</f>
        <v>乐山市校地共建产教融合基地配套设施项目（一,二标段）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_xlfn._xlws.FILTER(辅助信息!D:D,辅助信息!E:E=B2653)</f>
        <v>乐山市校地共建产教融合基地配套设施项目（一,二标段）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_xlfn._xlws.FILTER(辅助信息!D:D,辅助信息!E:E=B2654)</f>
        <v>乐山市校地共建产教融合基地配套设施项目（一,二标段）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_xlfn._xlws.FILTER(辅助信息!D:D,辅助信息!E:E=B2655)</f>
        <v>乐山市校地共建产教融合基地配套设施项目（一,二标段）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_xlfn._xlws.FILTER(辅助信息!D:D,辅助信息!E:E=B2656)</f>
        <v>乐山市校地共建产教融合基地配套设施项目（一,二标段）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_xlfn._xlws.FILTER(辅助信息!D:D,辅助信息!E:E=B2657)</f>
        <v>乐山市校地共建产教融合基地配套设施项目（一,二标段）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_xlfn._xlws.FILTER(辅助信息!D:D,辅助信息!E:E=B2658)</f>
        <v>乐山市校地共建产教融合基地配套设施项目（一,二标段）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_xlfn._xlws.FILTER(辅助信息!D:D,辅助信息!E:E=B2659)</f>
        <v>乐山市校地共建产教融合基地配套设施项目（一,二标段）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_xlfn._xlws.FILTER(辅助信息!D:D,辅助信息!E:E=B2660)</f>
        <v>乐山市校地共建产教融合基地配套设施项目（一,二标段）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_xlfn._xlws.FILTER(辅助信息!D:D,辅助信息!E:E=B2661)</f>
        <v>乐山市校地共建产教融合基地配套设施项目（一,二标段）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_xlfn._xlws.FILTER(辅助信息!D:D,辅助信息!E:E=B2662)</f>
        <v>乐山市校地共建产教融合基地配套设施项目（一,二标段）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_xlfn._xlws.FILTER(辅助信息!D:D,辅助信息!E:E=B2663)</f>
        <v>乐山市校地共建产教融合基地配套设施项目（一,二标段）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_xlfn._xlws.FILTER(辅助信息!D:D,辅助信息!E:E=B2664)</f>
        <v>乐山市校地共建产教融合基地配套设施项目（一,二标段）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_xlfn._xlws.FILTER(辅助信息!D:D,辅助信息!E:E=B2665)</f>
        <v>乐山市校地共建产教融合基地配套设施项目（一,二标段）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_xlfn._xlws.FILTER(辅助信息!D:D,辅助信息!E:E=B2666)</f>
        <v>乐山市校地共建产教融合基地配套设施项目（一,二标段）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_xlfn._xlws.FILTER(辅助信息!D:D,辅助信息!E:E=B2667)</f>
        <v>乐山市校地共建产教融合基地配套设施项目（一,二标段）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_xlfn._xlws.FILTER(辅助信息!D:D,辅助信息!E:E=B2668)</f>
        <v>乐山市校地共建产教融合基地配套设施项目（一,二标段）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_xlfn._xlws.FILTER(辅助信息!D:D,辅助信息!E:E=B2669)</f>
        <v>乐山市校地共建产教融合基地配套设施项目（一,二标段）</v>
      </c>
    </row>
    <row r="2670" hidden="1" spans="2:18">
      <c r="B2670" s="29" t="s">
        <v>167</v>
      </c>
      <c r="C2670" s="59">
        <v>45878</v>
      </c>
      <c r="D2670" s="29" t="str">
        <f>VLOOKUP(B2670,辅助信息!E:K,7,FALSE)</f>
        <v>JWDDCD2025051800044</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71</v>
      </c>
      <c r="Q2670" s="18" t="str">
        <f>VLOOKUP(B2670,辅助信息!E:M,9,FALSE)</f>
        <v>ZTWM-CDGS-XS-2025-0073-五冶天府-成都怡心湖片区及龙泉驿医院等项目</v>
      </c>
      <c r="R2670" s="18" t="str">
        <f>_xlfn._xlws.FILTER(辅助信息!D:D,辅助信息!E:E=B2670)</f>
        <v>五冶建设成都怡心湖片区及龙泉驿医院等项目</v>
      </c>
    </row>
    <row r="2671" hidden="1" spans="2:18">
      <c r="B2671" s="29" t="s">
        <v>167</v>
      </c>
      <c r="C2671" s="59">
        <v>45878</v>
      </c>
      <c r="D2671" s="29" t="str">
        <f>VLOOKUP(B2671,辅助信息!E:K,7,FALSE)</f>
        <v>JWDDCD2025051800044</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71</v>
      </c>
      <c r="Q2671" s="18" t="str">
        <f>VLOOKUP(B2671,辅助信息!E:M,9,FALSE)</f>
        <v>ZTWM-CDGS-XS-2025-0073-五冶天府-成都怡心湖片区及龙泉驿医院等项目</v>
      </c>
      <c r="R2671" s="18" t="str">
        <f>_xlfn._xlws.FILTER(辅助信息!D:D,辅助信息!E:E=B2671)</f>
        <v>五冶建设成都怡心湖片区及龙泉驿医院等项目</v>
      </c>
    </row>
    <row r="2672" hidden="1" spans="2:18">
      <c r="B2672" s="29" t="s">
        <v>167</v>
      </c>
      <c r="C2672" s="59">
        <v>45878</v>
      </c>
      <c r="D2672" s="29" t="str">
        <f>VLOOKUP(B2672,辅助信息!E:K,7,FALSE)</f>
        <v>JWDDCD2025051800044</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71</v>
      </c>
      <c r="Q2672" s="18" t="str">
        <f>VLOOKUP(B2672,辅助信息!E:M,9,FALSE)</f>
        <v>ZTWM-CDGS-XS-2025-0073-五冶天府-成都怡心湖片区及龙泉驿医院等项目</v>
      </c>
      <c r="R2672" s="18" t="str">
        <f>_xlfn._xlws.FILTER(辅助信息!D:D,辅助信息!E:E=B2672)</f>
        <v>五冶建设成都怡心湖片区及龙泉驿医院等项目</v>
      </c>
    </row>
    <row r="2673" hidden="1" spans="2:18">
      <c r="B2673" s="29" t="s">
        <v>167</v>
      </c>
      <c r="C2673" s="59">
        <v>45878</v>
      </c>
      <c r="D2673" s="29" t="str">
        <f>VLOOKUP(B2673,辅助信息!E:K,7,FALSE)</f>
        <v>JWDDCD2025051800044</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71</v>
      </c>
      <c r="Q2673" s="18" t="str">
        <f>VLOOKUP(B2673,辅助信息!E:M,9,FALSE)</f>
        <v>ZTWM-CDGS-XS-2025-0073-五冶天府-成都怡心湖片区及龙泉驿医院等项目</v>
      </c>
      <c r="R2673" s="18" t="str">
        <f>_xlfn._xlws.FILTER(辅助信息!D:D,辅助信息!E:E=B2673)</f>
        <v>五冶建设成都怡心湖片区及龙泉驿医院等项目</v>
      </c>
    </row>
    <row r="2674" hidden="1" spans="2:18">
      <c r="B2674" s="29" t="s">
        <v>167</v>
      </c>
      <c r="C2674" s="59">
        <v>45878</v>
      </c>
      <c r="D2674" s="29" t="str">
        <f>VLOOKUP(B2674,辅助信息!E:K,7,FALSE)</f>
        <v>JWDDCD2025051800044</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71</v>
      </c>
      <c r="Q2674" s="18" t="str">
        <f>VLOOKUP(B2674,辅助信息!E:M,9,FALSE)</f>
        <v>ZTWM-CDGS-XS-2025-0073-五冶天府-成都怡心湖片区及龙泉驿医院等项目</v>
      </c>
      <c r="R2674" s="18" t="str">
        <f>_xlfn._xlws.FILTER(辅助信息!D:D,辅助信息!E:E=B2674)</f>
        <v>五冶建设成都怡心湖片区及龙泉驿医院等项目</v>
      </c>
    </row>
    <row r="2675" hidden="1" spans="2:18">
      <c r="B2675" s="29" t="s">
        <v>167</v>
      </c>
      <c r="C2675" s="59">
        <v>45878</v>
      </c>
      <c r="D2675" s="29" t="str">
        <f>VLOOKUP(B2675,辅助信息!E:K,7,FALSE)</f>
        <v>JWDDCD2025051800044</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71</v>
      </c>
      <c r="Q2675" s="18" t="str">
        <f>VLOOKUP(B2675,辅助信息!E:M,9,FALSE)</f>
        <v>ZTWM-CDGS-XS-2025-0073-五冶天府-成都怡心湖片区及龙泉驿医院等项目</v>
      </c>
      <c r="R2675" s="18" t="str">
        <f>_xlfn._xlws.FILTER(辅助信息!D:D,辅助信息!E:E=B2675)</f>
        <v>五冶建设成都怡心湖片区及龙泉驿医院等项目</v>
      </c>
    </row>
    <row r="2676" hidden="1" spans="2:18">
      <c r="B2676" s="29" t="s">
        <v>167</v>
      </c>
      <c r="C2676" s="59">
        <v>45878</v>
      </c>
      <c r="D2676" s="29" t="str">
        <f>VLOOKUP(B2676,辅助信息!E:K,7,FALSE)</f>
        <v>JWDDCD2025051800044</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71</v>
      </c>
      <c r="Q2676" s="18" t="str">
        <f>VLOOKUP(B2676,辅助信息!E:M,9,FALSE)</f>
        <v>ZTWM-CDGS-XS-2025-0073-五冶天府-成都怡心湖片区及龙泉驿医院等项目</v>
      </c>
      <c r="R2676" s="18" t="str">
        <f>_xlfn._xlws.FILTER(辅助信息!D:D,辅助信息!E:E=B2676)</f>
        <v>五冶建设成都怡心湖片区及龙泉驿医院等项目</v>
      </c>
    </row>
    <row r="2677" hidden="1" spans="2:18">
      <c r="B2677" s="29" t="s">
        <v>167</v>
      </c>
      <c r="C2677" s="59">
        <v>45878</v>
      </c>
      <c r="D2677" s="29" t="str">
        <f>VLOOKUP(B2677,辅助信息!E:K,7,FALSE)</f>
        <v>JWDDCD2025051800044</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71</v>
      </c>
      <c r="Q2677" s="18" t="str">
        <f>VLOOKUP(B2677,辅助信息!E:M,9,FALSE)</f>
        <v>ZTWM-CDGS-XS-2025-0073-五冶天府-成都怡心湖片区及龙泉驿医院等项目</v>
      </c>
      <c r="R2677" s="18" t="str">
        <f>_xlfn._xlws.FILTER(辅助信息!D:D,辅助信息!E:E=B2677)</f>
        <v>五冶建设成都怡心湖片区及龙泉驿医院等项目</v>
      </c>
    </row>
    <row r="2678" hidden="1" spans="2:18">
      <c r="B2678" s="29" t="s">
        <v>167</v>
      </c>
      <c r="C2678" s="59">
        <v>45878</v>
      </c>
      <c r="D2678" s="29" t="str">
        <f>VLOOKUP(B2678,辅助信息!E:K,7,FALSE)</f>
        <v>JWDDCD2025051800044</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71</v>
      </c>
      <c r="Q2678" s="18" t="str">
        <f>VLOOKUP(B2678,辅助信息!E:M,9,FALSE)</f>
        <v>ZTWM-CDGS-XS-2025-0073-五冶天府-成都怡心湖片区及龙泉驿医院等项目</v>
      </c>
      <c r="R2678" s="18" t="str">
        <f>_xlfn._xlws.FILTER(辅助信息!D:D,辅助信息!E:E=B2678)</f>
        <v>五冶建设成都怡心湖片区及龙泉驿医院等项目</v>
      </c>
    </row>
    <row r="2679" hidden="1" spans="2:18">
      <c r="B2679" s="29" t="s">
        <v>167</v>
      </c>
      <c r="C2679" s="59">
        <v>45878</v>
      </c>
      <c r="D2679" s="29" t="str">
        <f>VLOOKUP(B2679,辅助信息!E:K,7,FALSE)</f>
        <v>JWDDCD2025051800044</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71</v>
      </c>
      <c r="Q2679" s="18" t="str">
        <f>VLOOKUP(B2679,辅助信息!E:M,9,FALSE)</f>
        <v>ZTWM-CDGS-XS-2025-0073-五冶天府-成都怡心湖片区及龙泉驿医院等项目</v>
      </c>
      <c r="R2679" s="18" t="str">
        <f>_xlfn._xlws.FILTER(辅助信息!D:D,辅助信息!E:E=B2679)</f>
        <v>五冶建设成都怡心湖片区及龙泉驿医院等项目</v>
      </c>
    </row>
    <row r="2680" hidden="1" spans="2:18">
      <c r="B2680" s="29" t="s">
        <v>167</v>
      </c>
      <c r="C2680" s="59">
        <v>45878</v>
      </c>
      <c r="D2680" s="29" t="str">
        <f>VLOOKUP(B2680,辅助信息!E:K,7,FALSE)</f>
        <v>JWDDCD2025051800044</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71</v>
      </c>
      <c r="Q2680" s="18" t="str">
        <f>VLOOKUP(B2680,辅助信息!E:M,9,FALSE)</f>
        <v>ZTWM-CDGS-XS-2025-0073-五冶天府-成都怡心湖片区及龙泉驿医院等项目</v>
      </c>
      <c r="R2680" s="18" t="str">
        <f>_xlfn._xlws.FILTER(辅助信息!D:D,辅助信息!E:E=B2680)</f>
        <v>五冶建设成都怡心湖片区及龙泉驿医院等项目</v>
      </c>
    </row>
    <row r="2681" hidden="1" spans="2:18">
      <c r="B2681" s="29" t="s">
        <v>167</v>
      </c>
      <c r="C2681" s="59">
        <v>45878</v>
      </c>
      <c r="D2681" s="29" t="str">
        <f>VLOOKUP(B2681,辅助信息!E:K,7,FALSE)</f>
        <v>JWDDCD2025051800044</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71</v>
      </c>
      <c r="Q2681" s="18" t="str">
        <f>VLOOKUP(B2681,辅助信息!E:M,9,FALSE)</f>
        <v>ZTWM-CDGS-XS-2025-0073-五冶天府-成都怡心湖片区及龙泉驿医院等项目</v>
      </c>
      <c r="R2681" s="18" t="str">
        <f>_xlfn._xlws.FILTER(辅助信息!D:D,辅助信息!E:E=B2681)</f>
        <v>五冶建设成都怡心湖片区及龙泉驿医院等项目</v>
      </c>
    </row>
    <row r="2682" hidden="1" spans="2:18">
      <c r="B2682" s="29" t="s">
        <v>167</v>
      </c>
      <c r="C2682" s="59">
        <v>45878</v>
      </c>
      <c r="D2682" s="29" t="str">
        <f>VLOOKUP(B2682,辅助信息!E:K,7,FALSE)</f>
        <v>JWDDCD2025051800044</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71</v>
      </c>
      <c r="Q2682" s="18" t="str">
        <f>VLOOKUP(B2682,辅助信息!E:M,9,FALSE)</f>
        <v>ZTWM-CDGS-XS-2025-0073-五冶天府-成都怡心湖片区及龙泉驿医院等项目</v>
      </c>
      <c r="R2682" s="18" t="str">
        <f>_xlfn._xlws.FILTER(辅助信息!D:D,辅助信息!E:E=B2682)</f>
        <v>五冶建设成都怡心湖片区及龙泉驿医院等项目</v>
      </c>
    </row>
    <row r="2683" hidden="1" spans="2:18">
      <c r="B2683" s="29" t="s">
        <v>167</v>
      </c>
      <c r="C2683" s="59">
        <v>45878</v>
      </c>
      <c r="D2683" s="29" t="str">
        <f>VLOOKUP(B2683,辅助信息!E:K,7,FALSE)</f>
        <v>JWDDCD2025051800044</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71</v>
      </c>
      <c r="Q2683" s="18" t="str">
        <f>VLOOKUP(B2683,辅助信息!E:M,9,FALSE)</f>
        <v>ZTWM-CDGS-XS-2025-0073-五冶天府-成都怡心湖片区及龙泉驿医院等项目</v>
      </c>
      <c r="R2683" s="18" t="str">
        <f>_xlfn._xlws.FILTER(辅助信息!D:D,辅助信息!E:E=B2683)</f>
        <v>五冶建设成都怡心湖片区及龙泉驿医院等项目</v>
      </c>
    </row>
    <row r="2684" hidden="1" spans="2:18">
      <c r="B2684" s="29" t="s">
        <v>167</v>
      </c>
      <c r="C2684" s="59">
        <v>45878</v>
      </c>
      <c r="D2684" s="29" t="str">
        <f>VLOOKUP(B2684,辅助信息!E:K,7,FALSE)</f>
        <v>JWDDCD2025051800044</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71</v>
      </c>
      <c r="Q2684" s="18" t="str">
        <f>VLOOKUP(B2684,辅助信息!E:M,9,FALSE)</f>
        <v>ZTWM-CDGS-XS-2025-0073-五冶天府-成都怡心湖片区及龙泉驿医院等项目</v>
      </c>
      <c r="R2684" s="18" t="str">
        <f>_xlfn._xlws.FILTER(辅助信息!D:D,辅助信息!E:E=B2684)</f>
        <v>五冶建设成都怡心湖片区及龙泉驿医院等项目</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71</v>
      </c>
      <c r="Q2685" s="18" t="str">
        <f>VLOOKUP(B2685,辅助信息!E:M,9,FALSE)</f>
        <v>ZTWM-CDGS-XS-2024-0030-华西集采-简州大道</v>
      </c>
      <c r="R2685" s="18" t="str">
        <f>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71</v>
      </c>
      <c r="Q2686" s="18" t="str">
        <f>VLOOKUP(B2686,辅助信息!E:M,9,FALSE)</f>
        <v>ZTWM-CDGS-XS-2024-0030-华西集采-简州大道</v>
      </c>
      <c r="R2686" s="18" t="str">
        <f>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71</v>
      </c>
      <c r="Q2687" s="18" t="str">
        <f>VLOOKUP(B2687,辅助信息!E:M,9,FALSE)</f>
        <v>ZTWM-CDGS-XS-2024-0030-华西集采-简州大道</v>
      </c>
      <c r="R2687" s="18" t="str">
        <f>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71</v>
      </c>
      <c r="Q2688" s="18" t="str">
        <f>VLOOKUP(B2688,辅助信息!E:M,9,FALSE)</f>
        <v>ZTWM-CDGS-XS-2024-0030-华西集采-简州大道</v>
      </c>
      <c r="R2688" s="18" t="str">
        <f>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71</v>
      </c>
      <c r="Q2689" s="18" t="str">
        <f>VLOOKUP(B2689,辅助信息!E:M,9,FALSE)</f>
        <v>ZTWM-CDGS-XS-2024-0030-华西集采-简州大道</v>
      </c>
      <c r="R2689" s="18" t="str">
        <f>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71</v>
      </c>
      <c r="Q2690" s="18" t="str">
        <f>VLOOKUP(B2690,辅助信息!E:M,9,FALSE)</f>
        <v>ZTWM-CDGS-XS-2024-0030-华西集采-简州大道</v>
      </c>
      <c r="R2690" s="18" t="str">
        <f>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71</v>
      </c>
      <c r="Q2691" s="18" t="str">
        <f>VLOOKUP(B2691,辅助信息!E:M,9,FALSE)</f>
        <v>ZTWM-CDGS-XS-2024-0030-华西集采-简州大道</v>
      </c>
      <c r="R2691" s="18" t="str">
        <f>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71</v>
      </c>
      <c r="Q2692" s="18" t="str">
        <f>VLOOKUP(B2692,辅助信息!E:M,9,FALSE)</f>
        <v>ZTWM-CDGS-XS-2024-0030-华西集采-简州大道</v>
      </c>
      <c r="R2692" s="18" t="str">
        <f>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71</v>
      </c>
      <c r="Q2693" s="18" t="str">
        <f>VLOOKUP(B2693,辅助信息!E:M,9,FALSE)</f>
        <v>ZTWM-CDYXGS-XS-2025-0014-宜宾兴港建材-三江新区长江工业园片区保障性租赁住房建设项目</v>
      </c>
      <c r="R2693" s="18" t="str">
        <f>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71</v>
      </c>
      <c r="Q2694" s="18" t="str">
        <f>VLOOKUP(B2694,辅助信息!E:M,9,FALSE)</f>
        <v>ZTWM-CDYXGS-XS-2025-0014-宜宾兴港建材-三江新区长江工业园片区保障性租赁住房建设项目</v>
      </c>
      <c r="R2694" s="18" t="str">
        <f>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71</v>
      </c>
      <c r="Q2695" s="18" t="str">
        <f>VLOOKUP(B2695,辅助信息!E:M,9,FALSE)</f>
        <v>ZTWM-CDYXGS-XS-2025-0014-宜宾兴港建材-三江新区长江工业园片区保障性租赁住房建设项目</v>
      </c>
      <c r="R2695" s="18" t="str">
        <f>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71</v>
      </c>
      <c r="Q2696" s="18" t="str">
        <f>VLOOKUP(B2696,辅助信息!E:M,9,FALSE)</f>
        <v>ZTWM-CDYXGS-XS-2025-0014-宜宾兴港建材-三江新区长江工业园片区保障性租赁住房建设项目</v>
      </c>
      <c r="R2696" s="18" t="str">
        <f>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71</v>
      </c>
      <c r="Q2697" s="18" t="str">
        <f>VLOOKUP(B2697,辅助信息!E:M,9,FALSE)</f>
        <v>ZTWM-CDYXGS-XS-2025-0014-宜宾兴港建材-三江新区长江工业园片区保障性租赁住房建设项目</v>
      </c>
      <c r="R2697" s="18" t="str">
        <f>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71</v>
      </c>
      <c r="Q2698" s="18" t="str">
        <f>VLOOKUP(B2698,辅助信息!E:M,9,FALSE)</f>
        <v>ZTWM-CDYXGS-XS-2025-0014-宜宾兴港建材-三江新区长江工业园片区保障性租赁住房建设项目</v>
      </c>
      <c r="R2698" s="18" t="str">
        <f>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71</v>
      </c>
      <c r="Q2699" s="18" t="str">
        <f>VLOOKUP(B2699,辅助信息!E:M,9,FALSE)</f>
        <v>ZTWM-CDYXGS-XS-2025-0014-宜宾兴港建材-三江新区长江工业园片区保障性租赁住房建设项目</v>
      </c>
      <c r="R2699" s="18" t="str">
        <f>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71</v>
      </c>
      <c r="Q2700" s="18" t="str">
        <f>VLOOKUP(B2700,辅助信息!E:M,9,FALSE)</f>
        <v>ZTWM-CDYXGS-XS-2025-0014-宜宾兴港建材-三江新区长江工业园片区保障性租赁住房建设项目</v>
      </c>
      <c r="R2700" s="18" t="str">
        <f>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71</v>
      </c>
      <c r="Q2701" s="18" t="str">
        <f>VLOOKUP(B2701,辅助信息!E:M,9,FALSE)</f>
        <v>ZTWM-CDYXGS-XS-2025-0014-宜宾兴港建材-三江新区长江工业园片区保障性租赁住房建设项目</v>
      </c>
      <c r="R2701" s="18" t="str">
        <f>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71</v>
      </c>
      <c r="Q2702" s="18" t="str">
        <f>VLOOKUP(B2702,辅助信息!E:M,9,FALSE)</f>
        <v>ZTWM-CDYXGS-XS-2025-0014-宜宾兴港建材-三江新区长江工业园片区保障性租赁住房建设项目</v>
      </c>
      <c r="R2702" s="18" t="str">
        <f>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71</v>
      </c>
      <c r="Q2703" s="18" t="str">
        <f>VLOOKUP(B2703,辅助信息!E:M,9,FALSE)</f>
        <v>ZTWM-CDYXGS-XS-2025-0014-宜宾兴港建材-三江新区长江工业园片区保障性租赁住房建设项目</v>
      </c>
      <c r="R2703" s="18" t="str">
        <f>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71</v>
      </c>
      <c r="Q2704" s="18" t="str">
        <f>VLOOKUP(B2704,辅助信息!E:M,9,FALSE)</f>
        <v>ZTWM-CDYXGS-XS-2025-0014-宜宾兴港建材-三江新区长江工业园片区保障性租赁住房建设项目</v>
      </c>
      <c r="R2704" s="18" t="str">
        <f>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71</v>
      </c>
      <c r="Q2705" s="18" t="str">
        <f>VLOOKUP(B2705,辅助信息!E:M,9,FALSE)</f>
        <v>ZTWM-CDYXGS-XS-2025-0014-宜宾兴港建材-三江新区长江工业园片区保障性租赁住房建设项目</v>
      </c>
      <c r="R2705" s="18" t="str">
        <f>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_xlfn._xlws.FILTER(辅助信息!D:D,辅助信息!E:E=B2717)</f>
        <v>乐山市校地共建产教融合基地配套设施项目（一,二标段）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_xlfn._xlws.FILTER(辅助信息!D:D,辅助信息!E:E=B2732)</f>
        <v>乐山市校地共建产教融合基地配套设施项目（一,二标段）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_xlfn._xlws.FILTER(辅助信息!D:D,辅助信息!E:E=B2733)</f>
        <v>乐山市校地共建产教融合基地配套设施项目（一,二标段）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_xlfn._xlws.FILTER(辅助信息!D:D,辅助信息!E:E=B2734)</f>
        <v>乐山市校地共建产教融合基地配套设施项目（一,二标段）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_xlfn._xlws.FILTER(辅助信息!D:D,辅助信息!E:E=B2735)</f>
        <v>乐山市校地共建产教融合基地配套设施项目（一,二标段）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_xlfn._xlws.FILTER(辅助信息!D:D,辅助信息!E:E=B2736)</f>
        <v>乐山市校地共建产教融合基地配套设施项目（一,二标段）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_xlfn._xlws.FILTER(辅助信息!D:D,辅助信息!E:E=B2737)</f>
        <v>乐山市校地共建产教融合基地配套设施项目（一,二标段）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_xlfn._xlws.FILTER(辅助信息!D:D,辅助信息!E:E=B2738)</f>
        <v>乐山市校地共建产教融合基地配套设施项目（一,二标段）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_xlfn._xlws.FILTER(辅助信息!D:D,辅助信息!E:E=B2739)</f>
        <v>乐山市校地共建产教融合基地配套设施项目（一,二标段）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_xlfn._xlws.FILTER(辅助信息!D:D,辅助信息!E:E=B2740)</f>
        <v>乐山市校地共建产教融合基地配套设施项目（一,二标段）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_xlfn._xlws.FILTER(辅助信息!D:D,辅助信息!E:E=B2741)</f>
        <v>乐山市校地共建产教融合基地配套设施项目（一,二标段）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_xlfn._xlws.FILTER(辅助信息!D:D,辅助信息!E:E=B2742)</f>
        <v>乐山市校地共建产教融合基地配套设施项目（一,二标段）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_xlfn._xlws.FILTER(辅助信息!D:D,辅助信息!E:E=B2743)</f>
        <v>乐山市校地共建产教融合基地配套设施项目（一,二标段）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_xlfn._xlws.FILTER(辅助信息!D:D,辅助信息!E:E=B2744)</f>
        <v>乐山市校地共建产教融合基地配套设施项目（一,二标段）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_xlfn._xlws.FILTER(辅助信息!D:D,辅助信息!E:E=B2745)</f>
        <v>乐山市校地共建产教融合基地配套设施项目（一,二标段）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_xlfn._xlws.FILTER(辅助信息!D:D,辅助信息!E:E=B2746)</f>
        <v>乐山市校地共建产教融合基地配套设施项目（一,二标段）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_xlfn._xlws.FILTER(辅助信息!D:D,辅助信息!E:E=B2747)</f>
        <v>乐山市校地共建产教融合基地配套设施项目（一,二标段）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_xlfn._xlws.FILTER(辅助信息!D:D,辅助信息!E:E=B2748)</f>
        <v>乐山市校地共建产教融合基地配套设施项目（一,二标段）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_xlfn._xlws.FILTER(辅助信息!D:D,辅助信息!E:E=B2749)</f>
        <v>乐山市校地共建产教融合基地配套设施项目（一,二标段）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_xlfn._xlws.FILTER(辅助信息!D:D,辅助信息!E:E=B2750)</f>
        <v>乐山市校地共建产教融合基地配套设施项目（一,二标段）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_xlfn._xlws.FILTER(辅助信息!D:D,辅助信息!E:E=B2751)</f>
        <v>乐山市校地共建产教融合基地配套设施项目（一,二标段）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_xlfn._xlws.FILTER(辅助信息!D:D,辅助信息!E:E=B2752)</f>
        <v>乐山市校地共建产教融合基地配套设施项目（一,二标段）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_xlfn._xlws.FILTER(辅助信息!D:D,辅助信息!E:E=B2753)</f>
        <v>乐山市校地共建产教融合基地配套设施项目（一,二标段）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_xlfn._xlws.FILTER(辅助信息!D:D,辅助信息!E:E=B2762)</f>
        <v>乐山市校地共建产教融合基地配套设施项目（一,二标段）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_xlfn._xlws.FILTER(辅助信息!D:D,辅助信息!E:E=B2763)</f>
        <v>乐山市校地共建产教融合基地配套设施项目（一,二标段）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_xlfn._xlws.FILTER(辅助信息!D:D,辅助信息!E:E=B2764)</f>
        <v>乐山市校地共建产教融合基地配套设施项目（一,二标段）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_xlfn._xlws.FILTER(辅助信息!D:D,辅助信息!E:E=B2765)</f>
        <v>乐山市校地共建产教融合基地配套设施项目（一,二标段）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_xlfn._xlws.FILTER(辅助信息!D:D,辅助信息!E:E=B2766)</f>
        <v>乐山市校地共建产教融合基地配套设施项目（一,二标段）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_xlfn._xlws.FILTER(辅助信息!D:D,辅助信息!E:E=B2767)</f>
        <v>乐山市校地共建产教融合基地配套设施项目（一,二标段）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_xlfn._xlws.FILTER(辅助信息!D:D,辅助信息!E:E=B2768)</f>
        <v>乐山市校地共建产教融合基地配套设施项目（一,二标段）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_xlfn._xlws.FILTER(辅助信息!D:D,辅助信息!E:E=B2772)</f>
        <v>商投建工达州中医药科技园</v>
      </c>
    </row>
    <row r="2773" hidden="1" spans="2:18">
      <c r="B2773" s="29" t="s">
        <v>208</v>
      </c>
      <c r="C2773" s="59">
        <v>45885</v>
      </c>
      <c r="D2773" s="29" t="str">
        <f>VLOOKUP(B2773,辅助信息!E:K,7,FALSE)</f>
        <v>JWDDCD2025051800044</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_xlfn._xlws.FILTER(辅助信息!D:D,辅助信息!E:E=B2773)</f>
        <v>五冶建设成都怡心湖片区及龙泉驿医院等项目</v>
      </c>
    </row>
    <row r="2774" hidden="1" spans="2:18">
      <c r="B2774" s="29" t="s">
        <v>208</v>
      </c>
      <c r="C2774" s="59">
        <v>45885</v>
      </c>
      <c r="D2774" s="29" t="str">
        <f>VLOOKUP(B2774,辅助信息!E:K,7,FALSE)</f>
        <v>JWDDCD2025051800044</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_xlfn._xlws.FILTER(辅助信息!D:D,辅助信息!E:E=B2774)</f>
        <v>五冶建设成都怡心湖片区及龙泉驿医院等项目</v>
      </c>
    </row>
    <row r="2775" hidden="1" spans="2:18">
      <c r="B2775" s="29" t="s">
        <v>208</v>
      </c>
      <c r="C2775" s="59">
        <v>45885</v>
      </c>
      <c r="D2775" s="29" t="str">
        <f>VLOOKUP(B2775,辅助信息!E:K,7,FALSE)</f>
        <v>JWDDCD2025051800044</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_xlfn._xlws.FILTER(辅助信息!D:D,辅助信息!E:E=B2775)</f>
        <v>五冶建设成都怡心湖片区及龙泉驿医院等项目</v>
      </c>
    </row>
    <row r="2776" hidden="1" spans="2:18">
      <c r="B2776" s="29" t="s">
        <v>208</v>
      </c>
      <c r="C2776" s="59">
        <v>45885</v>
      </c>
      <c r="D2776" s="29" t="str">
        <f>VLOOKUP(B2776,辅助信息!E:K,7,FALSE)</f>
        <v>JWDDCD2025051800044</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_xlfn._xlws.FILTER(辅助信息!D:D,辅助信息!E:E=B2776)</f>
        <v>五冶建设成都怡心湖片区及龙泉驿医院等项目</v>
      </c>
    </row>
    <row r="2777" hidden="1" spans="2:18">
      <c r="B2777" s="29" t="s">
        <v>208</v>
      </c>
      <c r="C2777" s="59">
        <v>45885</v>
      </c>
      <c r="D2777" s="29" t="str">
        <f>VLOOKUP(B2777,辅助信息!E:K,7,FALSE)</f>
        <v>JWDDCD2025051800044</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_xlfn._xlws.FILTER(辅助信息!D:D,辅助信息!E:E=B2777)</f>
        <v>五冶建设成都怡心湖片区及龙泉驿医院等项目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_xlfn._xlws.FILTER(辅助信息!D:D,辅助信息!E:E=B2785)</f>
        <v>乐山市校地共建产教融合基地配套设施项目（一,二标段）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_xlfn._xlws.FILTER(辅助信息!D:D,辅助信息!E:E=B2786)</f>
        <v>乐山市校地共建产教融合基地配套设施项目（一,二标段）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_xlfn._xlws.FILTER(辅助信息!D:D,辅助信息!E:E=B2787)</f>
        <v>乐山市校地共建产教融合基地配套设施项目（一,二标段）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_xlfn._xlws.FILTER(辅助信息!D:D,辅助信息!E:E=B2788)</f>
        <v>乐山市校地共建产教融合基地配套设施项目（一,二标段）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_xlfn._xlws.FILTER(辅助信息!D:D,辅助信息!E:E=B2789)</f>
        <v>乐山市校地共建产教融合基地配套设施项目（一,二标段）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_xlfn._xlws.FILTER(辅助信息!D:D,辅助信息!E:E=B2790)</f>
        <v>乐山市校地共建产教融合基地配套设施项目（一,二标段）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_xlfn._xlws.FILTER(辅助信息!D:D,辅助信息!E:E=B2791)</f>
        <v>乐山市校地共建产教融合基地配套设施项目（一,二标段）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_xlfn._xlws.FILTER(辅助信息!D:D,辅助信息!E:E=B2792)</f>
        <v>乐山市校地共建产教融合基地配套设施项目（一,二标段）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_xlfn._xlws.FILTER(辅助信息!D:D,辅助信息!E:E=B2793)</f>
        <v>乐山市校地共建产教融合基地配套设施项目（一,二标段）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_xlfn._xlws.FILTER(辅助信息!D:D,辅助信息!E:E=B2794)</f>
        <v>乐山市校地共建产教融合基地配套设施项目（一,二标段）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_xlfn._xlws.FILTER(辅助信息!D:D,辅助信息!E:E=B2795)</f>
        <v>乐山市校地共建产教融合基地配套设施项目（一,二标段）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_xlfn._xlws.FILTER(辅助信息!D:D,辅助信息!E:E=B2796)</f>
        <v>乐山市校地共建产教融合基地配套设施项目（一,二标段）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_xlfn._xlws.FILTER(辅助信息!D:D,辅助信息!E:E=B2797)</f>
        <v>乐山市校地共建产教融合基地配套设施项目（一,二标段）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_xlfn._xlws.FILTER(辅助信息!D:D,辅助信息!E:E=B2798)</f>
        <v>乐山市校地共建产教融合基地配套设施项目（一,二标段）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_xlfn._xlws.FILTER(辅助信息!D:D,辅助信息!E:E=B2799)</f>
        <v>乐山市校地共建产教融合基地配套设施项目（一,二标段）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_xlfn._xlws.FILTER(辅助信息!D:D,辅助信息!E:E=B2803)</f>
        <v>乐山市校地共建产教融合基地配套设施项目（一,二标段）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_xlfn._xlws.FILTER(辅助信息!D:D,辅助信息!E:E=B2804)</f>
        <v>乐山市校地共建产教融合基地配套设施项目（一,二标段）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_xlfn._xlws.FILTER(辅助信息!D:D,辅助信息!E:E=B2805)</f>
        <v>乐山市校地共建产教融合基地配套设施项目（一,二标段）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_xlfn._xlws.FILTER(辅助信息!D:D,辅助信息!E:E=B2806)</f>
        <v>乐山市校地共建产教融合基地配套设施项目（一,二标段）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_xlfn._xlws.FILTER(辅助信息!D:D,辅助信息!E:E=B2807)</f>
        <v>乐山市校地共建产教融合基地配套设施项目（一,二标段）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_xlfn._xlws.FILTER(辅助信息!D:D,辅助信息!E:E=B2808)</f>
        <v>乐山市校地共建产教融合基地配套设施项目（一,二标段）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_xlfn._xlws.FILTER(辅助信息!D:D,辅助信息!E:E=B2809)</f>
        <v>乐山市校地共建产教融合基地配套设施项目（一,二标段）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_xlfn._xlws.FILTER(辅助信息!D:D,辅助信息!E:E=B2810)</f>
        <v>乐山市校地共建产教融合基地配套设施项目（一,二标段）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_xlfn._xlws.FILTER(辅助信息!D:D,辅助信息!E:E=B2811)</f>
        <v>乐山市校地共建产教融合基地配套设施项目（一,二标段）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_xlfn._xlws.FILTER(辅助信息!D:D,辅助信息!E:E=B2812)</f>
        <v>乐山市校地共建产教融合基地配套设施项目（一,二标段）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_xlfn._xlws.FILTER(辅助信息!D:D,辅助信息!E:E=B2813)</f>
        <v>乐山市校地共建产教融合基地配套设施项目（一,二标段）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_xlfn._xlws.FILTER(辅助信息!D:D,辅助信息!E:E=B2814)</f>
        <v>乐山市校地共建产教融合基地配套设施项目（一,二标段）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_xlfn._xlws.FILTER(辅助信息!D:D,辅助信息!E:E=B2815)</f>
        <v>乐山市校地共建产教融合基地配套设施项目（一,二标段）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_xlfn._xlws.FILTER(辅助信息!D:D,辅助信息!E:E=B2816)</f>
        <v>乐山市校地共建产教融合基地配套设施项目（一,二标段）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_xlfn._xlws.FILTER(辅助信息!D:D,辅助信息!E:E=B2817)</f>
        <v>乐山市校地共建产教融合基地配套设施项目（一,二标段）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_xlfn._xlws.FILTER(辅助信息!D:D,辅助信息!E:E=B2818)</f>
        <v>乐山市校地共建产教融合基地配套设施项目（一,二标段）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_xlfn._xlws.FILTER(辅助信息!D:D,辅助信息!E:E=B2819)</f>
        <v>乐山市校地共建产教融合基地配套设施项目（一,二标段）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_xlfn._xlws.FILTER(辅助信息!D:D,辅助信息!E:E=B2820)</f>
        <v>乐山市校地共建产教融合基地配套设施项目（一,二标段）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_xlfn._xlws.FILTER(辅助信息!D:D,辅助信息!E:E=B2821)</f>
        <v>乐山市校地共建产教融合基地配套设施项目（一,二标段）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_xlfn._xlws.FILTER(辅助信息!D:D,辅助信息!E:E=B2822)</f>
        <v>乐山市校地共建产教融合基地配套设施项目（一,二标段）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_xlfn._xlws.FILTER(辅助信息!D:D,辅助信息!E:E=B2823)</f>
        <v>乐山市校地共建产教融合基地配套设施项目（一,二标段）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_xlfn._xlws.FILTER(辅助信息!D:D,辅助信息!E:E=B2824)</f>
        <v>乐山市校地共建产教融合基地配套设施项目（一,二标段）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_xlfn._xlws.FILTER(辅助信息!D:D,辅助信息!E:E=B2825)</f>
        <v>乐山市校地共建产教融合基地配套设施项目（一,二标段）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_xlfn._xlws.FILTER(辅助信息!D:D,辅助信息!E:E=B2834)</f>
        <v>乐山市校地共建产教融合基地配套设施项目（一,二标段）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_xlfn._xlws.FILTER(辅助信息!D:D,辅助信息!E:E=B2835)</f>
        <v>乐山市校地共建产教融合基地配套设施项目（一,二标段）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_xlfn._xlws.FILTER(辅助信息!D:D,辅助信息!E:E=B2843)</f>
        <v>乐山市校地共建产教融合基地配套设施项目（一,二标段）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_xlfn._xlws.FILTER(辅助信息!D:D,辅助信息!E:E=B2844)</f>
        <v>乐山市校地共建产教融合基地配套设施项目（一,二标段）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_xlfn._xlws.FILTER(辅助信息!D:D,辅助信息!E:E=B2845)</f>
        <v>乐山市校地共建产教融合基地配套设施项目（一,二标段）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_xlfn._xlws.FILTER(辅助信息!D:D,辅助信息!E:E=B2854)</f>
        <v>乐山市校地共建产教融合基地配套设施项目（一,二标段）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_xlfn._xlws.FILTER(辅助信息!D:D,辅助信息!E:E=B2855)</f>
        <v>乐山市校地共建产教融合基地配套设施项目（一,二标段）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_xlfn._xlws.FILTER(辅助信息!D:D,辅助信息!E:E=B2856)</f>
        <v>乐山市校地共建产教融合基地配套设施项目（一,二标段）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_xlfn._xlws.FILTER(辅助信息!D:D,辅助信息!E:E=B2857)</f>
        <v>乐山市校地共建产教融合基地配套设施项目（一,二标段）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_xlfn._xlws.FILTER(辅助信息!D:D,辅助信息!E:E=B2858)</f>
        <v>乐山市校地共建产教融合基地配套设施项目（一,二标段）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_xlfn._xlws.FILTER(辅助信息!D:D,辅助信息!E:E=B2859)</f>
        <v>乐山市校地共建产教融合基地配套设施项目（一,二标段）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_xlfn._xlws.FILTER(辅助信息!D:D,辅助信息!E:E=B2870)</f>
        <v>乐山市校地共建产教融合基地配套设施项目（一,二标段）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_xlfn._xlws.FILTER(辅助信息!D:D,辅助信息!E:E=B2871)</f>
        <v>乐山市校地共建产教融合基地配套设施项目（一,二标段）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_xlfn._xlws.FILTER(辅助信息!D:D,辅助信息!E:E=B2872)</f>
        <v>乐山市校地共建产教融合基地配套设施项目（一,二标段）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_xlfn._xlws.FILTER(辅助信息!D:D,辅助信息!E:E=B2873)</f>
        <v>乐山市校地共建产教融合基地配套设施项目（一,二标段）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_xlfn._xlws.FILTER(辅助信息!D:D,辅助信息!E:E=B2874)</f>
        <v>乐山市校地共建产教融合基地配套设施项目（一,二标段）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_xlfn._xlws.FILTER(辅助信息!D:D,辅助信息!E:E=B2875)</f>
        <v>乐山市校地共建产教融合基地配套设施项目（一,二标段）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_xlfn._xlws.FILTER(辅助信息!D:D,辅助信息!E:E=B2876)</f>
        <v>乐山市校地共建产教融合基地配套设施项目（一,二标段）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_xlfn._xlws.FILTER(辅助信息!D:D,辅助信息!E:E=B2877)</f>
        <v>乐山市校地共建产教融合基地配套设施项目（一,二标段）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_xlfn._xlws.FILTER(辅助信息!D:D,辅助信息!E:E=B2878)</f>
        <v>乐山市校地共建产教融合基地配套设施项目（一,二标段）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_xlfn._xlws.FILTER(辅助信息!D:D,辅助信息!E:E=B2879)</f>
        <v>乐山市校地共建产教融合基地配套设施项目（一,二标段）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_xlfn._xlws.FILTER(辅助信息!D:D,辅助信息!E:E=B2880)</f>
        <v>乐山市校地共建产教融合基地配套设施项目（一,二标段）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_xlfn._xlws.FILTER(辅助信息!D:D,辅助信息!E:E=B2881)</f>
        <v>乐山市校地共建产教融合基地配套设施项目（一,二标段）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_xlfn._xlws.FILTER(辅助信息!D:D,辅助信息!E:E=B2882)</f>
        <v>乐山市校地共建产教融合基地配套设施项目（一,二标段）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_xlfn._xlws.FILTER(辅助信息!D:D,辅助信息!E:E=B2883)</f>
        <v>乐山市校地共建产教融合基地配套设施项目（一,二标段）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_xlfn._xlws.FILTER(辅助信息!D:D,辅助信息!E:E=B2884)</f>
        <v>乐山市校地共建产教融合基地配套设施项目（一,二标段）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_xlfn._xlws.FILTER(辅助信息!D:D,辅助信息!E:E=B2885)</f>
        <v>乐山市校地共建产教融合基地配套设施项目（一,二标段）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_xlfn._xlws.FILTER(辅助信息!D:D,辅助信息!E:E=B2886)</f>
        <v>乐山市校地共建产教融合基地配套设施项目（一,二标段）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_xlfn._xlws.FILTER(辅助信息!D:D,辅助信息!E:E=B2887)</f>
        <v>乐山市校地共建产教融合基地配套设施项目（一,二标段）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_xlfn._xlws.FILTER(辅助信息!D:D,辅助信息!E:E=B2888)</f>
        <v>乐山市校地共建产教融合基地配套设施项目（一,二标段）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_xlfn._xlws.FILTER(辅助信息!D:D,辅助信息!E:E=B2889)</f>
        <v>乐山市校地共建产教融合基地配套设施项目（一,二标段）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_xlfn._xlws.FILTER(辅助信息!D:D,辅助信息!E:E=B2890)</f>
        <v>乐山市校地共建产教融合基地配套设施项目（一,二标段）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_xlfn._xlws.FILTER(辅助信息!D:D,辅助信息!E:E=B2891)</f>
        <v>乐山市校地共建产教融合基地配套设施项目（一,二标段）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_xlfn._xlws.FILTER(辅助信息!D:D,辅助信息!E:E=B2892)</f>
        <v>乐山市校地共建产教融合基地配套设施项目（一,二标段）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_xlfn._xlws.FILTER(辅助信息!D:D,辅助信息!E:E=B2893)</f>
        <v>乐山市校地共建产教融合基地配套设施项目（一,二标段）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_xlfn._xlws.FILTER(辅助信息!D:D,辅助信息!E:E=B2894)</f>
        <v>乐山市校地共建产教融合基地配套设施项目（一,二标段）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_xlfn._xlws.FILTER(辅助信息!D:D,辅助信息!E:E=B2895)</f>
        <v>乐山市校地共建产教融合基地配套设施项目（一,二标段）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_xlfn._xlws.FILTER(辅助信息!D:D,辅助信息!E:E=B2896)</f>
        <v>乐山市校地共建产教融合基地配套设施项目（一,二标段）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_xlfn._xlws.FILTER(辅助信息!D:D,辅助信息!E:E=B2897)</f>
        <v>乐山市校地共建产教融合基地配套设施项目（一,二标段）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_xlfn._xlws.FILTER(辅助信息!D:D,辅助信息!E:E=B2898)</f>
        <v>乐山市校地共建产教融合基地配套设施项目（一,二标段）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_xlfn._xlws.FILTER(辅助信息!D:D,辅助信息!E:E=B2899)</f>
        <v>乐山市校地共建产教融合基地配套设施项目（一,二标段）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_xlfn._xlws.FILTER(辅助信息!D:D,辅助信息!E:E=B2900)</f>
        <v>乐山市校地共建产教融合基地配套设施项目（一,二标段）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80</v>
      </c>
      <c r="Q2901" s="15" t="str">
        <f>VLOOKUP(B2901,辅助信息!E:M,9,FALSE)</f>
        <v>ZTWM-CDGS-XS-2025-0125-四川机司-乐山市校地共建产教融合基地配套设施项目施工一标段钢筋采购合同</v>
      </c>
      <c r="R2901" s="15" t="str">
        <f>_xlfn._xlws.FILTER(辅助信息!D:D,辅助信息!E:E=B2901)</f>
        <v>乐山市校地共建产教融合基地配套设施项目（一,二标段）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80</v>
      </c>
      <c r="Q2902" s="15" t="str">
        <f>VLOOKUP(B2902,辅助信息!E:M,9,FALSE)</f>
        <v>ZTWM-CDGS-XS-2025-0125-四川机司-乐山市校地共建产教融合基地配套设施项目施工一标段钢筋采购合同</v>
      </c>
      <c r="R2902" s="15" t="str">
        <f>_xlfn._xlws.FILTER(辅助信息!D:D,辅助信息!E:E=B2902)</f>
        <v>乐山市校地共建产教融合基地配套设施项目（一,二标段）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80</v>
      </c>
      <c r="Q2903" s="15" t="str">
        <f>VLOOKUP(B2903,辅助信息!E:M,9,FALSE)</f>
        <v>ZTWM-CDGS-XS-2025-0125-四川机司-乐山市校地共建产教融合基地配套设施项目施工一标段钢筋采购合同</v>
      </c>
      <c r="R2903" s="15" t="str">
        <f>_xlfn._xlws.FILTER(辅助信息!D:D,辅助信息!E:E=B2903)</f>
        <v>乐山市校地共建产教融合基地配套设施项目（一,二标段）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80</v>
      </c>
      <c r="Q2904" s="15" t="str">
        <f>VLOOKUP(B2904,辅助信息!E:M,9,FALSE)</f>
        <v>ZTWM-CDGS-XS-2025-0125-四川机司-乐山市校地共建产教融合基地配套设施项目施工一标段钢筋采购合同</v>
      </c>
      <c r="R2904" s="15" t="str">
        <f>_xlfn._xlws.FILTER(辅助信息!D:D,辅助信息!E:E=B2904)</f>
        <v>乐山市校地共建产教融合基地配套设施项目（一,二标段）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80</v>
      </c>
      <c r="Q2905" s="15" t="str">
        <f>VLOOKUP(B2905,辅助信息!E:M,9,FALSE)</f>
        <v>ZTWM-CDGS-XS-2025-0125-四川机司-乐山市校地共建产教融合基地配套设施项目施工一标段钢筋采购合同</v>
      </c>
      <c r="R2905" s="15" t="str">
        <f>_xlfn._xlws.FILTER(辅助信息!D:D,辅助信息!E:E=B2905)</f>
        <v>乐山市校地共建产教融合基地配套设施项目（一,二标段）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80</v>
      </c>
      <c r="Q2906" s="15" t="str">
        <f>VLOOKUP(B2906,辅助信息!E:M,9,FALSE)</f>
        <v>ZTWM-CDGS-XS-2025-0125-四川机司-乐山市校地共建产教融合基地配套设施项目施工一标段钢筋采购合同</v>
      </c>
      <c r="R2906" s="15" t="str">
        <f>_xlfn._xlws.FILTER(辅助信息!D:D,辅助信息!E:E=B2906)</f>
        <v>乐山市校地共建产教融合基地配套设施项目（一,二标段）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80</v>
      </c>
      <c r="Q2907" s="15" t="str">
        <f>VLOOKUP(B2907,辅助信息!E:M,9,FALSE)</f>
        <v>ZTWM-CDGS-XS-2025-0125-四川机司-乐山市校地共建产教融合基地配套设施项目施工一标段钢筋采购合同</v>
      </c>
      <c r="R2907" s="15" t="str">
        <f>_xlfn._xlws.FILTER(辅助信息!D:D,辅助信息!E:E=B2907)</f>
        <v>乐山市校地共建产教融合基地配套设施项目（一,二标段）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80</v>
      </c>
      <c r="Q2908" s="15" t="str">
        <f>VLOOKUP(B2908,辅助信息!E:M,9,FALSE)</f>
        <v>ZTWM-CDGS-XS-2025-0126-四川机司-乐山市校地共建产教融合基地配套设施项目施工二标段钢筋采购合同</v>
      </c>
      <c r="R2908" s="15" t="str">
        <f>_xlfn._xlws.FILTER(辅助信息!D:D,辅助信息!E:E=B2908)</f>
        <v>乐山市校地共建产教融合基地配套设施项目（一,二标段）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80</v>
      </c>
      <c r="Q2909" s="15" t="str">
        <f>VLOOKUP(B2909,辅助信息!E:M,9,FALSE)</f>
        <v>ZTWM-CDGS-XS-2025-0126-四川机司-乐山市校地共建产教融合基地配套设施项目施工二标段钢筋采购合同</v>
      </c>
      <c r="R2909" s="15" t="str">
        <f>_xlfn._xlws.FILTER(辅助信息!D:D,辅助信息!E:E=B2909)</f>
        <v>乐山市校地共建产教融合基地配套设施项目（一,二标段）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80</v>
      </c>
      <c r="Q2910" s="15" t="str">
        <f>VLOOKUP(B2910,辅助信息!E:M,9,FALSE)</f>
        <v>ZTWM-CDGS-XS-2025-0126-四川机司-乐山市校地共建产教融合基地配套设施项目施工二标段钢筋采购合同</v>
      </c>
      <c r="R2910" s="15" t="str">
        <f>_xlfn._xlws.FILTER(辅助信息!D:D,辅助信息!E:E=B2910)</f>
        <v>乐山市校地共建产教融合基地配套设施项目（一,二标段）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80</v>
      </c>
      <c r="Q2911" s="15" t="str">
        <f>VLOOKUP(B2911,辅助信息!E:M,9,FALSE)</f>
        <v>ZTWM-CDGS-XS-2025-0126-四川机司-乐山市校地共建产教融合基地配套设施项目施工二标段钢筋采购合同</v>
      </c>
      <c r="R2911" s="15" t="str">
        <f>_xlfn._xlws.FILTER(辅助信息!D:D,辅助信息!E:E=B2911)</f>
        <v>乐山市校地共建产教融合基地配套设施项目（一,二标段）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80</v>
      </c>
      <c r="Q2912" s="15" t="str">
        <f>VLOOKUP(B2912,辅助信息!E:M,9,FALSE)</f>
        <v>ZTWM-CDGS-XS-2025-0126-四川机司-乐山市校地共建产教融合基地配套设施项目施工二标段钢筋采购合同</v>
      </c>
      <c r="R2912" s="15" t="str">
        <f>_xlfn._xlws.FILTER(辅助信息!D:D,辅助信息!E:E=B2912)</f>
        <v>乐山市校地共建产教融合基地配套设施项目（一,二标段）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80</v>
      </c>
      <c r="Q2913" s="15" t="str">
        <f>VLOOKUP(B2913,辅助信息!E:M,9,FALSE)</f>
        <v>ZTWM-CDGS-XS-2025-0126-四川机司-乐山市校地共建产教融合基地配套设施项目施工二标段钢筋采购合同</v>
      </c>
      <c r="R2913" s="15" t="str">
        <f>_xlfn._xlws.FILTER(辅助信息!D:D,辅助信息!E:E=B2913)</f>
        <v>乐山市校地共建产教融合基地配套设施项目（一,二标段）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80</v>
      </c>
      <c r="Q2914" s="15" t="str">
        <f>VLOOKUP(B2914,辅助信息!E:M,9,FALSE)</f>
        <v>ZTWM-CDGS-XS-2025-0126-四川机司-乐山市校地共建产教融合基地配套设施项目施工二标段钢筋采购合同</v>
      </c>
      <c r="R2914" s="15" t="str">
        <f>_xlfn._xlws.FILTER(辅助信息!D:D,辅助信息!E:E=B2914)</f>
        <v>乐山市校地共建产教融合基地配套设施项目（一,二标段）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80</v>
      </c>
      <c r="Q2915" s="15" t="str">
        <f>VLOOKUP(B2915,辅助信息!E:M,9,FALSE)</f>
        <v>ZTWM-CDGS-XS-2025-0126-四川机司-乐山市校地共建产教融合基地配套设施项目施工二标段钢筋采购合同</v>
      </c>
      <c r="R2915" s="15" t="str">
        <f>_xlfn._xlws.FILTER(辅助信息!D:D,辅助信息!E:E=B2915)</f>
        <v>乐山市校地共建产教融合基地配套设施项目（一,二标段）</v>
      </c>
    </row>
    <row r="2916" hidden="1" spans="2:18">
      <c r="B2916" s="29" t="s">
        <v>167</v>
      </c>
      <c r="C2916" s="59">
        <v>45890</v>
      </c>
      <c r="D2916" s="29" t="str">
        <f>VLOOKUP(B2916,辅助信息!E:K,7,FALSE)</f>
        <v>JWDDCD2025051800044</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80</v>
      </c>
      <c r="Q2916" s="18" t="str">
        <f>VLOOKUP(B2916,辅助信息!E:M,9,FALSE)</f>
        <v>ZTWM-CDGS-XS-2025-0073-五冶天府-成都怡心湖片区及龙泉驿医院等项目</v>
      </c>
      <c r="R2916" s="18" t="str">
        <f>_xlfn._xlws.FILTER(辅助信息!D:D,辅助信息!E:E=B2916)</f>
        <v>五冶建设成都怡心湖片区及龙泉驿医院等项目</v>
      </c>
    </row>
    <row r="2917" hidden="1" spans="2:18">
      <c r="B2917" s="29" t="s">
        <v>167</v>
      </c>
      <c r="C2917" s="59">
        <v>45890</v>
      </c>
      <c r="D2917" s="29" t="str">
        <f>VLOOKUP(B2917,辅助信息!E:K,7,FALSE)</f>
        <v>JWDDCD2025051800044</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80</v>
      </c>
      <c r="Q2917" s="18" t="str">
        <f>VLOOKUP(B2917,辅助信息!E:M,9,FALSE)</f>
        <v>ZTWM-CDGS-XS-2025-0073-五冶天府-成都怡心湖片区及龙泉驿医院等项目</v>
      </c>
      <c r="R2917" s="18" t="str">
        <f>_xlfn._xlws.FILTER(辅助信息!D:D,辅助信息!E:E=B2917)</f>
        <v>五冶建设成都怡心湖片区及龙泉驿医院等项目</v>
      </c>
    </row>
    <row r="2918" hidden="1" spans="2:18">
      <c r="B2918" s="29" t="s">
        <v>167</v>
      </c>
      <c r="C2918" s="59">
        <v>45890</v>
      </c>
      <c r="D2918" s="29" t="str">
        <f>VLOOKUP(B2918,辅助信息!E:K,7,FALSE)</f>
        <v>JWDDCD2025051800044</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80</v>
      </c>
      <c r="Q2918" s="18" t="str">
        <f>VLOOKUP(B2918,辅助信息!E:M,9,FALSE)</f>
        <v>ZTWM-CDGS-XS-2025-0073-五冶天府-成都怡心湖片区及龙泉驿医院等项目</v>
      </c>
      <c r="R2918" s="18" t="str">
        <f>_xlfn._xlws.FILTER(辅助信息!D:D,辅助信息!E:E=B2918)</f>
        <v>五冶建设成都怡心湖片区及龙泉驿医院等项目</v>
      </c>
    </row>
    <row r="2919" hidden="1" spans="2:18">
      <c r="B2919" s="29" t="s">
        <v>167</v>
      </c>
      <c r="C2919" s="59">
        <v>45890</v>
      </c>
      <c r="D2919" s="29" t="str">
        <f>VLOOKUP(B2919,辅助信息!E:K,7,FALSE)</f>
        <v>JWDDCD2025051800044</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_xlfn._xlws.FILTER(辅助信息!D:D,辅助信息!E:E=B2919)</f>
        <v>五冶建设成都怡心湖片区及龙泉驿医院等项目</v>
      </c>
    </row>
    <row r="2920" hidden="1" spans="2:18">
      <c r="B2920" s="29" t="s">
        <v>167</v>
      </c>
      <c r="C2920" s="59">
        <v>45890</v>
      </c>
      <c r="D2920" s="29" t="str">
        <f>VLOOKUP(B2920,辅助信息!E:K,7,FALSE)</f>
        <v>JWDDCD2025051800044</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_xlfn._xlws.FILTER(辅助信息!D:D,辅助信息!E:E=B2920)</f>
        <v>五冶建设成都怡心湖片区及龙泉驿医院等项目</v>
      </c>
    </row>
    <row r="2921" hidden="1" spans="2:18">
      <c r="B2921" s="29" t="s">
        <v>167</v>
      </c>
      <c r="C2921" s="59">
        <v>45890</v>
      </c>
      <c r="D2921" s="29" t="str">
        <f>VLOOKUP(B2921,辅助信息!E:K,7,FALSE)</f>
        <v>JWDDCD2025051800044</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_xlfn._xlws.FILTER(辅助信息!D:D,辅助信息!E:E=B2921)</f>
        <v>五冶建设成都怡心湖片区及龙泉驿医院等项目</v>
      </c>
    </row>
    <row r="2922" hidden="1" spans="2:18">
      <c r="B2922" s="29" t="s">
        <v>167</v>
      </c>
      <c r="C2922" s="59">
        <v>45890</v>
      </c>
      <c r="D2922" s="29" t="str">
        <f>VLOOKUP(B2922,辅助信息!E:K,7,FALSE)</f>
        <v>JWDDCD2025051800044</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_xlfn._xlws.FILTER(辅助信息!D:D,辅助信息!E:E=B2922)</f>
        <v>五冶建设成都怡心湖片区及龙泉驿医院等项目</v>
      </c>
    </row>
    <row r="2923" hidden="1" spans="2:18">
      <c r="B2923" s="29" t="s">
        <v>167</v>
      </c>
      <c r="C2923" s="59">
        <v>45890</v>
      </c>
      <c r="D2923" s="29" t="str">
        <f>VLOOKUP(B2923,辅助信息!E:K,7,FALSE)</f>
        <v>JWDDCD2025051800044</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_xlfn._xlws.FILTER(辅助信息!D:D,辅助信息!E:E=B2923)</f>
        <v>五冶建设成都怡心湖片区及龙泉驿医院等项目</v>
      </c>
    </row>
    <row r="2924" hidden="1" spans="2:18">
      <c r="B2924" s="29" t="s">
        <v>167</v>
      </c>
      <c r="C2924" s="59">
        <v>45890</v>
      </c>
      <c r="D2924" s="29" t="str">
        <f>VLOOKUP(B2924,辅助信息!E:K,7,FALSE)</f>
        <v>JWDDCD2025051800044</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_xlfn._xlws.FILTER(辅助信息!D:D,辅助信息!E:E=B2924)</f>
        <v>五冶建设成都怡心湖片区及龙泉驿医院等项目</v>
      </c>
    </row>
    <row r="2925" hidden="1" spans="2:18">
      <c r="B2925" s="29" t="s">
        <v>167</v>
      </c>
      <c r="C2925" s="59">
        <v>45890</v>
      </c>
      <c r="D2925" s="29" t="str">
        <f>VLOOKUP(B2925,辅助信息!E:K,7,FALSE)</f>
        <v>JWDDCD2025051800044</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_xlfn._xlws.FILTER(辅助信息!D:D,辅助信息!E:E=B2925)</f>
        <v>五冶建设成都怡心湖片区及龙泉驿医院等项目</v>
      </c>
    </row>
    <row r="2926" hidden="1" spans="2:18">
      <c r="B2926" s="29" t="s">
        <v>167</v>
      </c>
      <c r="C2926" s="59">
        <v>45890</v>
      </c>
      <c r="D2926" s="29" t="str">
        <f>VLOOKUP(B2926,辅助信息!E:K,7,FALSE)</f>
        <v>JWDDCD2025051800044</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_xlfn._xlws.FILTER(辅助信息!D:D,辅助信息!E:E=B2926)</f>
        <v>五冶建设成都怡心湖片区及龙泉驿医院等项目</v>
      </c>
    </row>
    <row r="2927" hidden="1" spans="2:18">
      <c r="B2927" s="29" t="s">
        <v>167</v>
      </c>
      <c r="C2927" s="59">
        <v>45890</v>
      </c>
      <c r="D2927" s="29" t="str">
        <f>VLOOKUP(B2927,辅助信息!E:K,7,FALSE)</f>
        <v>JWDDCD2025051800044</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_xlfn._xlws.FILTER(辅助信息!D:D,辅助信息!E:E=B2927)</f>
        <v>五冶建设成都怡心湖片区及龙泉驿医院等项目</v>
      </c>
    </row>
    <row r="2928" hidden="1" spans="1:18">
      <c r="A2928" s="60" t="s">
        <v>209</v>
      </c>
      <c r="B2928" s="29" t="s">
        <v>208</v>
      </c>
      <c r="C2928" s="59">
        <v>45892</v>
      </c>
      <c r="D2928" s="29" t="str">
        <f>VLOOKUP(B2928,辅助信息!E:K,7,FALSE)</f>
        <v>JWDDCD2025051800044</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_xlfn._xlws.FILTER(辅助信息!D:D,辅助信息!E:E=B2928)</f>
        <v>五冶建设成都怡心湖片区及龙泉驿医院等项目</v>
      </c>
    </row>
    <row r="2929" hidden="1" spans="1:18">
      <c r="A2929" s="60"/>
      <c r="B2929" s="29" t="s">
        <v>208</v>
      </c>
      <c r="C2929" s="59">
        <v>45892</v>
      </c>
      <c r="D2929" s="29" t="str">
        <f>VLOOKUP(B2929,辅助信息!E:K,7,FALSE)</f>
        <v>JWDDCD2025051800044</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_xlfn._xlws.FILTER(辅助信息!D:D,辅助信息!E:E=B2929)</f>
        <v>五冶建设成都怡心湖片区及龙泉驿医院等项目</v>
      </c>
    </row>
    <row r="2930" hidden="1" spans="1:18">
      <c r="A2930" s="60"/>
      <c r="B2930" s="29" t="s">
        <v>208</v>
      </c>
      <c r="C2930" s="59">
        <v>45892</v>
      </c>
      <c r="D2930" s="29" t="str">
        <f>VLOOKUP(B2930,辅助信息!E:K,7,FALSE)</f>
        <v>JWDDCD2025051800044</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_xlfn._xlws.FILTER(辅助信息!D:D,辅助信息!E:E=B2930)</f>
        <v>五冶建设成都怡心湖片区及龙泉驿医院等项目</v>
      </c>
    </row>
    <row r="2931" hidden="1" spans="1:18">
      <c r="A2931" s="60"/>
      <c r="B2931" s="29" t="s">
        <v>208</v>
      </c>
      <c r="C2931" s="59">
        <v>45892</v>
      </c>
      <c r="D2931" s="29" t="str">
        <f>VLOOKUP(B2931,辅助信息!E:K,7,FALSE)</f>
        <v>JWDDCD2025051800044</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_xlfn._xlws.FILTER(辅助信息!D:D,辅助信息!E:E=B2931)</f>
        <v>五冶建设成都怡心湖片区及龙泉驿医院等项目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_xlfn._xlws.FILTER(辅助信息!D:D,辅助信息!E:E=B2932)</f>
        <v>乐山市校地共建产教融合基地配套设施项目（一,二标段）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_xlfn._xlws.FILTER(辅助信息!D:D,辅助信息!E:E=B2933)</f>
        <v>乐山市校地共建产教融合基地配套设施项目（一,二标段）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_xlfn._xlws.FILTER(辅助信息!D:D,辅助信息!E:E=B2934)</f>
        <v>乐山市校地共建产教融合基地配套设施项目（一,二标段）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_xlfn._xlws.FILTER(辅助信息!D:D,辅助信息!E:E=B2935)</f>
        <v>乐山市校地共建产教融合基地配套设施项目（一,二标段）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_xlfn._xlws.FILTER(辅助信息!D:D,辅助信息!E:E=B2936)</f>
        <v>乐山市校地共建产教融合基地配套设施项目（一,二标段）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_xlfn._xlws.FILTER(辅助信息!D:D,辅助信息!E:E=B2937)</f>
        <v>乐山市校地共建产教融合基地配套设施项目（一,二标段）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_xlfn._xlws.FILTER(辅助信息!D:D,辅助信息!E:E=B2938)</f>
        <v>乐山市校地共建产教融合基地配套设施项目（一,二标段）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_xlfn._xlws.FILTER(辅助信息!D:D,辅助信息!E:E=B2939)</f>
        <v>乐山市校地共建产教融合基地配套设施项目（一,二标段）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_xlfn._xlws.FILTER(辅助信息!D:D,辅助信息!E:E=B2940)</f>
        <v>乐山市校地共建产教融合基地配套设施项目（一,二标段）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_xlfn._xlws.FILTER(辅助信息!D:D,辅助信息!E:E=B2941)</f>
        <v>乐山市校地共建产教融合基地配套设施项目（一,二标段）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_xlfn._xlws.FILTER(辅助信息!D:D,辅助信息!E:E=B2942)</f>
        <v>乐山市校地共建产教融合基地配套设施项目（一,二标段）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_xlfn._xlws.FILTER(辅助信息!D:D,辅助信息!E:E=B2943)</f>
        <v>乐山市校地共建产教融合基地配套设施项目（一,二标段）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_xlfn._xlws.FILTER(辅助信息!D:D,辅助信息!E:E=B2944)</f>
        <v>乐山市校地共建产教融合基地配套设施项目（一,二标段）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_xlfn._xlws.FILTER(辅助信息!D:D,辅助信息!E:E=B2945)</f>
        <v>乐山市校地共建产教融合基地配套设施项目（一,二标段）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_xlfn._xlws.FILTER(辅助信息!D:D,辅助信息!E:E=B2946)</f>
        <v>乐山市校地共建产教融合基地配套设施项目（一,二标段）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_xlfn._xlws.FILTER(辅助信息!D:D,辅助信息!E:E=B2947)</f>
        <v>乐山市校地共建产教融合基地配套设施项目（一,二标段）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_xlfn._xlws.FILTER(辅助信息!D:D,辅助信息!E:E=B2948)</f>
        <v>乐山市校地共建产教融合基地配套设施项目（一,二标段）</v>
      </c>
    </row>
    <row r="2949" hidden="1" spans="2:18">
      <c r="B2949" s="29" t="s">
        <v>208</v>
      </c>
      <c r="C2949" s="59">
        <v>45893</v>
      </c>
      <c r="D2949" s="29" t="str">
        <f>VLOOKUP(B2949,辅助信息!E:K,7,FALSE)</f>
        <v>JWDDCD2025051800044</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_xlfn._xlws.FILTER(辅助信息!D:D,辅助信息!E:E=B2949)</f>
        <v>五冶建设成都怡心湖片区及龙泉驿医院等项目</v>
      </c>
    </row>
    <row r="2950" hidden="1" spans="2:18">
      <c r="B2950" s="29" t="s">
        <v>208</v>
      </c>
      <c r="C2950" s="59">
        <v>45893</v>
      </c>
      <c r="D2950" s="29" t="str">
        <f>VLOOKUP(B2950,辅助信息!E:K,7,FALSE)</f>
        <v>JWDDCD2025051800044</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_xlfn._xlws.FILTER(辅助信息!D:D,辅助信息!E:E=B2950)</f>
        <v>五冶建设成都怡心湖片区及龙泉驿医院等项目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_xlfn._xlws.FILTER(辅助信息!D:D,辅助信息!E:E=B2951)</f>
        <v>乐山市校地共建产教融合基地配套设施项目（一,二标段）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_xlfn._xlws.FILTER(辅助信息!D:D,辅助信息!E:E=B2952)</f>
        <v>乐山市校地共建产教融合基地配套设施项目（一,二标段）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_xlfn._xlws.FILTER(辅助信息!D:D,辅助信息!E:E=B2953)</f>
        <v>乐山市校地共建产教融合基地配套设施项目（一,二标段）</v>
      </c>
    </row>
    <row r="2954" hidden="1" spans="2:18">
      <c r="B2954" s="29" t="s">
        <v>167</v>
      </c>
      <c r="C2954" s="59">
        <v>45893</v>
      </c>
      <c r="D2954" s="29" t="str">
        <f>VLOOKUP(B2954,辅助信息!E:K,7,FALSE)</f>
        <v>JWDDCD2025051800044</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_xlfn._xlws.FILTER(辅助信息!D:D,辅助信息!E:E=B2954)</f>
        <v>五冶建设成都怡心湖片区及龙泉驿医院等项目</v>
      </c>
    </row>
    <row r="2955" hidden="1" spans="2:18">
      <c r="B2955" s="29" t="s">
        <v>167</v>
      </c>
      <c r="C2955" s="59">
        <v>45893</v>
      </c>
      <c r="D2955" s="29" t="str">
        <f>VLOOKUP(B2955,辅助信息!E:K,7,FALSE)</f>
        <v>JWDDCD2025051800044</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_xlfn._xlws.FILTER(辅助信息!D:D,辅助信息!E:E=B2955)</f>
        <v>五冶建设成都怡心湖片区及龙泉驿医院等项目</v>
      </c>
    </row>
    <row r="2956" hidden="1" spans="2:18">
      <c r="B2956" s="29" t="s">
        <v>167</v>
      </c>
      <c r="C2956" s="59">
        <v>45893</v>
      </c>
      <c r="D2956" s="29" t="str">
        <f>VLOOKUP(B2956,辅助信息!E:K,7,FALSE)</f>
        <v>JWDDCD2025051800044</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_xlfn._xlws.FILTER(辅助信息!D:D,辅助信息!E:E=B2956)</f>
        <v>五冶建设成都怡心湖片区及龙泉驿医院等项目</v>
      </c>
    </row>
    <row r="2957" hidden="1" spans="2:18">
      <c r="B2957" s="29" t="s">
        <v>167</v>
      </c>
      <c r="C2957" s="59">
        <v>45893</v>
      </c>
      <c r="D2957" s="29" t="str">
        <f>VLOOKUP(B2957,辅助信息!E:K,7,FALSE)</f>
        <v>JWDDCD2025051800044</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_xlfn._xlws.FILTER(辅助信息!D:D,辅助信息!E:E=B2957)</f>
        <v>五冶建设成都怡心湖片区及龙泉驿医院等项目</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_xlfn._xlws.FILTER(辅助信息!D:D,辅助信息!E:E=B2958)</f>
        <v>乐山市校地共建产教融合基地配套设施项目（一,二标段）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_xlfn._xlws.FILTER(辅助信息!D:D,辅助信息!E:E=B2959)</f>
        <v>乐山市校地共建产教融合基地配套设施项目（一,二标段）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_xlfn._xlws.FILTER(辅助信息!D:D,辅助信息!E:E=B2960)</f>
        <v>乐山市校地共建产教融合基地配套设施项目（一,二标段）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_xlfn._xlws.FILTER(辅助信息!D:D,辅助信息!E:E=B2981)</f>
        <v>乐山市校地共建产教融合基地配套设施项目（一,二标段）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_xlfn._xlws.FILTER(辅助信息!D:D,辅助信息!E:E=B2982)</f>
        <v>乐山市校地共建产教融合基地配套设施项目（一,二标段）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_xlfn._xlws.FILTER(辅助信息!D:D,辅助信息!E:E=B2983)</f>
        <v>乐山市校地共建产教融合基地配套设施项目（一,二标段）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_xlfn._xlws.FILTER(辅助信息!D:D,辅助信息!E:E=B2984)</f>
        <v>乐山市校地共建产教融合基地配套设施项目（一,二标段）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_xlfn._xlws.FILTER(辅助信息!D:D,辅助信息!E:E=B2985)</f>
        <v>乐山市校地共建产教融合基地配套设施项目（一,二标段）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_xlfn._xlws.FILTER(辅助信息!D:D,辅助信息!E:E=B2986)</f>
        <v>乐山市校地共建产教融合基地配套设施项目（一,二标段）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_xlfn._xlws.FILTER(辅助信息!D:D,辅助信息!E:E=B2987)</f>
        <v>乐山市校地共建产教融合基地配套设施项目（一,二标段）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_xlfn._xlws.FILTER(辅助信息!D:D,辅助信息!E:E=B2988)</f>
        <v>乐山市校地共建产教融合基地配套设施项目（一,二标段）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_xlfn._xlws.FILTER(辅助信息!D:D,辅助信息!E:E=B2989)</f>
        <v>乐山市校地共建产教融合基地配套设施项目（一,二标段）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_xlfn._xlws.FILTER(辅助信息!D:D,辅助信息!E:E=B2990)</f>
        <v>乐山市校地共建产教融合基地配套设施项目（一,二标段）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_xlfn._xlws.FILTER(辅助信息!D:D,辅助信息!E:E=B2991)</f>
        <v>乐山市校地共建产教融合基地配套设施项目（一,二标段）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_xlfn._xlws.FILTER(辅助信息!D:D,辅助信息!E:E=B2992)</f>
        <v>乐山市校地共建产教融合基地配套设施项目（一,二标段）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_xlfn._xlws.FILTER(辅助信息!D:D,辅助信息!E:E=B2993)</f>
        <v>乐山市校地共建产教融合基地配套设施项目（一,二标段）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_xlfn._xlws.FILTER(辅助信息!D:D,辅助信息!E:E=B2994)</f>
        <v>乐山市校地共建产教融合基地配套设施项目（一,二标段）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_xlfn._xlws.FILTER(辅助信息!D:D,辅助信息!E:E=B2995)</f>
        <v>五冶建设成都怡心湖片区及龙泉驿医院等项目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_xlfn._xlws.FILTER(辅助信息!D:D,辅助信息!E:E=B3002)</f>
        <v>商投建工达州中医药科技园</v>
      </c>
    </row>
    <row r="3003" hidden="1" spans="2:18">
      <c r="B3003" s="29" t="s">
        <v>208</v>
      </c>
      <c r="C3003" s="59">
        <v>45895</v>
      </c>
      <c r="D3003" s="29" t="str">
        <f>VLOOKUP(B3003,辅助信息!E:K,7,FALSE)</f>
        <v>JWDDCD2025051800044</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_xlfn._xlws.FILTER(辅助信息!D:D,辅助信息!E:E=B3003)</f>
        <v>五冶建设成都怡心湖片区及龙泉驿医院等项目</v>
      </c>
    </row>
    <row r="3004" hidden="1" spans="2:18">
      <c r="B3004" s="29" t="s">
        <v>208</v>
      </c>
      <c r="C3004" s="59">
        <v>45895</v>
      </c>
      <c r="D3004" s="29" t="str">
        <f>VLOOKUP(B3004,辅助信息!E:K,7,FALSE)</f>
        <v>JWDDCD2025051800044</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_xlfn._xlws.FILTER(辅助信息!D:D,辅助信息!E:E=B3004)</f>
        <v>五冶建设成都怡心湖片区及龙泉驿医院等项目</v>
      </c>
    </row>
    <row r="3005" hidden="1" spans="2:18">
      <c r="B3005" s="29" t="s">
        <v>208</v>
      </c>
      <c r="C3005" s="59">
        <v>45895</v>
      </c>
      <c r="D3005" s="29" t="str">
        <f>VLOOKUP(B3005,辅助信息!E:K,7,FALSE)</f>
        <v>JWDDCD2025051800044</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_xlfn._xlws.FILTER(辅助信息!D:D,辅助信息!E:E=B3005)</f>
        <v>五冶建设成都怡心湖片区及龙泉驿医院等项目</v>
      </c>
    </row>
    <row r="3006" hidden="1" spans="2:18">
      <c r="B3006" s="29" t="s">
        <v>192</v>
      </c>
      <c r="C3006" s="59">
        <v>45895</v>
      </c>
      <c r="D3006" s="29" t="str">
        <f>VLOOKUP(B3006,辅助信息!E:K,7,FALSE)</f>
        <v>JWDDCD2025051800044</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_xlfn._xlws.FILTER(辅助信息!D:D,辅助信息!E:E=B3006)</f>
        <v>五冶建设成都怡心湖片区及龙泉驿医院等项目</v>
      </c>
    </row>
    <row r="3007" hidden="1" spans="2:18">
      <c r="B3007" s="29" t="s">
        <v>192</v>
      </c>
      <c r="C3007" s="59">
        <v>45895</v>
      </c>
      <c r="D3007" s="29" t="str">
        <f>VLOOKUP(B3007,辅助信息!E:K,7,FALSE)</f>
        <v>JWDDCD2025051800044</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_xlfn._xlws.FILTER(辅助信息!D:D,辅助信息!E:E=B3007)</f>
        <v>五冶建设成都怡心湖片区及龙泉驿医院等项目</v>
      </c>
    </row>
    <row r="3008" hidden="1" spans="2:18">
      <c r="B3008" s="29" t="s">
        <v>192</v>
      </c>
      <c r="C3008" s="59">
        <v>45895</v>
      </c>
      <c r="D3008" s="29" t="str">
        <f>VLOOKUP(B3008,辅助信息!E:K,7,FALSE)</f>
        <v>JWDDCD2025051800044</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_xlfn._xlws.FILTER(辅助信息!D:D,辅助信息!E:E=B3008)</f>
        <v>五冶建设成都怡心湖片区及龙泉驿医院等项目</v>
      </c>
    </row>
    <row r="3009" hidden="1" spans="2:18">
      <c r="B3009" s="29" t="s">
        <v>192</v>
      </c>
      <c r="C3009" s="59">
        <v>45895</v>
      </c>
      <c r="D3009" s="29" t="str">
        <f>VLOOKUP(B3009,辅助信息!E:K,7,FALSE)</f>
        <v>JWDDCD2025051800044</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_xlfn._xlws.FILTER(辅助信息!D:D,辅助信息!E:E=B3009)</f>
        <v>五冶建设成都怡心湖片区及龙泉驿医院等项目</v>
      </c>
    </row>
    <row r="3010" hidden="1" spans="2:18">
      <c r="B3010" s="29" t="s">
        <v>192</v>
      </c>
      <c r="C3010" s="59">
        <v>45895</v>
      </c>
      <c r="D3010" s="29" t="str">
        <f>VLOOKUP(B3010,辅助信息!E:K,7,FALSE)</f>
        <v>JWDDCD2025051800044</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_xlfn._xlws.FILTER(辅助信息!D:D,辅助信息!E:E=B3010)</f>
        <v>五冶建设成都怡心湖片区及龙泉驿医院等项目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_xlfn._xlws.FILTER(辅助信息!D:D,辅助信息!E:E=B3011)</f>
        <v>乐山市校地共建产教融合基地配套设施项目（一,二标段）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_xlfn._xlws.FILTER(辅助信息!D:D,辅助信息!E:E=B3012)</f>
        <v>乐山市校地共建产教融合基地配套设施项目（一,二标段）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_xlfn._xlws.FILTER(辅助信息!D:D,辅助信息!E:E=B3013)</f>
        <v>乐山市校地共建产教融合基地配套设施项目（一,二标段）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_xlfn._xlws.FILTER(辅助信息!D:D,辅助信息!E:E=B3014)</f>
        <v>乐山市校地共建产教融合基地配套设施项目（一,二标段）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_xlfn._xlws.FILTER(辅助信息!D:D,辅助信息!E:E=B3015)</f>
        <v>乐山市校地共建产教融合基地配套设施项目（一,二标段）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_xlfn._xlws.FILTER(辅助信息!D:D,辅助信息!E:E=B3016)</f>
        <v>乐山市校地共建产教融合基地配套设施项目（一,二标段）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_xlfn._xlws.FILTER(辅助信息!D:D,辅助信息!E:E=B3017)</f>
        <v>乐山市校地共建产教融合基地配套设施项目（一,二标段）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_xlfn._xlws.FILTER(辅助信息!D:D,辅助信息!E:E=B3018)</f>
        <v>乐山市校地共建产教融合基地配套设施项目（一,二标段）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_xlfn._xlws.FILTER(辅助信息!D:D,辅助信息!E:E=B3019)</f>
        <v>乐山市校地共建产教融合基地配套设施项目（一,二标段）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_xlfn._xlws.FILTER(辅助信息!D:D,辅助信息!E:E=B3020)</f>
        <v>乐山市校地共建产教融合基地配套设施项目（一,二标段）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_xlfn._xlws.FILTER(辅助信息!D:D,辅助信息!E:E=B3021)</f>
        <v>乐山市校地共建产教融合基地配套设施项目（一,二标段）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_xlfn._xlws.FILTER(辅助信息!D:D,辅助信息!E:E=B3022)</f>
        <v>乐山市校地共建产教融合基地配套设施项目（一,二标段）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_xlfn._xlws.FILTER(辅助信息!D:D,辅助信息!E:E=B3023)</f>
        <v>乐山市校地共建产教融合基地配套设施项目（一,二标段）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_xlfn._xlws.FILTER(辅助信息!D:D,辅助信息!E:E=B3024)</f>
        <v>乐山市校地共建产教融合基地配套设施项目（一,二标段）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_xlfn._xlws.FILTER(辅助信息!D:D,辅助信息!E:E=B3025)</f>
        <v>乐山市校地共建产教融合基地配套设施项目（一,二标段）</v>
      </c>
    </row>
    <row r="3026" hidden="1" spans="2:18">
      <c r="B3026" s="29" t="s">
        <v>208</v>
      </c>
      <c r="C3026" s="59">
        <v>45896</v>
      </c>
      <c r="D3026" s="29" t="str">
        <f>VLOOKUP(B3026,辅助信息!E:K,7,FALSE)</f>
        <v>JWDDCD2025051800044</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_xlfn._xlws.FILTER(辅助信息!D:D,辅助信息!E:E=B3026)</f>
        <v>五冶建设成都怡心湖片区及龙泉驿医院等项目</v>
      </c>
    </row>
    <row r="3027" hidden="1" spans="2:18">
      <c r="B3027" s="29" t="s">
        <v>208</v>
      </c>
      <c r="C3027" s="59">
        <v>45896</v>
      </c>
      <c r="D3027" s="29" t="str">
        <f>VLOOKUP(B3027,辅助信息!E:K,7,FALSE)</f>
        <v>JWDDCD2025051800044</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_xlfn._xlws.FILTER(辅助信息!D:D,辅助信息!E:E=B3027)</f>
        <v>五冶建设成都怡心湖片区及龙泉驿医院等项目</v>
      </c>
    </row>
    <row r="3028" hidden="1" spans="2:18">
      <c r="B3028" s="29" t="s">
        <v>208</v>
      </c>
      <c r="C3028" s="59">
        <v>45896</v>
      </c>
      <c r="D3028" s="29" t="str">
        <f>VLOOKUP(B3028,辅助信息!E:K,7,FALSE)</f>
        <v>JWDDCD2025051800044</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_xlfn._xlws.FILTER(辅助信息!D:D,辅助信息!E:E=B3028)</f>
        <v>五冶建设成都怡心湖片区及龙泉驿医院等项目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53</v>
      </c>
      <c r="Q3029" s="18" t="str">
        <f>VLOOKUP(B3029,辅助信息!E:M,9,FALSE)</f>
        <v>ZTWM-CDGS-XS-2024-0030-华西集采-简州大道</v>
      </c>
      <c r="R3029" s="18" t="str">
        <f>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53</v>
      </c>
      <c r="Q3030" s="18" t="str">
        <f>VLOOKUP(B3030,辅助信息!E:M,9,FALSE)</f>
        <v>ZTWM-CDGS-XS-2024-0030-华西集采-简州大道</v>
      </c>
      <c r="R3030" s="18" t="str">
        <f>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53</v>
      </c>
      <c r="Q3031" s="18" t="str">
        <f>VLOOKUP(B3031,辅助信息!E:M,9,FALSE)</f>
        <v>ZTWM-CDGS-XS-2024-0030-华西集采-简州大道</v>
      </c>
      <c r="R3031" s="18" t="str">
        <f>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53</v>
      </c>
      <c r="Q3032" s="18" t="str">
        <f>VLOOKUP(B3032,辅助信息!E:M,9,FALSE)</f>
        <v>ZTWM-CDGS-XS-2024-0030-华西集采-简州大道</v>
      </c>
      <c r="R3032" s="18" t="str">
        <f>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53</v>
      </c>
      <c r="Q3033" s="18" t="str">
        <f>VLOOKUP(B3033,辅助信息!E:M,9,FALSE)</f>
        <v>ZTWM-CDGS-XS-2024-0030-华西集采-简州大道</v>
      </c>
      <c r="R3033" s="18" t="str">
        <f>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53</v>
      </c>
      <c r="Q3034" s="18" t="str">
        <f>VLOOKUP(B3034,辅助信息!E:M,9,FALSE)</f>
        <v>ZTWM-CDGS-XS-2024-0030-华西集采-简州大道</v>
      </c>
      <c r="R3034" s="18" t="str">
        <f>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53</v>
      </c>
      <c r="Q3035" s="18" t="str">
        <f>VLOOKUP(B3035,辅助信息!E:M,9,FALSE)</f>
        <v>ZTWM-CDGS-XS-2024-0030-华西集采-简州大道</v>
      </c>
      <c r="R3035" s="18" t="str">
        <f>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53</v>
      </c>
      <c r="Q3036" s="18" t="str">
        <f>VLOOKUP(B3036,辅助信息!E:M,9,FALSE)</f>
        <v>ZTWM-CDGS-XS-2024-0030-华西集采-简州大道</v>
      </c>
      <c r="R3036" s="18" t="str">
        <f>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53</v>
      </c>
      <c r="Q3037" s="18" t="str">
        <f>VLOOKUP(B3037,辅助信息!E:M,9,FALSE)</f>
        <v>ZTWM-CDGS-XS-2024-0030-华西集采-简州大道</v>
      </c>
      <c r="R3037" s="18" t="str">
        <f>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53</v>
      </c>
      <c r="Q3038" s="18" t="str">
        <f>VLOOKUP(B3038,辅助信息!E:M,9,FALSE)</f>
        <v>ZTWM-CDGS-XS-2024-0030-华西集采-简州大道</v>
      </c>
      <c r="R3038" s="18" t="str">
        <f>_xlfn._xlws.FILTER(辅助信息!D:D,辅助信息!E:E=B3038)</f>
        <v>华西简阳西城嘉苑</v>
      </c>
    </row>
    <row r="3039" hidden="1" spans="2:18">
      <c r="B3039" s="29" t="s">
        <v>167</v>
      </c>
      <c r="C3039" s="59">
        <v>45896</v>
      </c>
      <c r="D3039" s="29" t="str">
        <f>VLOOKUP(B3039,辅助信息!E:K,7,FALSE)</f>
        <v>JWDDCD2025051800044</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_xlfn._xlws.FILTER(辅助信息!D:D,辅助信息!E:E=B3039)</f>
        <v>五冶建设成都怡心湖片区及龙泉驿医院等项目</v>
      </c>
    </row>
    <row r="3040" hidden="1" spans="2:18">
      <c r="B3040" s="29" t="s">
        <v>167</v>
      </c>
      <c r="C3040" s="59">
        <v>45896</v>
      </c>
      <c r="D3040" s="29" t="str">
        <f>VLOOKUP(B3040,辅助信息!E:K,7,FALSE)</f>
        <v>JWDDCD2025051800044</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_xlfn._xlws.FILTER(辅助信息!D:D,辅助信息!E:E=B3040)</f>
        <v>五冶建设成都怡心湖片区及龙泉驿医院等项目</v>
      </c>
    </row>
    <row r="3041" hidden="1" spans="2:18">
      <c r="B3041" s="29" t="s">
        <v>167</v>
      </c>
      <c r="C3041" s="59">
        <v>45896</v>
      </c>
      <c r="D3041" s="29" t="str">
        <f>VLOOKUP(B3041,辅助信息!E:K,7,FALSE)</f>
        <v>JWDDCD2025051800044</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_xlfn._xlws.FILTER(辅助信息!D:D,辅助信息!E:E=B3041)</f>
        <v>五冶建设成都怡心湖片区及龙泉驿医院等项目</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_xlfn._xlws.FILTER(辅助信息!D:D,辅助信息!E:E=B3042)</f>
        <v>五冶建设成都怡心湖片区及龙泉驿医院等项目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53</v>
      </c>
      <c r="Q3043" s="18" t="str">
        <f>VLOOKUP(B3043,辅助信息!E:M,9,FALSE)</f>
        <v>ZTWM-CDGS-XS-2024-0134-商投建工达州中医药科技成果示范园项目</v>
      </c>
      <c r="R3043" s="18" t="str">
        <f>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53</v>
      </c>
      <c r="Q3044" s="18" t="str">
        <f>VLOOKUP(B3044,辅助信息!E:M,9,FALSE)</f>
        <v>ZTWM-CDGS-XS-2024-0134-商投建工达州中医药科技成果示范园项目</v>
      </c>
      <c r="R3044" s="18" t="str">
        <f>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53</v>
      </c>
      <c r="Q3045" s="18" t="str">
        <f>VLOOKUP(B3045,辅助信息!E:M,9,FALSE)</f>
        <v>ZTWM-CDGS-XS-2024-0134-商投建工达州中医药科技成果示范园项目</v>
      </c>
      <c r="R3045" s="18" t="str">
        <f>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53</v>
      </c>
      <c r="Q3046" s="18" t="str">
        <f>VLOOKUP(B3046,辅助信息!E:M,9,FALSE)</f>
        <v>ZTWM-CDGS-XS-2024-0134-商投建工达州中医药科技成果示范园项目</v>
      </c>
      <c r="R3046" s="18" t="str">
        <f>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53</v>
      </c>
      <c r="Q3047" s="18" t="str">
        <f>VLOOKUP(B3047,辅助信息!E:M,9,FALSE)</f>
        <v>ZTWM-CDGS-XS-2024-0134-商投建工达州中医药科技成果示范园项目</v>
      </c>
      <c r="R3047" s="18" t="str">
        <f>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53</v>
      </c>
      <c r="Q3048" s="18" t="str">
        <f>VLOOKUP(B3048,辅助信息!E:M,9,FALSE)</f>
        <v>ZTWM-CDGS-XS-2024-0134-商投建工达州中医药科技成果示范园项目</v>
      </c>
      <c r="R3048" s="18" t="str">
        <f>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_xlfn._xlws.FILTER(辅助信息!D:D,辅助信息!E:E=B3049)</f>
        <v>乐山市校地共建产教融合基地配套设施项目（一,二标段）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_xlfn._xlws.FILTER(辅助信息!D:D,辅助信息!E:E=B3050)</f>
        <v>乐山市校地共建产教融合基地配套设施项目（一,二标段）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_xlfn._xlws.FILTER(辅助信息!D:D,辅助信息!E:E=B3051)</f>
        <v>乐山市校地共建产教融合基地配套设施项目（一,二标段）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53</v>
      </c>
      <c r="Q3052" s="18" t="str">
        <f>VLOOKUP(B3052,辅助信息!E:M,9,FALSE)</f>
        <v>ZTWM-CDGS-XS-2024-0134-商投建工达州中医药科技成果示范园项目</v>
      </c>
      <c r="R3052" s="18" t="str">
        <f>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53</v>
      </c>
      <c r="Q3053" s="18" t="str">
        <f>VLOOKUP(B3053,辅助信息!E:M,9,FALSE)</f>
        <v>ZTWM-CDGS-XS-2024-0134-商投建工达州中医药科技成果示范园项目</v>
      </c>
      <c r="R3053" s="18" t="str">
        <f>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50</v>
      </c>
      <c r="Q3054" s="18" t="str">
        <f>VLOOKUP(B3054,辅助信息!E:M,9,FALSE)</f>
        <v>ZTWM-CDGS-XS-2024-0134-商投建工达州中医药科技成果示范园项目</v>
      </c>
      <c r="R3054" s="18" t="str">
        <f>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49</v>
      </c>
      <c r="Q3055" s="18" t="str">
        <f>VLOOKUP(B3055,辅助信息!E:M,9,FALSE)</f>
        <v>ZTWM-CDGS-XS-2025-0073-五冶天府-成都怡心湖片区及龙泉驿医院等项目</v>
      </c>
      <c r="R3055" s="18" t="str">
        <f>_xlfn._xlws.FILTER(辅助信息!D:D,辅助信息!E:E=B3055)</f>
        <v>五冶建设成都怡心湖片区及龙泉驿医院等项目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48</v>
      </c>
      <c r="Q3056" s="18" t="str">
        <f>VLOOKUP(B3056,辅助信息!E:M,9,FALSE)</f>
        <v>ZTWM-CDGS-XS-2025-0073-五冶天府-成都怡心湖片区及龙泉驿医院等项目</v>
      </c>
      <c r="R3056" s="18" t="str">
        <f>_xlfn._xlws.FILTER(辅助信息!D:D,辅助信息!E:E=B3056)</f>
        <v>五冶建设成都怡心湖片区及龙泉驿医院等项目</v>
      </c>
    </row>
    <row r="3057" hidden="1" spans="2:18">
      <c r="B3057" s="29" t="s">
        <v>167</v>
      </c>
      <c r="C3057" s="59">
        <v>45901</v>
      </c>
      <c r="D3057" s="29" t="str">
        <f>VLOOKUP(B3057,辅助信息!E:K,7,FALSE)</f>
        <v>JWDDCD2025051800044</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48</v>
      </c>
      <c r="Q3057" s="18" t="str">
        <f>VLOOKUP(B3057,辅助信息!E:M,9,FALSE)</f>
        <v>ZTWM-CDGS-XS-2025-0073-五冶天府-成都怡心湖片区及龙泉驿医院等项目</v>
      </c>
      <c r="R3057" s="18" t="str">
        <f>_xlfn._xlws.FILTER(辅助信息!D:D,辅助信息!E:E=B3057)</f>
        <v>五冶建设成都怡心湖片区及龙泉驿医院等项目</v>
      </c>
    </row>
    <row r="3058" hidden="1" spans="2:18">
      <c r="B3058" s="29" t="s">
        <v>167</v>
      </c>
      <c r="C3058" s="59">
        <v>45901</v>
      </c>
      <c r="D3058" s="29" t="str">
        <f>VLOOKUP(B3058,辅助信息!E:K,7,FALSE)</f>
        <v>JWDDCD2025051800044</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48</v>
      </c>
      <c r="Q3058" s="18" t="str">
        <f>VLOOKUP(B3058,辅助信息!E:M,9,FALSE)</f>
        <v>ZTWM-CDGS-XS-2025-0073-五冶天府-成都怡心湖片区及龙泉驿医院等项目</v>
      </c>
      <c r="R3058" s="18" t="str">
        <f>_xlfn._xlws.FILTER(辅助信息!D:D,辅助信息!E:E=B3058)</f>
        <v>五冶建设成都怡心湖片区及龙泉驿医院等项目</v>
      </c>
    </row>
    <row r="3059" hidden="1" spans="2:18">
      <c r="B3059" s="29" t="s">
        <v>208</v>
      </c>
      <c r="C3059" s="59">
        <v>45901</v>
      </c>
      <c r="D3059" s="29" t="str">
        <f>VLOOKUP(B3059,辅助信息!E:K,7,FALSE)</f>
        <v>JWDDCD2025051800044</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47</v>
      </c>
      <c r="Q3059" s="18" t="str">
        <f>VLOOKUP(B3059,辅助信息!E:M,9,FALSE)</f>
        <v>ZTWM-CDGS-XS-2025-0073-五冶天府-成都怡心湖片区及龙泉驿医院等项目</v>
      </c>
      <c r="R3059" s="18" t="str">
        <f>_xlfn._xlws.FILTER(辅助信息!D:D,辅助信息!E:E=B3059)</f>
        <v>五冶建设成都怡心湖片区及龙泉驿医院等项目</v>
      </c>
    </row>
    <row r="3060" hidden="1" spans="2:18">
      <c r="B3060" s="29" t="s">
        <v>208</v>
      </c>
      <c r="C3060" s="59">
        <v>45901</v>
      </c>
      <c r="D3060" s="29" t="str">
        <f>VLOOKUP(B3060,辅助信息!E:K,7,FALSE)</f>
        <v>JWDDCD2025051800044</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47</v>
      </c>
      <c r="Q3060" s="18" t="str">
        <f>VLOOKUP(B3060,辅助信息!E:M,9,FALSE)</f>
        <v>ZTWM-CDGS-XS-2025-0073-五冶天府-成都怡心湖片区及龙泉驿医院等项目</v>
      </c>
      <c r="R3060" s="18" t="str">
        <f>_xlfn._xlws.FILTER(辅助信息!D:D,辅助信息!E:E=B3060)</f>
        <v>五冶建设成都怡心湖片区及龙泉驿医院等项目</v>
      </c>
    </row>
    <row r="3061" hidden="1" spans="2:18">
      <c r="B3061" s="29" t="s">
        <v>208</v>
      </c>
      <c r="C3061" s="59">
        <v>45901</v>
      </c>
      <c r="D3061" s="29" t="str">
        <f>VLOOKUP(B3061,辅助信息!E:K,7,FALSE)</f>
        <v>JWDDCD2025051800044</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47</v>
      </c>
      <c r="Q3061" s="18" t="str">
        <f>VLOOKUP(B3061,辅助信息!E:M,9,FALSE)</f>
        <v>ZTWM-CDGS-XS-2025-0073-五冶天府-成都怡心湖片区及龙泉驿医院等项目</v>
      </c>
      <c r="R3061" s="18" t="str">
        <f>_xlfn._xlws.FILTER(辅助信息!D:D,辅助信息!E:E=B3061)</f>
        <v>五冶建设成都怡心湖片区及龙泉驿医院等项目</v>
      </c>
    </row>
    <row r="3062" hidden="1" spans="2:18">
      <c r="B3062" s="29" t="s">
        <v>208</v>
      </c>
      <c r="C3062" s="59">
        <v>45901</v>
      </c>
      <c r="D3062" s="29" t="str">
        <f>VLOOKUP(B3062,辅助信息!E:K,7,FALSE)</f>
        <v>JWDDCD2025051800044</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47</v>
      </c>
      <c r="Q3062" s="18" t="str">
        <f>VLOOKUP(B3062,辅助信息!E:M,9,FALSE)</f>
        <v>ZTWM-CDGS-XS-2025-0073-五冶天府-成都怡心湖片区及龙泉驿医院等项目</v>
      </c>
      <c r="R3062" s="18" t="str">
        <f>_xlfn._xlws.FILTER(辅助信息!D:D,辅助信息!E:E=B3062)</f>
        <v>五冶建设成都怡心湖片区及龙泉驿医院等项目</v>
      </c>
    </row>
    <row r="3063" hidden="1" spans="2:18">
      <c r="B3063" s="29" t="s">
        <v>208</v>
      </c>
      <c r="C3063" s="59">
        <v>45901</v>
      </c>
      <c r="D3063" s="29" t="str">
        <f>VLOOKUP(B3063,辅助信息!E:K,7,FALSE)</f>
        <v>JWDDCD2025051800044</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47</v>
      </c>
      <c r="Q3063" s="18" t="str">
        <f>VLOOKUP(B3063,辅助信息!E:M,9,FALSE)</f>
        <v>ZTWM-CDGS-XS-2025-0073-五冶天府-成都怡心湖片区及龙泉驿医院等项目</v>
      </c>
      <c r="R3063" s="18" t="str">
        <f>_xlfn._xlws.FILTER(辅助信息!D:D,辅助信息!E:E=B3063)</f>
        <v>五冶建设成都怡心湖片区及龙泉驿医院等项目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47</v>
      </c>
      <c r="Q3064" s="18" t="e">
        <f>VLOOKUP(B3064,辅助信息!E:M,9,FALSE)</f>
        <v>#N/A</v>
      </c>
      <c r="R3064" s="18" vm="1" t="e">
        <f>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47</v>
      </c>
      <c r="Q3065" s="18" t="e">
        <f>VLOOKUP(B3065,辅助信息!E:M,9,FALSE)</f>
        <v>#N/A</v>
      </c>
      <c r="R3065" s="18" vm="1" t="e">
        <f>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47</v>
      </c>
      <c r="Q3066" s="18" t="e">
        <f>VLOOKUP(B3066,辅助信息!E:M,9,FALSE)</f>
        <v>#N/A</v>
      </c>
      <c r="R3066" s="18" vm="1" t="e">
        <f>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47</v>
      </c>
      <c r="Q3067" s="18" t="e">
        <f>VLOOKUP(B3067,辅助信息!E:M,9,FALSE)</f>
        <v>#N/A</v>
      </c>
      <c r="R3067" s="18" vm="1" t="e">
        <f>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47</v>
      </c>
      <c r="Q3068" s="18" t="e">
        <f>VLOOKUP(B3068,辅助信息!E:M,9,FALSE)</f>
        <v>#N/A</v>
      </c>
      <c r="R3068" s="18" vm="1" t="e">
        <f>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47</v>
      </c>
      <c r="Q3069" s="18" t="e">
        <f>VLOOKUP(B3069,辅助信息!E:M,9,FALSE)</f>
        <v>#N/A</v>
      </c>
      <c r="R3069" s="18" vm="1" t="e">
        <f>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47</v>
      </c>
      <c r="Q3070" s="18" t="e">
        <f>VLOOKUP(B3070,辅助信息!E:M,9,FALSE)</f>
        <v>#N/A</v>
      </c>
      <c r="R3070" s="18" vm="1" t="e">
        <f>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47</v>
      </c>
      <c r="Q3071" s="18" t="e">
        <f>VLOOKUP(B3071,辅助信息!E:M,9,FALSE)</f>
        <v>#N/A</v>
      </c>
      <c r="R3071" s="18" vm="1" t="e">
        <f>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47</v>
      </c>
      <c r="Q3072" s="18" t="e">
        <f>VLOOKUP(B3072,辅助信息!E:M,9,FALSE)</f>
        <v>#N/A</v>
      </c>
      <c r="R3072" s="18" vm="1" t="e">
        <f>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47</v>
      </c>
      <c r="Q3073" s="18" t="e">
        <f>VLOOKUP(B3073,辅助信息!E:M,9,FALSE)</f>
        <v>#N/A</v>
      </c>
      <c r="R3073" s="18" vm="1" t="e">
        <f>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46</v>
      </c>
      <c r="Q3074" s="18" t="str">
        <f>VLOOKUP(B3074,辅助信息!E:M,9,FALSE)</f>
        <v>ZTWM-CDGS-XS-2024-0134-商投建工达州中医药科技成果示范园项目</v>
      </c>
      <c r="R3074" s="18" t="str">
        <f>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46</v>
      </c>
      <c r="Q3075" s="18" t="str">
        <f>VLOOKUP(B3075,辅助信息!E:M,9,FALSE)</f>
        <v>ZTWM-CDGS-XS-2024-0134-商投建工达州中医药科技成果示范园项目</v>
      </c>
      <c r="R3075" s="18" t="str">
        <f>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46</v>
      </c>
      <c r="Q3076" s="18" t="str">
        <f>VLOOKUP(B3076,辅助信息!E:M,9,FALSE)</f>
        <v>ZTWM-CDGS-XS-2024-0134-商投建工达州中医药科技成果示范园项目</v>
      </c>
      <c r="R3076" s="18" t="str">
        <f>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46</v>
      </c>
      <c r="Q3077" s="18" t="str">
        <f>VLOOKUP(B3077,辅助信息!E:M,9,FALSE)</f>
        <v>ZTWM-CDGS-XS-2024-0134-商投建工达州中医药科技成果示范园项目</v>
      </c>
      <c r="R3077" s="18" t="str">
        <f>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46</v>
      </c>
      <c r="Q3078" s="18" t="str">
        <f>VLOOKUP(B3078,辅助信息!E:M,9,FALSE)</f>
        <v>ZTWM-CDGS-XS-2024-0134-商投建工达州中医药科技成果示范园项目</v>
      </c>
      <c r="R3078" s="18" t="str">
        <f>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46</v>
      </c>
      <c r="Q3079" s="18" t="str">
        <f>VLOOKUP(B3079,辅助信息!E:M,9,FALSE)</f>
        <v>ZTWM-CDGS-XS-2024-0134-商投建工达州中医药科技成果示范园项目</v>
      </c>
      <c r="R3079" s="18" t="str">
        <f>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46</v>
      </c>
      <c r="Q3080" s="18" t="str">
        <f>VLOOKUP(B3080,辅助信息!E:M,9,FALSE)</f>
        <v>ZTWM-CDGS-XS-2024-0134-商投建工达州中医药科技成果示范园项目</v>
      </c>
      <c r="R3080" s="18" t="str">
        <f>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46</v>
      </c>
      <c r="Q3081" s="18" t="str">
        <f>VLOOKUP(B3081,辅助信息!E:M,9,FALSE)</f>
        <v>ZTWM-CDGS-XS-2024-0134-商投建工达州中医药科技成果示范园项目</v>
      </c>
      <c r="R3081" s="18" t="str">
        <f>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46</v>
      </c>
      <c r="Q3082" s="18" t="str">
        <f>VLOOKUP(B3082,辅助信息!E:M,9,FALSE)</f>
        <v>ZTWM-CDGS-XS-2024-0134-商投建工达州中医药科技成果示范园项目</v>
      </c>
      <c r="R3082" s="18" t="str">
        <f>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46</v>
      </c>
      <c r="Q3083" s="18" t="str">
        <f>VLOOKUP(B3083,辅助信息!E:M,9,FALSE)</f>
        <v>ZTWM-CDGS-XS-2024-0134-商投建工达州中医药科技成果示范园项目</v>
      </c>
      <c r="R3083" s="18" t="str">
        <f>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46</v>
      </c>
      <c r="Q3084" s="18" t="str">
        <f>VLOOKUP(B3084,辅助信息!E:M,9,FALSE)</f>
        <v>ZTWM-CDGS-XS-2024-0134-商投建工达州中医药科技成果示范园项目</v>
      </c>
      <c r="R3084" s="18" t="str">
        <f>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46</v>
      </c>
      <c r="Q3085" s="18" t="str">
        <f>VLOOKUP(B3085,辅助信息!E:M,9,FALSE)</f>
        <v>ZTWM-CDGS-XS-2024-0134-商投建工达州中医药科技成果示范园项目</v>
      </c>
      <c r="R3085" s="18" t="str">
        <f>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46</v>
      </c>
      <c r="Q3086" s="18" t="str">
        <f>VLOOKUP(B3086,辅助信息!E:M,9,FALSE)</f>
        <v>ZTWM-CDGS-XS-2024-0134-商投建工达州中医药科技成果示范园项目</v>
      </c>
      <c r="R3086" s="18" t="str">
        <f>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46</v>
      </c>
      <c r="Q3087" s="18" t="str">
        <f>VLOOKUP(B3087,辅助信息!E:M,9,FALSE)</f>
        <v>ZTWM-CDGS-XS-2024-0134-商投建工达州中医药科技成果示范园项目</v>
      </c>
      <c r="R3087" s="18" t="str">
        <f>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46</v>
      </c>
      <c r="Q3088" s="18" t="str">
        <f>VLOOKUP(B3088,辅助信息!E:M,9,FALSE)</f>
        <v>ZTWM-CDGS-XS-2024-0134-商投建工达州中医药科技成果示范园项目</v>
      </c>
      <c r="R3088" s="18" t="str">
        <f>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48</v>
      </c>
      <c r="Q3089" s="18" t="str">
        <f>VLOOKUP(B3089,辅助信息!E:M,9,FALSE)</f>
        <v>ZTWM-CDGS-XS-2024-0179-四川商投-射洪城乡一体化建设项目</v>
      </c>
      <c r="R3089" s="18" t="str">
        <f>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48</v>
      </c>
      <c r="Q3090" s="18" t="str">
        <f>VLOOKUP(B3090,辅助信息!E:M,9,FALSE)</f>
        <v>ZTWM-CDGS-XS-2024-0030-华西集采-简州大道</v>
      </c>
      <c r="R3090" s="18" t="str">
        <f>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48</v>
      </c>
      <c r="Q3091" s="18" t="str">
        <f>VLOOKUP(B3091,辅助信息!E:M,9,FALSE)</f>
        <v>ZTWM-CDGS-XS-2024-0030-华西集采-简州大道</v>
      </c>
      <c r="R3091" s="18" t="str">
        <f>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48</v>
      </c>
      <c r="Q3092" s="18" t="str">
        <f>VLOOKUP(B3092,辅助信息!E:M,9,FALSE)</f>
        <v>ZTWM-CDGS-XS-2024-0030-华西集采-简州大道</v>
      </c>
      <c r="R3092" s="18" t="str">
        <f>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48</v>
      </c>
      <c r="Q3093" s="18" t="str">
        <f>VLOOKUP(B3093,辅助信息!E:M,9,FALSE)</f>
        <v>ZTWM-CDGS-XS-2024-0030-华西集采-简州大道</v>
      </c>
      <c r="R3093" s="18" t="str">
        <f>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48</v>
      </c>
      <c r="Q3094" s="18" t="str">
        <f>VLOOKUP(B3094,辅助信息!E:M,9,FALSE)</f>
        <v>ZTWM-CDGS-XS-2024-0030-华西集采-简州大道</v>
      </c>
      <c r="R3094" s="18" t="str">
        <f>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48</v>
      </c>
      <c r="Q3095" s="18" t="str">
        <f>VLOOKUP(B3095,辅助信息!E:M,9,FALSE)</f>
        <v>ZTWM-CDGS-XS-2024-0030-华西集采-简州大道</v>
      </c>
      <c r="R3095" s="18" t="str">
        <f>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48</v>
      </c>
      <c r="Q3096" s="18" t="str">
        <f>VLOOKUP(B3096,辅助信息!E:M,9,FALSE)</f>
        <v>ZTWM-CDGS-XS-2024-0030-华西集采-简州大道</v>
      </c>
      <c r="R3096" s="18" t="str">
        <f>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49</v>
      </c>
      <c r="Q3097" s="18" t="str">
        <f>VLOOKUP(B3097,辅助信息!E:M,9,FALSE)</f>
        <v>ZTWM-CDGS-XS-2025-0125-四川机司-乐山市校地共建产教融合基地配套设施项目施工一标段钢筋采购合同</v>
      </c>
      <c r="R3097" s="18" t="str">
        <f>_xlfn._xlws.FILTER(辅助信息!D:D,辅助信息!E:E=B3097)</f>
        <v>乐山市校地共建产教融合基地配套设施项目（一,二标段）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49</v>
      </c>
      <c r="Q3098" s="18" t="str">
        <f>VLOOKUP(B3098,辅助信息!E:M,9,FALSE)</f>
        <v>ZTWM-CDGS-XS-2025-0125-四川机司-乐山市校地共建产教融合基地配套设施项目施工一标段钢筋采购合同</v>
      </c>
      <c r="R3098" s="18" t="str">
        <f>_xlfn._xlws.FILTER(辅助信息!D:D,辅助信息!E:E=B3098)</f>
        <v>乐山市校地共建产教融合基地配套设施项目（一,二标段）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49</v>
      </c>
      <c r="Q3099" s="18" t="str">
        <f>VLOOKUP(B3099,辅助信息!E:M,9,FALSE)</f>
        <v>ZTWM-CDGS-XS-2025-0125-四川机司-乐山市校地共建产教融合基地配套设施项目施工一标段钢筋采购合同</v>
      </c>
      <c r="R3099" s="18" t="str">
        <f>_xlfn._xlws.FILTER(辅助信息!D:D,辅助信息!E:E=B3099)</f>
        <v>乐山市校地共建产教融合基地配套设施项目（一,二标段）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49</v>
      </c>
      <c r="Q3100" s="18" t="str">
        <f>VLOOKUP(B3100,辅助信息!E:M,9,FALSE)</f>
        <v>ZTWM-CDGS-XS-2025-0125-四川机司-乐山市校地共建产教融合基地配套设施项目施工一标段钢筋采购合同</v>
      </c>
      <c r="R3100" s="18" t="str">
        <f>_xlfn._xlws.FILTER(辅助信息!D:D,辅助信息!E:E=B3100)</f>
        <v>乐山市校地共建产教融合基地配套设施项目（一,二标段）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49</v>
      </c>
      <c r="Q3101" s="18" t="str">
        <f>VLOOKUP(B3101,辅助信息!E:M,9,FALSE)</f>
        <v>ZTWM-CDGS-XS-2025-0125-四川机司-乐山市校地共建产教融合基地配套设施项目施工一标段钢筋采购合同</v>
      </c>
      <c r="R3101" s="18" t="str">
        <f>_xlfn._xlws.FILTER(辅助信息!D:D,辅助信息!E:E=B3101)</f>
        <v>乐山市校地共建产教融合基地配套设施项目（一,二标段）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49</v>
      </c>
      <c r="Q3102" s="18" t="str">
        <f>VLOOKUP(B3102,辅助信息!E:M,9,FALSE)</f>
        <v>ZTWM-CDGS-XS-2025-0125-四川机司-乐山市校地共建产教融合基地配套设施项目施工一标段钢筋采购合同</v>
      </c>
      <c r="R3102" s="18" t="str">
        <f>_xlfn._xlws.FILTER(辅助信息!D:D,辅助信息!E:E=B3102)</f>
        <v>乐山市校地共建产教融合基地配套设施项目（一,二标段）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46</v>
      </c>
      <c r="Q3112" s="18" t="str">
        <f>VLOOKUP(B3112,辅助信息!E:M,9,FALSE)</f>
        <v>ZTWM-CDGS-XS-2024-0134-商投建工达州中医药科技成果示范园项目</v>
      </c>
      <c r="R3112" s="134" t="str">
        <f>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46</v>
      </c>
      <c r="Q3113" s="18" t="str">
        <f>VLOOKUP(B3113,辅助信息!E:M,9,FALSE)</f>
        <v>ZTWM-CDGS-XS-2024-0134-商投建工达州中医药科技成果示范园项目</v>
      </c>
      <c r="R3113" s="134" t="str">
        <f>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46</v>
      </c>
      <c r="Q3114" s="18" t="str">
        <f>VLOOKUP(B3114,辅助信息!E:M,9,FALSE)</f>
        <v>ZTWM-CDGS-XS-2024-0134-商投建工达州中医药科技成果示范园项目</v>
      </c>
      <c r="R3114" s="134" t="str">
        <f>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46</v>
      </c>
      <c r="Q3115" s="18" t="str">
        <f>VLOOKUP(B3115,辅助信息!E:M,9,FALSE)</f>
        <v>ZTWM-CDGS-XS-2024-0134-商投建工达州中医药科技成果示范园项目</v>
      </c>
      <c r="R3115" s="134" t="str">
        <f>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46</v>
      </c>
      <c r="Q3116" s="18" t="str">
        <f>VLOOKUP(B3116,辅助信息!E:M,9,FALSE)</f>
        <v>ZTWM-CDGS-XS-2024-0134-商投建工达州中医药科技成果示范园项目</v>
      </c>
      <c r="R3116" s="134" t="str">
        <f>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46</v>
      </c>
      <c r="Q3117" s="18" t="str">
        <f>VLOOKUP(B3117,辅助信息!E:M,9,FALSE)</f>
        <v>ZTWM-CDGS-XS-2024-0134-商投建工达州中医药科技成果示范园项目</v>
      </c>
      <c r="R3117" s="134" t="str">
        <f>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46</v>
      </c>
      <c r="Q3118" s="18" t="str">
        <f>VLOOKUP(B3118,辅助信息!E:M,9,FALSE)</f>
        <v>ZTWM-CDGS-XS-2024-0134-商投建工达州中医药科技成果示范园项目</v>
      </c>
      <c r="R3118" s="134" t="str">
        <f>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46</v>
      </c>
      <c r="Q3119" s="18" t="str">
        <f>VLOOKUP(B3119,辅助信息!E:M,9,FALSE)</f>
        <v>ZTWM-CDGS-XS-2024-0134-商投建工达州中医药科技成果示范园项目</v>
      </c>
      <c r="R3119" s="134" t="str">
        <f>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46</v>
      </c>
      <c r="Q3120" s="18" t="str">
        <f>VLOOKUP(B3120,辅助信息!E:M,9,FALSE)</f>
        <v>ZTWM-CDGS-XS-2024-0134-商投建工达州中医药科技成果示范园项目</v>
      </c>
      <c r="R3120" s="134" t="str">
        <f>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46</v>
      </c>
      <c r="Q3121" s="18" t="str">
        <f>VLOOKUP(B3121,辅助信息!E:M,9,FALSE)</f>
        <v>ZTWM-CDGS-XS-2024-0134-商投建工达州中医药科技成果示范园项目</v>
      </c>
      <c r="R3121" s="134" t="str">
        <f>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48</v>
      </c>
      <c r="Q3122" s="18" t="str">
        <f>VLOOKUP(B3122,辅助信息!E:M,9,FALSE)</f>
        <v>ZTWM-CDGS-XS-2024-0179-四川商投-射洪城乡一体化建设项目</v>
      </c>
      <c r="R3122" s="134" t="str">
        <f>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48</v>
      </c>
      <c r="Q3123" s="18" t="str">
        <f>VLOOKUP(B3123,辅助信息!E:M,9,FALSE)</f>
        <v>ZTWM-CDGS-XS-2024-0030-华西集采-简州大道</v>
      </c>
      <c r="R3123" s="134" t="str">
        <f>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48</v>
      </c>
      <c r="Q3124" s="18" t="str">
        <f>VLOOKUP(B3124,辅助信息!E:M,9,FALSE)</f>
        <v>ZTWM-CDGS-XS-2024-0030-华西集采-简州大道</v>
      </c>
      <c r="R3124" s="134" t="str">
        <f>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47</v>
      </c>
      <c r="Q3125" s="18" t="str">
        <f>VLOOKUP(B3125,辅助信息!E:M,9,FALSE)</f>
        <v>ZTWM-CDGS-XS-2025-0125-四川机司-乐山市校地共建产教融合基地配套设施项目施工一标段钢筋采购合同</v>
      </c>
      <c r="R3125" s="18" t="str">
        <f>_xlfn._xlws.FILTER(辅助信息!D:D,辅助信息!E:E=B3125)</f>
        <v>乐山市校地共建产教融合基地配套设施项目（一,二标段）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47</v>
      </c>
      <c r="Q3126" s="18" t="str">
        <f>VLOOKUP(B3126,辅助信息!E:M,9,FALSE)</f>
        <v>ZTWM-CDGS-XS-2025-0125-四川机司-乐山市校地共建产教融合基地配套设施项目施工一标段钢筋采购合同</v>
      </c>
      <c r="R3126" s="18" t="str">
        <f>_xlfn._xlws.FILTER(辅助信息!D:D,辅助信息!E:E=B3126)</f>
        <v>乐山市校地共建产教融合基地配套设施项目（一,二标段）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47</v>
      </c>
      <c r="Q3127" s="18" t="str">
        <f>VLOOKUP(B3127,辅助信息!E:M,9,FALSE)</f>
        <v>ZTWM-CDGS-XS-2025-0125-四川机司-乐山市校地共建产教融合基地配套设施项目施工一标段钢筋采购合同</v>
      </c>
      <c r="R3127" s="18" t="str">
        <f>_xlfn._xlws.FILTER(辅助信息!D:D,辅助信息!E:E=B3127)</f>
        <v>乐山市校地共建产教融合基地配套设施项目（一,二标段）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47</v>
      </c>
      <c r="Q3128" s="18" t="str">
        <f>VLOOKUP(B3128,辅助信息!E:M,9,FALSE)</f>
        <v>ZTWM-CDGS-XS-2025-0125-四川机司-乐山市校地共建产教融合基地配套设施项目施工一标段钢筋采购合同</v>
      </c>
      <c r="R3128" s="18" t="str">
        <f>_xlfn._xlws.FILTER(辅助信息!D:D,辅助信息!E:E=B3128)</f>
        <v>乐山市校地共建产教融合基地配套设施项目（一,二标段）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47</v>
      </c>
      <c r="Q3129" s="18" t="str">
        <f>VLOOKUP(B3129,辅助信息!E:M,9,FALSE)</f>
        <v>ZTWM-CDGS-XS-2025-0125-四川机司-乐山市校地共建产教融合基地配套设施项目施工一标段钢筋采购合同</v>
      </c>
      <c r="R3129" s="18" t="str">
        <f>_xlfn._xlws.FILTER(辅助信息!D:D,辅助信息!E:E=B3129)</f>
        <v>乐山市校地共建产教融合基地配套设施项目（一,二标段）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47</v>
      </c>
      <c r="Q3130" s="18" t="str">
        <f>VLOOKUP(B3130,辅助信息!E:M,9,FALSE)</f>
        <v>ZTWM-CDGS-XS-2025-0125-四川机司-乐山市校地共建产教融合基地配套设施项目施工一标段钢筋采购合同</v>
      </c>
      <c r="R3130" s="18" t="str">
        <f>_xlfn._xlws.FILTER(辅助信息!D:D,辅助信息!E:E=B3130)</f>
        <v>乐山市校地共建产教融合基地配套设施项目（一,二标段）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47</v>
      </c>
      <c r="Q3131" s="18" t="str">
        <f>VLOOKUP(B3131,辅助信息!E:M,9,FALSE)</f>
        <v>ZTWM-CDGS-XS-2025-0125-四川机司-乐山市校地共建产教融合基地配套设施项目施工一标段钢筋采购合同</v>
      </c>
      <c r="R3131" s="18" t="str">
        <f>_xlfn._xlws.FILTER(辅助信息!D:D,辅助信息!E:E=B3131)</f>
        <v>乐山市校地共建产教融合基地配套设施项目（一,二标段）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47</v>
      </c>
      <c r="Q3132" s="18" t="str">
        <f>VLOOKUP(B3132,辅助信息!E:M,9,FALSE)</f>
        <v>ZTWM-CDGS-XS-2025-0125-四川机司-乐山市校地共建产教融合基地配套设施项目施工一标段钢筋采购合同</v>
      </c>
      <c r="R3132" s="18" t="str">
        <f>_xlfn._xlws.FILTER(辅助信息!D:D,辅助信息!E:E=B3132)</f>
        <v>乐山市校地共建产教融合基地配套设施项目（一,二标段）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47</v>
      </c>
      <c r="Q3133" s="18" t="str">
        <f>VLOOKUP(B3133,辅助信息!E:M,9,FALSE)</f>
        <v>ZTWM-CDGS-XS-2025-0125-四川机司-乐山市校地共建产教融合基地配套设施项目施工一标段钢筋采购合同</v>
      </c>
      <c r="R3133" s="18" t="str">
        <f>_xlfn._xlws.FILTER(辅助信息!D:D,辅助信息!E:E=B3133)</f>
        <v>乐山市校地共建产教融合基地配套设施项目（一,二标段）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47</v>
      </c>
      <c r="Q3134" s="18" t="str">
        <f>VLOOKUP(B3134,辅助信息!E:M,9,FALSE)</f>
        <v>ZTWM-CDGS-XS-2024-0134-商投建工达州中医药科技成果示范园项目</v>
      </c>
      <c r="R3134" s="18" t="str">
        <f>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47</v>
      </c>
      <c r="Q3135" s="18" t="str">
        <f>VLOOKUP(B3135,辅助信息!E:M,9,FALSE)</f>
        <v>ZTWM-CDGS-XS-2024-0134-商投建工达州中医药科技成果示范园项目</v>
      </c>
      <c r="R3135" s="18" t="str">
        <f>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47</v>
      </c>
      <c r="Q3136" s="18" t="str">
        <f>VLOOKUP(B3136,辅助信息!E:M,9,FALSE)</f>
        <v>ZTWM-CDGS-XS-2024-0134-商投建工达州中医药科技成果示范园项目</v>
      </c>
      <c r="R3136" s="18" t="str">
        <f>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47</v>
      </c>
      <c r="Q3137" s="18" t="str">
        <f>VLOOKUP(B3137,辅助信息!E:M,9,FALSE)</f>
        <v>ZTWM-CDGS-XS-2024-0134-商投建工达州中医药科技成果示范园项目</v>
      </c>
      <c r="R3137" s="18" t="str">
        <f>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47</v>
      </c>
      <c r="Q3138" s="18" t="str">
        <f>VLOOKUP(B3138,辅助信息!E:M,9,FALSE)</f>
        <v>ZTWM-CDGS-XS-2024-0134-商投建工达州中医药科技成果示范园项目</v>
      </c>
      <c r="R3138" s="18" t="str">
        <f>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47</v>
      </c>
      <c r="Q3139" s="18" t="str">
        <f>VLOOKUP(B3139,辅助信息!E:M,9,FALSE)</f>
        <v>ZTWM-CDGS-XS-2024-0134-商投建工达州中医药科技成果示范园项目</v>
      </c>
      <c r="R3139" s="18" t="str">
        <f>_xlfn._xlws.FILTER(辅助信息!D:D,辅助信息!E:E=B3139)</f>
        <v>商投建工达州中医药科技园</v>
      </c>
    </row>
    <row r="3140" hidden="1" spans="1:18">
      <c r="A3140" s="71" t="s">
        <v>212</v>
      </c>
      <c r="B3140" s="29" t="s">
        <v>167</v>
      </c>
      <c r="C3140" s="59">
        <v>45902</v>
      </c>
      <c r="D3140" s="29" t="str">
        <f>VLOOKUP(B3140,辅助信息!E:K,7,FALSE)</f>
        <v>JWDDCD2025051800044</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46</v>
      </c>
      <c r="Q3140" s="18" t="str">
        <f>VLOOKUP(B3140,辅助信息!E:M,9,FALSE)</f>
        <v>ZTWM-CDGS-XS-2025-0073-五冶天府-成都怡心湖片区及龙泉驿医院等项目</v>
      </c>
      <c r="R3140" s="18" t="str">
        <f>_xlfn._xlws.FILTER(辅助信息!D:D,辅助信息!E:E=B3140)</f>
        <v>五冶建设成都怡心湖片区及龙泉驿医院等项目</v>
      </c>
    </row>
    <row r="3141" hidden="1" spans="1:18">
      <c r="A3141" s="71"/>
      <c r="B3141" s="29" t="s">
        <v>167</v>
      </c>
      <c r="C3141" s="59">
        <v>45902</v>
      </c>
      <c r="D3141" s="29" t="str">
        <f>VLOOKUP(B3141,辅助信息!E:K,7,FALSE)</f>
        <v>JWDDCD2025051800044</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46</v>
      </c>
      <c r="Q3141" s="18" t="str">
        <f>VLOOKUP(B3141,辅助信息!E:M,9,FALSE)</f>
        <v>ZTWM-CDGS-XS-2025-0073-五冶天府-成都怡心湖片区及龙泉驿医院等项目</v>
      </c>
      <c r="R3141" s="18" t="str">
        <f>_xlfn._xlws.FILTER(辅助信息!D:D,辅助信息!E:E=B3141)</f>
        <v>五冶建设成都怡心湖片区及龙泉驿医院等项目</v>
      </c>
    </row>
    <row r="3142" hidden="1" spans="1:18">
      <c r="A3142" s="71"/>
      <c r="B3142" s="29" t="s">
        <v>167</v>
      </c>
      <c r="C3142" s="59">
        <v>45902</v>
      </c>
      <c r="D3142" s="29" t="str">
        <f>VLOOKUP(B3142,辅助信息!E:K,7,FALSE)</f>
        <v>JWDDCD2025051800044</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46</v>
      </c>
      <c r="Q3142" s="18" t="str">
        <f>VLOOKUP(B3142,辅助信息!E:M,9,FALSE)</f>
        <v>ZTWM-CDGS-XS-2025-0073-五冶天府-成都怡心湖片区及龙泉驿医院等项目</v>
      </c>
      <c r="R3142" s="18" t="str">
        <f>_xlfn._xlws.FILTER(辅助信息!D:D,辅助信息!E:E=B3142)</f>
        <v>五冶建设成都怡心湖片区及龙泉驿医院等项目</v>
      </c>
    </row>
    <row r="3143" hidden="1" spans="1:18">
      <c r="A3143" s="71"/>
      <c r="B3143" s="29" t="s">
        <v>167</v>
      </c>
      <c r="C3143" s="59">
        <v>45902</v>
      </c>
      <c r="D3143" s="29" t="str">
        <f>VLOOKUP(B3143,辅助信息!E:K,7,FALSE)</f>
        <v>JWDDCD2025051800044</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46</v>
      </c>
      <c r="Q3143" s="18" t="str">
        <f>VLOOKUP(B3143,辅助信息!E:M,9,FALSE)</f>
        <v>ZTWM-CDGS-XS-2025-0073-五冶天府-成都怡心湖片区及龙泉驿医院等项目</v>
      </c>
      <c r="R3143" s="18" t="str">
        <f>_xlfn._xlws.FILTER(辅助信息!D:D,辅助信息!E:E=B3143)</f>
        <v>五冶建设成都怡心湖片区及龙泉驿医院等项目</v>
      </c>
    </row>
    <row r="3144" hidden="1" spans="1:18">
      <c r="A3144" s="71"/>
      <c r="B3144" s="29" t="s">
        <v>167</v>
      </c>
      <c r="C3144" s="59">
        <v>45902</v>
      </c>
      <c r="D3144" s="29" t="str">
        <f>VLOOKUP(B3144,辅助信息!E:K,7,FALSE)</f>
        <v>JWDDCD2025051800044</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46</v>
      </c>
      <c r="Q3144" s="18" t="str">
        <f>VLOOKUP(B3144,辅助信息!E:M,9,FALSE)</f>
        <v>ZTWM-CDGS-XS-2025-0073-五冶天府-成都怡心湖片区及龙泉驿医院等项目</v>
      </c>
      <c r="R3144" s="18" t="str">
        <f>_xlfn._xlws.FILTER(辅助信息!D:D,辅助信息!E:E=B3144)</f>
        <v>五冶建设成都怡心湖片区及龙泉驿医院等项目</v>
      </c>
    </row>
    <row r="3145" hidden="1" spans="1:18">
      <c r="A3145" s="71"/>
      <c r="B3145" s="29" t="s">
        <v>167</v>
      </c>
      <c r="C3145" s="59">
        <v>45902</v>
      </c>
      <c r="D3145" s="29" t="str">
        <f>VLOOKUP(B3145,辅助信息!E:K,7,FALSE)</f>
        <v>JWDDCD2025051800044</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46</v>
      </c>
      <c r="Q3145" s="18" t="str">
        <f>VLOOKUP(B3145,辅助信息!E:M,9,FALSE)</f>
        <v>ZTWM-CDGS-XS-2025-0073-五冶天府-成都怡心湖片区及龙泉驿医院等项目</v>
      </c>
      <c r="R3145" s="18" t="str">
        <f>_xlfn._xlws.FILTER(辅助信息!D:D,辅助信息!E:E=B3145)</f>
        <v>五冶建设成都怡心湖片区及龙泉驿医院等项目</v>
      </c>
    </row>
    <row r="3146" hidden="1" spans="1:18">
      <c r="A3146" s="71"/>
      <c r="B3146" s="29" t="s">
        <v>167</v>
      </c>
      <c r="C3146" s="59">
        <v>45902</v>
      </c>
      <c r="D3146" s="29" t="str">
        <f>VLOOKUP(B3146,辅助信息!E:K,7,FALSE)</f>
        <v>JWDDCD2025051800044</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46</v>
      </c>
      <c r="Q3146" s="18" t="str">
        <f>VLOOKUP(B3146,辅助信息!E:M,9,FALSE)</f>
        <v>ZTWM-CDGS-XS-2025-0073-五冶天府-成都怡心湖片区及龙泉驿医院等项目</v>
      </c>
      <c r="R3146" s="18" t="str">
        <f>_xlfn._xlws.FILTER(辅助信息!D:D,辅助信息!E:E=B3146)</f>
        <v>五冶建设成都怡心湖片区及龙泉驿医院等项目</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46</v>
      </c>
      <c r="Q3147" s="18" t="str">
        <f>VLOOKUP(B3147,辅助信息!E:M,9,FALSE)</f>
        <v>ZTWM-CDGS-XS-2024-0134-商投建工达州中医药科技成果示范园项目</v>
      </c>
      <c r="R3147" s="18" t="str">
        <f>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46</v>
      </c>
      <c r="Q3148" s="18" t="str">
        <f>VLOOKUP(B3148,辅助信息!E:M,9,FALSE)</f>
        <v>ZTWM-CDGS-XS-2024-0134-商投建工达州中医药科技成果示范园项目</v>
      </c>
      <c r="R3148" s="18" t="str">
        <f>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46</v>
      </c>
      <c r="Q3149" s="18" t="str">
        <f>VLOOKUP(B3149,辅助信息!E:M,9,FALSE)</f>
        <v>ZTWM-CDGS-XS-2024-0134-商投建工达州中医药科技成果示范园项目</v>
      </c>
      <c r="R3149" s="18" t="str">
        <f>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46</v>
      </c>
      <c r="Q3150" s="18" t="str">
        <f>VLOOKUP(B3150,辅助信息!E:M,9,FALSE)</f>
        <v>ZTWM-CDGS-XS-2024-0134-商投建工达州中医药科技成果示范园项目</v>
      </c>
      <c r="R3150" s="18" t="str">
        <f>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46</v>
      </c>
      <c r="Q3151" s="18" t="str">
        <f>VLOOKUP(B3151,辅助信息!E:M,9,FALSE)</f>
        <v>ZTWM-CDGS-XS-2024-0134-商投建工达州中医药科技成果示范园项目</v>
      </c>
      <c r="R3151" s="18" t="str">
        <f>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46</v>
      </c>
      <c r="Q3152" s="18" t="str">
        <f>VLOOKUP(B3152,辅助信息!E:M,9,FALSE)</f>
        <v>ZTWM-CDGS-XS-2024-0134-商投建工达州中医药科技成果示范园项目</v>
      </c>
      <c r="R3152" s="18" t="str">
        <f>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46</v>
      </c>
      <c r="Q3153" s="18" t="str">
        <f>VLOOKUP(B3153,辅助信息!E:M,9,FALSE)</f>
        <v>ZTWM-CDGS-XS-2024-0134-商投建工达州中医药科技成果示范园项目</v>
      </c>
      <c r="R3153" s="18" t="str">
        <f>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46</v>
      </c>
      <c r="Q3154" s="18" t="str">
        <f>VLOOKUP(B3154,辅助信息!E:M,9,FALSE)</f>
        <v>ZTWM-CDGS-XS-2024-0134-商投建工达州中医药科技成果示范园项目</v>
      </c>
      <c r="R3154" s="18" t="str">
        <f>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47</v>
      </c>
      <c r="Q3155" s="18" t="str">
        <f>VLOOKUP(B3155,辅助信息!E:M,9,FALSE)</f>
        <v>ZTWM-CDGS-XS-2024-0134-商投建工达州中医药科技成果示范园项目</v>
      </c>
      <c r="R3155" s="18" t="str">
        <f>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47</v>
      </c>
      <c r="Q3156" s="18" t="str">
        <f>VLOOKUP(B3156,辅助信息!E:M,9,FALSE)</f>
        <v>ZTWM-CDGS-XS-2024-0134-商投建工达州中医药科技成果示范园项目</v>
      </c>
      <c r="R3156" s="18" t="str">
        <f>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47</v>
      </c>
      <c r="Q3157" s="18" t="str">
        <f>VLOOKUP(B3157,辅助信息!E:M,9,FALSE)</f>
        <v>ZTWM-CDGS-XS-2024-0134-商投建工达州中医药科技成果示范园项目</v>
      </c>
      <c r="R3157" s="18" t="str">
        <f>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47</v>
      </c>
      <c r="Q3158" s="18" t="str">
        <f>VLOOKUP(B3158,辅助信息!E:M,9,FALSE)</f>
        <v>ZTWM-CDGS-XS-2024-0134-商投建工达州中医药科技成果示范园项目</v>
      </c>
      <c r="R3158" s="18" t="str">
        <f>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44</v>
      </c>
      <c r="Q3159" s="18" t="str">
        <f>VLOOKUP(B3159,辅助信息!E:M,9,FALSE)</f>
        <v>ZTWM-CDGS-XS-2025-0029-中铁三局集团有限公司-西渝高铁康渝段站房四标项目</v>
      </c>
      <c r="R3159" s="18" t="str">
        <f>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44</v>
      </c>
      <c r="Q3160" s="18" t="str">
        <f>VLOOKUP(B3160,辅助信息!E:M,9,FALSE)</f>
        <v>ZTWM-CDGS-XS-2025-0029-中铁三局集团有限公司-西渝高铁康渝段站房四标项目</v>
      </c>
      <c r="R3160" s="18" t="str">
        <f>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44</v>
      </c>
      <c r="Q3161" s="18" t="str">
        <f>VLOOKUP(B3161,辅助信息!E:M,9,FALSE)</f>
        <v>ZTWM-CDGS-XS-2025-0029-中铁三局集团有限公司-西渝高铁康渝段站房四标项目</v>
      </c>
      <c r="R3161" s="18" t="str">
        <f>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44</v>
      </c>
      <c r="Q3162" s="18" t="str">
        <f>VLOOKUP(B3162,辅助信息!E:M,9,FALSE)</f>
        <v>ZTWM-CDGS-XS-2025-0029-中铁三局集团有限公司-西渝高铁康渝段站房四标项目</v>
      </c>
      <c r="R3162" s="18" t="str">
        <f>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44</v>
      </c>
      <c r="Q3163" s="18" t="str">
        <f>VLOOKUP(B3163,辅助信息!E:M,9,FALSE)</f>
        <v>ZTWM-CDGS-XS-2025-0029-中铁三局集团有限公司-西渝高铁康渝段站房四标项目</v>
      </c>
      <c r="R3163" s="18" t="str">
        <f>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44</v>
      </c>
      <c r="Q3164" s="18" t="str">
        <f>VLOOKUP(B3164,辅助信息!E:M,9,FALSE)</f>
        <v>ZTWM-CDGS-XS-2025-0029-中铁三局集团有限公司-西渝高铁康渝段站房四标项目</v>
      </c>
      <c r="R3164" s="18" t="str">
        <f>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44</v>
      </c>
      <c r="Q3165" s="18" t="str">
        <f>VLOOKUP(B3165,辅助信息!E:M,9,FALSE)</f>
        <v>ZTWM-CDGS-XS-2025-0029-中铁三局集团有限公司-西渝高铁康渝段站房四标项目</v>
      </c>
      <c r="R3165" s="18" t="str">
        <f>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44</v>
      </c>
      <c r="Q3166" s="18" t="str">
        <f>VLOOKUP(B3166,辅助信息!E:M,9,FALSE)</f>
        <v>ZTWM-CDGS-XS-2025-0029-中铁三局集团有限公司-西渝高铁康渝段站房四标项目</v>
      </c>
      <c r="R3166" s="18" t="str">
        <f>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44</v>
      </c>
      <c r="Q3167" s="18" t="str">
        <f>VLOOKUP(B3167,辅助信息!E:M,9,FALSE)</f>
        <v>ZTWM-CDGS-XS-2025-0029-中铁三局集团有限公司-西渝高铁康渝段站房四标项目</v>
      </c>
      <c r="R3167" s="18" t="str">
        <f>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44</v>
      </c>
      <c r="Q3168" s="18" t="str">
        <f>VLOOKUP(B3168,辅助信息!E:M,9,FALSE)</f>
        <v>ZTWM-CDGS-XS-2025-0029-中铁三局集团有限公司-西渝高铁康渝段站房四标项目</v>
      </c>
      <c r="R3168" s="18" t="str">
        <f>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44</v>
      </c>
      <c r="Q3169" s="18" t="str">
        <f>VLOOKUP(B3169,辅助信息!E:M,9,FALSE)</f>
        <v>ZTWM-CDGS-XS-2025-0029-中铁三局集团有限公司-西渝高铁康渝段站房四标项目</v>
      </c>
      <c r="R3169" s="18" t="str">
        <f>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47</v>
      </c>
      <c r="Q3170" s="18" t="str">
        <f>VLOOKUP(B3170,辅助信息!E:M,9,FALSE)</f>
        <v>ZTWM-CDGS-XS-2025-0126-四川机司-乐山市校地共建产教融合基地配套设施项目施工二标段钢筋采购合同</v>
      </c>
      <c r="R3170" s="18" t="str">
        <f>_xlfn._xlws.FILTER(辅助信息!D:D,辅助信息!E:E=B3170)</f>
        <v>乐山市校地共建产教融合基地配套设施项目（一,二标段）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47</v>
      </c>
      <c r="Q3171" s="18" t="str">
        <f>VLOOKUP(B3171,辅助信息!E:M,9,FALSE)</f>
        <v>ZTWM-CDGS-XS-2025-0126-四川机司-乐山市校地共建产教融合基地配套设施项目施工二标段钢筋采购合同</v>
      </c>
      <c r="R3171" s="18" t="str">
        <f>_xlfn._xlws.FILTER(辅助信息!D:D,辅助信息!E:E=B3171)</f>
        <v>乐山市校地共建产教融合基地配套设施项目（一,二标段）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47</v>
      </c>
      <c r="Q3172" s="18" t="str">
        <f>VLOOKUP(B3172,辅助信息!E:M,9,FALSE)</f>
        <v>ZTWM-CDGS-XS-2025-0126-四川机司-乐山市校地共建产教融合基地配套设施项目施工二标段钢筋采购合同</v>
      </c>
      <c r="R3172" s="18" t="str">
        <f>_xlfn._xlws.FILTER(辅助信息!D:D,辅助信息!E:E=B3172)</f>
        <v>乐山市校地共建产教融合基地配套设施项目（一,二标段）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47</v>
      </c>
      <c r="Q3173" s="18" t="str">
        <f>VLOOKUP(B3173,辅助信息!E:M,9,FALSE)</f>
        <v>ZTWM-CDGS-XS-2025-0126-四川机司-乐山市校地共建产教融合基地配套设施项目施工二标段钢筋采购合同</v>
      </c>
      <c r="R3173" s="18" t="str">
        <f>_xlfn._xlws.FILTER(辅助信息!D:D,辅助信息!E:E=B3173)</f>
        <v>乐山市校地共建产教融合基地配套设施项目（一,二标段）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47</v>
      </c>
      <c r="Q3174" s="18" t="str">
        <f>VLOOKUP(B3174,辅助信息!E:M,9,FALSE)</f>
        <v>ZTWM-CDGS-XS-2025-0126-四川机司-乐山市校地共建产教融合基地配套设施项目施工二标段钢筋采购合同</v>
      </c>
      <c r="R3174" s="18" t="str">
        <f>_xlfn._xlws.FILTER(辅助信息!D:D,辅助信息!E:E=B3174)</f>
        <v>乐山市校地共建产教融合基地配套设施项目（一,二标段）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47</v>
      </c>
      <c r="Q3175" s="18" t="str">
        <f>VLOOKUP(B3175,辅助信息!E:M,9,FALSE)</f>
        <v>ZTWM-CDGS-XS-2025-0126-四川机司-乐山市校地共建产教融合基地配套设施项目施工二标段钢筋采购合同</v>
      </c>
      <c r="R3175" s="18" t="str">
        <f>_xlfn._xlws.FILTER(辅助信息!D:D,辅助信息!E:E=B3175)</f>
        <v>乐山市校地共建产教融合基地配套设施项目（一,二标段）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47</v>
      </c>
      <c r="Q3176" s="18" t="str">
        <f>VLOOKUP(B3176,辅助信息!E:M,9,FALSE)</f>
        <v>ZTWM-CDGS-XS-2025-0126-四川机司-乐山市校地共建产教融合基地配套设施项目施工二标段钢筋采购合同</v>
      </c>
      <c r="R3176" s="18" t="str">
        <f>_xlfn._xlws.FILTER(辅助信息!D:D,辅助信息!E:E=B3176)</f>
        <v>乐山市校地共建产教融合基地配套设施项目（一,二标段）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47</v>
      </c>
      <c r="Q3177" s="18" t="str">
        <f>VLOOKUP(B3177,辅助信息!E:M,9,FALSE)</f>
        <v>ZTWM-CDGS-XS-2025-0126-四川机司-乐山市校地共建产教融合基地配套设施项目施工二标段钢筋采购合同</v>
      </c>
      <c r="R3177" s="18" t="str">
        <f>_xlfn._xlws.FILTER(辅助信息!D:D,辅助信息!E:E=B3177)</f>
        <v>乐山市校地共建产教融合基地配套设施项目（一,二标段）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47</v>
      </c>
      <c r="Q3178" s="18" t="str">
        <f>VLOOKUP(B3178,辅助信息!E:M,9,FALSE)</f>
        <v>ZTWM-CDGS-XS-2025-0126-四川机司-乐山市校地共建产教融合基地配套设施项目施工二标段钢筋采购合同</v>
      </c>
      <c r="R3178" s="18" t="str">
        <f>_xlfn._xlws.FILTER(辅助信息!D:D,辅助信息!E:E=B3178)</f>
        <v>乐山市校地共建产教融合基地配套设施项目（一,二标段）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47</v>
      </c>
      <c r="Q3179" s="18" t="str">
        <f>VLOOKUP(B3179,辅助信息!E:M,9,FALSE)</f>
        <v>ZTWM-CDGS-XS-2025-0126-四川机司-乐山市校地共建产教融合基地配套设施项目施工二标段钢筋采购合同</v>
      </c>
      <c r="R3179" s="18" t="str">
        <f>_xlfn._xlws.FILTER(辅助信息!D:D,辅助信息!E:E=B3179)</f>
        <v>乐山市校地共建产教融合基地配套设施项目（一,二标段）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47</v>
      </c>
      <c r="Q3180" s="18" t="str">
        <f>VLOOKUP(B3180,辅助信息!E:M,9,FALSE)</f>
        <v>ZTWM-CDGS-XS-2025-0126-四川机司-乐山市校地共建产教融合基地配套设施项目施工二标段钢筋采购合同</v>
      </c>
      <c r="R3180" s="18" t="str">
        <f>_xlfn._xlws.FILTER(辅助信息!D:D,辅助信息!E:E=B3180)</f>
        <v>乐山市校地共建产教融合基地配套设施项目（一,二标段）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47</v>
      </c>
      <c r="Q3181" s="18" t="str">
        <f>VLOOKUP(B3181,辅助信息!E:M,9,FALSE)</f>
        <v>ZTWM-CDGS-XS-2025-0126-四川机司-乐山市校地共建产教融合基地配套设施项目施工二标段钢筋采购合同</v>
      </c>
      <c r="R3181" s="18" t="str">
        <f>_xlfn._xlws.FILTER(辅助信息!D:D,辅助信息!E:E=B3181)</f>
        <v>乐山市校地共建产教融合基地配套设施项目（一,二标段）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47</v>
      </c>
      <c r="Q3182" s="18" t="str">
        <f>VLOOKUP(B3182,辅助信息!E:M,9,FALSE)</f>
        <v>ZTWM-CDGS-XS-2025-0126-四川机司-乐山市校地共建产教融合基地配套设施项目施工二标段钢筋采购合同</v>
      </c>
      <c r="R3182" s="18" t="str">
        <f>_xlfn._xlws.FILTER(辅助信息!D:D,辅助信息!E:E=B3182)</f>
        <v>乐山市校地共建产教融合基地配套设施项目（一,二标段）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47</v>
      </c>
      <c r="Q3183" s="18" t="str">
        <f>VLOOKUP(B3183,辅助信息!E:M,9,FALSE)</f>
        <v>ZTWM-CDGS-XS-2025-0126-四川机司-乐山市校地共建产教融合基地配套设施项目施工二标段钢筋采购合同</v>
      </c>
      <c r="R3183" s="18" t="str">
        <f>_xlfn._xlws.FILTER(辅助信息!D:D,辅助信息!E:E=B3183)</f>
        <v>乐山市校地共建产教融合基地配套设施项目（一,二标段）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46</v>
      </c>
      <c r="Q3184" s="18" t="str">
        <f>VLOOKUP(B3184,辅助信息!E:M,9,FALSE)</f>
        <v>ZTWM-CDGS-XS-2024-0134-商投建工达州中医药科技成果示范园项目</v>
      </c>
      <c r="R3184" s="134" t="str">
        <f>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46</v>
      </c>
      <c r="Q3185" s="18" t="str">
        <f>VLOOKUP(B3185,辅助信息!E:M,9,FALSE)</f>
        <v>ZTWM-CDGS-XS-2024-0134-商投建工达州中医药科技成果示范园项目</v>
      </c>
      <c r="R3185" s="134" t="str">
        <f>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46</v>
      </c>
      <c r="Q3186" s="18" t="str">
        <f>VLOOKUP(B3186,辅助信息!E:M,9,FALSE)</f>
        <v>ZTWM-CDGS-XS-2024-0134-商投建工达州中医药科技成果示范园项目</v>
      </c>
      <c r="R3186" s="134" t="str">
        <f>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46</v>
      </c>
      <c r="Q3187" s="18" t="str">
        <f>VLOOKUP(B3187,辅助信息!E:M,9,FALSE)</f>
        <v>ZTWM-CDGS-XS-2024-0134-商投建工达州中医药科技成果示范园项目</v>
      </c>
      <c r="R3187" s="134" t="str">
        <f>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46</v>
      </c>
      <c r="Q3188" s="18" t="str">
        <f>VLOOKUP(B3188,辅助信息!E:M,9,FALSE)</f>
        <v>ZTWM-CDGS-XS-2024-0134-商投建工达州中医药科技成果示范园项目</v>
      </c>
      <c r="R3188" s="134" t="str">
        <f>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46</v>
      </c>
      <c r="Q3189" s="18" t="str">
        <f>VLOOKUP(B3189,辅助信息!E:M,9,FALSE)</f>
        <v>ZTWM-CDGS-XS-2024-0134-商投建工达州中医药科技成果示范园项目</v>
      </c>
      <c r="R3189" s="134" t="str">
        <f>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46</v>
      </c>
      <c r="Q3190" s="18" t="str">
        <f>VLOOKUP(B3190,辅助信息!E:M,9,FALSE)</f>
        <v>ZTWM-CDGS-XS-2024-0134-商投建工达州中医药科技成果示范园项目</v>
      </c>
      <c r="R3190" s="134" t="str">
        <f>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46</v>
      </c>
      <c r="Q3191" s="18" t="str">
        <f>VLOOKUP(B3191,辅助信息!E:M,9,FALSE)</f>
        <v>ZTWM-CDGS-XS-2024-0134-商投建工达州中医药科技成果示范园项目</v>
      </c>
      <c r="R3191" s="134" t="str">
        <f>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47</v>
      </c>
      <c r="Q3192" s="18" t="str">
        <f>VLOOKUP(B3192,辅助信息!E:M,9,FALSE)</f>
        <v>ZTWM-CDGS-XS-2024-0134-商投建工达州中医药科技成果示范园项目</v>
      </c>
      <c r="R3192" s="18" t="str">
        <f>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47</v>
      </c>
      <c r="Q3193" s="18" t="str">
        <f>VLOOKUP(B3193,辅助信息!E:M,9,FALSE)</f>
        <v>ZTWM-CDGS-XS-2024-0134-商投建工达州中医药科技成果示范园项目</v>
      </c>
      <c r="R3193" s="18" t="str">
        <f>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47</v>
      </c>
      <c r="Q3194" s="18" t="str">
        <f>VLOOKUP(B3194,辅助信息!E:M,9,FALSE)</f>
        <v>ZTWM-CDGS-XS-2024-0134-商投建工达州中医药科技成果示范园项目</v>
      </c>
      <c r="R3194" s="18" t="str">
        <f>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47</v>
      </c>
      <c r="Q3195" s="18" t="str">
        <f>VLOOKUP(B3195,辅助信息!E:M,9,FALSE)</f>
        <v>ZTWM-CDGS-XS-2024-0134-商投建工达州中医药科技成果示范园项目</v>
      </c>
      <c r="R3195" s="18" t="str">
        <f>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47</v>
      </c>
      <c r="Q3196" s="18" t="str">
        <f>VLOOKUP(B3196,辅助信息!E:M,9,FALSE)</f>
        <v>ZTWM-CDGS-XS-2024-0134-商投建工达州中医药科技成果示范园项目</v>
      </c>
      <c r="R3196" s="18" t="str">
        <f>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47</v>
      </c>
      <c r="Q3197" s="18" t="str">
        <f>VLOOKUP(B3197,辅助信息!E:M,9,FALSE)</f>
        <v>ZTWM-CDGS-XS-2024-0134-商投建工达州中医药科技成果示范园项目</v>
      </c>
      <c r="R3197" s="18" t="str">
        <f>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46</v>
      </c>
      <c r="Q3198" s="18" t="str">
        <f>VLOOKUP(B3198,辅助信息!E:M,9,FALSE)</f>
        <v>ZTWM-CDGS-XS-2024-0134-商投建工达州中医药科技成果示范园项目</v>
      </c>
      <c r="R3198" s="18" t="str">
        <f>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46</v>
      </c>
      <c r="Q3199" s="18" t="str">
        <f>VLOOKUP(B3199,辅助信息!E:M,9,FALSE)</f>
        <v>ZTWM-CDGS-XS-2024-0134-商投建工达州中医药科技成果示范园项目</v>
      </c>
      <c r="R3199" s="18" t="str">
        <f>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46</v>
      </c>
      <c r="Q3200" s="18" t="str">
        <f>VLOOKUP(B3200,辅助信息!E:M,9,FALSE)</f>
        <v>ZTWM-CDGS-XS-2024-0134-商投建工达州中医药科技成果示范园项目</v>
      </c>
      <c r="R3200" s="18" t="str">
        <f>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46</v>
      </c>
      <c r="Q3201" s="18" t="str">
        <f>VLOOKUP(B3201,辅助信息!E:M,9,FALSE)</f>
        <v>ZTWM-CDGS-XS-2024-0134-商投建工达州中医药科技成果示范园项目</v>
      </c>
      <c r="R3201" s="18" t="str">
        <f>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46</v>
      </c>
      <c r="Q3202" s="18" t="str">
        <f>VLOOKUP(B3202,辅助信息!E:M,9,FALSE)</f>
        <v>ZTWM-CDGS-XS-2024-0134-商投建工达州中医药科技成果示范园项目</v>
      </c>
      <c r="R3202" s="18" t="str">
        <f>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46</v>
      </c>
      <c r="Q3203" s="18" t="str">
        <f>VLOOKUP(B3203,辅助信息!E:M,9,FALSE)</f>
        <v>ZTWM-CDGS-XS-2024-0134-商投建工达州中医药科技成果示范园项目</v>
      </c>
      <c r="R3203" s="18" t="str">
        <f>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46</v>
      </c>
      <c r="Q3204" s="18" t="str">
        <f>VLOOKUP(B3204,辅助信息!E:M,9,FALSE)</f>
        <v>ZTWM-CDGS-XS-2024-0134-商投建工达州中医药科技成果示范园项目</v>
      </c>
      <c r="R3204" s="18" t="str">
        <f>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46</v>
      </c>
      <c r="Q3205" s="18" t="str">
        <f>VLOOKUP(B3205,辅助信息!E:M,9,FALSE)</f>
        <v>ZTWM-CDGS-XS-2024-0134-商投建工达州中医药科技成果示范园项目</v>
      </c>
      <c r="R3205" s="18" t="str">
        <f>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47</v>
      </c>
      <c r="Q3206" s="18" t="str">
        <f>VLOOKUP(B3206,辅助信息!E:M,9,FALSE)</f>
        <v>ZTWM-CDGS-XS-2024-0134-商投建工达州中医药科技成果示范园项目</v>
      </c>
      <c r="R3206" s="18" t="str">
        <f>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47</v>
      </c>
      <c r="Q3208" s="18" t="str">
        <f>VLOOKUP(B3208,辅助信息!E:M,9,FALSE)</f>
        <v>ZTWM-CDGS-XS-2024-0134-商投建工达州中医药科技成果示范园项目</v>
      </c>
      <c r="R3208" s="18" t="str">
        <f>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47</v>
      </c>
      <c r="Q3210" s="18" t="str">
        <f>VLOOKUP(B3210,辅助信息!E:M,9,FALSE)</f>
        <v>ZTWM-CDGS-XS-2024-0134-商投建工达州中医药科技成果示范园项目</v>
      </c>
      <c r="R3210" s="18" t="str">
        <f>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47</v>
      </c>
      <c r="Q3212" s="18" t="str">
        <f>VLOOKUP(B3212,辅助信息!E:M,9,FALSE)</f>
        <v>ZTWM-CDGS-XS-2024-0134-商投建工达州中医药科技成果示范园项目</v>
      </c>
      <c r="R3212" s="18" t="str">
        <f>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44</v>
      </c>
      <c r="Q3214" s="18" t="str">
        <f>VLOOKUP(B3214,辅助信息!E:M,9,FALSE)</f>
        <v>ZTWM-CDGS-XS-2025-0029-中铁三局集团有限公司-西渝高铁康渝段站房四标项目</v>
      </c>
      <c r="R3214" s="18" t="str">
        <f>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44</v>
      </c>
      <c r="Q3215" s="18" t="str">
        <f>VLOOKUP(B3215,辅助信息!E:M,9,FALSE)</f>
        <v>ZTWM-CDGS-XS-2025-0029-中铁三局集团有限公司-西渝高铁康渝段站房四标项目</v>
      </c>
      <c r="R3215" s="18" t="str">
        <f>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44</v>
      </c>
      <c r="Q3216" s="18" t="str">
        <f>VLOOKUP(B3216,辅助信息!E:M,9,FALSE)</f>
        <v>ZTWM-CDGS-XS-2025-0029-中铁三局集团有限公司-西渝高铁康渝段站房四标项目</v>
      </c>
      <c r="R3216" s="18" t="str">
        <f>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44</v>
      </c>
      <c r="Q3217" s="18" t="str">
        <f>VLOOKUP(B3217,辅助信息!E:M,9,FALSE)</f>
        <v>ZTWM-CDGS-XS-2025-0029-中铁三局集团有限公司-西渝高铁康渝段站房四标项目</v>
      </c>
      <c r="R3217" s="18" t="str">
        <f>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44</v>
      </c>
      <c r="Q3218" s="18" t="str">
        <f>VLOOKUP(B3218,辅助信息!E:M,9,FALSE)</f>
        <v>ZTWM-CDGS-XS-2025-0029-中铁三局集团有限公司-西渝高铁康渝段站房四标项目</v>
      </c>
      <c r="R3218" s="18" t="str">
        <f>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44</v>
      </c>
      <c r="Q3219" s="18" t="str">
        <f>VLOOKUP(B3219,辅助信息!E:M,9,FALSE)</f>
        <v>ZTWM-CDGS-XS-2025-0029-中铁三局集团有限公司-西渝高铁康渝段站房四标项目</v>
      </c>
      <c r="R3219" s="18" t="str">
        <f>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44</v>
      </c>
      <c r="Q3220" s="18" t="str">
        <f>VLOOKUP(B3220,辅助信息!E:M,9,FALSE)</f>
        <v>ZTWM-CDGS-XS-2025-0029-中铁三局集团有限公司-西渝高铁康渝段站房四标项目</v>
      </c>
      <c r="R3220" s="18" t="str">
        <f>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44</v>
      </c>
      <c r="Q3221" s="18" t="str">
        <f>VLOOKUP(B3221,辅助信息!E:M,9,FALSE)</f>
        <v>ZTWM-CDGS-XS-2025-0029-中铁三局集团有限公司-西渝高铁康渝段站房四标项目</v>
      </c>
      <c r="R3221" s="18" t="str">
        <f>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44</v>
      </c>
      <c r="Q3222" s="18" t="str">
        <f>VLOOKUP(B3222,辅助信息!E:M,9,FALSE)</f>
        <v>ZTWM-CDGS-XS-2025-0029-中铁三局集团有限公司-西渝高铁康渝段站房四标项目</v>
      </c>
      <c r="R3222" s="18" t="str">
        <f>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44</v>
      </c>
      <c r="Q3223" s="18" t="str">
        <f>VLOOKUP(B3223,辅助信息!E:M,9,FALSE)</f>
        <v>ZTWM-CDGS-XS-2025-0029-中铁三局集团有限公司-西渝高铁康渝段站房四标项目</v>
      </c>
      <c r="R3223" s="18" t="str">
        <f>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44</v>
      </c>
      <c r="Q3224" s="18" t="str">
        <f>VLOOKUP(B3224,辅助信息!E:M,9,FALSE)</f>
        <v>ZTWM-CDGS-XS-2025-0029-中铁三局集团有限公司-西渝高铁康渝段站房四标项目</v>
      </c>
      <c r="R3224" s="18" t="str">
        <f>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47</v>
      </c>
      <c r="Q3225" s="18" t="str">
        <f>VLOOKUP(B3225,辅助信息!E:M,9,FALSE)</f>
        <v>ZTWM-CDGS-XS-2025-0126-四川机司-乐山市校地共建产教融合基地配套设施项目施工二标段钢筋采购合同</v>
      </c>
      <c r="R3225" s="18" t="str">
        <f>_xlfn._xlws.FILTER(辅助信息!D:D,辅助信息!E:E=B3225)</f>
        <v>乐山市校地共建产教融合基地配套设施项目（一,二标段）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47</v>
      </c>
      <c r="Q3226" s="18" t="str">
        <f>VLOOKUP(B3226,辅助信息!E:M,9,FALSE)</f>
        <v>ZTWM-CDGS-XS-2025-0126-四川机司-乐山市校地共建产教融合基地配套设施项目施工二标段钢筋采购合同</v>
      </c>
      <c r="R3226" s="18" t="str">
        <f>_xlfn._xlws.FILTER(辅助信息!D:D,辅助信息!E:E=B3226)</f>
        <v>乐山市校地共建产教融合基地配套设施项目（一,二标段）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47</v>
      </c>
      <c r="Q3227" s="18" t="str">
        <f>VLOOKUP(B3227,辅助信息!E:M,9,FALSE)</f>
        <v>ZTWM-CDGS-XS-2025-0126-四川机司-乐山市校地共建产教融合基地配套设施项目施工二标段钢筋采购合同</v>
      </c>
      <c r="R3227" s="18" t="str">
        <f>_xlfn._xlws.FILTER(辅助信息!D:D,辅助信息!E:E=B3227)</f>
        <v>乐山市校地共建产教融合基地配套设施项目（一,二标段）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45</v>
      </c>
      <c r="Q3228" s="18" t="str">
        <f>VLOOKUP(B3228,辅助信息!E:M,9,FALSE)</f>
        <v>ZTWM-CDGS-XS-2025-0033-中铁武汉电气化局集团有限公司成达万高速铁路强电工程项目</v>
      </c>
      <c r="R3228" s="18" t="str">
        <f>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45</v>
      </c>
      <c r="Q3229" s="18" t="str">
        <f>VLOOKUP(B3229,辅助信息!E:M,9,FALSE)</f>
        <v>ZTWM-CDGS-XS-2025-0033-中铁武汉电气化局集团有限公司成达万高速铁路强电工程项目</v>
      </c>
      <c r="R3229" s="18" t="str">
        <f>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45</v>
      </c>
      <c r="Q3230" s="18" t="str">
        <f>VLOOKUP(B3230,辅助信息!E:M,9,FALSE)</f>
        <v>ZTWM-CDGS-XS-2025-0033-中铁武汉电气化局集团有限公司成达万高速铁路强电工程项目</v>
      </c>
      <c r="R3230" s="18" t="str">
        <f>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45</v>
      </c>
      <c r="Q3231" s="18" t="str">
        <f>VLOOKUP(B3231,辅助信息!E:M,9,FALSE)</f>
        <v>ZTWM-CDGS-XS-2025-0033-中铁武汉电气化局集团有限公司成达万高速铁路强电工程项目</v>
      </c>
      <c r="R3231" s="18" t="str">
        <f>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45</v>
      </c>
      <c r="Q3232" s="18" t="str">
        <f>VLOOKUP(B3232,辅助信息!E:M,9,FALSE)</f>
        <v>ZTWM-CDGS-XS-2025-0033-中铁武汉电气化局集团有限公司成达万高速铁路强电工程项目</v>
      </c>
      <c r="R3232" s="18" t="str">
        <f>_xlfn._xlws.FILTER(辅助信息!D:D,辅助信息!E:E=B3232)</f>
        <v>武汉电气化局成达万高铁强电项目</v>
      </c>
    </row>
    <row r="3233" hidden="1" spans="2:18">
      <c r="B3233" s="29" t="s">
        <v>196</v>
      </c>
      <c r="C3233" s="59">
        <v>45903</v>
      </c>
      <c r="D3233" s="29" t="str">
        <f>VLOOKUP(B3233,辅助信息!E:K,7,FALSE)</f>
        <v>JWDDCD2025051800044</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45</v>
      </c>
      <c r="Q3233" s="18" t="str">
        <f>VLOOKUP(B3233,辅助信息!E:M,9,FALSE)</f>
        <v>ZTWM-CDGS-XS-2025-0073-五冶天府-成都怡心湖片区及龙泉驿医院等项目</v>
      </c>
      <c r="R3233" s="18" t="str">
        <f>_xlfn._xlws.FILTER(辅助信息!D:D,辅助信息!E:E=B3233)</f>
        <v>五冶建设成都怡心湖片区及龙泉驿医院等项目</v>
      </c>
    </row>
    <row r="3234" hidden="1" spans="2:18">
      <c r="B3234" s="29" t="s">
        <v>196</v>
      </c>
      <c r="C3234" s="59">
        <v>45903</v>
      </c>
      <c r="D3234" s="29" t="str">
        <f>VLOOKUP(B3234,辅助信息!E:K,7,FALSE)</f>
        <v>JWDDCD2025051800044</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45</v>
      </c>
      <c r="Q3234" s="18" t="str">
        <f>VLOOKUP(B3234,辅助信息!E:M,9,FALSE)</f>
        <v>ZTWM-CDGS-XS-2025-0073-五冶天府-成都怡心湖片区及龙泉驿医院等项目</v>
      </c>
      <c r="R3234" s="18" t="str">
        <f>_xlfn._xlws.FILTER(辅助信息!D:D,辅助信息!E:E=B3234)</f>
        <v>五冶建设成都怡心湖片区及龙泉驿医院等项目</v>
      </c>
    </row>
    <row r="3235" hidden="1" spans="2:18">
      <c r="B3235" s="29" t="s">
        <v>196</v>
      </c>
      <c r="C3235" s="59">
        <v>45903</v>
      </c>
      <c r="D3235" s="29" t="str">
        <f>VLOOKUP(B3235,辅助信息!E:K,7,FALSE)</f>
        <v>JWDDCD2025051800044</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45</v>
      </c>
      <c r="Q3235" s="18" t="str">
        <f>VLOOKUP(B3235,辅助信息!E:M,9,FALSE)</f>
        <v>ZTWM-CDGS-XS-2025-0073-五冶天府-成都怡心湖片区及龙泉驿医院等项目</v>
      </c>
      <c r="R3235" s="18" t="str">
        <f>_xlfn._xlws.FILTER(辅助信息!D:D,辅助信息!E:E=B3235)</f>
        <v>五冶建设成都怡心湖片区及龙泉驿医院等项目</v>
      </c>
    </row>
    <row r="3236" hidden="1" spans="2:18">
      <c r="B3236" s="29" t="s">
        <v>196</v>
      </c>
      <c r="C3236" s="59">
        <v>45903</v>
      </c>
      <c r="D3236" s="29" t="str">
        <f>VLOOKUP(B3236,辅助信息!E:K,7,FALSE)</f>
        <v>JWDDCD2025051800044</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45</v>
      </c>
      <c r="Q3236" s="18" t="str">
        <f>VLOOKUP(B3236,辅助信息!E:M,9,FALSE)</f>
        <v>ZTWM-CDGS-XS-2025-0073-五冶天府-成都怡心湖片区及龙泉驿医院等项目</v>
      </c>
      <c r="R3236" s="18" t="str">
        <f>_xlfn._xlws.FILTER(辅助信息!D:D,辅助信息!E:E=B3236)</f>
        <v>五冶建设成都怡心湖片区及龙泉驿医院等项目</v>
      </c>
    </row>
    <row r="3237" hidden="1" spans="2:18">
      <c r="B3237" s="29" t="s">
        <v>196</v>
      </c>
      <c r="C3237" s="59">
        <v>45903</v>
      </c>
      <c r="D3237" s="29" t="str">
        <f>VLOOKUP(B3237,辅助信息!E:K,7,FALSE)</f>
        <v>JWDDCD2025051800044</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45</v>
      </c>
      <c r="Q3237" s="18" t="str">
        <f>VLOOKUP(B3237,辅助信息!E:M,9,FALSE)</f>
        <v>ZTWM-CDGS-XS-2025-0073-五冶天府-成都怡心湖片区及龙泉驿医院等项目</v>
      </c>
      <c r="R3237" s="18" t="str">
        <f>_xlfn._xlws.FILTER(辅助信息!D:D,辅助信息!E:E=B3237)</f>
        <v>五冶建设成都怡心湖片区及龙泉驿医院等项目</v>
      </c>
    </row>
    <row r="3238" hidden="1" spans="2:18">
      <c r="B3238" s="29" t="s">
        <v>196</v>
      </c>
      <c r="C3238" s="59">
        <v>45903</v>
      </c>
      <c r="D3238" s="29" t="str">
        <f>VLOOKUP(B3238,辅助信息!E:K,7,FALSE)</f>
        <v>JWDDCD2025051800044</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45</v>
      </c>
      <c r="Q3238" s="18" t="str">
        <f>VLOOKUP(B3238,辅助信息!E:M,9,FALSE)</f>
        <v>ZTWM-CDGS-XS-2025-0073-五冶天府-成都怡心湖片区及龙泉驿医院等项目</v>
      </c>
      <c r="R3238" s="18" t="str">
        <f>_xlfn._xlws.FILTER(辅助信息!D:D,辅助信息!E:E=B3238)</f>
        <v>五冶建设成都怡心湖片区及龙泉驿医院等项目</v>
      </c>
    </row>
    <row r="3239" hidden="1" spans="2:18">
      <c r="B3239" s="29" t="s">
        <v>196</v>
      </c>
      <c r="C3239" s="59">
        <v>45903</v>
      </c>
      <c r="D3239" s="29" t="str">
        <f>VLOOKUP(B3239,辅助信息!E:K,7,FALSE)</f>
        <v>JWDDCD2025051800044</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45</v>
      </c>
      <c r="Q3239" s="18" t="str">
        <f>VLOOKUP(B3239,辅助信息!E:M,9,FALSE)</f>
        <v>ZTWM-CDGS-XS-2025-0073-五冶天府-成都怡心湖片区及龙泉驿医院等项目</v>
      </c>
      <c r="R3239" s="18" t="str">
        <f>_xlfn._xlws.FILTER(辅助信息!D:D,辅助信息!E:E=B3239)</f>
        <v>五冶建设成都怡心湖片区及龙泉驿医院等项目</v>
      </c>
    </row>
    <row r="3240" hidden="1" spans="2:18">
      <c r="B3240" s="29" t="s">
        <v>196</v>
      </c>
      <c r="C3240" s="59">
        <v>45903</v>
      </c>
      <c r="D3240" s="29" t="str">
        <f>VLOOKUP(B3240,辅助信息!E:K,7,FALSE)</f>
        <v>JWDDCD2025051800044</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45</v>
      </c>
      <c r="Q3240" s="18" t="str">
        <f>VLOOKUP(B3240,辅助信息!E:M,9,FALSE)</f>
        <v>ZTWM-CDGS-XS-2025-0073-五冶天府-成都怡心湖片区及龙泉驿医院等项目</v>
      </c>
      <c r="R3240" s="18" t="str">
        <f>_xlfn._xlws.FILTER(辅助信息!D:D,辅助信息!E:E=B3240)</f>
        <v>五冶建设成都怡心湖片区及龙泉驿医院等项目</v>
      </c>
    </row>
    <row r="3241" hidden="1" spans="2:18">
      <c r="B3241" s="29" t="s">
        <v>196</v>
      </c>
      <c r="C3241" s="59">
        <v>45903</v>
      </c>
      <c r="D3241" s="29" t="str">
        <f>VLOOKUP(B3241,辅助信息!E:K,7,FALSE)</f>
        <v>JWDDCD2025051800044</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45</v>
      </c>
      <c r="Q3241" s="18" t="str">
        <f>VLOOKUP(B3241,辅助信息!E:M,9,FALSE)</f>
        <v>ZTWM-CDGS-XS-2025-0073-五冶天府-成都怡心湖片区及龙泉驿医院等项目</v>
      </c>
      <c r="R3241" s="18" t="str">
        <f>_xlfn._xlws.FILTER(辅助信息!D:D,辅助信息!E:E=B3241)</f>
        <v>五冶建设成都怡心湖片区及龙泉驿医院等项目</v>
      </c>
    </row>
    <row r="3242" hidden="1" spans="2:18">
      <c r="B3242" s="29" t="s">
        <v>192</v>
      </c>
      <c r="C3242" s="59">
        <v>45903</v>
      </c>
      <c r="D3242" s="29" t="str">
        <f>VLOOKUP(B3242,辅助信息!E:K,7,FALSE)</f>
        <v>JWDDCD2025051800044</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45</v>
      </c>
      <c r="Q3242" s="18" t="str">
        <f>VLOOKUP(B3242,辅助信息!E:M,9,FALSE)</f>
        <v>ZTWM-CDGS-XS-2025-0073-五冶天府-成都怡心湖片区及龙泉驿医院等项目</v>
      </c>
      <c r="R3242" s="18" t="str">
        <f>_xlfn._xlws.FILTER(辅助信息!D:D,辅助信息!E:E=B3242)</f>
        <v>五冶建设成都怡心湖片区及龙泉驿医院等项目</v>
      </c>
    </row>
    <row r="3243" hidden="1" spans="2:18">
      <c r="B3243" s="29" t="s">
        <v>192</v>
      </c>
      <c r="C3243" s="59">
        <v>45903</v>
      </c>
      <c r="D3243" s="29" t="str">
        <f>VLOOKUP(B3243,辅助信息!E:K,7,FALSE)</f>
        <v>JWDDCD2025051800044</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45</v>
      </c>
      <c r="Q3243" s="18" t="str">
        <f>VLOOKUP(B3243,辅助信息!E:M,9,FALSE)</f>
        <v>ZTWM-CDGS-XS-2025-0073-五冶天府-成都怡心湖片区及龙泉驿医院等项目</v>
      </c>
      <c r="R3243" s="18" t="str">
        <f>_xlfn._xlws.FILTER(辅助信息!D:D,辅助信息!E:E=B3243)</f>
        <v>五冶建设成都怡心湖片区及龙泉驿医院等项目</v>
      </c>
    </row>
    <row r="3244" hidden="1" spans="2:18">
      <c r="B3244" s="29" t="s">
        <v>192</v>
      </c>
      <c r="C3244" s="59">
        <v>45903</v>
      </c>
      <c r="D3244" s="29" t="str">
        <f>VLOOKUP(B3244,辅助信息!E:K,7,FALSE)</f>
        <v>JWDDCD2025051800044</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45</v>
      </c>
      <c r="Q3244" s="18" t="str">
        <f>VLOOKUP(B3244,辅助信息!E:M,9,FALSE)</f>
        <v>ZTWM-CDGS-XS-2025-0073-五冶天府-成都怡心湖片区及龙泉驿医院等项目</v>
      </c>
      <c r="R3244" s="18" t="str">
        <f>_xlfn._xlws.FILTER(辅助信息!D:D,辅助信息!E:E=B3244)</f>
        <v>五冶建设成都怡心湖片区及龙泉驿医院等项目</v>
      </c>
    </row>
    <row r="3245" hidden="1" spans="2:18">
      <c r="B3245" s="29" t="s">
        <v>192</v>
      </c>
      <c r="C3245" s="59">
        <v>45903</v>
      </c>
      <c r="D3245" s="29" t="str">
        <f>VLOOKUP(B3245,辅助信息!E:K,7,FALSE)</f>
        <v>JWDDCD2025051800044</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45</v>
      </c>
      <c r="Q3245" s="18" t="str">
        <f>VLOOKUP(B3245,辅助信息!E:M,9,FALSE)</f>
        <v>ZTWM-CDGS-XS-2025-0073-五冶天府-成都怡心湖片区及龙泉驿医院等项目</v>
      </c>
      <c r="R3245" s="18" t="str">
        <f>_xlfn._xlws.FILTER(辅助信息!D:D,辅助信息!E:E=B3245)</f>
        <v>五冶建设成都怡心湖片区及龙泉驿医院等项目</v>
      </c>
    </row>
    <row r="3246" hidden="1" spans="2:18">
      <c r="B3246" s="29" t="s">
        <v>192</v>
      </c>
      <c r="C3246" s="59">
        <v>45903</v>
      </c>
      <c r="D3246" s="29" t="str">
        <f>VLOOKUP(B3246,辅助信息!E:K,7,FALSE)</f>
        <v>JWDDCD2025051800044</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45</v>
      </c>
      <c r="Q3246" s="18" t="str">
        <f>VLOOKUP(B3246,辅助信息!E:M,9,FALSE)</f>
        <v>ZTWM-CDGS-XS-2025-0073-五冶天府-成都怡心湖片区及龙泉驿医院等项目</v>
      </c>
      <c r="R3246" s="18" t="str">
        <f>_xlfn._xlws.FILTER(辅助信息!D:D,辅助信息!E:E=B3246)</f>
        <v>五冶建设成都怡心湖片区及龙泉驿医院等项目</v>
      </c>
    </row>
    <row r="3247" hidden="1" spans="2:18">
      <c r="B3247" s="29" t="s">
        <v>215</v>
      </c>
      <c r="C3247" s="59">
        <v>45903</v>
      </c>
      <c r="D3247" s="29" t="str">
        <f>VLOOKUP(B3247,辅助信息!E:K,7,FALSE)</f>
        <v>JWDDCD2025051800044</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45</v>
      </c>
      <c r="Q3247" s="18" t="str">
        <f>VLOOKUP(B3247,辅助信息!E:M,9,FALSE)</f>
        <v>ZTWM-CDGS-XS-2025-0073-五冶天府-成都怡心湖片区及龙泉驿医院等项目</v>
      </c>
      <c r="R3247" s="18" t="str">
        <f>_xlfn._xlws.FILTER(辅助信息!D:D,辅助信息!E:E=B3247)</f>
        <v>五冶建设成都怡心湖片区及龙泉驿医院等项目</v>
      </c>
    </row>
    <row r="3248" hidden="1" spans="2:18">
      <c r="B3248" s="29" t="s">
        <v>215</v>
      </c>
      <c r="C3248" s="59">
        <v>45903</v>
      </c>
      <c r="D3248" s="29" t="str">
        <f>VLOOKUP(B3248,辅助信息!E:K,7,FALSE)</f>
        <v>JWDDCD2025051800044</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45</v>
      </c>
      <c r="Q3248" s="18" t="str">
        <f>VLOOKUP(B3248,辅助信息!E:M,9,FALSE)</f>
        <v>ZTWM-CDGS-XS-2025-0073-五冶天府-成都怡心湖片区及龙泉驿医院等项目</v>
      </c>
      <c r="R3248" s="18" t="str">
        <f>_xlfn._xlws.FILTER(辅助信息!D:D,辅助信息!E:E=B3248)</f>
        <v>五冶建设成都怡心湖片区及龙泉驿医院等项目</v>
      </c>
    </row>
    <row r="3249" hidden="1" spans="2:18">
      <c r="B3249" s="29" t="s">
        <v>215</v>
      </c>
      <c r="C3249" s="59">
        <v>45903</v>
      </c>
      <c r="D3249" s="29" t="str">
        <f>VLOOKUP(B3249,辅助信息!E:K,7,FALSE)</f>
        <v>JWDDCD2025051800044</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45</v>
      </c>
      <c r="Q3249" s="18" t="str">
        <f>VLOOKUP(B3249,辅助信息!E:M,9,FALSE)</f>
        <v>ZTWM-CDGS-XS-2025-0073-五冶天府-成都怡心湖片区及龙泉驿医院等项目</v>
      </c>
      <c r="R3249" s="18" t="str">
        <f>_xlfn._xlws.FILTER(辅助信息!D:D,辅助信息!E:E=B3249)</f>
        <v>五冶建设成都怡心湖片区及龙泉驿医院等项目</v>
      </c>
    </row>
    <row r="3250" hidden="1" spans="2:18">
      <c r="B3250" s="29" t="s">
        <v>215</v>
      </c>
      <c r="C3250" s="59">
        <v>45903</v>
      </c>
      <c r="D3250" s="29" t="str">
        <f>VLOOKUP(B3250,辅助信息!E:K,7,FALSE)</f>
        <v>JWDDCD2025051800044</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45</v>
      </c>
      <c r="Q3250" s="18" t="str">
        <f>VLOOKUP(B3250,辅助信息!E:M,9,FALSE)</f>
        <v>ZTWM-CDGS-XS-2025-0073-五冶天府-成都怡心湖片区及龙泉驿医院等项目</v>
      </c>
      <c r="R3250" s="18" t="str">
        <f>_xlfn._xlws.FILTER(辅助信息!D:D,辅助信息!E:E=B3250)</f>
        <v>五冶建设成都怡心湖片区及龙泉驿医院等项目</v>
      </c>
    </row>
    <row r="3251" hidden="1" spans="2:18">
      <c r="B3251" s="29" t="s">
        <v>215</v>
      </c>
      <c r="C3251" s="59">
        <v>45903</v>
      </c>
      <c r="D3251" s="29" t="str">
        <f>VLOOKUP(B3251,辅助信息!E:K,7,FALSE)</f>
        <v>JWDDCD2025051800044</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45</v>
      </c>
      <c r="Q3251" s="18" t="str">
        <f>VLOOKUP(B3251,辅助信息!E:M,9,FALSE)</f>
        <v>ZTWM-CDGS-XS-2025-0073-五冶天府-成都怡心湖片区及龙泉驿医院等项目</v>
      </c>
      <c r="R3251" s="18" t="str">
        <f>_xlfn._xlws.FILTER(辅助信息!D:D,辅助信息!E:E=B3251)</f>
        <v>五冶建设成都怡心湖片区及龙泉驿医院等项目</v>
      </c>
    </row>
    <row r="3252" hidden="1" spans="2:18">
      <c r="B3252" s="124" t="s">
        <v>215</v>
      </c>
      <c r="C3252" s="132">
        <v>45903</v>
      </c>
      <c r="D3252" s="124" t="str">
        <f>VLOOKUP(B3252,辅助信息!E:K,7,FALSE)</f>
        <v>JWDDCD2025051800044</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45</v>
      </c>
      <c r="Q3252" s="18" t="str">
        <f>VLOOKUP(B3252,辅助信息!E:M,9,FALSE)</f>
        <v>ZTWM-CDGS-XS-2025-0073-五冶天府-成都怡心湖片区及龙泉驿医院等项目</v>
      </c>
      <c r="R3252" s="18" t="str">
        <f>_xlfn._xlws.FILTER(辅助信息!D:D,辅助信息!E:E=B3252)</f>
        <v>五冶建设成都怡心湖片区及龙泉驿医院等项目</v>
      </c>
    </row>
    <row r="3253" hidden="1" spans="2:18">
      <c r="B3253" s="124" t="s">
        <v>215</v>
      </c>
      <c r="C3253" s="132">
        <v>45903</v>
      </c>
      <c r="D3253" s="124" t="str">
        <f>VLOOKUP(B3253,辅助信息!E:K,7,FALSE)</f>
        <v>JWDDCD2025051800044</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45</v>
      </c>
      <c r="Q3253" s="18" t="str">
        <f>VLOOKUP(B3253,辅助信息!E:M,9,FALSE)</f>
        <v>ZTWM-CDGS-XS-2025-0073-五冶天府-成都怡心湖片区及龙泉驿医院等项目</v>
      </c>
      <c r="R3253" s="18" t="str">
        <f>_xlfn._xlws.FILTER(辅助信息!D:D,辅助信息!E:E=B3253)</f>
        <v>五冶建设成都怡心湖片区及龙泉驿医院等项目</v>
      </c>
    </row>
    <row r="3254" hidden="1" spans="2:18">
      <c r="B3254" s="124" t="s">
        <v>215</v>
      </c>
      <c r="C3254" s="132">
        <v>45903</v>
      </c>
      <c r="D3254" s="124" t="str">
        <f>VLOOKUP(B3254,辅助信息!E:K,7,FALSE)</f>
        <v>JWDDCD2025051800044</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45</v>
      </c>
      <c r="Q3254" s="18" t="str">
        <f>VLOOKUP(B3254,辅助信息!E:M,9,FALSE)</f>
        <v>ZTWM-CDGS-XS-2025-0073-五冶天府-成都怡心湖片区及龙泉驿医院等项目</v>
      </c>
      <c r="R3254" s="18" t="str">
        <f>_xlfn._xlws.FILTER(辅助信息!D:D,辅助信息!E:E=B3254)</f>
        <v>五冶建设成都怡心湖片区及龙泉驿医院等项目</v>
      </c>
    </row>
    <row r="3255" hidden="1" spans="2:18">
      <c r="B3255" s="124" t="s">
        <v>215</v>
      </c>
      <c r="C3255" s="132">
        <v>45903</v>
      </c>
      <c r="D3255" s="124" t="str">
        <f>VLOOKUP(B3255,辅助信息!E:K,7,FALSE)</f>
        <v>JWDDCD2025051800044</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45</v>
      </c>
      <c r="Q3255" s="18" t="str">
        <f>VLOOKUP(B3255,辅助信息!E:M,9,FALSE)</f>
        <v>ZTWM-CDGS-XS-2025-0073-五冶天府-成都怡心湖片区及龙泉驿医院等项目</v>
      </c>
      <c r="R3255" s="18" t="str">
        <f>_xlfn._xlws.FILTER(辅助信息!D:D,辅助信息!E:E=B3255)</f>
        <v>五冶建设成都怡心湖片区及龙泉驿医院等项目</v>
      </c>
    </row>
    <row r="3256" hidden="1" spans="2:18">
      <c r="B3256" s="124" t="s">
        <v>215</v>
      </c>
      <c r="C3256" s="132">
        <v>45903</v>
      </c>
      <c r="D3256" s="124" t="str">
        <f>VLOOKUP(B3256,辅助信息!E:K,7,FALSE)</f>
        <v>JWDDCD2025051800044</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45</v>
      </c>
      <c r="Q3256" s="18" t="str">
        <f>VLOOKUP(B3256,辅助信息!E:M,9,FALSE)</f>
        <v>ZTWM-CDGS-XS-2025-0073-五冶天府-成都怡心湖片区及龙泉驿医院等项目</v>
      </c>
      <c r="R3256" s="18" t="str">
        <f>_xlfn._xlws.FILTER(辅助信息!D:D,辅助信息!E:E=B3256)</f>
        <v>五冶建设成都怡心湖片区及龙泉驿医院等项目</v>
      </c>
    </row>
    <row r="3257" hidden="1" spans="2:18">
      <c r="B3257" s="124" t="s">
        <v>215</v>
      </c>
      <c r="C3257" s="132">
        <v>45903</v>
      </c>
      <c r="D3257" s="124" t="str">
        <f>VLOOKUP(B3257,辅助信息!E:K,7,FALSE)</f>
        <v>JWDDCD2025051800044</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45</v>
      </c>
      <c r="Q3257" s="18" t="str">
        <f>VLOOKUP(B3257,辅助信息!E:M,9,FALSE)</f>
        <v>ZTWM-CDGS-XS-2025-0073-五冶天府-成都怡心湖片区及龙泉驿医院等项目</v>
      </c>
      <c r="R3257" s="18" t="str">
        <f>_xlfn._xlws.FILTER(辅助信息!D:D,辅助信息!E:E=B3257)</f>
        <v>五冶建设成都怡心湖片区及龙泉驿医院等项目</v>
      </c>
    </row>
    <row r="3258" hidden="1" spans="2:18">
      <c r="B3258" s="29" t="s">
        <v>215</v>
      </c>
      <c r="C3258" s="59">
        <v>45903</v>
      </c>
      <c r="D3258" s="29" t="str">
        <f>VLOOKUP(B3258,辅助信息!E:K,7,FALSE)</f>
        <v>JWDDCD2025051800044</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45</v>
      </c>
      <c r="Q3258" s="18" t="str">
        <f>VLOOKUP(B3258,辅助信息!E:M,9,FALSE)</f>
        <v>ZTWM-CDGS-XS-2025-0073-五冶天府-成都怡心湖片区及龙泉驿医院等项目</v>
      </c>
      <c r="R3258" s="18" t="str">
        <f>_xlfn._xlws.FILTER(辅助信息!D:D,辅助信息!E:E=B3258)</f>
        <v>五冶建设成都怡心湖片区及龙泉驿医院等项目</v>
      </c>
    </row>
    <row r="3259" hidden="1" spans="2:18">
      <c r="B3259" s="29" t="s">
        <v>215</v>
      </c>
      <c r="C3259" s="59">
        <v>45903</v>
      </c>
      <c r="D3259" s="29" t="str">
        <f>VLOOKUP(B3259,辅助信息!E:K,7,FALSE)</f>
        <v>JWDDCD2025051800044</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45</v>
      </c>
      <c r="Q3259" s="18" t="str">
        <f>VLOOKUP(B3259,辅助信息!E:M,9,FALSE)</f>
        <v>ZTWM-CDGS-XS-2025-0073-五冶天府-成都怡心湖片区及龙泉驿医院等项目</v>
      </c>
      <c r="R3259" s="18" t="str">
        <f>_xlfn._xlws.FILTER(辅助信息!D:D,辅助信息!E:E=B3259)</f>
        <v>五冶建设成都怡心湖片区及龙泉驿医院等项目</v>
      </c>
    </row>
    <row r="3260" hidden="1" spans="2:18">
      <c r="B3260" s="29" t="s">
        <v>215</v>
      </c>
      <c r="C3260" s="59">
        <v>45903</v>
      </c>
      <c r="D3260" s="29" t="str">
        <f>VLOOKUP(B3260,辅助信息!E:K,7,FALSE)</f>
        <v>JWDDCD2025051800044</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45</v>
      </c>
      <c r="Q3260" s="18" t="str">
        <f>VLOOKUP(B3260,辅助信息!E:M,9,FALSE)</f>
        <v>ZTWM-CDGS-XS-2025-0073-五冶天府-成都怡心湖片区及龙泉驿医院等项目</v>
      </c>
      <c r="R3260" s="18" t="str">
        <f>_xlfn._xlws.FILTER(辅助信息!D:D,辅助信息!E:E=B3260)</f>
        <v>五冶建设成都怡心湖片区及龙泉驿医院等项目</v>
      </c>
    </row>
    <row r="3261" hidden="1" spans="2:18">
      <c r="B3261" s="29" t="s">
        <v>215</v>
      </c>
      <c r="C3261" s="59">
        <v>45903</v>
      </c>
      <c r="D3261" s="29" t="str">
        <f>VLOOKUP(B3261,辅助信息!E:K,7,FALSE)</f>
        <v>JWDDCD2025051800044</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45</v>
      </c>
      <c r="Q3261" s="18" t="str">
        <f>VLOOKUP(B3261,辅助信息!E:M,9,FALSE)</f>
        <v>ZTWM-CDGS-XS-2025-0073-五冶天府-成都怡心湖片区及龙泉驿医院等项目</v>
      </c>
      <c r="R3261" s="18" t="str">
        <f>_xlfn._xlws.FILTER(辅助信息!D:D,辅助信息!E:E=B3261)</f>
        <v>五冶建设成都怡心湖片区及龙泉驿医院等项目</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46</v>
      </c>
      <c r="Q3262" s="18" t="str">
        <f>VLOOKUP(B3262,辅助信息!E:M,9,FALSE)</f>
        <v>ZTWM-CDGS-XS-2024-0134-商投建工达州中医药科技成果示范园项目</v>
      </c>
      <c r="R3262" s="134" t="str">
        <f>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46</v>
      </c>
      <c r="Q3263" s="18" t="str">
        <f>VLOOKUP(B3263,辅助信息!E:M,9,FALSE)</f>
        <v>ZTWM-CDGS-XS-2024-0134-商投建工达州中医药科技成果示范园项目</v>
      </c>
      <c r="R3263" s="134" t="str">
        <f>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46</v>
      </c>
      <c r="Q3264" s="18" t="str">
        <f>VLOOKUP(B3264,辅助信息!E:M,9,FALSE)</f>
        <v>ZTWM-CDGS-XS-2024-0134-商投建工达州中医药科技成果示范园项目</v>
      </c>
      <c r="R3264" s="134" t="str">
        <f>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46</v>
      </c>
      <c r="Q3265" s="18" t="str">
        <f>VLOOKUP(B3265,辅助信息!E:M,9,FALSE)</f>
        <v>ZTWM-CDGS-XS-2024-0134-商投建工达州中医药科技成果示范园项目</v>
      </c>
      <c r="R3265" s="134" t="str">
        <f>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46</v>
      </c>
      <c r="Q3266" s="18" t="str">
        <f>VLOOKUP(B3266,辅助信息!E:M,9,FALSE)</f>
        <v>ZTWM-CDGS-XS-2024-0134-商投建工达州中医药科技成果示范园项目</v>
      </c>
      <c r="R3266" s="134" t="str">
        <f>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46</v>
      </c>
      <c r="Q3267" s="18" t="str">
        <f>VLOOKUP(B3267,辅助信息!E:M,9,FALSE)</f>
        <v>ZTWM-CDGS-XS-2024-0134-商投建工达州中医药科技成果示范园项目</v>
      </c>
      <c r="R3267" s="134" t="str">
        <f>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46</v>
      </c>
      <c r="Q3268" s="18" t="str">
        <f>VLOOKUP(B3268,辅助信息!E:M,9,FALSE)</f>
        <v>ZTWM-CDGS-XS-2024-0134-商投建工达州中医药科技成果示范园项目</v>
      </c>
      <c r="R3268" s="134" t="str">
        <f>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46</v>
      </c>
      <c r="Q3269" s="18" t="str">
        <f>VLOOKUP(B3269,辅助信息!E:M,9,FALSE)</f>
        <v>ZTWM-CDGS-XS-2024-0134-商投建工达州中医药科技成果示范园项目</v>
      </c>
      <c r="R3269" s="134" t="str">
        <f>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47</v>
      </c>
      <c r="Q3270" s="18" t="str">
        <f>VLOOKUP(B3270,辅助信息!E:M,9,FALSE)</f>
        <v>ZTWM-CDGS-XS-2024-0134-商投建工达州中医药科技成果示范园项目</v>
      </c>
      <c r="R3270" s="18" t="str">
        <f>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44</v>
      </c>
      <c r="Q3271" s="18" t="str">
        <f>VLOOKUP(B3271,辅助信息!E:M,9,FALSE)</f>
        <v>ZTWM-CDGS-XS-2025-0029-中铁三局集团有限公司-西渝高铁康渝段站房四标项目</v>
      </c>
      <c r="R3271" s="18" t="str">
        <f>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44</v>
      </c>
      <c r="Q3272" s="18" t="str">
        <f>VLOOKUP(B3272,辅助信息!E:M,9,FALSE)</f>
        <v>ZTWM-CDGS-XS-2025-0029-中铁三局集团有限公司-西渝高铁康渝段站房四标项目</v>
      </c>
      <c r="R3272" s="18" t="str">
        <f>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44</v>
      </c>
      <c r="Q3273" s="18" t="str">
        <f>VLOOKUP(B3273,辅助信息!E:M,9,FALSE)</f>
        <v>ZTWM-CDGS-XS-2025-0029-中铁三局集团有限公司-西渝高铁康渝段站房四标项目</v>
      </c>
      <c r="R3273" s="18" t="str">
        <f>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44</v>
      </c>
      <c r="Q3274" s="18" t="str">
        <f>VLOOKUP(B3274,辅助信息!E:M,9,FALSE)</f>
        <v>ZTWM-CDGS-XS-2025-0029-中铁三局集团有限公司-西渝高铁康渝段站房四标项目</v>
      </c>
      <c r="R3274" s="18" t="str">
        <f>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44</v>
      </c>
      <c r="Q3275" s="18" t="str">
        <f>VLOOKUP(B3275,辅助信息!E:M,9,FALSE)</f>
        <v>ZTWM-CDGS-XS-2025-0029-中铁三局集团有限公司-西渝高铁康渝段站房四标项目</v>
      </c>
      <c r="R3275" s="18" t="str">
        <f>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44</v>
      </c>
      <c r="Q3276" s="18" t="str">
        <f>VLOOKUP(B3276,辅助信息!E:M,9,FALSE)</f>
        <v>ZTWM-CDGS-XS-2025-0029-中铁三局集团有限公司-西渝高铁康渝段站房四标项目</v>
      </c>
      <c r="R3276" s="18" t="str">
        <f>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47</v>
      </c>
      <c r="Q3277" s="18" t="str">
        <f>VLOOKUP(B3277,辅助信息!E:M,9,FALSE)</f>
        <v>ZTWM-CDGS-XS-2025-0126-四川机司-乐山市校地共建产教融合基地配套设施项目施工二标段钢筋采购合同</v>
      </c>
      <c r="R3277" s="18" t="str">
        <f>_xlfn._xlws.FILTER(辅助信息!D:D,辅助信息!E:E=B3277)</f>
        <v>乐山市校地共建产教融合基地配套设施项目（一,二标段）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47</v>
      </c>
      <c r="Q3278" s="18" t="str">
        <f>VLOOKUP(B3278,辅助信息!E:M,9,FALSE)</f>
        <v>ZTWM-CDGS-XS-2025-0126-四川机司-乐山市校地共建产教融合基地配套设施项目施工二标段钢筋采购合同</v>
      </c>
      <c r="R3278" s="18" t="str">
        <f>_xlfn._xlws.FILTER(辅助信息!D:D,辅助信息!E:E=B3278)</f>
        <v>乐山市校地共建产教融合基地配套设施项目（一,二标段）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47</v>
      </c>
      <c r="Q3279" s="18" t="str">
        <f>VLOOKUP(B3279,辅助信息!E:M,9,FALSE)</f>
        <v>ZTWM-CDGS-XS-2025-0126-四川机司-乐山市校地共建产教融合基地配套设施项目施工二标段钢筋采购合同</v>
      </c>
      <c r="R3279" s="18" t="str">
        <f>_xlfn._xlws.FILTER(辅助信息!D:D,辅助信息!E:E=B3279)</f>
        <v>乐山市校地共建产教融合基地配套设施项目（一,二标段）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45</v>
      </c>
      <c r="Q3280" s="18" t="str">
        <f>VLOOKUP(B3280,辅助信息!E:M,9,FALSE)</f>
        <v>ZTWM-CDGS-XS-2025-0033-中铁武汉电气化局集团有限公司成达万高速铁路强电工程项目</v>
      </c>
      <c r="R3280" s="18" t="str">
        <f>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45</v>
      </c>
      <c r="Q3281" s="18" t="str">
        <f>VLOOKUP(B3281,辅助信息!E:M,9,FALSE)</f>
        <v>ZTWM-CDGS-XS-2025-0033-中铁武汉电气化局集团有限公司成达万高速铁路强电工程项目</v>
      </c>
      <c r="R3281" s="18" t="str">
        <f>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45</v>
      </c>
      <c r="Q3282" s="18" t="str">
        <f>VLOOKUP(B3282,辅助信息!E:M,9,FALSE)</f>
        <v>ZTWM-CDGS-XS-2025-0033-中铁武汉电气化局集团有限公司成达万高速铁路强电工程项目</v>
      </c>
      <c r="R3282" s="18" t="str">
        <f>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45</v>
      </c>
      <c r="Q3283" s="18" t="str">
        <f>VLOOKUP(B3283,辅助信息!E:M,9,FALSE)</f>
        <v>ZTWM-CDGS-XS-2025-0033-中铁武汉电气化局集团有限公司成达万高速铁路强电工程项目</v>
      </c>
      <c r="R3283" s="18" t="str">
        <f>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45</v>
      </c>
      <c r="Q3284" s="18" t="str">
        <f>VLOOKUP(B3284,辅助信息!E:M,9,FALSE)</f>
        <v>ZTWM-CDGS-XS-2025-0033-中铁武汉电气化局集团有限公司成达万高速铁路强电工程项目</v>
      </c>
      <c r="R3284" s="18" t="str">
        <f>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40</v>
      </c>
      <c r="Q3290" s="18" t="str">
        <f>VLOOKUP(B3290,辅助信息!E:M,9,FALSE)</f>
        <v>ZTWM-CDGS-XS-2025-0033-中铁武汉电气化局集团有限公司成达万高速铁路强电工程项目</v>
      </c>
      <c r="R3290" s="18" t="str">
        <f>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40</v>
      </c>
      <c r="Q3291" s="18" t="str">
        <f>VLOOKUP(B3291,辅助信息!E:M,9,FALSE)</f>
        <v>ZTWM-CDGS-XS-2025-0033-中铁武汉电气化局集团有限公司成达万高速铁路强电工程项目</v>
      </c>
      <c r="R3291" s="18" t="str">
        <f>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40</v>
      </c>
      <c r="Q3292" s="18" t="str">
        <f>VLOOKUP(B3292,辅助信息!E:M,9,FALSE)</f>
        <v>ZTWM-CDGS-XS-2025-0033-中铁武汉电气化局集团有限公司成达万高速铁路强电工程项目</v>
      </c>
      <c r="R3292" s="18" t="str">
        <f>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40</v>
      </c>
      <c r="Q3293" s="18" t="str">
        <f>VLOOKUP(B3293,辅助信息!E:M,9,FALSE)</f>
        <v>ZTWM-CDGS-XS-2025-0033-中铁武汉电气化局集团有限公司成达万高速铁路强电工程项目</v>
      </c>
      <c r="R3293" s="18" t="str">
        <f>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40</v>
      </c>
      <c r="Q3294" s="18" t="str">
        <f>VLOOKUP(B3294,辅助信息!E:M,9,FALSE)</f>
        <v>ZTWM-CDGS-XS-2025-0033-中铁武汉电气化局集团有限公司成达万高速铁路强电工程项目</v>
      </c>
      <c r="R3294" s="18" t="str">
        <f>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40</v>
      </c>
      <c r="Q3295" s="18" t="str">
        <f>VLOOKUP(B3295,辅助信息!E:M,9,FALSE)</f>
        <v>ZTWM-CDGS-XS-2025-0033-中铁武汉电气化局集团有限公司成达万高速铁路强电工程项目</v>
      </c>
      <c r="R3295" s="18" t="str">
        <f>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40</v>
      </c>
      <c r="Q3296" s="18" t="str">
        <f>VLOOKUP(B3296,辅助信息!E:M,9,FALSE)</f>
        <v>ZTWM-CDGS-XS-2025-0033-中铁武汉电气化局集团有限公司成达万高速铁路强电工程项目</v>
      </c>
      <c r="R3296" s="18" t="str">
        <f>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40</v>
      </c>
      <c r="Q3297" s="18" t="str">
        <f>VLOOKUP(B3297,辅助信息!E:M,9,FALSE)</f>
        <v>ZTWM-CDGS-XS-2025-0033-中铁武汉电气化局集团有限公司成达万高速铁路强电工程项目</v>
      </c>
      <c r="R3297" s="18" t="str">
        <f>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40</v>
      </c>
      <c r="Q3298" s="18" t="str">
        <f>VLOOKUP(B3298,辅助信息!E:M,9,FALSE)</f>
        <v>ZTWM-CDGS-XS-2025-0033-中铁武汉电气化局集团有限公司成达万高速铁路强电工程项目</v>
      </c>
      <c r="R3298" s="18" t="str">
        <f>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40</v>
      </c>
      <c r="Q3299" s="18" t="str">
        <f>VLOOKUP(B3299,辅助信息!E:M,9,FALSE)</f>
        <v>ZTWM-CDGS-XS-2025-0033-中铁武汉电气化局集团有限公司成达万高速铁路强电工程项目</v>
      </c>
      <c r="R3299" s="18" t="str">
        <f>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40</v>
      </c>
      <c r="Q3300" s="18" t="str">
        <f>VLOOKUP(B3300,辅助信息!E:M,9,FALSE)</f>
        <v>ZTWM-CDGS-XS-2025-0033-中铁武汉电气化局集团有限公司成达万高速铁路强电工程项目</v>
      </c>
      <c r="R3300" s="18" t="str">
        <f>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40</v>
      </c>
      <c r="Q3301" s="18" t="str">
        <f>VLOOKUP(B3301,辅助信息!E:M,9,FALSE)</f>
        <v>ZTWM-CDGS-XS-2025-0033-中铁武汉电气化局集团有限公司成达万高速铁路强电工程项目</v>
      </c>
      <c r="R3301" s="18" t="str">
        <f>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40</v>
      </c>
      <c r="Q3302" s="18" t="str">
        <f>VLOOKUP(B3302,辅助信息!E:M,9,FALSE)</f>
        <v>ZTWM-CDGS-XS-2025-0033-中铁武汉电气化局集团有限公司成达万高速铁路强电工程项目</v>
      </c>
      <c r="R3302" s="18" t="str">
        <f>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40</v>
      </c>
      <c r="Q3303" s="18" t="str">
        <f>VLOOKUP(B3303,辅助信息!E:M,9,FALSE)</f>
        <v>ZTWM-CDGS-XS-2025-0033-中铁武汉电气化局集团有限公司成达万高速铁路强电工程项目</v>
      </c>
      <c r="R3303" s="18" t="str">
        <f>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40</v>
      </c>
      <c r="Q3304" s="18" t="str">
        <f>VLOOKUP(B3304,辅助信息!E:M,9,FALSE)</f>
        <v>ZTWM-CDGS-XS-2025-0033-中铁武汉电气化局集团有限公司成达万高速铁路强电工程项目</v>
      </c>
      <c r="R3304" s="18" t="str">
        <f>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40</v>
      </c>
      <c r="Q3305" s="18" t="str">
        <f>VLOOKUP(B3305,辅助信息!E:M,9,FALSE)</f>
        <v>ZTWM-CDGS-XS-2025-0033-中铁武汉电气化局集团有限公司成达万高速铁路强电工程项目</v>
      </c>
      <c r="R3305" s="18" t="str">
        <f>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40</v>
      </c>
      <c r="Q3306" s="18" t="str">
        <f>VLOOKUP(B3306,辅助信息!E:M,9,FALSE)</f>
        <v>ZTWM-CDGS-XS-2025-0033-中铁武汉电气化局集团有限公司成达万高速铁路强电工程项目</v>
      </c>
      <c r="R3306" s="18" t="str">
        <f>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40</v>
      </c>
      <c r="Q3307" s="18" t="str">
        <f>VLOOKUP(B3307,辅助信息!E:M,9,FALSE)</f>
        <v>ZTWM-CDGS-XS-2025-0033-中铁武汉电气化局集团有限公司成达万高速铁路强电工程项目</v>
      </c>
      <c r="R3307" s="18" t="str">
        <f>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40</v>
      </c>
      <c r="Q3308" s="18" t="str">
        <f>VLOOKUP(B3308,辅助信息!E:M,9,FALSE)</f>
        <v>ZTWM-CDGS-XS-2025-0033-中铁武汉电气化局集团有限公司成达万高速铁路强电工程项目</v>
      </c>
      <c r="R3308" s="18" t="str">
        <f>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40</v>
      </c>
      <c r="Q3309" s="18" t="str">
        <f>VLOOKUP(B3309,辅助信息!E:M,9,FALSE)</f>
        <v>ZTWM-CDGS-XS-2025-0033-中铁武汉电气化局集团有限公司成达万高速铁路强电工程项目</v>
      </c>
      <c r="R3309" s="18" t="str">
        <f>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40</v>
      </c>
      <c r="Q3310" s="18" t="str">
        <f>VLOOKUP(B3310,辅助信息!E:M,9,FALSE)</f>
        <v>ZTWM-CDGS-XS-2025-0033-中铁武汉电气化局集团有限公司成达万高速铁路强电工程项目</v>
      </c>
      <c r="R3310" s="18" t="str">
        <f>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40</v>
      </c>
      <c r="Q3311" s="18" t="str">
        <f>VLOOKUP(B3311,辅助信息!E:M,9,FALSE)</f>
        <v>ZTWM-CDGS-XS-2025-0033-中铁武汉电气化局集团有限公司成达万高速铁路强电工程项目</v>
      </c>
      <c r="R3311" s="18" t="str">
        <f>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40</v>
      </c>
      <c r="Q3312" s="18" t="str">
        <f>VLOOKUP(B3312,辅助信息!E:M,9,FALSE)</f>
        <v>ZTWM-CDGS-XS-2025-0033-中铁武汉电气化局集团有限公司成达万高速铁路强电工程项目</v>
      </c>
      <c r="R3312" s="18" t="str">
        <f>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40</v>
      </c>
      <c r="Q3313" s="18" t="str">
        <f>VLOOKUP(B3313,辅助信息!E:M,9,FALSE)</f>
        <v>ZTWM-CDGS-XS-2025-0033-中铁武汉电气化局集团有限公司成达万高速铁路强电工程项目</v>
      </c>
      <c r="R3313" s="18" t="str">
        <f>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40</v>
      </c>
      <c r="Q3314" s="18" t="str">
        <f>VLOOKUP(B3314,辅助信息!E:M,9,FALSE)</f>
        <v>ZTWM-CDGS-XS-2025-0033-中铁武汉电气化局集团有限公司成达万高速铁路强电工程项目</v>
      </c>
      <c r="R3314" s="18" t="str">
        <f>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40</v>
      </c>
      <c r="Q3315" s="18" t="str">
        <f>VLOOKUP(B3315,辅助信息!E:M,9,FALSE)</f>
        <v>ZTWM-CDGS-XS-2025-0033-中铁武汉电气化局集团有限公司成达万高速铁路强电工程项目</v>
      </c>
      <c r="R3315" s="18" t="str">
        <f>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40</v>
      </c>
      <c r="Q3316" s="18" t="str">
        <f>VLOOKUP(B3316,辅助信息!E:M,9,FALSE)</f>
        <v>ZTWM-CDGS-XS-2025-0033-中铁武汉电气化局集团有限公司成达万高速铁路强电工程项目</v>
      </c>
      <c r="R3316" s="18" t="str">
        <f>_xlfn._xlws.FILTER(辅助信息!D:D,辅助信息!E:E=B3316)</f>
        <v>武汉电气化局成达万高铁强电项目</v>
      </c>
    </row>
    <row r="3317" hidden="1" spans="1:18">
      <c r="A3317" s="60" t="s">
        <v>216</v>
      </c>
      <c r="B3317" s="29" t="s">
        <v>167</v>
      </c>
      <c r="C3317" s="59">
        <v>45905</v>
      </c>
      <c r="D3317" s="29" t="str">
        <f>VLOOKUP(B3317,辅助信息!E:K,7,FALSE)</f>
        <v>JWDDCD2025051800044</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_xlfn._xlws.FILTER(辅助信息!D:D,辅助信息!E:E=B3317)</f>
        <v>五冶建设成都怡心湖片区及龙泉驿医院等项目</v>
      </c>
    </row>
    <row r="3318" hidden="1" spans="1:18">
      <c r="A3318" s="60"/>
      <c r="B3318" s="29" t="s">
        <v>167</v>
      </c>
      <c r="C3318" s="59">
        <v>45905</v>
      </c>
      <c r="D3318" s="29" t="str">
        <f>VLOOKUP(B3318,辅助信息!E:K,7,FALSE)</f>
        <v>JWDDCD2025051800044</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_xlfn._xlws.FILTER(辅助信息!D:D,辅助信息!E:E=B3318)</f>
        <v>五冶建设成都怡心湖片区及龙泉驿医院等项目</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_xlfn._xlws.FILTER(辅助信息!D:D,辅助信息!E:E=B3319)</f>
        <v>乐山市校地共建产教融合基地配套设施项目（一,二标段）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_xlfn._xlws.FILTER(辅助信息!D:D,辅助信息!E:E=B3320)</f>
        <v>乐山市校地共建产教融合基地配套设施项目（一,二标段）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_xlfn._xlws.FILTER(辅助信息!D:D,辅助信息!E:E=B3321)</f>
        <v>乐山市校地共建产教融合基地配套设施项目（一,二标段）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_xlfn._xlws.FILTER(辅助信息!D:D,辅助信息!E:E=B3322)</f>
        <v>乐山市校地共建产教融合基地配套设施项目（一,二标段）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_xlfn._xlws.FILTER(辅助信息!D:D,辅助信息!E:E=B3323)</f>
        <v>乐山市校地共建产教融合基地配套设施项目（一,二标段）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_xlfn._xlws.FILTER(辅助信息!D:D,辅助信息!E:E=B3324)</f>
        <v>乐山市校地共建产教融合基地配套设施项目（一,二标段）</v>
      </c>
    </row>
    <row r="3325" hidden="1" spans="2:18">
      <c r="B3325" s="29" t="s">
        <v>167</v>
      </c>
      <c r="C3325" s="59">
        <v>45905</v>
      </c>
      <c r="D3325" s="29" t="str">
        <f>VLOOKUP(B3325,辅助信息!E:K,7,FALSE)</f>
        <v>JWDDCD2025051800044</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42</v>
      </c>
      <c r="Q3325" s="18" t="str">
        <f>VLOOKUP(B3325,辅助信息!E:M,9,FALSE)</f>
        <v>ZTWM-CDGS-XS-2025-0073-五冶天府-成都怡心湖片区及龙泉驿医院等项目</v>
      </c>
      <c r="R3325" s="18" t="str">
        <f>_xlfn._xlws.FILTER(辅助信息!D:D,辅助信息!E:E=B3325)</f>
        <v>五冶建设成都怡心湖片区及龙泉驿医院等项目</v>
      </c>
    </row>
    <row r="3326" hidden="1" spans="2:18">
      <c r="B3326" s="29" t="s">
        <v>167</v>
      </c>
      <c r="C3326" s="59">
        <v>45905</v>
      </c>
      <c r="D3326" s="29" t="str">
        <f>VLOOKUP(B3326,辅助信息!E:K,7,FALSE)</f>
        <v>JWDDCD2025051800044</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42</v>
      </c>
      <c r="Q3326" s="18" t="str">
        <f>VLOOKUP(B3326,辅助信息!E:M,9,FALSE)</f>
        <v>ZTWM-CDGS-XS-2025-0073-五冶天府-成都怡心湖片区及龙泉驿医院等项目</v>
      </c>
      <c r="R3326" s="18" t="str">
        <f>_xlfn._xlws.FILTER(辅助信息!D:D,辅助信息!E:E=B3326)</f>
        <v>五冶建设成都怡心湖片区及龙泉驿医院等项目</v>
      </c>
    </row>
    <row r="3327" hidden="1" spans="2:18">
      <c r="B3327" s="29" t="s">
        <v>167</v>
      </c>
      <c r="C3327" s="59">
        <v>45905</v>
      </c>
      <c r="D3327" s="29" t="str">
        <f>VLOOKUP(B3327,辅助信息!E:K,7,FALSE)</f>
        <v>JWDDCD2025051800044</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42</v>
      </c>
      <c r="Q3327" s="18" t="str">
        <f>VLOOKUP(B3327,辅助信息!E:M,9,FALSE)</f>
        <v>ZTWM-CDGS-XS-2025-0073-五冶天府-成都怡心湖片区及龙泉驿医院等项目</v>
      </c>
      <c r="R3327" s="18" t="str">
        <f>_xlfn._xlws.FILTER(辅助信息!D:D,辅助信息!E:E=B3327)</f>
        <v>五冶建设成都怡心湖片区及龙泉驿医院等项目</v>
      </c>
    </row>
    <row r="3328" hidden="1" spans="2:18">
      <c r="B3328" s="29" t="s">
        <v>167</v>
      </c>
      <c r="C3328" s="59">
        <v>45905</v>
      </c>
      <c r="D3328" s="29" t="str">
        <f>VLOOKUP(B3328,辅助信息!E:K,7,FALSE)</f>
        <v>JWDDCD2025051800044</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42</v>
      </c>
      <c r="Q3328" s="18" t="str">
        <f>VLOOKUP(B3328,辅助信息!E:M,9,FALSE)</f>
        <v>ZTWM-CDGS-XS-2025-0073-五冶天府-成都怡心湖片区及龙泉驿医院等项目</v>
      </c>
      <c r="R3328" s="18" t="str">
        <f>_xlfn._xlws.FILTER(辅助信息!D:D,辅助信息!E:E=B3328)</f>
        <v>五冶建设成都怡心湖片区及龙泉驿医院等项目</v>
      </c>
    </row>
    <row r="3329" hidden="1" spans="2:18">
      <c r="B3329" s="29" t="s">
        <v>167</v>
      </c>
      <c r="C3329" s="59">
        <v>45905</v>
      </c>
      <c r="D3329" s="29" t="str">
        <f>VLOOKUP(B3329,辅助信息!E:K,7,FALSE)</f>
        <v>JWDDCD2025051800044</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42</v>
      </c>
      <c r="Q3329" s="18" t="str">
        <f>VLOOKUP(B3329,辅助信息!E:M,9,FALSE)</f>
        <v>ZTWM-CDGS-XS-2025-0073-五冶天府-成都怡心湖片区及龙泉驿医院等项目</v>
      </c>
      <c r="R3329" s="18" t="str">
        <f>_xlfn._xlws.FILTER(辅助信息!D:D,辅助信息!E:E=B3329)</f>
        <v>五冶建设成都怡心湖片区及龙泉驿医院等项目</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40</v>
      </c>
      <c r="Q3330" s="18" t="str">
        <f>VLOOKUP(B3330,辅助信息!E:M,9,FALSE)</f>
        <v>ZTWM-CDGS-XS-2024-0134-商投建工达州中医药科技成果示范园项目</v>
      </c>
      <c r="R3330" s="18" t="str">
        <f>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40</v>
      </c>
      <c r="Q3332" s="18" t="str">
        <f>VLOOKUP(B3332,辅助信息!E:M,9,FALSE)</f>
        <v>ZTWM-CDGS-XS-2024-0134-商投建工达州中医药科技成果示范园项目</v>
      </c>
      <c r="R3332" s="18" t="str">
        <f>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40</v>
      </c>
      <c r="Q3333" s="18" t="str">
        <f>VLOOKUP(B3333,辅助信息!E:M,9,FALSE)</f>
        <v>ZTWM-CDGS-XS-2024-0134-商投建工达州中医药科技成果示范园项目</v>
      </c>
      <c r="R3333" s="18" t="str">
        <f>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40</v>
      </c>
      <c r="Q3334" s="18" t="str">
        <f>VLOOKUP(B3334,辅助信息!E:M,9,FALSE)</f>
        <v>ZTWM-CDGS-XS-2024-0134-商投建工达州中医药科技成果示范园项目</v>
      </c>
      <c r="R3334" s="18" t="str">
        <f>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40</v>
      </c>
      <c r="Q3335" s="18" t="str">
        <f>VLOOKUP(B3335,辅助信息!E:M,9,FALSE)</f>
        <v>ZTWM-CDGS-XS-2024-0134-商投建工达州中医药科技成果示范园项目</v>
      </c>
      <c r="R3335" s="18" t="str">
        <f>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40</v>
      </c>
      <c r="Q3336" s="18" t="str">
        <f>VLOOKUP(B3336,辅助信息!E:M,9,FALSE)</f>
        <v>ZTWM-CDGS-XS-2024-0134-商投建工达州中医药科技成果示范园项目</v>
      </c>
      <c r="R3336" s="18" t="str">
        <f>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40</v>
      </c>
      <c r="Q3337" s="18" t="str">
        <f>VLOOKUP(B3337,辅助信息!E:M,9,FALSE)</f>
        <v>ZTWM-CDGS-XS-2024-0134-商投建工达州中医药科技成果示范园项目</v>
      </c>
      <c r="R3337" s="18" t="str">
        <f>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40</v>
      </c>
      <c r="Q3338" s="18" t="str">
        <f>VLOOKUP(B3338,辅助信息!E:M,9,FALSE)</f>
        <v>ZTWM-CDGS-XS-2024-0134-商投建工达州中医药科技成果示范园项目</v>
      </c>
      <c r="R3338" s="18" t="str">
        <f>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_xlfn._xlws.FILTER(辅助信息!D:D,辅助信息!E:E=B3345)</f>
        <v>五冶建设成都怡心湖片区及龙泉驿医院等项目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_xlfn._xlws.FILTER(辅助信息!D:D,辅助信息!E:E=B3346)</f>
        <v>五冶建设成都怡心湖片区及龙泉驿医院等项目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38</v>
      </c>
      <c r="Q3348" s="18" t="str">
        <f>VLOOKUP(B3348,辅助信息!E:M,9,FALSE)</f>
        <v>ZTWM-CDGS-XS-2024-0092-华西-萌海科创农业生态谷</v>
      </c>
      <c r="R3348" s="18" t="str">
        <f>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38</v>
      </c>
      <c r="Q3349" s="18" t="str">
        <f>VLOOKUP(B3349,辅助信息!E:M,9,FALSE)</f>
        <v>ZTWM-CDGS-XS-2024-0092-华西-萌海科创农业生态谷</v>
      </c>
      <c r="R3349" s="18" t="str">
        <f>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38</v>
      </c>
      <c r="Q3350" s="18" t="str">
        <f>VLOOKUP(B3350,辅助信息!E:M,9,FALSE)</f>
        <v>ZTWM-CDGS-XS-2024-0092-华西-萌海科创农业生态谷</v>
      </c>
      <c r="R3350" s="18" t="str">
        <f>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38</v>
      </c>
      <c r="Q3351" s="18" t="str">
        <f>VLOOKUP(B3351,辅助信息!E:M,9,FALSE)</f>
        <v>ZTWM-CDGS-XS-2024-0092-华西-萌海科创农业生态谷</v>
      </c>
      <c r="R3351" s="18" t="str">
        <f>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38</v>
      </c>
      <c r="Q3352" s="18" t="str">
        <f>VLOOKUP(B3352,辅助信息!E:M,9,FALSE)</f>
        <v>ZTWM-CDGS-XS-2024-0092-华西-萌海科创农业生态谷</v>
      </c>
      <c r="R3352" s="18" t="str">
        <f>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38</v>
      </c>
      <c r="Q3353" s="18" t="str">
        <f>VLOOKUP(B3353,辅助信息!E:M,9,FALSE)</f>
        <v>ZTWM-CDGS-XS-2024-0092-华西-萌海科创农业生态谷</v>
      </c>
      <c r="R3353" s="18" t="str">
        <f>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_xlfn._xlws.FILTER(辅助信息!D:D,辅助信息!E:E=B3354)</f>
        <v>乐山市校地共建产教融合基地配套设施项目（一,二标段）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_xlfn._xlws.FILTER(辅助信息!D:D,辅助信息!E:E=B3355)</f>
        <v>乐山市校地共建产教融合基地配套设施项目（一,二标段）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_xlfn._xlws.FILTER(辅助信息!D:D,辅助信息!E:E=B3356)</f>
        <v>乐山市校地共建产教融合基地配套设施项目（一,二标段）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_xlfn._xlws.FILTER(辅助信息!D:D,辅助信息!E:E=B3357)</f>
        <v>乐山市校地共建产教融合基地配套设施项目（一,二标段）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_xlfn._xlws.FILTER(辅助信息!D:D,辅助信息!E:E=B3358)</f>
        <v>乐山市校地共建产教融合基地配套设施项目（一,二标段）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_xlfn._xlws.FILTER(辅助信息!D:D,辅助信息!E:E=B3366)</f>
        <v>华西简阳西城嘉苑</v>
      </c>
    </row>
    <row r="3367" hidden="1" spans="2:18">
      <c r="B3367" s="29" t="s">
        <v>196</v>
      </c>
      <c r="C3367" s="59">
        <v>45910</v>
      </c>
      <c r="D3367" s="29" t="str">
        <f>VLOOKUP(B3367,辅助信息!E:K,7,FALSE)</f>
        <v>JWDDCD2025051800044</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39</v>
      </c>
      <c r="Q3367" s="18" t="str">
        <f>VLOOKUP(B3367,辅助信息!E:M,9,FALSE)</f>
        <v>ZTWM-CDGS-XS-2025-0073-五冶天府-成都怡心湖片区及龙泉驿医院等项目</v>
      </c>
      <c r="R3367" s="18" t="str">
        <f>_xlfn._xlws.FILTER(辅助信息!D:D,辅助信息!E:E=B3367)</f>
        <v>五冶建设成都怡心湖片区及龙泉驿医院等项目</v>
      </c>
    </row>
    <row r="3368" hidden="1" spans="2:18">
      <c r="B3368" s="29" t="s">
        <v>196</v>
      </c>
      <c r="C3368" s="59">
        <v>45910</v>
      </c>
      <c r="D3368" s="29" t="str">
        <f>VLOOKUP(B3368,辅助信息!E:K,7,FALSE)</f>
        <v>JWDDCD2025051800044</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39</v>
      </c>
      <c r="Q3368" s="18" t="str">
        <f>VLOOKUP(B3368,辅助信息!E:M,9,FALSE)</f>
        <v>ZTWM-CDGS-XS-2025-0073-五冶天府-成都怡心湖片区及龙泉驿医院等项目</v>
      </c>
      <c r="R3368" s="18" t="str">
        <f>_xlfn._xlws.FILTER(辅助信息!D:D,辅助信息!E:E=B3368)</f>
        <v>五冶建设成都怡心湖片区及龙泉驿医院等项目</v>
      </c>
    </row>
    <row r="3369" hidden="1" spans="2:18">
      <c r="B3369" s="29" t="s">
        <v>196</v>
      </c>
      <c r="C3369" s="59">
        <v>45910</v>
      </c>
      <c r="D3369" s="29" t="str">
        <f>VLOOKUP(B3369,辅助信息!E:K,7,FALSE)</f>
        <v>JWDDCD2025051800044</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39</v>
      </c>
      <c r="Q3369" s="18" t="str">
        <f>VLOOKUP(B3369,辅助信息!E:M,9,FALSE)</f>
        <v>ZTWM-CDGS-XS-2025-0073-五冶天府-成都怡心湖片区及龙泉驿医院等项目</v>
      </c>
      <c r="R3369" s="18" t="str">
        <f>_xlfn._xlws.FILTER(辅助信息!D:D,辅助信息!E:E=B3369)</f>
        <v>五冶建设成都怡心湖片区及龙泉驿医院等项目</v>
      </c>
    </row>
    <row r="3370" hidden="1" spans="2:18">
      <c r="B3370" s="29" t="s">
        <v>196</v>
      </c>
      <c r="C3370" s="59">
        <v>45910</v>
      </c>
      <c r="D3370" s="29" t="str">
        <f>VLOOKUP(B3370,辅助信息!E:K,7,FALSE)</f>
        <v>JWDDCD2025051800044</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39</v>
      </c>
      <c r="Q3370" s="18" t="str">
        <f>VLOOKUP(B3370,辅助信息!E:M,9,FALSE)</f>
        <v>ZTWM-CDGS-XS-2025-0073-五冶天府-成都怡心湖片区及龙泉驿医院等项目</v>
      </c>
      <c r="R3370" s="18" t="str">
        <f>_xlfn._xlws.FILTER(辅助信息!D:D,辅助信息!E:E=B3370)</f>
        <v>五冶建设成都怡心湖片区及龙泉驿医院等项目</v>
      </c>
    </row>
    <row r="3371" hidden="1" spans="2:18">
      <c r="B3371" s="29" t="s">
        <v>196</v>
      </c>
      <c r="C3371" s="59">
        <v>45910</v>
      </c>
      <c r="D3371" s="29" t="str">
        <f>VLOOKUP(B3371,辅助信息!E:K,7,FALSE)</f>
        <v>JWDDCD2025051800044</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39</v>
      </c>
      <c r="Q3371" s="18" t="str">
        <f>VLOOKUP(B3371,辅助信息!E:M,9,FALSE)</f>
        <v>ZTWM-CDGS-XS-2025-0073-五冶天府-成都怡心湖片区及龙泉驿医院等项目</v>
      </c>
      <c r="R3371" s="18" t="str">
        <f>_xlfn._xlws.FILTER(辅助信息!D:D,辅助信息!E:E=B3371)</f>
        <v>五冶建设成都怡心湖片区及龙泉驿医院等项目</v>
      </c>
    </row>
    <row r="3372" hidden="1" spans="2:18">
      <c r="B3372" s="29" t="s">
        <v>196</v>
      </c>
      <c r="C3372" s="59">
        <v>45910</v>
      </c>
      <c r="D3372" s="29" t="str">
        <f>VLOOKUP(B3372,辅助信息!E:K,7,FALSE)</f>
        <v>JWDDCD2025051800044</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39</v>
      </c>
      <c r="Q3372" s="18" t="str">
        <f>VLOOKUP(B3372,辅助信息!E:M,9,FALSE)</f>
        <v>ZTWM-CDGS-XS-2025-0073-五冶天府-成都怡心湖片区及龙泉驿医院等项目</v>
      </c>
      <c r="R3372" s="18" t="str">
        <f>_xlfn._xlws.FILTER(辅助信息!D:D,辅助信息!E:E=B3372)</f>
        <v>五冶建设成都怡心湖片区及龙泉驿医院等项目</v>
      </c>
    </row>
    <row r="3373" hidden="1" spans="2:18">
      <c r="B3373" s="29" t="s">
        <v>196</v>
      </c>
      <c r="C3373" s="59">
        <v>45910</v>
      </c>
      <c r="D3373" s="29" t="str">
        <f>VLOOKUP(B3373,辅助信息!E:K,7,FALSE)</f>
        <v>JWDDCD2025051800044</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39</v>
      </c>
      <c r="Q3373" s="18" t="str">
        <f>VLOOKUP(B3373,辅助信息!E:M,9,FALSE)</f>
        <v>ZTWM-CDGS-XS-2025-0073-五冶天府-成都怡心湖片区及龙泉驿医院等项目</v>
      </c>
      <c r="R3373" s="18" t="str">
        <f>_xlfn._xlws.FILTER(辅助信息!D:D,辅助信息!E:E=B3373)</f>
        <v>五冶建设成都怡心湖片区及龙泉驿医院等项目</v>
      </c>
    </row>
    <row r="3374" hidden="1" spans="2:18">
      <c r="B3374" s="29" t="s">
        <v>196</v>
      </c>
      <c r="C3374" s="59">
        <v>45910</v>
      </c>
      <c r="D3374" s="29" t="str">
        <f>VLOOKUP(B3374,辅助信息!E:K,7,FALSE)</f>
        <v>JWDDCD2025051800044</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39</v>
      </c>
      <c r="Q3374" s="18" t="str">
        <f>VLOOKUP(B3374,辅助信息!E:M,9,FALSE)</f>
        <v>ZTWM-CDGS-XS-2025-0073-五冶天府-成都怡心湖片区及龙泉驿医院等项目</v>
      </c>
      <c r="R3374" s="18" t="str">
        <f>_xlfn._xlws.FILTER(辅助信息!D:D,辅助信息!E:E=B3374)</f>
        <v>五冶建设成都怡心湖片区及龙泉驿医院等项目</v>
      </c>
    </row>
    <row r="3375" hidden="1" spans="2:18">
      <c r="B3375" s="29" t="s">
        <v>196</v>
      </c>
      <c r="C3375" s="59">
        <v>45910</v>
      </c>
      <c r="D3375" s="29" t="str">
        <f>VLOOKUP(B3375,辅助信息!E:K,7,FALSE)</f>
        <v>JWDDCD2025051800044</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39</v>
      </c>
      <c r="Q3375" s="18" t="str">
        <f>VLOOKUP(B3375,辅助信息!E:M,9,FALSE)</f>
        <v>ZTWM-CDGS-XS-2025-0073-五冶天府-成都怡心湖片区及龙泉驿医院等项目</v>
      </c>
      <c r="R3375" s="18" t="str">
        <f>_xlfn._xlws.FILTER(辅助信息!D:D,辅助信息!E:E=B3375)</f>
        <v>五冶建设成都怡心湖片区及龙泉驿医院等项目</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_xlfn._xlws.FILTER(辅助信息!D:D,辅助信息!E:E=B3383)</f>
        <v>乐山市校地共建产教融合基地配套设施项目（一,二标段）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_xlfn._xlws.FILTER(辅助信息!D:D,辅助信息!E:E=B3384)</f>
        <v>乐山市校地共建产教融合基地配套设施项目（一,二标段）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_xlfn._xlws.FILTER(辅助信息!D:D,辅助信息!E:E=B3385)</f>
        <v>乐山市校地共建产教融合基地配套设施项目（一,二标段）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_xlfn._xlws.FILTER(辅助信息!D:D,辅助信息!E:E=B3386)</f>
        <v>乐山市校地共建产教融合基地配套设施项目（一,二标段）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_xlfn._xlws.FILTER(辅助信息!D:D,辅助信息!E:E=B3387)</f>
        <v>乐山市校地共建产教融合基地配套设施项目（一,二标段）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_xlfn._xlws.FILTER(辅助信息!D:D,辅助信息!E:E=B3388)</f>
        <v>乐山市校地共建产教融合基地配套设施项目（一,二标段）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_xlfn._xlws.FILTER(辅助信息!D:D,辅助信息!E:E=B3389)</f>
        <v>乐山市校地共建产教融合基地配套设施项目（一,二标段）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_xlfn._xlws.FILTER(辅助信息!D:D,辅助信息!E:E=B3390)</f>
        <v>乐山市校地共建产教融合基地配套设施项目（一,二标段）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_xlfn._xlws.FILTER(辅助信息!D:D,辅助信息!E:E=B3391)</f>
        <v>乐山市校地共建产教融合基地配套设施项目（一,二标段）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_xlfn._xlws.FILTER(辅助信息!D:D,辅助信息!E:E=B3392)</f>
        <v>乐山市校地共建产教融合基地配套设施项目（一,二标段）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_xlfn._xlws.FILTER(辅助信息!D:D,辅助信息!E:E=B3393)</f>
        <v>乐山市校地共建产教融合基地配套设施项目（一,二标段）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_xlfn._xlws.FILTER(辅助信息!D:D,辅助信息!E:E=B3394)</f>
        <v>乐山市校地共建产教融合基地配套设施项目（一,二标段）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_xlfn._xlws.FILTER(辅助信息!D:D,辅助信息!E:E=B3395)</f>
        <v>乐山市校地共建产教融合基地配套设施项目（一,二标段）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_xlfn._xlws.FILTER(辅助信息!D:D,辅助信息!E:E=B3396)</f>
        <v>乐山市校地共建产教融合基地配套设施项目（一,二标段）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_xlfn._xlws.FILTER(辅助信息!D:D,辅助信息!E:E=B3397)</f>
        <v>乐山市校地共建产教融合基地配套设施项目（一,二标段）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_xlfn._xlws.FILTER(辅助信息!D:D,辅助信息!E:E=B3398)</f>
        <v>乐山市校地共建产教融合基地配套设施项目（一,二标段）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_xlfn._xlws.FILTER(辅助信息!D:D,辅助信息!E:E=B3399)</f>
        <v>乐山市校地共建产教融合基地配套设施项目（一,二标段）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_xlfn._xlws.FILTER(辅助信息!D:D,辅助信息!E:E=B3400)</f>
        <v>乐山市校地共建产教融合基地配套设施项目（一,二标段）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_xlfn._xlws.FILTER(辅助信息!D:D,辅助信息!E:E=B3401)</f>
        <v>乐山市校地共建产教融合基地配套设施项目（一,二标段）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_xlfn._xlws.FILTER(辅助信息!D:D,辅助信息!E:E=B3402)</f>
        <v>乐山市校地共建产教融合基地配套设施项目（一,二标段）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_xlfn._xlws.FILTER(辅助信息!D:D,辅助信息!E:E=B3403)</f>
        <v>乐山市校地共建产教融合基地配套设施项目（一,二标段）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_xlfn._xlws.FILTER(辅助信息!D:D,辅助信息!E:E=B3404)</f>
        <v>乐山市校地共建产教融合基地配套设施项目（一,二标段）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_xlfn._xlws.FILTER(辅助信息!D:D,辅助信息!E:E=B3405)</f>
        <v>乐山市校地共建产教融合基地配套设施项目（一,二标段）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_xlfn._xlws.FILTER(辅助信息!D:D,辅助信息!E:E=B3406)</f>
        <v>乐山市校地共建产教融合基地配套设施项目（一,二标段）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_xlfn._xlws.FILTER(辅助信息!D:D,辅助信息!E:E=B3407)</f>
        <v>乐山市校地共建产教融合基地配套设施项目（一,二标段）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_xlfn._xlws.FILTER(辅助信息!D:D,辅助信息!E:E=B3408)</f>
        <v>乐山市校地共建产教融合基地配套设施项目（一,二标段）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_xlfn._xlws.FILTER(辅助信息!D:D,辅助信息!E:E=B3409)</f>
        <v>乐山市校地共建产教融合基地配套设施项目（一,二标段）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_xlfn._xlws.FILTER(辅助信息!D:D,辅助信息!E:E=B3410)</f>
        <v>乐山市校地共建产教融合基地配套设施项目（一,二标段）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_xlfn._xlws.FILTER(辅助信息!D:D,辅助信息!E:E=B3411)</f>
        <v>乐山市校地共建产教融合基地配套设施项目（一,二标段）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_xlfn._xlws.FILTER(辅助信息!D:D,辅助信息!E:E=B3412)</f>
        <v>乐山市校地共建产教融合基地配套设施项目（一,二标段）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_xlfn._xlws.FILTER(辅助信息!D:D,辅助信息!E:E=B3413)</f>
        <v>乐山市校地共建产教融合基地配套设施项目（一,二标段）</v>
      </c>
    </row>
    <row r="3414" hidden="1" spans="1:18">
      <c r="A3414" s="60" t="s">
        <v>218</v>
      </c>
      <c r="B3414" s="29" t="s">
        <v>203</v>
      </c>
      <c r="C3414" s="59">
        <v>45912</v>
      </c>
      <c r="D3414" s="29" t="str">
        <f>VLOOKUP(B3414,辅助信息!E:K,7,FALSE)</f>
        <v>JWDDCD2025051800044</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_xlfn._xlws.FILTER(辅助信息!D:D,辅助信息!E:E=B3414)</f>
        <v>五冶建设成都怡心湖片区及龙泉驿医院等项目</v>
      </c>
    </row>
    <row r="3415" hidden="1" spans="1:18">
      <c r="A3415" s="60"/>
      <c r="B3415" s="29" t="s">
        <v>203</v>
      </c>
      <c r="C3415" s="59">
        <v>45912</v>
      </c>
      <c r="D3415" s="29" t="str">
        <f>VLOOKUP(B3415,辅助信息!E:K,7,FALSE)</f>
        <v>JWDDCD2025051800044</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_xlfn._xlws.FILTER(辅助信息!D:D,辅助信息!E:E=B3415)</f>
        <v>五冶建设成都怡心湖片区及龙泉驿医院等项目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_xlfn._xlws.FILTER(辅助信息!D:D,辅助信息!E:E=B3422)</f>
        <v>乐山市校地共建产教融合基地配套设施项目（一,二标段）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_xlfn._xlws.FILTER(辅助信息!D:D,辅助信息!E:E=B3423)</f>
        <v>乐山市校地共建产教融合基地配套设施项目（一,二标段）</v>
      </c>
    </row>
    <row r="3424" hidden="1" spans="2:18">
      <c r="B3424" s="29" t="s">
        <v>208</v>
      </c>
      <c r="C3424" s="59">
        <v>45915</v>
      </c>
      <c r="D3424" s="29" t="str">
        <f>VLOOKUP(B3424,辅助信息!E:K,7,FALSE)</f>
        <v>JWDDCD2025051800044</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_xlfn._xlws.FILTER(辅助信息!D:D,辅助信息!E:E=B3424)</f>
        <v>五冶建设成都怡心湖片区及龙泉驿医院等项目</v>
      </c>
    </row>
    <row r="3425" hidden="1" spans="2:18">
      <c r="B3425" s="29" t="s">
        <v>208</v>
      </c>
      <c r="C3425" s="59">
        <v>45915</v>
      </c>
      <c r="D3425" s="29" t="str">
        <f>VLOOKUP(B3425,辅助信息!E:K,7,FALSE)</f>
        <v>JWDDCD2025051800044</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_xlfn._xlws.FILTER(辅助信息!D:D,辅助信息!E:E=B3425)</f>
        <v>五冶建设成都怡心湖片区及龙泉驿医院等项目</v>
      </c>
    </row>
    <row r="3426" hidden="1" spans="2:18">
      <c r="B3426" s="29" t="s">
        <v>208</v>
      </c>
      <c r="C3426" s="59">
        <v>45915</v>
      </c>
      <c r="D3426" s="29" t="str">
        <f>VLOOKUP(B3426,辅助信息!E:K,7,FALSE)</f>
        <v>JWDDCD2025051800044</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_xlfn._xlws.FILTER(辅助信息!D:D,辅助信息!E:E=B3426)</f>
        <v>五冶建设成都怡心湖片区及龙泉驿医院等项目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_xlfn._xlws.FILTER(辅助信息!D:D,辅助信息!E:E=B3427)</f>
        <v>五冶建设成都怡心湖片区及龙泉驿医院等项目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_xlfn._xlws.FILTER(辅助信息!D:D,辅助信息!E:E=B3428)</f>
        <v>五冶建设成都怡心湖片区及龙泉驿医院等项目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_xlfn._xlws.FILTER(辅助信息!D:D,辅助信息!E:E=B3429)</f>
        <v>乐山市校地共建产教融合基地配套设施项目（一,二标段）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_xlfn._xlws.FILTER(辅助信息!D:D,辅助信息!E:E=B3430)</f>
        <v>乐山市校地共建产教融合基地配套设施项目（一,二标段）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_xlfn._xlws.FILTER(辅助信息!D:D,辅助信息!E:E=B3431)</f>
        <v>乐山市校地共建产教融合基地配套设施项目（一,二标段）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32</v>
      </c>
      <c r="Q3432" s="18" t="str">
        <f>VLOOKUP(B3432,辅助信息!E:M,9,FALSE)</f>
        <v>ZTWM-CDGS-XS-2024-0092-华西-萌海科创农业生态谷</v>
      </c>
      <c r="R3432" s="18" t="str">
        <f>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32</v>
      </c>
      <c r="Q3433" s="18" t="str">
        <f>VLOOKUP(B3433,辅助信息!E:M,9,FALSE)</f>
        <v>ZTWM-CDGS-XS-2024-0092-华西-萌海科创农业生态谷</v>
      </c>
      <c r="R3433" s="18" t="str">
        <f>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32</v>
      </c>
      <c r="Q3434" s="18" t="str">
        <f>VLOOKUP(B3434,辅助信息!E:M,9,FALSE)</f>
        <v>ZTWM-CDGS-XS-2024-0092-华西-萌海科创农业生态谷</v>
      </c>
      <c r="R3434" s="18" t="str">
        <f>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32</v>
      </c>
      <c r="Q3435" s="18" t="str">
        <f>VLOOKUP(B3435,辅助信息!E:M,9,FALSE)</f>
        <v>ZTWM-CDGS-XS-2024-0092-华西-萌海科创农业生态谷</v>
      </c>
      <c r="R3435" s="18" t="str">
        <f>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32</v>
      </c>
      <c r="Q3436" s="18" t="str">
        <f>VLOOKUP(B3436,辅助信息!E:M,9,FALSE)</f>
        <v>ZTWM-CDGS-XS-2024-0092-华西-萌海科创农业生态谷</v>
      </c>
      <c r="R3436" s="18" t="str">
        <f>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32</v>
      </c>
      <c r="Q3437" s="18" t="str">
        <f>VLOOKUP(B3437,辅助信息!E:M,9,FALSE)</f>
        <v>ZTWM-CDGS-XS-2024-0092-华西-萌海科创农业生态谷</v>
      </c>
      <c r="R3437" s="18" t="str">
        <f>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32</v>
      </c>
      <c r="Q3438" s="18" t="str">
        <f>VLOOKUP(B3438,辅助信息!E:M,9,FALSE)</f>
        <v>ZTWM-CDGS-XS-2024-0092-华西-萌海科创农业生态谷</v>
      </c>
      <c r="R3438" s="18" t="str">
        <f>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32</v>
      </c>
      <c r="Q3449" s="18" t="str">
        <f>VLOOKUP(B3449,辅助信息!E:M,9,FALSE)</f>
        <v>ZTWM-CDGS-XS-2024-0134-商投建工达州中医药科技成果示范园项目</v>
      </c>
      <c r="R3449" s="18" t="str">
        <f>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32</v>
      </c>
      <c r="Q3450" s="18" t="str">
        <f>VLOOKUP(B3450,辅助信息!E:M,9,FALSE)</f>
        <v>ZTWM-CDGS-XS-2024-0134-商投建工达州中医药科技成果示范园项目</v>
      </c>
      <c r="R3450" s="18" t="str">
        <f>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32</v>
      </c>
      <c r="Q3451" s="18" t="str">
        <f>VLOOKUP(B3451,辅助信息!E:M,9,FALSE)</f>
        <v>ZTWM-CDGS-XS-2024-0134-商投建工达州中医药科技成果示范园项目</v>
      </c>
      <c r="R3451" s="18" t="str">
        <f>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32</v>
      </c>
      <c r="Q3452" s="18" t="str">
        <f>VLOOKUP(B3452,辅助信息!E:M,9,FALSE)</f>
        <v>ZTWM-CDGS-XS-2024-0134-商投建工达州中医药科技成果示范园项目</v>
      </c>
      <c r="R3452" s="18" t="str">
        <f>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32</v>
      </c>
      <c r="Q3453" s="18" t="str">
        <f>VLOOKUP(B3453,辅助信息!E:M,9,FALSE)</f>
        <v>ZTWM-CDGS-XS-2024-0134-商投建工达州中医药科技成果示范园项目</v>
      </c>
      <c r="R3453" s="18" t="str">
        <f>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32</v>
      </c>
      <c r="Q3454" s="18" t="str">
        <f>VLOOKUP(B3454,辅助信息!E:M,9,FALSE)</f>
        <v>ZTWM-CDGS-XS-2024-0134-商投建工达州中医药科技成果示范园项目</v>
      </c>
      <c r="R3454" s="18" t="str">
        <f>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32</v>
      </c>
      <c r="Q3455" s="18" t="str">
        <f>VLOOKUP(B3455,辅助信息!E:M,9,FALSE)</f>
        <v>ZTWM-CDGS-XS-2024-0134-商投建工达州中医药科技成果示范园项目</v>
      </c>
      <c r="R3455" s="18" t="str">
        <f>_xlfn._xlws.FILTER(辅助信息!D:D,辅助信息!E:E=B3455)</f>
        <v>商投建工达州中医药科技园</v>
      </c>
    </row>
    <row r="3456" hidden="1" spans="2:18">
      <c r="B3456" s="29" t="s">
        <v>192</v>
      </c>
      <c r="C3456" s="59">
        <v>45915</v>
      </c>
      <c r="D3456" s="29" t="str">
        <f>VLOOKUP(B3456,辅助信息!E:K,7,FALSE)</f>
        <v>JWDDCD2025051800044</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_xlfn._xlws.FILTER(辅助信息!D:D,辅助信息!E:E=B3456)</f>
        <v>五冶建设成都怡心湖片区及龙泉驿医院等项目</v>
      </c>
    </row>
    <row r="3457" hidden="1" spans="2:18">
      <c r="B3457" s="29" t="s">
        <v>192</v>
      </c>
      <c r="C3457" s="59">
        <v>45915</v>
      </c>
      <c r="D3457" s="29" t="str">
        <f>VLOOKUP(B3457,辅助信息!E:K,7,FALSE)</f>
        <v>JWDDCD2025051800044</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_xlfn._xlws.FILTER(辅助信息!D:D,辅助信息!E:E=B3457)</f>
        <v>五冶建设成都怡心湖片区及龙泉驿医院等项目</v>
      </c>
    </row>
    <row r="3458" hidden="1" spans="2:18">
      <c r="B3458" s="29" t="s">
        <v>192</v>
      </c>
      <c r="C3458" s="59">
        <v>45915</v>
      </c>
      <c r="D3458" s="29" t="str">
        <f>VLOOKUP(B3458,辅助信息!E:K,7,FALSE)</f>
        <v>JWDDCD2025051800044</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_xlfn._xlws.FILTER(辅助信息!D:D,辅助信息!E:E=B3458)</f>
        <v>五冶建设成都怡心湖片区及龙泉驿医院等项目</v>
      </c>
    </row>
    <row r="3459" hidden="1" spans="2:18">
      <c r="B3459" s="29" t="s">
        <v>192</v>
      </c>
      <c r="C3459" s="59">
        <v>45915</v>
      </c>
      <c r="D3459" s="29" t="str">
        <f>VLOOKUP(B3459,辅助信息!E:K,7,FALSE)</f>
        <v>JWDDCD2025051800044</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_xlfn._xlws.FILTER(辅助信息!D:D,辅助信息!E:E=B3459)</f>
        <v>五冶建设成都怡心湖片区及龙泉驿医院等项目</v>
      </c>
    </row>
    <row r="3460" hidden="1" spans="2:18">
      <c r="B3460" s="29" t="s">
        <v>192</v>
      </c>
      <c r="C3460" s="59">
        <v>45915</v>
      </c>
      <c r="D3460" s="29" t="str">
        <f>VLOOKUP(B3460,辅助信息!E:K,7,FALSE)</f>
        <v>JWDDCD2025051800044</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_xlfn._xlws.FILTER(辅助信息!D:D,辅助信息!E:E=B3460)</f>
        <v>五冶建设成都怡心湖片区及龙泉驿医院等项目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_xlfn._xlws.FILTER(辅助信息!D:D,辅助信息!E:E=B3466)</f>
        <v>商投建工达州中医药科技园</v>
      </c>
    </row>
    <row r="3467" hidden="1" spans="2:18">
      <c r="B3467" s="109" t="s">
        <v>208</v>
      </c>
      <c r="C3467" s="59">
        <v>45916</v>
      </c>
      <c r="D3467" s="109" t="str">
        <f>VLOOKUP(B3467,辅助信息!E:K,7,FALSE)</f>
        <v>JWDDCD2025051800044</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33</v>
      </c>
      <c r="Q3467" s="18" t="str">
        <f>VLOOKUP(B3467,辅助信息!E:M,9,FALSE)</f>
        <v>ZTWM-CDGS-XS-2025-0073-五冶天府-成都怡心湖片区及龙泉驿医院等项目</v>
      </c>
      <c r="R3467" s="18" t="str">
        <f>_xlfn._xlws.FILTER(辅助信息!D:D,辅助信息!E:E=B3467)</f>
        <v>五冶建设成都怡心湖片区及龙泉驿医院等项目</v>
      </c>
    </row>
    <row r="3468" hidden="1" spans="2:18">
      <c r="B3468" s="109" t="s">
        <v>208</v>
      </c>
      <c r="C3468" s="59">
        <v>45916</v>
      </c>
      <c r="D3468" s="109" t="str">
        <f>VLOOKUP(B3468,辅助信息!E:K,7,FALSE)</f>
        <v>JWDDCD2025051800044</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33</v>
      </c>
      <c r="Q3468" s="18" t="str">
        <f>VLOOKUP(B3468,辅助信息!E:M,9,FALSE)</f>
        <v>ZTWM-CDGS-XS-2025-0073-五冶天府-成都怡心湖片区及龙泉驿医院等项目</v>
      </c>
      <c r="R3468" s="18" t="str">
        <f>_xlfn._xlws.FILTER(辅助信息!D:D,辅助信息!E:E=B3468)</f>
        <v>五冶建设成都怡心湖片区及龙泉驿医院等项目</v>
      </c>
    </row>
    <row r="3469" hidden="1" spans="2:18">
      <c r="B3469" s="109" t="s">
        <v>208</v>
      </c>
      <c r="C3469" s="59">
        <v>45916</v>
      </c>
      <c r="D3469" s="109" t="str">
        <f>VLOOKUP(B3469,辅助信息!E:K,7,FALSE)</f>
        <v>JWDDCD2025051800044</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33</v>
      </c>
      <c r="Q3469" s="18" t="str">
        <f>VLOOKUP(B3469,辅助信息!E:M,9,FALSE)</f>
        <v>ZTWM-CDGS-XS-2025-0073-五冶天府-成都怡心湖片区及龙泉驿医院等项目</v>
      </c>
      <c r="R3469" s="18" t="str">
        <f>_xlfn._xlws.FILTER(辅助信息!D:D,辅助信息!E:E=B3469)</f>
        <v>五冶建设成都怡心湖片区及龙泉驿医院等项目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32</v>
      </c>
      <c r="Q3470" s="18" t="str">
        <f>VLOOKUP(B3470,辅助信息!E:M,9,FALSE)</f>
        <v>ZTWM-CDGS-XS-2024-0134-商投建工达州中医药科技成果示范园项目</v>
      </c>
      <c r="R3470" s="18" t="str">
        <f>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32</v>
      </c>
      <c r="Q3471" s="18" t="str">
        <f>VLOOKUP(B3471,辅助信息!E:M,9,FALSE)</f>
        <v>ZTWM-CDGS-XS-2024-0134-商投建工达州中医药科技成果示范园项目</v>
      </c>
      <c r="R3471" s="18" t="str">
        <f>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32</v>
      </c>
      <c r="Q3472" s="18" t="str">
        <f>VLOOKUP(B3472,辅助信息!E:M,9,FALSE)</f>
        <v>ZTWM-CDGS-XS-2024-0134-商投建工达州中医药科技成果示范园项目</v>
      </c>
      <c r="R3472" s="18" t="str">
        <f>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32</v>
      </c>
      <c r="Q3473" s="18" t="str">
        <f>VLOOKUP(B3473,辅助信息!E:M,9,FALSE)</f>
        <v>ZTWM-CDGS-XS-2024-0134-商投建工达州中医药科技成果示范园项目</v>
      </c>
      <c r="R3473" s="18" t="str">
        <f>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32</v>
      </c>
      <c r="Q3474" s="18" t="str">
        <f>VLOOKUP(B3474,辅助信息!E:M,9,FALSE)</f>
        <v>ZTWM-CDGS-XS-2024-0134-商投建工达州中医药科技成果示范园项目</v>
      </c>
      <c r="R3474" s="18" t="str">
        <f>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32</v>
      </c>
      <c r="Q3475" s="18" t="str">
        <f>VLOOKUP(B3475,辅助信息!E:M,9,FALSE)</f>
        <v>ZTWM-CDGS-XS-2024-0134-商投建工达州中医药科技成果示范园项目</v>
      </c>
      <c r="R3475" s="18" t="str">
        <f>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31</v>
      </c>
      <c r="Q3480" s="18" t="str">
        <f>VLOOKUP(B3480,辅助信息!E:M,9,FALSE)</f>
        <v>ZTWM-CDGS-XS-2024-0134-商投建工达州中医药科技成果示范园项目</v>
      </c>
      <c r="R3480" s="18" t="str">
        <f>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31</v>
      </c>
      <c r="Q3481" s="18" t="str">
        <f>VLOOKUP(B3481,辅助信息!E:M,9,FALSE)</f>
        <v>ZTWM-CDGS-XS-2024-0134-商投建工达州中医药科技成果示范园项目</v>
      </c>
      <c r="R3481" s="18" t="str">
        <f>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32</v>
      </c>
      <c r="Q3482" s="18" t="str">
        <f>VLOOKUP(B3482,辅助信息!E:M,9,FALSE)</f>
        <v>ZTWM-CDYXGS-XS-2025-0014-宜宾兴港建材-三江新区长江工业园片区保障性租赁住房建设项目</v>
      </c>
      <c r="R3482" s="18" t="str">
        <f>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32</v>
      </c>
      <c r="Q3483" s="18" t="str">
        <f>VLOOKUP(B3483,辅助信息!E:M,9,FALSE)</f>
        <v>ZTWM-CDYXGS-XS-2025-0014-宜宾兴港建材-三江新区长江工业园片区保障性租赁住房建设项目</v>
      </c>
      <c r="R3483" s="18" t="str">
        <f>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32</v>
      </c>
      <c r="Q3484" s="18" t="str">
        <f>VLOOKUP(B3484,辅助信息!E:M,9,FALSE)</f>
        <v>ZTWM-CDYXGS-XS-2025-0014-宜宾兴港建材-三江新区长江工业园片区保障性租赁住房建设项目</v>
      </c>
      <c r="R3484" s="18" t="str">
        <f>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32</v>
      </c>
      <c r="Q3485" s="18" t="str">
        <f>VLOOKUP(B3485,辅助信息!E:M,9,FALSE)</f>
        <v>ZTWM-CDYXGS-XS-2025-0014-宜宾兴港建材-三江新区长江工业园片区保障性租赁住房建设项目</v>
      </c>
      <c r="R3485" s="18" t="str">
        <f>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32</v>
      </c>
      <c r="Q3486" s="18" t="str">
        <f>VLOOKUP(B3486,辅助信息!E:M,9,FALSE)</f>
        <v>ZTWM-CDYXGS-XS-2025-0014-宜宾兴港建材-三江新区长江工业园片区保障性租赁住房建设项目</v>
      </c>
      <c r="R3486" s="18" t="str">
        <f>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32</v>
      </c>
      <c r="Q3487" s="18" t="str">
        <f>VLOOKUP(B3487,辅助信息!E:M,9,FALSE)</f>
        <v>ZTWM-CDYXGS-XS-2025-0014-宜宾兴港建材-三江新区长江工业园片区保障性租赁住房建设项目</v>
      </c>
      <c r="R3487" s="18" t="str">
        <f>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31</v>
      </c>
      <c r="Q3488" s="18" t="str">
        <f>VLOOKUP(B3488,辅助信息!E:M,9,FALSE)</f>
        <v>ZTWM-CDGS-XS-2024-0134-商投建工达州中医药科技成果示范园项目</v>
      </c>
      <c r="R3488" s="18" t="str">
        <f>_xlfn._xlws.FILTER(辅助信息!D:D,辅助信息!E:E=B3488)</f>
        <v>商投建工达州中医药科技园</v>
      </c>
    </row>
    <row r="3489" hidden="1" spans="2:18">
      <c r="B3489" s="29" t="s">
        <v>167</v>
      </c>
      <c r="C3489" s="59">
        <v>45918</v>
      </c>
      <c r="D3489" s="29" t="str">
        <f>VLOOKUP(B3489,辅助信息!E:K,7,FALSE)</f>
        <v>JWDDCD2025051800044</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29</v>
      </c>
      <c r="Q3489" s="18" t="str">
        <f>VLOOKUP(B3489,辅助信息!E:M,9,FALSE)</f>
        <v>ZTWM-CDGS-XS-2025-0073-五冶天府-成都怡心湖片区及龙泉驿医院等项目</v>
      </c>
      <c r="R3489" s="18" t="str">
        <f>_xlfn._xlws.FILTER(辅助信息!D:D,辅助信息!E:E=B3489)</f>
        <v>五冶建设成都怡心湖片区及龙泉驿医院等项目</v>
      </c>
    </row>
    <row r="3490" hidden="1" spans="2:18">
      <c r="B3490" s="29" t="s">
        <v>167</v>
      </c>
      <c r="C3490" s="59">
        <v>45918</v>
      </c>
      <c r="D3490" s="29" t="str">
        <f>VLOOKUP(B3490,辅助信息!E:K,7,FALSE)</f>
        <v>JWDDCD2025051800044</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29</v>
      </c>
      <c r="Q3490" s="18" t="str">
        <f>VLOOKUP(B3490,辅助信息!E:M,9,FALSE)</f>
        <v>ZTWM-CDGS-XS-2025-0073-五冶天府-成都怡心湖片区及龙泉驿医院等项目</v>
      </c>
      <c r="R3490" s="18" t="str">
        <f>_xlfn._xlws.FILTER(辅助信息!D:D,辅助信息!E:E=B3490)</f>
        <v>五冶建设成都怡心湖片区及龙泉驿医院等项目</v>
      </c>
    </row>
    <row r="3491" hidden="1" spans="2:18">
      <c r="B3491" s="29" t="s">
        <v>167</v>
      </c>
      <c r="C3491" s="59">
        <v>45918</v>
      </c>
      <c r="D3491" s="29" t="str">
        <f>VLOOKUP(B3491,辅助信息!E:K,7,FALSE)</f>
        <v>JWDDCD2025051800044</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29</v>
      </c>
      <c r="Q3491" s="18" t="str">
        <f>VLOOKUP(B3491,辅助信息!E:M,9,FALSE)</f>
        <v>ZTWM-CDGS-XS-2025-0073-五冶天府-成都怡心湖片区及龙泉驿医院等项目</v>
      </c>
      <c r="R3491" s="18" t="str">
        <f>_xlfn._xlws.FILTER(辅助信息!D:D,辅助信息!E:E=B3491)</f>
        <v>五冶建设成都怡心湖片区及龙泉驿医院等项目</v>
      </c>
    </row>
    <row r="3492" hidden="1" spans="2:18">
      <c r="B3492" s="29" t="s">
        <v>167</v>
      </c>
      <c r="C3492" s="59">
        <v>45918</v>
      </c>
      <c r="D3492" s="29" t="str">
        <f>VLOOKUP(B3492,辅助信息!E:K,7,FALSE)</f>
        <v>JWDDCD2025051800044</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29</v>
      </c>
      <c r="Q3492" s="18" t="str">
        <f>VLOOKUP(B3492,辅助信息!E:M,9,FALSE)</f>
        <v>ZTWM-CDGS-XS-2025-0073-五冶天府-成都怡心湖片区及龙泉驿医院等项目</v>
      </c>
      <c r="R3492" s="18" t="str">
        <f>_xlfn._xlws.FILTER(辅助信息!D:D,辅助信息!E:E=B3492)</f>
        <v>五冶建设成都怡心湖片区及龙泉驿医院等项目</v>
      </c>
    </row>
    <row r="3493" hidden="1" spans="2:18">
      <c r="B3493" s="29" t="s">
        <v>167</v>
      </c>
      <c r="C3493" s="59">
        <v>45918</v>
      </c>
      <c r="D3493" s="29" t="str">
        <f>VLOOKUP(B3493,辅助信息!E:K,7,FALSE)</f>
        <v>JWDDCD2025051800044</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29</v>
      </c>
      <c r="Q3493" s="18" t="str">
        <f>VLOOKUP(B3493,辅助信息!E:M,9,FALSE)</f>
        <v>ZTWM-CDGS-XS-2025-0073-五冶天府-成都怡心湖片区及龙泉驿医院等项目</v>
      </c>
      <c r="R3493" s="18" t="str">
        <f>_xlfn._xlws.FILTER(辅助信息!D:D,辅助信息!E:E=B3493)</f>
        <v>五冶建设成都怡心湖片区及龙泉驿医院等项目</v>
      </c>
    </row>
    <row r="3494" hidden="1" spans="2:18">
      <c r="B3494" s="29" t="s">
        <v>167</v>
      </c>
      <c r="C3494" s="59">
        <v>45918</v>
      </c>
      <c r="D3494" s="29" t="str">
        <f>VLOOKUP(B3494,辅助信息!E:K,7,FALSE)</f>
        <v>JWDDCD2025051800044</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29</v>
      </c>
      <c r="Q3494" s="18" t="str">
        <f>VLOOKUP(B3494,辅助信息!E:M,9,FALSE)</f>
        <v>ZTWM-CDGS-XS-2025-0073-五冶天府-成都怡心湖片区及龙泉驿医院等项目</v>
      </c>
      <c r="R3494" s="18" t="str">
        <f>_xlfn._xlws.FILTER(辅助信息!D:D,辅助信息!E:E=B3494)</f>
        <v>五冶建设成都怡心湖片区及龙泉驿医院等项目</v>
      </c>
    </row>
    <row r="3495" hidden="1" spans="2:18">
      <c r="B3495" s="29" t="s">
        <v>167</v>
      </c>
      <c r="C3495" s="59">
        <v>45918</v>
      </c>
      <c r="D3495" s="29" t="str">
        <f>VLOOKUP(B3495,辅助信息!E:K,7,FALSE)</f>
        <v>JWDDCD2025051800044</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29</v>
      </c>
      <c r="Q3495" s="18" t="str">
        <f>VLOOKUP(B3495,辅助信息!E:M,9,FALSE)</f>
        <v>ZTWM-CDGS-XS-2025-0073-五冶天府-成都怡心湖片区及龙泉驿医院等项目</v>
      </c>
      <c r="R3495" s="18" t="str">
        <f>_xlfn._xlws.FILTER(辅助信息!D:D,辅助信息!E:E=B3495)</f>
        <v>五冶建设成都怡心湖片区及龙泉驿医院等项目</v>
      </c>
    </row>
    <row r="3496" hidden="1" spans="2:18">
      <c r="B3496" s="29" t="s">
        <v>167</v>
      </c>
      <c r="C3496" s="59">
        <v>45918</v>
      </c>
      <c r="D3496" s="29" t="str">
        <f>VLOOKUP(B3496,辅助信息!E:K,7,FALSE)</f>
        <v>JWDDCD2025051800044</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29</v>
      </c>
      <c r="Q3496" s="18" t="str">
        <f>VLOOKUP(B3496,辅助信息!E:M,9,FALSE)</f>
        <v>ZTWM-CDGS-XS-2025-0073-五冶天府-成都怡心湖片区及龙泉驿医院等项目</v>
      </c>
      <c r="R3496" s="18" t="str">
        <f>_xlfn._xlws.FILTER(辅助信息!D:D,辅助信息!E:E=B3496)</f>
        <v>五冶建设成都怡心湖片区及龙泉驿医院等项目</v>
      </c>
    </row>
    <row r="3497" hidden="1" spans="2:18">
      <c r="B3497" s="29" t="s">
        <v>192</v>
      </c>
      <c r="C3497" s="59">
        <v>45918</v>
      </c>
      <c r="D3497" s="29" t="str">
        <f>VLOOKUP(B3497,辅助信息!E:K,7,FALSE)</f>
        <v>JWDDCD2025051800044</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29</v>
      </c>
      <c r="Q3497" s="18" t="str">
        <f>VLOOKUP(B3497,辅助信息!E:M,9,FALSE)</f>
        <v>ZTWM-CDGS-XS-2025-0073-五冶天府-成都怡心湖片区及龙泉驿医院等项目</v>
      </c>
      <c r="R3497" s="18" t="str">
        <f>_xlfn._xlws.FILTER(辅助信息!D:D,辅助信息!E:E=B3497)</f>
        <v>五冶建设成都怡心湖片区及龙泉驿医院等项目</v>
      </c>
    </row>
    <row r="3498" hidden="1" spans="2:18">
      <c r="B3498" s="29" t="s">
        <v>192</v>
      </c>
      <c r="C3498" s="59">
        <v>45918</v>
      </c>
      <c r="D3498" s="29" t="str">
        <f>VLOOKUP(B3498,辅助信息!E:K,7,FALSE)</f>
        <v>JWDDCD2025051800044</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29</v>
      </c>
      <c r="Q3498" s="18" t="str">
        <f>VLOOKUP(B3498,辅助信息!E:M,9,FALSE)</f>
        <v>ZTWM-CDGS-XS-2025-0073-五冶天府-成都怡心湖片区及龙泉驿医院等项目</v>
      </c>
      <c r="R3498" s="18" t="str">
        <f>_xlfn._xlws.FILTER(辅助信息!D:D,辅助信息!E:E=B3498)</f>
        <v>五冶建设成都怡心湖片区及龙泉驿医院等项目</v>
      </c>
    </row>
    <row r="3499" hidden="1" spans="2:18">
      <c r="B3499" s="29" t="s">
        <v>192</v>
      </c>
      <c r="C3499" s="59">
        <v>45918</v>
      </c>
      <c r="D3499" s="29" t="str">
        <f>VLOOKUP(B3499,辅助信息!E:K,7,FALSE)</f>
        <v>JWDDCD2025051800044</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29</v>
      </c>
      <c r="Q3499" s="18" t="str">
        <f>VLOOKUP(B3499,辅助信息!E:M,9,FALSE)</f>
        <v>ZTWM-CDGS-XS-2025-0073-五冶天府-成都怡心湖片区及龙泉驿医院等项目</v>
      </c>
      <c r="R3499" s="18" t="str">
        <f>_xlfn._xlws.FILTER(辅助信息!D:D,辅助信息!E:E=B3499)</f>
        <v>五冶建设成都怡心湖片区及龙泉驿医院等项目</v>
      </c>
    </row>
    <row r="3500" hidden="1" spans="2:18">
      <c r="B3500" s="29" t="s">
        <v>192</v>
      </c>
      <c r="C3500" s="59">
        <v>45918</v>
      </c>
      <c r="D3500" s="29" t="str">
        <f>VLOOKUP(B3500,辅助信息!E:K,7,FALSE)</f>
        <v>JWDDCD2025051800044</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29</v>
      </c>
      <c r="Q3500" s="18" t="str">
        <f>VLOOKUP(B3500,辅助信息!E:M,9,FALSE)</f>
        <v>ZTWM-CDGS-XS-2025-0073-五冶天府-成都怡心湖片区及龙泉驿医院等项目</v>
      </c>
      <c r="R3500" s="18" t="str">
        <f>_xlfn._xlws.FILTER(辅助信息!D:D,辅助信息!E:E=B3500)</f>
        <v>五冶建设成都怡心湖片区及龙泉驿医院等项目</v>
      </c>
    </row>
    <row r="3501" hidden="1" spans="2:18">
      <c r="B3501" s="29" t="s">
        <v>192</v>
      </c>
      <c r="C3501" s="59">
        <v>45918</v>
      </c>
      <c r="D3501" s="29" t="str">
        <f>VLOOKUP(B3501,辅助信息!E:K,7,FALSE)</f>
        <v>JWDDCD2025051800044</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29</v>
      </c>
      <c r="Q3501" s="18" t="str">
        <f>VLOOKUP(B3501,辅助信息!E:M,9,FALSE)</f>
        <v>ZTWM-CDGS-XS-2025-0073-五冶天府-成都怡心湖片区及龙泉驿医院等项目</v>
      </c>
      <c r="R3501" s="18" t="str">
        <f>_xlfn._xlws.FILTER(辅助信息!D:D,辅助信息!E:E=B3501)</f>
        <v>五冶建设成都怡心湖片区及龙泉驿医院等项目</v>
      </c>
    </row>
    <row r="3502" hidden="1" spans="2:18">
      <c r="B3502" s="29" t="s">
        <v>192</v>
      </c>
      <c r="C3502" s="59">
        <v>45918</v>
      </c>
      <c r="D3502" s="29" t="str">
        <f>VLOOKUP(B3502,辅助信息!E:K,7,FALSE)</f>
        <v>JWDDCD2025051800044</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29</v>
      </c>
      <c r="Q3502" s="18" t="str">
        <f>VLOOKUP(B3502,辅助信息!E:M,9,FALSE)</f>
        <v>ZTWM-CDGS-XS-2025-0073-五冶天府-成都怡心湖片区及龙泉驿医院等项目</v>
      </c>
      <c r="R3502" s="18" t="str">
        <f>_xlfn._xlws.FILTER(辅助信息!D:D,辅助信息!E:E=B3502)</f>
        <v>五冶建设成都怡心湖片区及龙泉驿医院等项目</v>
      </c>
    </row>
    <row r="3503" hidden="1" spans="2:18">
      <c r="B3503" s="29" t="s">
        <v>192</v>
      </c>
      <c r="C3503" s="59">
        <v>45918</v>
      </c>
      <c r="D3503" s="29" t="str">
        <f>VLOOKUP(B3503,辅助信息!E:K,7,FALSE)</f>
        <v>JWDDCD2025051800044</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29</v>
      </c>
      <c r="Q3503" s="18" t="str">
        <f>VLOOKUP(B3503,辅助信息!E:M,9,FALSE)</f>
        <v>ZTWM-CDGS-XS-2025-0073-五冶天府-成都怡心湖片区及龙泉驿医院等项目</v>
      </c>
      <c r="R3503" s="18" t="str">
        <f>_xlfn._xlws.FILTER(辅助信息!D:D,辅助信息!E:E=B3503)</f>
        <v>五冶建设成都怡心湖片区及龙泉驿医院等项目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_xlfn._xlws.FILTER(辅助信息!D:D,辅助信息!E:E=B3510)</f>
        <v>乐山市校地共建产教融合基地配套设施项目（一,二标段）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_xlfn._xlws.FILTER(辅助信息!D:D,辅助信息!E:E=B3511)</f>
        <v>乐山市校地共建产教融合基地配套设施项目（一,二标段）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_xlfn._xlws.FILTER(辅助信息!D:D,辅助信息!E:E=B3512)</f>
        <v>乐山市校地共建产教融合基地配套设施项目（一,二标段）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_xlfn._xlws.FILTER(辅助信息!D:D,辅助信息!E:E=B3513)</f>
        <v>乐山市校地共建产教融合基地配套设施项目（一,二标段）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_xlfn._xlws.FILTER(辅助信息!D:D,辅助信息!E:E=B3514)</f>
        <v>乐山市校地共建产教融合基地配套设施项目（一,二标段）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_xlfn._xlws.FILTER(辅助信息!D:D,辅助信息!E:E=B3515)</f>
        <v>乐山市校地共建产教融合基地配套设施项目（一,二标段）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_xlfn._xlws.FILTER(辅助信息!D:D,辅助信息!E:E=B3516)</f>
        <v>乐山市校地共建产教融合基地配套设施项目（一,二标段）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_xlfn._xlws.FILTER(辅助信息!D:D,辅助信息!E:E=B3517)</f>
        <v>乐山市校地共建产教融合基地配套设施项目（一,二标段）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_xlfn._xlws.FILTER(辅助信息!D:D,辅助信息!E:E=B3518)</f>
        <v>乐山市校地共建产教融合基地配套设施项目（一,二标段）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_xlfn._xlws.FILTER(辅助信息!D:D,辅助信息!E:E=B3519)</f>
        <v>乐山市校地共建产教融合基地配套设施项目（一,二标段）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_xlfn._xlws.FILTER(辅助信息!D:D,辅助信息!E:E=B3520)</f>
        <v>乐山市校地共建产教融合基地配套设施项目（一,二标段）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_xlfn._xlws.FILTER(辅助信息!D:D,辅助信息!E:E=B3521)</f>
        <v>乐山市校地共建产教融合基地配套设施项目（一,二标段）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_xlfn._xlws.FILTER(辅助信息!D:D,辅助信息!E:E=B3522)</f>
        <v>乐山市校地共建产教融合基地配套设施项目（一,二标段）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_xlfn._xlws.FILTER(辅助信息!D:D,辅助信息!E:E=B3523)</f>
        <v>乐山市校地共建产教融合基地配套设施项目（一,二标段）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_xlfn._xlws.FILTER(辅助信息!D:D,辅助信息!E:E=B3524)</f>
        <v>乐山市校地共建产教融合基地配套设施项目（一,二标段）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_xlfn._xlws.FILTER(辅助信息!D:D,辅助信息!E:E=B3525)</f>
        <v>乐山市校地共建产教融合基地配套设施项目（一,二标段）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_xlfn._xlws.FILTER(辅助信息!D:D,辅助信息!E:E=B3526)</f>
        <v>乐山市校地共建产教融合基地配套设施项目（一,二标段）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_xlfn._xlws.FILTER(辅助信息!D:D,辅助信息!E:E=B3527)</f>
        <v>乐山市校地共建产教融合基地配套设施项目（一,二标段）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32</v>
      </c>
      <c r="Q3528" s="18" t="str">
        <f>VLOOKUP(B3528,辅助信息!E:M,9,FALSE)</f>
        <v>ZTWM-CDGS-XS-2024-0134-商投建工达州中医药科技成果示范园项目</v>
      </c>
      <c r="R3528" s="18" t="str">
        <f>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32</v>
      </c>
      <c r="Q3529" s="18" t="str">
        <f>VLOOKUP(B3529,辅助信息!E:M,9,FALSE)</f>
        <v>ZTWM-CDGS-XS-2024-0134-商投建工达州中医药科技成果示范园项目</v>
      </c>
      <c r="R3529" s="18" t="str">
        <f>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32</v>
      </c>
      <c r="Q3530" s="18" t="str">
        <f>VLOOKUP(B3530,辅助信息!E:M,9,FALSE)</f>
        <v>ZTWM-CDGS-XS-2024-0134-商投建工达州中医药科技成果示范园项目</v>
      </c>
      <c r="R3530" s="18" t="str">
        <f>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32</v>
      </c>
      <c r="Q3531" s="18" t="str">
        <f>VLOOKUP(B3531,辅助信息!E:M,9,FALSE)</f>
        <v>ZTWM-CDGS-XS-2024-0134-商投建工达州中医药科技成果示范园项目</v>
      </c>
      <c r="R3531" s="18" t="str">
        <f>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32</v>
      </c>
      <c r="Q3532" s="18" t="str">
        <f>VLOOKUP(B3532,辅助信息!E:M,9,FALSE)</f>
        <v>ZTWM-CDGS-XS-2024-0134-商投建工达州中医药科技成果示范园项目</v>
      </c>
      <c r="R3532" s="18" t="str">
        <f>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32</v>
      </c>
      <c r="Q3533" s="18" t="str">
        <f>VLOOKUP(B3533,辅助信息!E:M,9,FALSE)</f>
        <v>ZTWM-CDGS-XS-2024-0134-商投建工达州中医药科技成果示范园项目</v>
      </c>
      <c r="R3533" s="18" t="str">
        <f>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32</v>
      </c>
      <c r="Q3534" s="18" t="str">
        <f>VLOOKUP(B3534,辅助信息!E:M,9,FALSE)</f>
        <v>ZTWM-CDGS-XS-2025-0033-中铁武汉电气化局集团有限公司成达万高速铁路强电工程项目</v>
      </c>
      <c r="R3534" s="18" t="str">
        <f>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32</v>
      </c>
      <c r="Q3535" s="18" t="str">
        <f>VLOOKUP(B3535,辅助信息!E:M,9,FALSE)</f>
        <v>ZTWM-CDGS-XS-2025-0033-中铁武汉电气化局集团有限公司成达万高速铁路强电工程项目</v>
      </c>
      <c r="R3535" s="18" t="str">
        <f>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32</v>
      </c>
      <c r="Q3536" s="18" t="str">
        <f>VLOOKUP(B3536,辅助信息!E:M,9,FALSE)</f>
        <v>ZTWM-CDGS-XS-2025-0033-中铁武汉电气化局集团有限公司成达万高速铁路强电工程项目</v>
      </c>
      <c r="R3536" s="18" t="str">
        <f>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32</v>
      </c>
      <c r="Q3537" s="18" t="str">
        <f>VLOOKUP(B3537,辅助信息!E:M,9,FALSE)</f>
        <v>ZTWM-CDGS-XS-2025-0033-中铁武汉电气化局集团有限公司成达万高速铁路强电工程项目</v>
      </c>
      <c r="R3537" s="18" t="str">
        <f>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31</v>
      </c>
      <c r="Q3538" s="18" t="str">
        <f>VLOOKUP(B3538,辅助信息!E:M,9,FALSE)</f>
        <v>ZTWM-CDGS-XS-2024-0134-商投建工达州中医药科技成果示范园项目</v>
      </c>
      <c r="R3538" s="18" t="str">
        <f>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31</v>
      </c>
      <c r="Q3539" s="18" t="str">
        <f>VLOOKUP(B3539,辅助信息!E:M,9,FALSE)</f>
        <v>ZTWM-CDGS-XS-2024-0134-商投建工达州中医药科技成果示范园项目</v>
      </c>
      <c r="R3539" s="18" t="str">
        <f>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31</v>
      </c>
      <c r="Q3540" s="18" t="str">
        <f>VLOOKUP(B3540,辅助信息!E:M,9,FALSE)</f>
        <v>ZTWM-CDGS-XS-2024-0134-商投建工达州中医药科技成果示范园项目</v>
      </c>
      <c r="R3540" s="18" t="str">
        <f>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_xlfn._xlws.FILTER(辅助信息!D:D,辅助信息!E:E=B3541)</f>
        <v>商投建工达州中医药科技园</v>
      </c>
    </row>
    <row r="3542" hidden="1" spans="2:18">
      <c r="B3542" s="109" t="s">
        <v>167</v>
      </c>
      <c r="C3542" s="59">
        <v>45919</v>
      </c>
      <c r="D3542" s="109" t="str">
        <f>VLOOKUP(B3542,辅助信息!E:K,7,FALSE)</f>
        <v>JWDDCD2025051800044</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29</v>
      </c>
      <c r="Q3542" s="18" t="str">
        <f>VLOOKUP(B3542,辅助信息!E:M,9,FALSE)</f>
        <v>ZTWM-CDGS-XS-2025-0073-五冶天府-成都怡心湖片区及龙泉驿医院等项目</v>
      </c>
      <c r="R3542" s="18" t="str">
        <f>_xlfn._xlws.FILTER(辅助信息!D:D,辅助信息!E:E=B3542)</f>
        <v>五冶建设成都怡心湖片区及龙泉驿医院等项目</v>
      </c>
    </row>
    <row r="3543" hidden="1" spans="2:18">
      <c r="B3543" s="109" t="s">
        <v>167</v>
      </c>
      <c r="C3543" s="59">
        <v>45919</v>
      </c>
      <c r="D3543" s="109" t="str">
        <f>VLOOKUP(B3543,辅助信息!E:K,7,FALSE)</f>
        <v>JWDDCD2025051800044</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29</v>
      </c>
      <c r="Q3543" s="18" t="str">
        <f>VLOOKUP(B3543,辅助信息!E:M,9,FALSE)</f>
        <v>ZTWM-CDGS-XS-2025-0073-五冶天府-成都怡心湖片区及龙泉驿医院等项目</v>
      </c>
      <c r="R3543" s="18" t="str">
        <f>_xlfn._xlws.FILTER(辅助信息!D:D,辅助信息!E:E=B3543)</f>
        <v>五冶建设成都怡心湖片区及龙泉驿医院等项目</v>
      </c>
    </row>
    <row r="3544" hidden="1" spans="1:18">
      <c r="A3544" s="46" t="s">
        <v>178</v>
      </c>
      <c r="B3544" s="109" t="s">
        <v>192</v>
      </c>
      <c r="C3544" s="59">
        <v>45919</v>
      </c>
      <c r="D3544" s="109" t="str">
        <f>VLOOKUP(B3544,辅助信息!E:K,7,FALSE)</f>
        <v>JWDDCD2025051800044</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29</v>
      </c>
      <c r="Q3544" s="18" t="str">
        <f>VLOOKUP(B3544,辅助信息!E:M,9,FALSE)</f>
        <v>ZTWM-CDGS-XS-2025-0073-五冶天府-成都怡心湖片区及龙泉驿医院等项目</v>
      </c>
      <c r="R3544" s="18" t="str">
        <f>_xlfn._xlws.FILTER(辅助信息!D:D,辅助信息!E:E=B3544)</f>
        <v>五冶建设成都怡心湖片区及龙泉驿医院等项目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29</v>
      </c>
      <c r="Q3545" s="18" t="str">
        <f>VLOOKUP(B3545,辅助信息!E:M,9,FALSE)</f>
        <v>ZTWM-CDGS-XS-2024-0030-华西集采-简州大道</v>
      </c>
      <c r="R3545" s="18" t="str">
        <f>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29</v>
      </c>
      <c r="Q3546" s="18" t="str">
        <f>VLOOKUP(B3546,辅助信息!E:M,9,FALSE)</f>
        <v>ZTWM-CDGS-XS-2024-0030-华西集采-简州大道</v>
      </c>
      <c r="R3546" s="18" t="str">
        <f>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29</v>
      </c>
      <c r="Q3547" s="18" t="str">
        <f>VLOOKUP(B3547,辅助信息!E:M,9,FALSE)</f>
        <v>ZTWM-CDGS-XS-2024-0030-华西集采-简州大道</v>
      </c>
      <c r="R3547" s="18" t="str">
        <f>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29</v>
      </c>
      <c r="Q3548" s="18" t="str">
        <f>VLOOKUP(B3548,辅助信息!E:M,9,FALSE)</f>
        <v>ZTWM-CDGS-XS-2024-0030-华西集采-简州大道</v>
      </c>
      <c r="R3548" s="18" t="str">
        <f>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29</v>
      </c>
      <c r="Q3549" s="18" t="str">
        <f>VLOOKUP(B3549,辅助信息!E:M,9,FALSE)</f>
        <v>ZTWM-CDGS-XS-2024-0030-华西集采-简州大道</v>
      </c>
      <c r="R3549" s="18" t="str">
        <f>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29</v>
      </c>
      <c r="Q3550" s="18" t="str">
        <f>VLOOKUP(B3550,辅助信息!E:M,9,FALSE)</f>
        <v>ZTWM-CDGS-XS-2024-0030-华西集采-简州大道</v>
      </c>
      <c r="R3550" s="18" t="str">
        <f>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30</v>
      </c>
      <c r="Q3551" s="18" t="str">
        <f>VLOOKUP(B3551,辅助信息!E:M,9,FALSE)</f>
        <v>ZTWM-CDGS-XS-2025-0126-四川机司-乐山市校地共建产教融合基地配套设施项目施工二标段钢筋采购合同</v>
      </c>
      <c r="R3551" s="18" t="str">
        <f>_xlfn._xlws.FILTER(辅助信息!D:D,辅助信息!E:E=B3551)</f>
        <v>乐山市校地共建产教融合基地配套设施项目（一,二标段）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30</v>
      </c>
      <c r="Q3552" s="18" t="str">
        <f>VLOOKUP(B3552,辅助信息!E:M,9,FALSE)</f>
        <v>ZTWM-CDGS-XS-2025-0126-四川机司-乐山市校地共建产教融合基地配套设施项目施工二标段钢筋采购合同</v>
      </c>
      <c r="R3552" s="18" t="str">
        <f>_xlfn._xlws.FILTER(辅助信息!D:D,辅助信息!E:E=B3552)</f>
        <v>乐山市校地共建产教融合基地配套设施项目（一,二标段）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30</v>
      </c>
      <c r="Q3553" s="18" t="str">
        <f>VLOOKUP(B3553,辅助信息!E:M,9,FALSE)</f>
        <v>ZTWM-CDGS-XS-2025-0126-四川机司-乐山市校地共建产教融合基地配套设施项目施工二标段钢筋采购合同</v>
      </c>
      <c r="R3553" s="18" t="str">
        <f>_xlfn._xlws.FILTER(辅助信息!D:D,辅助信息!E:E=B3553)</f>
        <v>乐山市校地共建产教融合基地配套设施项目（一,二标段）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30</v>
      </c>
      <c r="Q3554" s="18" t="str">
        <f>VLOOKUP(B3554,辅助信息!E:M,9,FALSE)</f>
        <v>ZTWM-CDGS-XS-2025-0126-四川机司-乐山市校地共建产教融合基地配套设施项目施工二标段钢筋采购合同</v>
      </c>
      <c r="R3554" s="18" t="str">
        <f>_xlfn._xlws.FILTER(辅助信息!D:D,辅助信息!E:E=B3554)</f>
        <v>乐山市校地共建产教融合基地配套设施项目（一,二标段）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30</v>
      </c>
      <c r="Q3555" s="18" t="str">
        <f>VLOOKUP(B3555,辅助信息!E:M,9,FALSE)</f>
        <v>ZTWM-CDGS-XS-2025-0126-四川机司-乐山市校地共建产教融合基地配套设施项目施工二标段钢筋采购合同</v>
      </c>
      <c r="R3555" s="18" t="str">
        <f>_xlfn._xlws.FILTER(辅助信息!D:D,辅助信息!E:E=B3555)</f>
        <v>乐山市校地共建产教融合基地配套设施项目（一,二标段）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30</v>
      </c>
      <c r="Q3556" s="18" t="str">
        <f>VLOOKUP(B3556,辅助信息!E:M,9,FALSE)</f>
        <v>ZTWM-CDGS-XS-2025-0126-四川机司-乐山市校地共建产教融合基地配套设施项目施工二标段钢筋采购合同</v>
      </c>
      <c r="R3556" s="18" t="str">
        <f>_xlfn._xlws.FILTER(辅助信息!D:D,辅助信息!E:E=B3556)</f>
        <v>乐山市校地共建产教融合基地配套设施项目（一,二标段）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30</v>
      </c>
      <c r="Q3557" s="18" t="str">
        <f>VLOOKUP(B3557,辅助信息!E:M,9,FALSE)</f>
        <v>ZTWM-CDGS-XS-2025-0126-四川机司-乐山市校地共建产教融合基地配套设施项目施工二标段钢筋采购合同</v>
      </c>
      <c r="R3557" s="18" t="str">
        <f>_xlfn._xlws.FILTER(辅助信息!D:D,辅助信息!E:E=B3557)</f>
        <v>乐山市校地共建产教融合基地配套设施项目（一,二标段）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30</v>
      </c>
      <c r="Q3558" s="18" t="str">
        <f>VLOOKUP(B3558,辅助信息!E:M,9,FALSE)</f>
        <v>ZTWM-CDGS-XS-2025-0126-四川机司-乐山市校地共建产教融合基地配套设施项目施工二标段钢筋采购合同</v>
      </c>
      <c r="R3558" s="18" t="str">
        <f>_xlfn._xlws.FILTER(辅助信息!D:D,辅助信息!E:E=B3558)</f>
        <v>乐山市校地共建产教融合基地配套设施项目（一,二标段）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30</v>
      </c>
      <c r="Q3559" s="18" t="str">
        <f>VLOOKUP(B3559,辅助信息!E:M,9,FALSE)</f>
        <v>ZTWM-CDGS-XS-2025-0126-四川机司-乐山市校地共建产教融合基地配套设施项目施工二标段钢筋采购合同</v>
      </c>
      <c r="R3559" s="18" t="str">
        <f>_xlfn._xlws.FILTER(辅助信息!D:D,辅助信息!E:E=B3559)</f>
        <v>乐山市校地共建产教融合基地配套设施项目（一,二标段）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30</v>
      </c>
      <c r="Q3560" s="18" t="str">
        <f>VLOOKUP(B3560,辅助信息!E:M,9,FALSE)</f>
        <v>ZTWM-CDGS-XS-2025-0126-四川机司-乐山市校地共建产教融合基地配套设施项目施工二标段钢筋采购合同</v>
      </c>
      <c r="R3560" s="18" t="str">
        <f>_xlfn._xlws.FILTER(辅助信息!D:D,辅助信息!E:E=B3560)</f>
        <v>乐山市校地共建产教融合基地配套设施项目（一,二标段）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30</v>
      </c>
      <c r="Q3561" s="18" t="str">
        <f>VLOOKUP(B3561,辅助信息!E:M,9,FALSE)</f>
        <v>ZTWM-CDGS-XS-2025-0126-四川机司-乐山市校地共建产教融合基地配套设施项目施工二标段钢筋采购合同</v>
      </c>
      <c r="R3561" s="18" t="str">
        <f>_xlfn._xlws.FILTER(辅助信息!D:D,辅助信息!E:E=B3561)</f>
        <v>乐山市校地共建产教融合基地配套设施项目（一,二标段）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30</v>
      </c>
      <c r="Q3562" s="18" t="str">
        <f>VLOOKUP(B3562,辅助信息!E:M,9,FALSE)</f>
        <v>ZTWM-CDGS-XS-2025-0126-四川机司-乐山市校地共建产教融合基地配套设施项目施工二标段钢筋采购合同</v>
      </c>
      <c r="R3562" s="18" t="str">
        <f>_xlfn._xlws.FILTER(辅助信息!D:D,辅助信息!E:E=B3562)</f>
        <v>乐山市校地共建产教融合基地配套设施项目（一,二标段）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30</v>
      </c>
      <c r="Q3563" s="18" t="str">
        <f>VLOOKUP(B3563,辅助信息!E:M,9,FALSE)</f>
        <v>ZTWM-CDGS-XS-2025-0126-四川机司-乐山市校地共建产教融合基地配套设施项目施工二标段钢筋采购合同</v>
      </c>
      <c r="R3563" s="18" t="str">
        <f>_xlfn._xlws.FILTER(辅助信息!D:D,辅助信息!E:E=B3563)</f>
        <v>乐山市校地共建产教融合基地配套设施项目（一,二标段）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30</v>
      </c>
      <c r="Q3564" s="18" t="str">
        <f>VLOOKUP(B3564,辅助信息!E:M,9,FALSE)</f>
        <v>ZTWM-CDGS-XS-2025-0126-四川机司-乐山市校地共建产教融合基地配套设施项目施工二标段钢筋采购合同</v>
      </c>
      <c r="R3564" s="18" t="str">
        <f>_xlfn._xlws.FILTER(辅助信息!D:D,辅助信息!E:E=B3564)</f>
        <v>乐山市校地共建产教融合基地配套设施项目（一,二标段）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_xlfn._xlws.FILTER(辅助信息!D:D,辅助信息!E:E=B3565)</f>
        <v>乐山市校地共建产教融合基地配套设施项目（一,二标段）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_xlfn._xlws.FILTER(辅助信息!D:D,辅助信息!E:E=B3566)</f>
        <v>乐山市校地共建产教融合基地配套设施项目（一,二标段）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_xlfn._xlws.FILTER(辅助信息!D:D,辅助信息!E:E=B3567)</f>
        <v>乐山市校地共建产教融合基地配套设施项目（一,二标段）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_xlfn._xlws.FILTER(辅助信息!D:D,辅助信息!E:E=B3568)</f>
        <v>乐山市校地共建产教融合基地配套设施项目（一,二标段）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_xlfn._xlws.FILTER(辅助信息!D:D,辅助信息!E:E=B3569)</f>
        <v>乐山市校地共建产教融合基地配套设施项目（一,二标段）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_xlfn._xlws.FILTER(辅助信息!D:D,辅助信息!E:E=B3570)</f>
        <v>乐山市校地共建产教融合基地配套设施项目（一,二标段）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_xlfn._xlws.FILTER(辅助信息!D:D,辅助信息!E:E=B3571)</f>
        <v>乐山市校地共建产教融合基地配套设施项目（一,二标段）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30</v>
      </c>
      <c r="Q3572" s="18" t="str">
        <f>VLOOKUP(B3572,辅助信息!E:M,9,FALSE)</f>
        <v>ZTWM-CDYXGS-XS-2025-0014-宜宾兴港建材-三江新区长江工业园片区保障性租赁住房建设项目</v>
      </c>
      <c r="R3572" s="18" t="str">
        <f>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30</v>
      </c>
      <c r="Q3573" s="18" t="str">
        <f>VLOOKUP(B3573,辅助信息!E:M,9,FALSE)</f>
        <v>ZTWM-CDYXGS-XS-2025-0014-宜宾兴港建材-三江新区长江工业园片区保障性租赁住房建设项目</v>
      </c>
      <c r="R3573" s="18" t="str">
        <f>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30</v>
      </c>
      <c r="Q3574" s="18" t="str">
        <f>VLOOKUP(B3574,辅助信息!E:M,9,FALSE)</f>
        <v>ZTWM-CDYXGS-XS-2025-0014-宜宾兴港建材-三江新区长江工业园片区保障性租赁住房建设项目</v>
      </c>
      <c r="R3574" s="18" t="str">
        <f>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30</v>
      </c>
      <c r="Q3575" s="18" t="str">
        <f>VLOOKUP(B3575,辅助信息!E:M,9,FALSE)</f>
        <v>ZTWM-CDYXGS-XS-2025-0014-宜宾兴港建材-三江新区长江工业园片区保障性租赁住房建设项目</v>
      </c>
      <c r="R3575" s="18" t="str">
        <f>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30</v>
      </c>
      <c r="Q3576" s="18" t="str">
        <f>VLOOKUP(B3576,辅助信息!E:M,9,FALSE)</f>
        <v>ZTWM-CDYXGS-XS-2025-0014-宜宾兴港建材-三江新区长江工业园片区保障性租赁住房建设项目</v>
      </c>
      <c r="R3576" s="18" t="str">
        <f>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30</v>
      </c>
      <c r="Q3577" s="18" t="str">
        <f>VLOOKUP(B3577,辅助信息!E:M,9,FALSE)</f>
        <v>ZTWM-CDYXGS-XS-2025-0014-宜宾兴港建材-三江新区长江工业园片区保障性租赁住房建设项目</v>
      </c>
      <c r="R3577" s="18" t="str">
        <f>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30</v>
      </c>
      <c r="Q3578" s="18" t="str">
        <f>VLOOKUP(B3578,辅助信息!E:M,9,FALSE)</f>
        <v>ZTWM-CDYXGS-XS-2025-0014-宜宾兴港建材-三江新区长江工业园片区保障性租赁住房建设项目</v>
      </c>
      <c r="R3578" s="18" t="str">
        <f>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30</v>
      </c>
      <c r="Q3579" s="18" t="str">
        <f>VLOOKUP(B3579,辅助信息!E:M,9,FALSE)</f>
        <v>ZTWM-CDYXGS-XS-2025-0014-宜宾兴港建材-三江新区长江工业园片区保障性租赁住房建设项目</v>
      </c>
      <c r="R3579" s="18" t="str">
        <f>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30</v>
      </c>
      <c r="Q3580" s="18" t="str">
        <f>VLOOKUP(B3580,辅助信息!E:M,9,FALSE)</f>
        <v>ZTWM-CDYXGS-XS-2025-0014-宜宾兴港建材-三江新区长江工业园片区保障性租赁住房建设项目</v>
      </c>
      <c r="R3580" s="18" t="str">
        <f>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30</v>
      </c>
      <c r="Q3581" s="18" t="str">
        <f>VLOOKUP(B3581,辅助信息!E:M,9,FALSE)</f>
        <v>ZTWM-CDYXGS-XS-2025-0014-宜宾兴港建材-三江新区长江工业园片区保障性租赁住房建设项目</v>
      </c>
      <c r="R3581" s="18" t="str">
        <f>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32</v>
      </c>
      <c r="Q3582" s="18" t="str">
        <f>VLOOKUP(B3582,辅助信息!E:M,9,FALSE)</f>
        <v>ZTWM-CDGS-XS-2025-0033-中铁武汉电气化局集团有限公司成达万高速铁路强电工程项目</v>
      </c>
      <c r="R3582" s="18" t="str">
        <f>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32</v>
      </c>
      <c r="Q3583" s="18" t="str">
        <f>VLOOKUP(B3583,辅助信息!E:M,9,FALSE)</f>
        <v>ZTWM-CDGS-XS-2025-0033-中铁武汉电气化局集团有限公司成达万高速铁路强电工程项目</v>
      </c>
      <c r="R3583" s="18" t="str">
        <f>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32</v>
      </c>
      <c r="Q3584" s="18" t="str">
        <f>VLOOKUP(B3584,辅助信息!E:M,9,FALSE)</f>
        <v>ZTWM-CDGS-XS-2025-0033-中铁武汉电气化局集团有限公司成达万高速铁路强电工程项目</v>
      </c>
      <c r="R3584" s="18" t="str">
        <f>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32</v>
      </c>
      <c r="Q3585" s="18" t="str">
        <f>VLOOKUP(B3585,辅助信息!E:M,9,FALSE)</f>
        <v>ZTWM-CDGS-XS-2025-0033-中铁武汉电气化局集团有限公司成达万高速铁路强电工程项目</v>
      </c>
      <c r="R3585" s="18" t="str">
        <f>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31</v>
      </c>
      <c r="Q3586" s="18" t="str">
        <f>VLOOKUP(B3586,辅助信息!E:M,9,FALSE)</f>
        <v>ZTWM-CDGS-XS-2024-0134-商投建工达州中医药科技成果示范园项目</v>
      </c>
      <c r="R3586" s="18" t="str">
        <f>_xlfn._xlws.FILTER(辅助信息!D:D,辅助信息!E:E=B3586)</f>
        <v>商投建工达州中医药科技园</v>
      </c>
    </row>
    <row r="3587" hidden="1" spans="2:18">
      <c r="B3587" s="109" t="s">
        <v>167</v>
      </c>
      <c r="C3587" s="59">
        <v>45922</v>
      </c>
      <c r="D3587" s="109" t="str">
        <f>VLOOKUP(B3587,辅助信息!E:K,7,FALSE)</f>
        <v>JWDDCD2025051800044</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29</v>
      </c>
      <c r="Q3587" s="18" t="str">
        <f>VLOOKUP(B3587,辅助信息!E:M,9,FALSE)</f>
        <v>ZTWM-CDGS-XS-2025-0073-五冶天府-成都怡心湖片区及龙泉驿医院等项目</v>
      </c>
      <c r="R3587" s="18" t="str">
        <f>_xlfn._xlws.FILTER(辅助信息!D:D,辅助信息!E:E=B3587)</f>
        <v>五冶建设成都怡心湖片区及龙泉驿医院等项目</v>
      </c>
    </row>
    <row r="3588" hidden="1" spans="2:18">
      <c r="B3588" s="109" t="s">
        <v>167</v>
      </c>
      <c r="C3588" s="59">
        <v>45922</v>
      </c>
      <c r="D3588" s="109" t="str">
        <f>VLOOKUP(B3588,辅助信息!E:K,7,FALSE)</f>
        <v>JWDDCD2025051800044</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29</v>
      </c>
      <c r="Q3588" s="18" t="str">
        <f>VLOOKUP(B3588,辅助信息!E:M,9,FALSE)</f>
        <v>ZTWM-CDGS-XS-2025-0073-五冶天府-成都怡心湖片区及龙泉驿医院等项目</v>
      </c>
      <c r="R3588" s="18" t="str">
        <f>_xlfn._xlws.FILTER(辅助信息!D:D,辅助信息!E:E=B3588)</f>
        <v>五冶建设成都怡心湖片区及龙泉驿医院等项目</v>
      </c>
    </row>
    <row r="3589" hidden="1" spans="1:18">
      <c r="A3589" s="46" t="s">
        <v>178</v>
      </c>
      <c r="B3589" s="109" t="s">
        <v>192</v>
      </c>
      <c r="C3589" s="59">
        <v>45921</v>
      </c>
      <c r="D3589" s="109" t="str">
        <f>VLOOKUP(B3589,辅助信息!E:K,7,FALSE)</f>
        <v>JWDDCD2025051800044</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29</v>
      </c>
      <c r="Q3589" s="18" t="str">
        <f>VLOOKUP(B3589,辅助信息!E:M,9,FALSE)</f>
        <v>ZTWM-CDGS-XS-2025-0073-五冶天府-成都怡心湖片区及龙泉驿医院等项目</v>
      </c>
      <c r="R3589" s="18" t="str">
        <f>_xlfn._xlws.FILTER(辅助信息!D:D,辅助信息!E:E=B3589)</f>
        <v>五冶建设成都怡心湖片区及龙泉驿医院等项目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29</v>
      </c>
      <c r="Q3590" s="18" t="str">
        <f>VLOOKUP(B3590,辅助信息!E:M,9,FALSE)</f>
        <v>ZTWM-CDGS-XS-2024-0030-华西集采-简州大道</v>
      </c>
      <c r="R3590" s="18" t="str">
        <f>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29</v>
      </c>
      <c r="Q3591" s="18" t="str">
        <f>VLOOKUP(B3591,辅助信息!E:M,9,FALSE)</f>
        <v>ZTWM-CDGS-XS-2024-0030-华西集采-简州大道</v>
      </c>
      <c r="R3591" s="18" t="str">
        <f>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29</v>
      </c>
      <c r="Q3592" s="18" t="str">
        <f>VLOOKUP(B3592,辅助信息!E:M,9,FALSE)</f>
        <v>ZTWM-CDGS-XS-2024-0030-华西集采-简州大道</v>
      </c>
      <c r="R3592" s="18" t="str">
        <f>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29</v>
      </c>
      <c r="Q3593" s="18" t="str">
        <f>VLOOKUP(B3593,辅助信息!E:M,9,FALSE)</f>
        <v>ZTWM-CDGS-XS-2024-0030-华西集采-简州大道</v>
      </c>
      <c r="R3593" s="18" t="str">
        <f>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30</v>
      </c>
      <c r="Q3594" s="18" t="str">
        <f>VLOOKUP(B3594,辅助信息!E:M,9,FALSE)</f>
        <v>ZTWM-CDYXGS-XS-2025-0014-宜宾兴港建材-三江新区长江工业园片区保障性租赁住房建设项目</v>
      </c>
      <c r="R3594" s="18" t="str">
        <f>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30</v>
      </c>
      <c r="Q3595" s="18" t="str">
        <f>VLOOKUP(B3595,辅助信息!E:M,9,FALSE)</f>
        <v>ZTWM-CDYXGS-XS-2025-0014-宜宾兴港建材-三江新区长江工业园片区保障性租赁住房建设项目</v>
      </c>
      <c r="R3595" s="18" t="str">
        <f>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28</v>
      </c>
      <c r="Q3596" s="18" t="str">
        <f>VLOOKUP(B3596,辅助信息!E:M,9,FALSE)</f>
        <v>ZTWM-CDGS-XS-2025-0073-五冶天府-成都怡心湖片区及龙泉驿医院等项目</v>
      </c>
      <c r="R3596" s="18" t="str">
        <f>_xlfn._xlws.FILTER(辅助信息!D:D,辅助信息!E:E=B3596)</f>
        <v>五冶建设成都怡心湖片区及龙泉驿医院等项目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28</v>
      </c>
      <c r="Q3597" s="18" t="str">
        <f>VLOOKUP(B3597,辅助信息!E:M,9,FALSE)</f>
        <v>ZTWM-CDGS-XS-2024-0179-四川商投-射洪城乡一体化建设项目</v>
      </c>
      <c r="R3597" s="18" t="str">
        <f>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28</v>
      </c>
      <c r="Q3598" s="18" t="str">
        <f>VLOOKUP(B3598,辅助信息!E:M,9,FALSE)</f>
        <v>ZTWM-CDGS-XS-2024-0179-四川商投-射洪城乡一体化建设项目</v>
      </c>
      <c r="R3598" s="18" t="str">
        <f>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28</v>
      </c>
      <c r="Q3599" s="18" t="str">
        <f>VLOOKUP(B3599,辅助信息!E:M,9,FALSE)</f>
        <v>ZTWM-CDGS-XS-2025-0033-中铁武汉电气化局集团有限公司成达万高速铁路强电工程项目</v>
      </c>
      <c r="R3599" s="18" t="str">
        <f>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28</v>
      </c>
      <c r="Q3600" s="18" t="str">
        <f>VLOOKUP(B3600,辅助信息!E:M,9,FALSE)</f>
        <v>ZTWM-CDGS-XS-2025-0033-中铁武汉电气化局集团有限公司成达万高速铁路强电工程项目</v>
      </c>
      <c r="R3600" s="18" t="str">
        <f>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28</v>
      </c>
      <c r="Q3601" s="18" t="str">
        <f>VLOOKUP(B3601,辅助信息!E:M,9,FALSE)</f>
        <v>ZTWM-CDGS-XS-2025-0033-中铁武汉电气化局集团有限公司成达万高速铁路强电工程项目</v>
      </c>
      <c r="R3601" s="18" t="str">
        <f>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28</v>
      </c>
      <c r="Q3602" s="18" t="str">
        <f>VLOOKUP(B3602,辅助信息!E:M,9,FALSE)</f>
        <v>ZTWM-CDGS-XS-2025-0033-中铁武汉电气化局集团有限公司成达万高速铁路强电工程项目</v>
      </c>
      <c r="R3602" s="18" t="str">
        <f>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28</v>
      </c>
      <c r="Q3603" s="18" t="str">
        <f>VLOOKUP(B3603,辅助信息!E:M,9,FALSE)</f>
        <v>ZTWM-CDGS-XS-2025-0033-中铁武汉电气化局集团有限公司成达万高速铁路强电工程项目</v>
      </c>
      <c r="R3603" s="18" t="str">
        <f>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28</v>
      </c>
      <c r="Q3604" s="18" t="str">
        <f>VLOOKUP(B3604,辅助信息!E:M,9,FALSE)</f>
        <v>ZTWM-CDGS-XS-2025-0033-中铁武汉电气化局集团有限公司成达万高速铁路强电工程项目</v>
      </c>
      <c r="R3604" s="18" t="str">
        <f>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28</v>
      </c>
      <c r="Q3605" s="18" t="str">
        <f>VLOOKUP(B3605,辅助信息!E:M,9,FALSE)</f>
        <v>ZTWM-CDGS-XS-2025-0033-中铁武汉电气化局集团有限公司成达万高速铁路强电工程项目</v>
      </c>
      <c r="R3605" s="18" t="str">
        <f>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28</v>
      </c>
      <c r="Q3606" s="18" t="str">
        <f>VLOOKUP(B3606,辅助信息!E:M,9,FALSE)</f>
        <v>ZTWM-CDGS-XS-2025-0033-中铁武汉电气化局集团有限公司成达万高速铁路强电工程项目</v>
      </c>
      <c r="R3606" s="18" t="str">
        <f>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28</v>
      </c>
      <c r="Q3607" s="18" t="str">
        <f>VLOOKUP(B3607,辅助信息!E:M,9,FALSE)</f>
        <v>ZTWM-CDGS-XS-2025-0126-四川机司-乐山市校地共建产教融合基地配套设施项目施工二标段钢筋采购合同</v>
      </c>
      <c r="R3607" s="18" t="str">
        <f>_xlfn._xlws.FILTER(辅助信息!D:D,辅助信息!E:E=B3607)</f>
        <v>乐山市校地共建产教融合基地配套设施项目（一,二标段）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28</v>
      </c>
      <c r="Q3608" s="18" t="str">
        <f>VLOOKUP(B3608,辅助信息!E:M,9,FALSE)</f>
        <v>ZTWM-CDGS-XS-2025-0126-四川机司-乐山市校地共建产教融合基地配套设施项目施工二标段钢筋采购合同</v>
      </c>
      <c r="R3608" s="18" t="str">
        <f>_xlfn._xlws.FILTER(辅助信息!D:D,辅助信息!E:E=B3608)</f>
        <v>乐山市校地共建产教融合基地配套设施项目（一,二标段）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28</v>
      </c>
      <c r="Q3609" s="18" t="str">
        <f>VLOOKUP(B3609,辅助信息!E:M,9,FALSE)</f>
        <v>ZTWM-CDGS-XS-2025-0126-四川机司-乐山市校地共建产教融合基地配套设施项目施工二标段钢筋采购合同</v>
      </c>
      <c r="R3609" s="18" t="str">
        <f>_xlfn._xlws.FILTER(辅助信息!D:D,辅助信息!E:E=B3609)</f>
        <v>乐山市校地共建产教融合基地配套设施项目（一,二标段）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28</v>
      </c>
      <c r="Q3610" s="18" t="str">
        <f>VLOOKUP(B3610,辅助信息!E:M,9,FALSE)</f>
        <v>ZTWM-CDGS-XS-2025-0126-四川机司-乐山市校地共建产教融合基地配套设施项目施工二标段钢筋采购合同</v>
      </c>
      <c r="R3610" s="18" t="str">
        <f>_xlfn._xlws.FILTER(辅助信息!D:D,辅助信息!E:E=B3610)</f>
        <v>乐山市校地共建产教融合基地配套设施项目（一,二标段）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28</v>
      </c>
      <c r="Q3611" s="18" t="str">
        <f>VLOOKUP(B3611,辅助信息!E:M,9,FALSE)</f>
        <v>ZTWM-CDGS-XS-2025-0126-四川机司-乐山市校地共建产教融合基地配套设施项目施工二标段钢筋采购合同</v>
      </c>
      <c r="R3611" s="18" t="str">
        <f>_xlfn._xlws.FILTER(辅助信息!D:D,辅助信息!E:E=B3611)</f>
        <v>乐山市校地共建产教融合基地配套设施项目（一,二标段）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28</v>
      </c>
      <c r="Q3612" s="18" t="str">
        <f>VLOOKUP(B3612,辅助信息!E:M,9,FALSE)</f>
        <v>ZTWM-CDGS-XS-2025-0126-四川机司-乐山市校地共建产教融合基地配套设施项目施工二标段钢筋采购合同</v>
      </c>
      <c r="R3612" s="18" t="str">
        <f>_xlfn._xlws.FILTER(辅助信息!D:D,辅助信息!E:E=B3612)</f>
        <v>乐山市校地共建产教融合基地配套设施项目（一,二标段）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28</v>
      </c>
      <c r="Q3613" s="18" t="str">
        <f>VLOOKUP(B3613,辅助信息!E:M,9,FALSE)</f>
        <v>ZTWM-CDGS-XS-2025-0126-四川机司-乐山市校地共建产教融合基地配套设施项目施工二标段钢筋采购合同</v>
      </c>
      <c r="R3613" s="18" t="str">
        <f>_xlfn._xlws.FILTER(辅助信息!D:D,辅助信息!E:E=B3613)</f>
        <v>乐山市校地共建产教融合基地配套设施项目（一,二标段）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28</v>
      </c>
      <c r="Q3614" s="18" t="str">
        <f>VLOOKUP(B3614,辅助信息!E:M,9,FALSE)</f>
        <v>ZTWM-CDGS-XS-2025-0126-四川机司-乐山市校地共建产教融合基地配套设施项目施工二标段钢筋采购合同</v>
      </c>
      <c r="R3614" s="18" t="str">
        <f>_xlfn._xlws.FILTER(辅助信息!D:D,辅助信息!E:E=B3614)</f>
        <v>乐山市校地共建产教融合基地配套设施项目（一,二标段）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28</v>
      </c>
      <c r="Q3615" s="18" t="str">
        <f>VLOOKUP(B3615,辅助信息!E:M,9,FALSE)</f>
        <v>ZTWM-CDGS-XS-2025-0126-四川机司-乐山市校地共建产教融合基地配套设施项目施工二标段钢筋采购合同</v>
      </c>
      <c r="R3615" s="18" t="str">
        <f>_xlfn._xlws.FILTER(辅助信息!D:D,辅助信息!E:E=B3615)</f>
        <v>乐山市校地共建产教融合基地配套设施项目（一,二标段）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28</v>
      </c>
      <c r="Q3616" s="18" t="str">
        <f>VLOOKUP(B3616,辅助信息!E:M,9,FALSE)</f>
        <v>ZTWM-CDGS-XS-2025-0126-四川机司-乐山市校地共建产教融合基地配套设施项目施工二标段钢筋采购合同</v>
      </c>
      <c r="R3616" s="18" t="str">
        <f>_xlfn._xlws.FILTER(辅助信息!D:D,辅助信息!E:E=B3616)</f>
        <v>乐山市校地共建产教融合基地配套设施项目（一,二标段）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28</v>
      </c>
      <c r="Q3617" s="18" t="str">
        <f>VLOOKUP(B3617,辅助信息!E:M,9,FALSE)</f>
        <v>ZTWM-CDGS-XS-2025-0126-四川机司-乐山市校地共建产教融合基地配套设施项目施工二标段钢筋采购合同</v>
      </c>
      <c r="R3617" s="18" t="str">
        <f>_xlfn._xlws.FILTER(辅助信息!D:D,辅助信息!E:E=B3617)</f>
        <v>乐山市校地共建产教融合基地配套设施项目（一,二标段）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28</v>
      </c>
      <c r="Q3618" s="18" t="str">
        <f>VLOOKUP(B3618,辅助信息!E:M,9,FALSE)</f>
        <v>ZTWM-CDGS-XS-2025-0126-四川机司-乐山市校地共建产教融合基地配套设施项目施工二标段钢筋采购合同</v>
      </c>
      <c r="R3618" s="18" t="str">
        <f>_xlfn._xlws.FILTER(辅助信息!D:D,辅助信息!E:E=B3618)</f>
        <v>乐山市校地共建产教融合基地配套设施项目（一,二标段）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28</v>
      </c>
      <c r="Q3619" s="18" t="str">
        <f>VLOOKUP(B3619,辅助信息!E:M,9,FALSE)</f>
        <v>ZTWM-CDGS-XS-2025-0126-四川机司-乐山市校地共建产教融合基地配套设施项目施工二标段钢筋采购合同</v>
      </c>
      <c r="R3619" s="18" t="str">
        <f>_xlfn._xlws.FILTER(辅助信息!D:D,辅助信息!E:E=B3619)</f>
        <v>乐山市校地共建产教融合基地配套设施项目（一,二标段）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28</v>
      </c>
      <c r="Q3620" s="18" t="str">
        <f>VLOOKUP(B3620,辅助信息!E:M,9,FALSE)</f>
        <v>ZTWM-CDGS-XS-2025-0126-四川机司-乐山市校地共建产教融合基地配套设施项目施工二标段钢筋采购合同</v>
      </c>
      <c r="R3620" s="18" t="str">
        <f>_xlfn._xlws.FILTER(辅助信息!D:D,辅助信息!E:E=B3620)</f>
        <v>乐山市校地共建产教融合基地配套设施项目（一,二标段）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28</v>
      </c>
      <c r="Q3621" s="18" t="str">
        <f>VLOOKUP(B3621,辅助信息!E:M,9,FALSE)</f>
        <v>ZTWM-CDGS-XS-2025-0126-四川机司-乐山市校地共建产教融合基地配套设施项目施工二标段钢筋采购合同</v>
      </c>
      <c r="R3621" s="18" t="str">
        <f>_xlfn._xlws.FILTER(辅助信息!D:D,辅助信息!E:E=B3621)</f>
        <v>乐山市校地共建产教融合基地配套设施项目（一,二标段）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28</v>
      </c>
      <c r="Q3622" s="18" t="str">
        <f>VLOOKUP(B3622,辅助信息!E:M,9,FALSE)</f>
        <v>ZTWM-CDGS-XS-2025-0126-四川机司-乐山市校地共建产教融合基地配套设施项目施工二标段钢筋采购合同</v>
      </c>
      <c r="R3622" s="18" t="str">
        <f>_xlfn._xlws.FILTER(辅助信息!D:D,辅助信息!E:E=B3622)</f>
        <v>乐山市校地共建产教融合基地配套设施项目（一,二标段）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28</v>
      </c>
      <c r="Q3623" s="18" t="str">
        <f>VLOOKUP(B3623,辅助信息!E:M,9,FALSE)</f>
        <v>ZTWM-CDGS-XS-2025-0126-四川机司-乐山市校地共建产教融合基地配套设施项目施工二标段钢筋采购合同</v>
      </c>
      <c r="R3623" s="18" t="str">
        <f>_xlfn._xlws.FILTER(辅助信息!D:D,辅助信息!E:E=B3623)</f>
        <v>乐山市校地共建产教融合基地配套设施项目（一,二标段）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28</v>
      </c>
      <c r="Q3624" s="18" t="str">
        <f>VLOOKUP(B3624,辅助信息!E:M,9,FALSE)</f>
        <v>ZTWM-CDGS-XS-2025-0126-四川机司-乐山市校地共建产教融合基地配套设施项目施工二标段钢筋采购合同</v>
      </c>
      <c r="R3624" s="18" t="str">
        <f>_xlfn._xlws.FILTER(辅助信息!D:D,辅助信息!E:E=B3624)</f>
        <v>乐山市校地共建产教融合基地配套设施项目（一,二标段）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28</v>
      </c>
      <c r="Q3625" s="18" t="str">
        <f>VLOOKUP(B3625,辅助信息!E:M,9,FALSE)</f>
        <v>ZTWM-CDGS-XS-2025-0126-四川机司-乐山市校地共建产教融合基地配套设施项目施工二标段钢筋采购合同</v>
      </c>
      <c r="R3625" s="18" t="str">
        <f>_xlfn._xlws.FILTER(辅助信息!D:D,辅助信息!E:E=B3625)</f>
        <v>乐山市校地共建产教融合基地配套设施项目（一,二标段）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28</v>
      </c>
      <c r="Q3626" s="18" t="str">
        <f>VLOOKUP(B3626,辅助信息!E:M,9,FALSE)</f>
        <v>ZTWM-CDGS-XS-2025-0126-四川机司-乐山市校地共建产教融合基地配套设施项目施工二标段钢筋采购合同</v>
      </c>
      <c r="R3626" s="18" t="str">
        <f>_xlfn._xlws.FILTER(辅助信息!D:D,辅助信息!E:E=B3626)</f>
        <v>乐山市校地共建产教融合基地配套设施项目（一,二标段）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28</v>
      </c>
      <c r="Q3627" s="18" t="str">
        <f>VLOOKUP(B3627,辅助信息!E:M,9,FALSE)</f>
        <v>ZTWM-CDGS-XS-2025-0126-四川机司-乐山市校地共建产教融合基地配套设施项目施工二标段钢筋采购合同</v>
      </c>
      <c r="R3627" s="18" t="str">
        <f>_xlfn._xlws.FILTER(辅助信息!D:D,辅助信息!E:E=B3627)</f>
        <v>乐山市校地共建产教融合基地配套设施项目（一,二标段）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28</v>
      </c>
      <c r="Q3629" s="18" t="str">
        <f>VLOOKUP(B3629,辅助信息!E:M,9,FALSE)</f>
        <v>ZTWM-CDGS-XS-2024-0134-商投建工达州中医药科技成果示范园项目</v>
      </c>
      <c r="R3629" s="18" t="str">
        <f>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28</v>
      </c>
      <c r="Q3630" s="18" t="str">
        <f>VLOOKUP(B3630,辅助信息!E:M,9,FALSE)</f>
        <v>ZTWM-CDGS-XS-2024-0134-商投建工达州中医药科技成果示范园项目</v>
      </c>
      <c r="R3630" s="18" t="str">
        <f>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25</v>
      </c>
      <c r="Q3634" s="18" t="str">
        <f>VLOOKUP(B3634,辅助信息!E:M,9,FALSE)</f>
        <v>ZTWM-CDGS-XS-2024-0134-商投建工达州中医药科技成果示范园项目</v>
      </c>
      <c r="R3634" s="18" t="str">
        <f>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25</v>
      </c>
      <c r="Q3635" s="18" t="str">
        <f>VLOOKUP(B3635,辅助信息!E:M,9,FALSE)</f>
        <v>ZTWM-CDGS-XS-2024-0134-商投建工达州中医药科技成果示范园项目</v>
      </c>
      <c r="R3635" s="18" t="str">
        <f>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25</v>
      </c>
      <c r="Q3636" s="18" t="str">
        <f>VLOOKUP(B3636,辅助信息!E:M,9,FALSE)</f>
        <v>ZTWM-CDGS-XS-2024-0134-商投建工达州中医药科技成果示范园项目</v>
      </c>
      <c r="R3636" s="18" t="str">
        <f>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25</v>
      </c>
      <c r="Q3637" s="18" t="str">
        <f>VLOOKUP(B3637,辅助信息!E:M,9,FALSE)</f>
        <v>ZTWM-CDGS-XS-2024-0134-商投建工达州中医药科技成果示范园项目</v>
      </c>
      <c r="R3637" s="18" t="str">
        <f>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25</v>
      </c>
      <c r="Q3638" s="18" t="str">
        <f>VLOOKUP(B3638,辅助信息!E:M,9,FALSE)</f>
        <v>ZTWM-CDGS-XS-2024-0134-商投建工达州中医药科技成果示范园项目</v>
      </c>
      <c r="R3638" s="18" t="str">
        <f>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25</v>
      </c>
      <c r="Q3639" s="18" t="str">
        <f>VLOOKUP(B3639,辅助信息!E:M,9,FALSE)</f>
        <v>ZTWM-CDGS-XS-2024-0134-商投建工达州中医药科技成果示范园项目</v>
      </c>
      <c r="R3639" s="18" t="str">
        <f>_xlfn._xlws.FILTER(辅助信息!D:D,辅助信息!E:E=B3639)</f>
        <v>商投建工达州中医药科技园</v>
      </c>
    </row>
    <row r="3640" hidden="1" spans="1:18">
      <c r="A3640" s="46" t="s">
        <v>222</v>
      </c>
      <c r="B3640" s="86" t="s">
        <v>203</v>
      </c>
      <c r="C3640" s="59">
        <v>45922</v>
      </c>
      <c r="D3640" s="29" t="str">
        <f>VLOOKUP(B3640,辅助信息!E:K,7,FALSE)</f>
        <v>JWDDCD2025051800044</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27</v>
      </c>
      <c r="Q3640" s="18" t="str">
        <f>VLOOKUP(B3640,辅助信息!E:M,9,FALSE)</f>
        <v>ZTWM-CDGS-XS-2025-0073-五冶天府-成都怡心湖片区及龙泉驿医院等项目</v>
      </c>
      <c r="R3640" s="18" t="str">
        <f>_xlfn._xlws.FILTER(辅助信息!D:D,辅助信息!E:E=B3640)</f>
        <v>五冶建设成都怡心湖片区及龙泉驿医院等项目</v>
      </c>
    </row>
    <row r="3641" hidden="1" spans="2:18">
      <c r="B3641" s="86" t="s">
        <v>203</v>
      </c>
      <c r="C3641" s="59">
        <v>45922</v>
      </c>
      <c r="D3641" s="29" t="str">
        <f>VLOOKUP(B3641,辅助信息!E:K,7,FALSE)</f>
        <v>JWDDCD2025051800044</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27</v>
      </c>
      <c r="Q3641" s="18" t="str">
        <f>VLOOKUP(B3641,辅助信息!E:M,9,FALSE)</f>
        <v>ZTWM-CDGS-XS-2025-0073-五冶天府-成都怡心湖片区及龙泉驿医院等项目</v>
      </c>
      <c r="R3641" s="18" t="str">
        <f>_xlfn._xlws.FILTER(辅助信息!D:D,辅助信息!E:E=B3641)</f>
        <v>五冶建设成都怡心湖片区及龙泉驿医院等项目</v>
      </c>
    </row>
    <row r="3642" hidden="1" spans="2:18">
      <c r="B3642" s="86" t="s">
        <v>203</v>
      </c>
      <c r="C3642" s="59">
        <v>45922</v>
      </c>
      <c r="D3642" s="29" t="str">
        <f>VLOOKUP(B3642,辅助信息!E:K,7,FALSE)</f>
        <v>JWDDCD2025051800044</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27</v>
      </c>
      <c r="Q3642" s="18" t="str">
        <f>VLOOKUP(B3642,辅助信息!E:M,9,FALSE)</f>
        <v>ZTWM-CDGS-XS-2025-0073-五冶天府-成都怡心湖片区及龙泉驿医院等项目</v>
      </c>
      <c r="R3642" s="18" t="str">
        <f>_xlfn._xlws.FILTER(辅助信息!D:D,辅助信息!E:E=B3642)</f>
        <v>五冶建设成都怡心湖片区及龙泉驿医院等项目</v>
      </c>
    </row>
    <row r="3643" hidden="1" spans="2:18">
      <c r="B3643" s="86" t="s">
        <v>203</v>
      </c>
      <c r="C3643" s="59">
        <v>45922</v>
      </c>
      <c r="D3643" s="29" t="str">
        <f>VLOOKUP(B3643,辅助信息!E:K,7,FALSE)</f>
        <v>JWDDCD2025051800044</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27</v>
      </c>
      <c r="Q3643" s="18" t="str">
        <f>VLOOKUP(B3643,辅助信息!E:M,9,FALSE)</f>
        <v>ZTWM-CDGS-XS-2025-0073-五冶天府-成都怡心湖片区及龙泉驿医院等项目</v>
      </c>
      <c r="R3643" s="18" t="str">
        <f>_xlfn._xlws.FILTER(辅助信息!D:D,辅助信息!E:E=B3643)</f>
        <v>五冶建设成都怡心湖片区及龙泉驿医院等项目</v>
      </c>
    </row>
    <row r="3644" hidden="1" spans="2:18">
      <c r="B3644" s="86" t="s">
        <v>203</v>
      </c>
      <c r="C3644" s="59">
        <v>45922</v>
      </c>
      <c r="D3644" s="29" t="str">
        <f>VLOOKUP(B3644,辅助信息!E:K,7,FALSE)</f>
        <v>JWDDCD2025051800044</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27</v>
      </c>
      <c r="Q3644" s="18" t="str">
        <f>VLOOKUP(B3644,辅助信息!E:M,9,FALSE)</f>
        <v>ZTWM-CDGS-XS-2025-0073-五冶天府-成都怡心湖片区及龙泉驿医院等项目</v>
      </c>
      <c r="R3644" s="18" t="str">
        <f>_xlfn._xlws.FILTER(辅助信息!D:D,辅助信息!E:E=B3644)</f>
        <v>五冶建设成都怡心湖片区及龙泉驿医院等项目</v>
      </c>
    </row>
    <row r="3645" hidden="1" spans="2:18">
      <c r="B3645" s="86" t="s">
        <v>203</v>
      </c>
      <c r="C3645" s="59">
        <v>45922</v>
      </c>
      <c r="D3645" s="29" t="str">
        <f>VLOOKUP(B3645,辅助信息!E:K,7,FALSE)</f>
        <v>JWDDCD2025051800044</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27</v>
      </c>
      <c r="Q3645" s="18" t="str">
        <f>VLOOKUP(B3645,辅助信息!E:M,9,FALSE)</f>
        <v>ZTWM-CDGS-XS-2025-0073-五冶天府-成都怡心湖片区及龙泉驿医院等项目</v>
      </c>
      <c r="R3645" s="18" t="str">
        <f>_xlfn._xlws.FILTER(辅助信息!D:D,辅助信息!E:E=B3645)</f>
        <v>五冶建设成都怡心湖片区及龙泉驿医院等项目</v>
      </c>
    </row>
    <row r="3646" hidden="1" spans="2:18">
      <c r="B3646" s="86" t="s">
        <v>203</v>
      </c>
      <c r="C3646" s="59">
        <v>45922</v>
      </c>
      <c r="D3646" s="29" t="str">
        <f>VLOOKUP(B3646,辅助信息!E:K,7,FALSE)</f>
        <v>JWDDCD2025051800044</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27</v>
      </c>
      <c r="Q3646" s="18" t="str">
        <f>VLOOKUP(B3646,辅助信息!E:M,9,FALSE)</f>
        <v>ZTWM-CDGS-XS-2025-0073-五冶天府-成都怡心湖片区及龙泉驿医院等项目</v>
      </c>
      <c r="R3646" s="18" t="str">
        <f>_xlfn._xlws.FILTER(辅助信息!D:D,辅助信息!E:E=B3646)</f>
        <v>五冶建设成都怡心湖片区及龙泉驿医院等项目</v>
      </c>
    </row>
    <row r="3647" hidden="1" spans="2:18">
      <c r="B3647" s="86" t="s">
        <v>203</v>
      </c>
      <c r="C3647" s="59">
        <v>45922</v>
      </c>
      <c r="D3647" s="29" t="str">
        <f>VLOOKUP(B3647,辅助信息!E:K,7,FALSE)</f>
        <v>JWDDCD2025051800044</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27</v>
      </c>
      <c r="Q3647" s="18" t="str">
        <f>VLOOKUP(B3647,辅助信息!E:M,9,FALSE)</f>
        <v>ZTWM-CDGS-XS-2025-0073-五冶天府-成都怡心湖片区及龙泉驿医院等项目</v>
      </c>
      <c r="R3647" s="18" t="str">
        <f>_xlfn._xlws.FILTER(辅助信息!D:D,辅助信息!E:E=B3647)</f>
        <v>五冶建设成都怡心湖片区及龙泉驿医院等项目</v>
      </c>
    </row>
    <row r="3648" hidden="1" spans="2:18">
      <c r="B3648" s="29" t="s">
        <v>167</v>
      </c>
      <c r="C3648" s="59">
        <v>45922</v>
      </c>
      <c r="D3648" s="29" t="str">
        <f>VLOOKUP(B3648,辅助信息!E:K,7,FALSE)</f>
        <v>JWDDCD2025051800044</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25</v>
      </c>
      <c r="Q3648" s="18" t="str">
        <f>VLOOKUP(B3648,辅助信息!E:M,9,FALSE)</f>
        <v>ZTWM-CDGS-XS-2025-0073-五冶天府-成都怡心湖片区及龙泉驿医院等项目</v>
      </c>
      <c r="R3648" s="18" t="str">
        <f>_xlfn._xlws.FILTER(辅助信息!D:D,辅助信息!E:E=B3648)</f>
        <v>五冶建设成都怡心湖片区及龙泉驿医院等项目</v>
      </c>
    </row>
    <row r="3649" hidden="1" spans="2:18">
      <c r="B3649" s="29" t="s">
        <v>167</v>
      </c>
      <c r="C3649" s="59">
        <v>45922</v>
      </c>
      <c r="D3649" s="29" t="str">
        <f>VLOOKUP(B3649,辅助信息!E:K,7,FALSE)</f>
        <v>JWDDCD2025051800044</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25</v>
      </c>
      <c r="Q3649" s="18" t="str">
        <f>VLOOKUP(B3649,辅助信息!E:M,9,FALSE)</f>
        <v>ZTWM-CDGS-XS-2025-0073-五冶天府-成都怡心湖片区及龙泉驿医院等项目</v>
      </c>
      <c r="R3649" s="18" t="str">
        <f>_xlfn._xlws.FILTER(辅助信息!D:D,辅助信息!E:E=B3649)</f>
        <v>五冶建设成都怡心湖片区及龙泉驿医院等项目</v>
      </c>
    </row>
    <row r="3650" hidden="1" spans="2:18">
      <c r="B3650" s="29" t="s">
        <v>167</v>
      </c>
      <c r="C3650" s="59">
        <v>45922</v>
      </c>
      <c r="D3650" s="29" t="str">
        <f>VLOOKUP(B3650,辅助信息!E:K,7,FALSE)</f>
        <v>JWDDCD2025051800044</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25</v>
      </c>
      <c r="Q3650" s="18" t="str">
        <f>VLOOKUP(B3650,辅助信息!E:M,9,FALSE)</f>
        <v>ZTWM-CDGS-XS-2025-0073-五冶天府-成都怡心湖片区及龙泉驿医院等项目</v>
      </c>
      <c r="R3650" s="18" t="str">
        <f>_xlfn._xlws.FILTER(辅助信息!D:D,辅助信息!E:E=B3650)</f>
        <v>五冶建设成都怡心湖片区及龙泉驿医院等项目</v>
      </c>
    </row>
    <row r="3651" hidden="1" spans="2:18">
      <c r="B3651" s="29" t="s">
        <v>167</v>
      </c>
      <c r="C3651" s="59">
        <v>45922</v>
      </c>
      <c r="D3651" s="29" t="str">
        <f>VLOOKUP(B3651,辅助信息!E:K,7,FALSE)</f>
        <v>JWDDCD2025051800044</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25</v>
      </c>
      <c r="Q3651" s="18" t="str">
        <f>VLOOKUP(B3651,辅助信息!E:M,9,FALSE)</f>
        <v>ZTWM-CDGS-XS-2025-0073-五冶天府-成都怡心湖片区及龙泉驿医院等项目</v>
      </c>
      <c r="R3651" s="18" t="str">
        <f>_xlfn._xlws.FILTER(辅助信息!D:D,辅助信息!E:E=B3651)</f>
        <v>五冶建设成都怡心湖片区及龙泉驿医院等项目</v>
      </c>
    </row>
    <row r="3652" hidden="1" spans="2:18">
      <c r="B3652" s="29" t="s">
        <v>167</v>
      </c>
      <c r="C3652" s="59">
        <v>45922</v>
      </c>
      <c r="D3652" s="29" t="str">
        <f>VLOOKUP(B3652,辅助信息!E:K,7,FALSE)</f>
        <v>JWDDCD2025051800044</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25</v>
      </c>
      <c r="Q3652" s="18" t="str">
        <f>VLOOKUP(B3652,辅助信息!E:M,9,FALSE)</f>
        <v>ZTWM-CDGS-XS-2025-0073-五冶天府-成都怡心湖片区及龙泉驿医院等项目</v>
      </c>
      <c r="R3652" s="18" t="str">
        <f>_xlfn._xlws.FILTER(辅助信息!D:D,辅助信息!E:E=B3652)</f>
        <v>五冶建设成都怡心湖片区及龙泉驿医院等项目</v>
      </c>
    </row>
    <row r="3653" hidden="1" spans="2:18">
      <c r="B3653" s="29" t="s">
        <v>167</v>
      </c>
      <c r="C3653" s="59">
        <v>45922</v>
      </c>
      <c r="D3653" s="29" t="str">
        <f>VLOOKUP(B3653,辅助信息!E:K,7,FALSE)</f>
        <v>JWDDCD2025051800044</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25</v>
      </c>
      <c r="Q3653" s="18" t="str">
        <f>VLOOKUP(B3653,辅助信息!E:M,9,FALSE)</f>
        <v>ZTWM-CDGS-XS-2025-0073-五冶天府-成都怡心湖片区及龙泉驿医院等项目</v>
      </c>
      <c r="R3653" s="18" t="str">
        <f>_xlfn._xlws.FILTER(辅助信息!D:D,辅助信息!E:E=B3653)</f>
        <v>五冶建设成都怡心湖片区及龙泉驿医院等项目</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_xlfn._xlws.FILTER(辅助信息!D:D,辅助信息!E:E=B3654)</f>
        <v>乐山市校地共建产教融合基地配套设施项目（一,二标段）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_xlfn._xlws.FILTER(辅助信息!D:D,辅助信息!E:E=B3655)</f>
        <v>乐山市校地共建产教融合基地配套设施项目（一,二标段）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_xlfn._xlws.FILTER(辅助信息!D:D,辅助信息!E:E=B3656)</f>
        <v>乐山市校地共建产教融合基地配套设施项目（一,二标段）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_xlfn._xlws.FILTER(辅助信息!D:D,辅助信息!E:E=B3657)</f>
        <v>乐山市校地共建产教融合基地配套设施项目（一,二标段）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_xlfn._xlws.FILTER(辅助信息!D:D,辅助信息!E:E=B3658)</f>
        <v>乐山市校地共建产教融合基地配套设施项目（一,二标段）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_xlfn._xlws.FILTER(辅助信息!D:D,辅助信息!E:E=B3659)</f>
        <v>乐山市校地共建产教融合基地配套设施项目（一,二标段）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_xlfn._xlws.FILTER(辅助信息!D:D,辅助信息!E:E=B3660)</f>
        <v>乐山市校地共建产教融合基地配套设施项目（一,二标段）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_xlfn._xlws.FILTER(辅助信息!D:D,辅助信息!E:E=B3661)</f>
        <v>乐山市校地共建产教融合基地配套设施项目（一,二标段）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29</v>
      </c>
      <c r="Q3662" s="18" t="str">
        <f>VLOOKUP(B3662,辅助信息!E:M,9,FALSE)</f>
        <v>ZTWM-CDGS-XS-2024-0030-华西集采-简州大道</v>
      </c>
      <c r="R3662" s="18" t="str">
        <f>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29</v>
      </c>
      <c r="Q3663" s="18" t="str">
        <f>VLOOKUP(B3663,辅助信息!E:M,9,FALSE)</f>
        <v>ZTWM-CDGS-XS-2024-0030-华西集采-简州大道</v>
      </c>
      <c r="R3663" s="18" t="str">
        <f>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28</v>
      </c>
      <c r="Q3664" s="18" t="str">
        <f>VLOOKUP(B3664,辅助信息!E:M,9,FALSE)</f>
        <v>ZTWM-CDGS-XS-2025-0073-五冶天府-成都怡心湖片区及龙泉驿医院等项目</v>
      </c>
      <c r="R3664" s="18" t="str">
        <f>_xlfn._xlws.FILTER(辅助信息!D:D,辅助信息!E:E=B3664)</f>
        <v>五冶建设成都怡心湖片区及龙泉驿医院等项目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28</v>
      </c>
      <c r="Q3665" s="18" t="str">
        <f>VLOOKUP(B3665,辅助信息!E:M,9,FALSE)</f>
        <v>ZTWM-CDGS-XS-2025-0126-四川机司-乐山市校地共建产教融合基地配套设施项目施工二标段钢筋采购合同</v>
      </c>
      <c r="R3665" s="18" t="str">
        <f>_xlfn._xlws.FILTER(辅助信息!D:D,辅助信息!E:E=B3665)</f>
        <v>乐山市校地共建产教融合基地配套设施项目（一,二标段）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28</v>
      </c>
      <c r="Q3666" s="18" t="str">
        <f>VLOOKUP(B3666,辅助信息!E:M,9,FALSE)</f>
        <v>ZTWM-CDGS-XS-2025-0126-四川机司-乐山市校地共建产教融合基地配套设施项目施工二标段钢筋采购合同</v>
      </c>
      <c r="R3666" s="18" t="str">
        <f>_xlfn._xlws.FILTER(辅助信息!D:D,辅助信息!E:E=B3666)</f>
        <v>乐山市校地共建产教融合基地配套设施项目（一,二标段）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28</v>
      </c>
      <c r="Q3668" s="18" t="str">
        <f>VLOOKUP(B3668,辅助信息!E:M,9,FALSE)</f>
        <v>ZTWM-CDGS-XS-2024-0134-商投建工达州中医药科技成果示范园项目</v>
      </c>
      <c r="R3668" s="18" t="str">
        <f>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28</v>
      </c>
      <c r="Q3669" s="18" t="str">
        <f>VLOOKUP(B3669,辅助信息!E:M,9,FALSE)</f>
        <v>ZTWM-CDGS-XS-2024-0134-商投建工达州中医药科技成果示范园项目</v>
      </c>
      <c r="R3669" s="18" t="str">
        <f>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25</v>
      </c>
      <c r="Q3675" s="18" t="str">
        <f>VLOOKUP(B3675,辅助信息!E:M,9,FALSE)</f>
        <v>ZTWM-CDGS-XS-2024-0134-商投建工达州中医药科技成果示范园项目</v>
      </c>
      <c r="R3675" s="18" t="str">
        <f>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25</v>
      </c>
      <c r="Q3679" s="18" t="str">
        <f>VLOOKUP(B3679,辅助信息!E:M,9,FALSE)</f>
        <v>ZTWM-CDGS-XS-2024-0134-商投建工达州中医药科技成果示范园项目</v>
      </c>
      <c r="R3679" s="18" t="str">
        <f>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25</v>
      </c>
      <c r="Q3680" s="18" t="str">
        <f>VLOOKUP(B3680,辅助信息!E:M,9,FALSE)</f>
        <v>ZTWM-CDGS-XS-2024-0134-商投建工达州中医药科技成果示范园项目</v>
      </c>
      <c r="R3680" s="18" t="str">
        <f>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25</v>
      </c>
      <c r="Q3681" s="18" t="str">
        <f>VLOOKUP(B3681,辅助信息!E:M,9,FALSE)</f>
        <v>ZTWM-CDGS-XS-2024-0134-商投建工达州中医药科技成果示范园项目</v>
      </c>
      <c r="R3681" s="18" t="str">
        <f>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25</v>
      </c>
      <c r="Q3682" s="18" t="str">
        <f>VLOOKUP(B3682,辅助信息!E:M,9,FALSE)</f>
        <v>ZTWM-CDGS-XS-2024-0134-商投建工达州中医药科技成果示范园项目</v>
      </c>
      <c r="R3682" s="18" t="str">
        <f>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25</v>
      </c>
      <c r="Q3683" s="18" t="str">
        <f>VLOOKUP(B3683,辅助信息!E:M,9,FALSE)</f>
        <v>ZTWM-CDGS-XS-2024-0134-商投建工达州中医药科技成果示范园项目</v>
      </c>
      <c r="R3683" s="18" t="str">
        <f>_xlfn._xlws.FILTER(辅助信息!D:D,辅助信息!E:E=B3683)</f>
        <v>商投建工达州中医药科技园</v>
      </c>
    </row>
    <row r="3684" hidden="1" spans="2:18">
      <c r="B3684" s="109" t="s">
        <v>167</v>
      </c>
      <c r="C3684" s="59">
        <v>45923</v>
      </c>
      <c r="D3684" s="109" t="str">
        <f>VLOOKUP(B3684,辅助信息!E:K,7,FALSE)</f>
        <v>JWDDCD2025051800044</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25</v>
      </c>
      <c r="Q3684" s="18" t="str">
        <f>VLOOKUP(B3684,辅助信息!E:M,9,FALSE)</f>
        <v>ZTWM-CDGS-XS-2025-0073-五冶天府-成都怡心湖片区及龙泉驿医院等项目</v>
      </c>
      <c r="R3684" s="18" t="str">
        <f>_xlfn._xlws.FILTER(辅助信息!D:D,辅助信息!E:E=B3684)</f>
        <v>五冶建设成都怡心湖片区及龙泉驿医院等项目</v>
      </c>
    </row>
    <row r="3685" hidden="1" spans="2:18">
      <c r="B3685" s="109" t="s">
        <v>167</v>
      </c>
      <c r="C3685" s="59">
        <v>45923</v>
      </c>
      <c r="D3685" s="109" t="str">
        <f>VLOOKUP(B3685,辅助信息!E:K,7,FALSE)</f>
        <v>JWDDCD2025051800044</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25</v>
      </c>
      <c r="Q3685" s="18" t="str">
        <f>VLOOKUP(B3685,辅助信息!E:M,9,FALSE)</f>
        <v>ZTWM-CDGS-XS-2025-0073-五冶天府-成都怡心湖片区及龙泉驿医院等项目</v>
      </c>
      <c r="R3685" s="18" t="str">
        <f>_xlfn._xlws.FILTER(辅助信息!D:D,辅助信息!E:E=B3685)</f>
        <v>五冶建设成都怡心湖片区及龙泉驿医院等项目</v>
      </c>
    </row>
    <row r="3686" hidden="1" spans="2:18">
      <c r="B3686" s="109" t="s">
        <v>167</v>
      </c>
      <c r="C3686" s="59">
        <v>45923</v>
      </c>
      <c r="D3686" s="109" t="str">
        <f>VLOOKUP(B3686,辅助信息!E:K,7,FALSE)</f>
        <v>JWDDCD2025051800044</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25</v>
      </c>
      <c r="Q3686" s="18" t="str">
        <f>VLOOKUP(B3686,辅助信息!E:M,9,FALSE)</f>
        <v>ZTWM-CDGS-XS-2025-0073-五冶天府-成都怡心湖片区及龙泉驿医院等项目</v>
      </c>
      <c r="R3686" s="18" t="str">
        <f>_xlfn._xlws.FILTER(辅助信息!D:D,辅助信息!E:E=B3686)</f>
        <v>五冶建设成都怡心湖片区及龙泉驿医院等项目</v>
      </c>
    </row>
    <row r="3687" hidden="1" spans="2:18">
      <c r="B3687" s="109" t="s">
        <v>167</v>
      </c>
      <c r="C3687" s="59">
        <v>45923</v>
      </c>
      <c r="D3687" s="109" t="str">
        <f>VLOOKUP(B3687,辅助信息!E:K,7,FALSE)</f>
        <v>JWDDCD2025051800044</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25</v>
      </c>
      <c r="Q3687" s="18" t="str">
        <f>VLOOKUP(B3687,辅助信息!E:M,9,FALSE)</f>
        <v>ZTWM-CDGS-XS-2025-0073-五冶天府-成都怡心湖片区及龙泉驿医院等项目</v>
      </c>
      <c r="R3687" s="18" t="str">
        <f>_xlfn._xlws.FILTER(辅助信息!D:D,辅助信息!E:E=B3687)</f>
        <v>五冶建设成都怡心湖片区及龙泉驿医院等项目</v>
      </c>
    </row>
    <row r="3688" hidden="1" spans="2:18">
      <c r="B3688" s="109" t="s">
        <v>167</v>
      </c>
      <c r="C3688" s="59">
        <v>45923</v>
      </c>
      <c r="D3688" s="109" t="str">
        <f>VLOOKUP(B3688,辅助信息!E:K,7,FALSE)</f>
        <v>JWDDCD2025051800044</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25</v>
      </c>
      <c r="Q3688" s="18" t="str">
        <f>VLOOKUP(B3688,辅助信息!E:M,9,FALSE)</f>
        <v>ZTWM-CDGS-XS-2025-0073-五冶天府-成都怡心湖片区及龙泉驿医院等项目</v>
      </c>
      <c r="R3688" s="18" t="str">
        <f>_xlfn._xlws.FILTER(辅助信息!D:D,辅助信息!E:E=B3688)</f>
        <v>五冶建设成都怡心湖片区及龙泉驿医院等项目</v>
      </c>
    </row>
    <row r="3689" hidden="1" spans="2:18">
      <c r="B3689" s="109" t="s">
        <v>167</v>
      </c>
      <c r="C3689" s="59">
        <v>45923</v>
      </c>
      <c r="D3689" s="109" t="str">
        <f>VLOOKUP(B3689,辅助信息!E:K,7,FALSE)</f>
        <v>JWDDCD2025051800044</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25</v>
      </c>
      <c r="Q3689" s="18" t="str">
        <f>VLOOKUP(B3689,辅助信息!E:M,9,FALSE)</f>
        <v>ZTWM-CDGS-XS-2025-0073-五冶天府-成都怡心湖片区及龙泉驿医院等项目</v>
      </c>
      <c r="R3689" s="18" t="str">
        <f>_xlfn._xlws.FILTER(辅助信息!D:D,辅助信息!E:E=B3689)</f>
        <v>五冶建设成都怡心湖片区及龙泉驿医院等项目</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26</v>
      </c>
      <c r="Q3690" s="18" t="str">
        <f>VLOOKUP(B3690,辅助信息!E:M,9,FALSE)</f>
        <v>ZTWM-CDGS-XS-2025-0125-四川机司-乐山市校地共建产教融合基地配套设施项目施工一标段钢筋采购合同</v>
      </c>
      <c r="R3690" s="18" t="str">
        <f>_xlfn._xlws.FILTER(辅助信息!D:D,辅助信息!E:E=B3690)</f>
        <v>乐山市校地共建产教融合基地配套设施项目（一,二标段）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26</v>
      </c>
      <c r="Q3691" s="18" t="str">
        <f>VLOOKUP(B3691,辅助信息!E:M,9,FALSE)</f>
        <v>ZTWM-CDGS-XS-2025-0125-四川机司-乐山市校地共建产教融合基地配套设施项目施工一标段钢筋采购合同</v>
      </c>
      <c r="R3691" s="18" t="str">
        <f>_xlfn._xlws.FILTER(辅助信息!D:D,辅助信息!E:E=B3691)</f>
        <v>乐山市校地共建产教融合基地配套设施项目（一,二标段）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26</v>
      </c>
      <c r="Q3692" s="18" t="str">
        <f>VLOOKUP(B3692,辅助信息!E:M,9,FALSE)</f>
        <v>ZTWM-CDGS-XS-2025-0125-四川机司-乐山市校地共建产教融合基地配套设施项目施工一标段钢筋采购合同</v>
      </c>
      <c r="R3692" s="18" t="str">
        <f>_xlfn._xlws.FILTER(辅助信息!D:D,辅助信息!E:E=B3692)</f>
        <v>乐山市校地共建产教融合基地配套设施项目（一,二标段）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26</v>
      </c>
      <c r="Q3693" s="18" t="str">
        <f>VLOOKUP(B3693,辅助信息!E:M,9,FALSE)</f>
        <v>ZTWM-CDGS-XS-2025-0125-四川机司-乐山市校地共建产教融合基地配套设施项目施工一标段钢筋采购合同</v>
      </c>
      <c r="R3693" s="18" t="str">
        <f>_xlfn._xlws.FILTER(辅助信息!D:D,辅助信息!E:E=B3693)</f>
        <v>乐山市校地共建产教融合基地配套设施项目（一,二标段）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26</v>
      </c>
      <c r="Q3694" s="18" t="str">
        <f>VLOOKUP(B3694,辅助信息!E:M,9,FALSE)</f>
        <v>ZTWM-CDGS-XS-2025-0125-四川机司-乐山市校地共建产教融合基地配套设施项目施工一标段钢筋采购合同</v>
      </c>
      <c r="R3694" s="18" t="str">
        <f>_xlfn._xlws.FILTER(辅助信息!D:D,辅助信息!E:E=B3694)</f>
        <v>乐山市校地共建产教融合基地配套设施项目（一,二标段）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26</v>
      </c>
      <c r="Q3695" s="18" t="str">
        <f>VLOOKUP(B3695,辅助信息!E:M,9,FALSE)</f>
        <v>ZTWM-CDGS-XS-2025-0125-四川机司-乐山市校地共建产教融合基地配套设施项目施工一标段钢筋采购合同</v>
      </c>
      <c r="R3695" s="18" t="str">
        <f>_xlfn._xlws.FILTER(辅助信息!D:D,辅助信息!E:E=B3695)</f>
        <v>乐山市校地共建产教融合基地配套设施项目（一,二标段）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26</v>
      </c>
      <c r="Q3696" s="18" t="str">
        <f>VLOOKUP(B3696,辅助信息!E:M,9,FALSE)</f>
        <v>ZTWM-CDGS-XS-2025-0125-四川机司-乐山市校地共建产教融合基地配套设施项目施工一标段钢筋采购合同</v>
      </c>
      <c r="R3696" s="18" t="str">
        <f>_xlfn._xlws.FILTER(辅助信息!D:D,辅助信息!E:E=B3696)</f>
        <v>乐山市校地共建产教融合基地配套设施项目（一,二标段）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26</v>
      </c>
      <c r="Q3697" s="18" t="str">
        <f>VLOOKUP(B3697,辅助信息!E:M,9,FALSE)</f>
        <v>ZTWM-CDGS-XS-2025-0125-四川机司-乐山市校地共建产教融合基地配套设施项目施工一标段钢筋采购合同</v>
      </c>
      <c r="R3697" s="18" t="str">
        <f>_xlfn._xlws.FILTER(辅助信息!D:D,辅助信息!E:E=B3697)</f>
        <v>乐山市校地共建产教融合基地配套设施项目（一,二标段）</v>
      </c>
    </row>
    <row r="3698" hidden="1" spans="2:18">
      <c r="B3698" s="29" t="s">
        <v>215</v>
      </c>
      <c r="C3698" s="59">
        <v>45923</v>
      </c>
      <c r="D3698" s="29" t="str">
        <f>VLOOKUP(B3698,辅助信息!E:K,7,FALSE)</f>
        <v>JWDDCD2025051800044</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26</v>
      </c>
      <c r="Q3698" s="18" t="str">
        <f>VLOOKUP(B3698,辅助信息!E:M,9,FALSE)</f>
        <v>ZTWM-CDGS-XS-2025-0073-五冶天府-成都怡心湖片区及龙泉驿医院等项目</v>
      </c>
      <c r="R3698" s="18" t="str">
        <f>_xlfn._xlws.FILTER(辅助信息!D:D,辅助信息!E:E=B3698)</f>
        <v>五冶建设成都怡心湖片区及龙泉驿医院等项目</v>
      </c>
    </row>
    <row r="3699" hidden="1" spans="2:18">
      <c r="B3699" s="29" t="s">
        <v>215</v>
      </c>
      <c r="C3699" s="59">
        <v>45923</v>
      </c>
      <c r="D3699" s="29" t="str">
        <f>VLOOKUP(B3699,辅助信息!E:K,7,FALSE)</f>
        <v>JWDDCD2025051800044</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26</v>
      </c>
      <c r="Q3699" s="18" t="str">
        <f>VLOOKUP(B3699,辅助信息!E:M,9,FALSE)</f>
        <v>ZTWM-CDGS-XS-2025-0073-五冶天府-成都怡心湖片区及龙泉驿医院等项目</v>
      </c>
      <c r="R3699" s="18" t="str">
        <f>_xlfn._xlws.FILTER(辅助信息!D:D,辅助信息!E:E=B3699)</f>
        <v>五冶建设成都怡心湖片区及龙泉驿医院等项目</v>
      </c>
    </row>
    <row r="3700" hidden="1" spans="2:18">
      <c r="B3700" s="29" t="s">
        <v>215</v>
      </c>
      <c r="C3700" s="59">
        <v>45923</v>
      </c>
      <c r="D3700" s="29" t="str">
        <f>VLOOKUP(B3700,辅助信息!E:K,7,FALSE)</f>
        <v>JWDDCD2025051800044</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26</v>
      </c>
      <c r="Q3700" s="18" t="str">
        <f>VLOOKUP(B3700,辅助信息!E:M,9,FALSE)</f>
        <v>ZTWM-CDGS-XS-2025-0073-五冶天府-成都怡心湖片区及龙泉驿医院等项目</v>
      </c>
      <c r="R3700" s="18" t="str">
        <f>_xlfn._xlws.FILTER(辅助信息!D:D,辅助信息!E:E=B3700)</f>
        <v>五冶建设成都怡心湖片区及龙泉驿医院等项目</v>
      </c>
    </row>
    <row r="3701" hidden="1" spans="2:18">
      <c r="B3701" s="29" t="s">
        <v>215</v>
      </c>
      <c r="C3701" s="59">
        <v>45923</v>
      </c>
      <c r="D3701" s="29" t="str">
        <f>VLOOKUP(B3701,辅助信息!E:K,7,FALSE)</f>
        <v>JWDDCD2025051800044</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26</v>
      </c>
      <c r="Q3701" s="18" t="str">
        <f>VLOOKUP(B3701,辅助信息!E:M,9,FALSE)</f>
        <v>ZTWM-CDGS-XS-2025-0073-五冶天府-成都怡心湖片区及龙泉驿医院等项目</v>
      </c>
      <c r="R3701" s="18" t="str">
        <f>_xlfn._xlws.FILTER(辅助信息!D:D,辅助信息!E:E=B3701)</f>
        <v>五冶建设成都怡心湖片区及龙泉驿医院等项目</v>
      </c>
    </row>
    <row r="3702" hidden="1" spans="2:18">
      <c r="B3702" s="29" t="s">
        <v>215</v>
      </c>
      <c r="C3702" s="59">
        <v>45923</v>
      </c>
      <c r="D3702" s="29" t="str">
        <f>VLOOKUP(B3702,辅助信息!E:K,7,FALSE)</f>
        <v>JWDDCD2025051800044</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26</v>
      </c>
      <c r="Q3702" s="18" t="str">
        <f>VLOOKUP(B3702,辅助信息!E:M,9,FALSE)</f>
        <v>ZTWM-CDGS-XS-2025-0073-五冶天府-成都怡心湖片区及龙泉驿医院等项目</v>
      </c>
      <c r="R3702" s="18" t="str">
        <f>_xlfn._xlws.FILTER(辅助信息!D:D,辅助信息!E:E=B3702)</f>
        <v>五冶建设成都怡心湖片区及龙泉驿医院等项目</v>
      </c>
    </row>
    <row r="3703" hidden="1" spans="2:18">
      <c r="B3703" s="29" t="s">
        <v>196</v>
      </c>
      <c r="C3703" s="59">
        <v>45923</v>
      </c>
      <c r="D3703" s="29" t="str">
        <f>VLOOKUP(B3703,辅助信息!E:K,7,FALSE)</f>
        <v>JWDDCD2025051800044</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_xlfn._xlws.FILTER(辅助信息!D:D,辅助信息!E:E=B3703)</f>
        <v>五冶建设成都怡心湖片区及龙泉驿医院等项目</v>
      </c>
    </row>
    <row r="3704" hidden="1" spans="2:18">
      <c r="B3704" s="29" t="s">
        <v>196</v>
      </c>
      <c r="C3704" s="59">
        <v>45923</v>
      </c>
      <c r="D3704" s="29" t="str">
        <f>VLOOKUP(B3704,辅助信息!E:K,7,FALSE)</f>
        <v>JWDDCD2025051800044</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_xlfn._xlws.FILTER(辅助信息!D:D,辅助信息!E:E=B3704)</f>
        <v>五冶建设成都怡心湖片区及龙泉驿医院等项目</v>
      </c>
    </row>
    <row r="3705" hidden="1" spans="2:18">
      <c r="B3705" s="29" t="s">
        <v>196</v>
      </c>
      <c r="C3705" s="59">
        <v>45923</v>
      </c>
      <c r="D3705" s="29" t="str">
        <f>VLOOKUP(B3705,辅助信息!E:K,7,FALSE)</f>
        <v>JWDDCD2025051800044</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_xlfn._xlws.FILTER(辅助信息!D:D,辅助信息!E:E=B3705)</f>
        <v>五冶建设成都怡心湖片区及龙泉驿医院等项目</v>
      </c>
    </row>
    <row r="3706" hidden="1" spans="2:18">
      <c r="B3706" s="29" t="s">
        <v>196</v>
      </c>
      <c r="C3706" s="59">
        <v>45923</v>
      </c>
      <c r="D3706" s="29" t="str">
        <f>VLOOKUP(B3706,辅助信息!E:K,7,FALSE)</f>
        <v>JWDDCD2025051800044</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_xlfn._xlws.FILTER(辅助信息!D:D,辅助信息!E:E=B3706)</f>
        <v>五冶建设成都怡心湖片区及龙泉驿医院等项目</v>
      </c>
    </row>
    <row r="3707" hidden="1" spans="2:18">
      <c r="B3707" s="29" t="s">
        <v>196</v>
      </c>
      <c r="C3707" s="59">
        <v>45923</v>
      </c>
      <c r="D3707" s="29" t="str">
        <f>VLOOKUP(B3707,辅助信息!E:K,7,FALSE)</f>
        <v>JWDDCD2025051800044</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_xlfn._xlws.FILTER(辅助信息!D:D,辅助信息!E:E=B3707)</f>
        <v>五冶建设成都怡心湖片区及龙泉驿医院等项目</v>
      </c>
    </row>
    <row r="3708" hidden="1" spans="2:18">
      <c r="B3708" s="29" t="s">
        <v>196</v>
      </c>
      <c r="C3708" s="59">
        <v>45923</v>
      </c>
      <c r="D3708" s="29" t="str">
        <f>VLOOKUP(B3708,辅助信息!E:K,7,FALSE)</f>
        <v>JWDDCD2025051800044</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_xlfn._xlws.FILTER(辅助信息!D:D,辅助信息!E:E=B3708)</f>
        <v>五冶建设成都怡心湖片区及龙泉驿医院等项目</v>
      </c>
    </row>
    <row r="3709" hidden="1" spans="2:18">
      <c r="B3709" s="29" t="s">
        <v>196</v>
      </c>
      <c r="C3709" s="59">
        <v>45923</v>
      </c>
      <c r="D3709" s="29" t="str">
        <f>VLOOKUP(B3709,辅助信息!E:K,7,FALSE)</f>
        <v>JWDDCD2025051800044</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_xlfn._xlws.FILTER(辅助信息!D:D,辅助信息!E:E=B3709)</f>
        <v>五冶建设成都怡心湖片区及龙泉驿医院等项目</v>
      </c>
    </row>
    <row r="3710" hidden="1" spans="2:18">
      <c r="B3710" s="29" t="s">
        <v>196</v>
      </c>
      <c r="C3710" s="59">
        <v>45923</v>
      </c>
      <c r="D3710" s="29" t="str">
        <f>VLOOKUP(B3710,辅助信息!E:K,7,FALSE)</f>
        <v>JWDDCD2025051800044</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_xlfn._xlws.FILTER(辅助信息!D:D,辅助信息!E:E=B3710)</f>
        <v>五冶建设成都怡心湖片区及龙泉驿医院等项目</v>
      </c>
    </row>
    <row r="3711" hidden="1" spans="2:18">
      <c r="B3711" s="29" t="s">
        <v>196</v>
      </c>
      <c r="C3711" s="59">
        <v>45923</v>
      </c>
      <c r="D3711" s="29" t="str">
        <f>VLOOKUP(B3711,辅助信息!E:K,7,FALSE)</f>
        <v>JWDDCD2025051800044</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_xlfn._xlws.FILTER(辅助信息!D:D,辅助信息!E:E=B3711)</f>
        <v>五冶建设成都怡心湖片区及龙泉驿医院等项目</v>
      </c>
    </row>
    <row r="3712" hidden="1" spans="2:18">
      <c r="B3712" s="29" t="s">
        <v>196</v>
      </c>
      <c r="C3712" s="59">
        <v>45923</v>
      </c>
      <c r="D3712" s="29" t="str">
        <f>VLOOKUP(B3712,辅助信息!E:K,7,FALSE)</f>
        <v>JWDDCD2025051800044</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_xlfn._xlws.FILTER(辅助信息!D:D,辅助信息!E:E=B3712)</f>
        <v>五冶建设成都怡心湖片区及龙泉驿医院等项目</v>
      </c>
    </row>
    <row r="3713" hidden="1" spans="2:18">
      <c r="B3713" s="29" t="s">
        <v>196</v>
      </c>
      <c r="C3713" s="59">
        <v>45923</v>
      </c>
      <c r="D3713" s="29" t="str">
        <f>VLOOKUP(B3713,辅助信息!E:K,7,FALSE)</f>
        <v>JWDDCD2025051800044</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_xlfn._xlws.FILTER(辅助信息!D:D,辅助信息!E:E=B3713)</f>
        <v>五冶建设成都怡心湖片区及龙泉驿医院等项目</v>
      </c>
    </row>
    <row r="3714" hidden="1" spans="2:18">
      <c r="B3714" s="29" t="s">
        <v>196</v>
      </c>
      <c r="C3714" s="59">
        <v>45923</v>
      </c>
      <c r="D3714" s="29" t="str">
        <f>VLOOKUP(B3714,辅助信息!E:K,7,FALSE)</f>
        <v>JWDDCD2025051800044</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_xlfn._xlws.FILTER(辅助信息!D:D,辅助信息!E:E=B3714)</f>
        <v>五冶建设成都怡心湖片区及龙泉驿医院等项目</v>
      </c>
    </row>
    <row r="3715" hidden="1" spans="2:18">
      <c r="B3715" s="29" t="s">
        <v>196</v>
      </c>
      <c r="C3715" s="59">
        <v>45923</v>
      </c>
      <c r="D3715" s="29" t="str">
        <f>VLOOKUP(B3715,辅助信息!E:K,7,FALSE)</f>
        <v>JWDDCD2025051800044</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_xlfn._xlws.FILTER(辅助信息!D:D,辅助信息!E:E=B3715)</f>
        <v>五冶建设成都怡心湖片区及龙泉驿医院等项目</v>
      </c>
    </row>
    <row r="3716" hidden="1" spans="2:18">
      <c r="B3716" s="29" t="s">
        <v>196</v>
      </c>
      <c r="C3716" s="59">
        <v>45923</v>
      </c>
      <c r="D3716" s="29" t="str">
        <f>VLOOKUP(B3716,辅助信息!E:K,7,FALSE)</f>
        <v>JWDDCD2025051800044</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_xlfn._xlws.FILTER(辅助信息!D:D,辅助信息!E:E=B3716)</f>
        <v>五冶建设成都怡心湖片区及龙泉驿医院等项目</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28</v>
      </c>
      <c r="Q3718" s="18" t="str">
        <f>VLOOKUP(B3718,辅助信息!E:M,9,FALSE)</f>
        <v>ZTWM-CDGS-XS-2024-0134-商投建工达州中医药科技成果示范园项目</v>
      </c>
      <c r="R3718" s="18" t="str">
        <f>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28</v>
      </c>
      <c r="Q3719" s="18" t="str">
        <f>VLOOKUP(B3719,辅助信息!E:M,9,FALSE)</f>
        <v>ZTWM-CDGS-XS-2024-0134-商投建工达州中医药科技成果示范园项目</v>
      </c>
      <c r="R3719" s="18" t="str">
        <f>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25</v>
      </c>
      <c r="Q3725" s="18" t="str">
        <f>VLOOKUP(B3725,辅助信息!E:M,9,FALSE)</f>
        <v>ZTWM-CDGS-XS-2024-0134-商投建工达州中医药科技成果示范园项目</v>
      </c>
      <c r="R3725" s="18" t="str">
        <f>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25</v>
      </c>
      <c r="Q3726" s="18" t="str">
        <f>VLOOKUP(B3726,辅助信息!E:M,9,FALSE)</f>
        <v>ZTWM-CDGS-XS-2024-0134-商投建工达州中医药科技成果示范园项目</v>
      </c>
      <c r="R3726" s="18" t="str">
        <f>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25</v>
      </c>
      <c r="Q3727" s="18" t="str">
        <f>VLOOKUP(B3727,辅助信息!E:M,9,FALSE)</f>
        <v>ZTWM-CDGS-XS-2024-0134-商投建工达州中医药科技成果示范园项目</v>
      </c>
      <c r="R3727" s="18" t="str">
        <f>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25</v>
      </c>
      <c r="Q3728" s="18" t="str">
        <f>VLOOKUP(B3728,辅助信息!E:M,9,FALSE)</f>
        <v>ZTWM-CDGS-XS-2024-0134-商投建工达州中医药科技成果示范园项目</v>
      </c>
      <c r="R3728" s="18" t="str">
        <f>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25</v>
      </c>
      <c r="Q3729" s="18" t="e">
        <f>VLOOKUP(B3729,辅助信息!E:M,9,FALSE)</f>
        <v>#N/A</v>
      </c>
      <c r="R3729" s="18" vm="1" t="e">
        <f>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25</v>
      </c>
      <c r="Q3730" s="18" t="e">
        <f>VLOOKUP(B3730,辅助信息!E:M,9,FALSE)</f>
        <v>#N/A</v>
      </c>
      <c r="R3730" s="18" vm="1" t="e">
        <f>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25</v>
      </c>
      <c r="Q3731" s="18" t="e">
        <f>VLOOKUP(B3731,辅助信息!E:M,9,FALSE)</f>
        <v>#N/A</v>
      </c>
      <c r="R3731" s="18" vm="1" t="e">
        <f>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25</v>
      </c>
      <c r="Q3732" s="18" t="e">
        <f>VLOOKUP(B3732,辅助信息!E:M,9,FALSE)</f>
        <v>#N/A</v>
      </c>
      <c r="R3732" s="18" vm="1" t="e">
        <f>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25</v>
      </c>
      <c r="Q3733" s="18" t="e">
        <f>VLOOKUP(B3733,辅助信息!E:M,9,FALSE)</f>
        <v>#N/A</v>
      </c>
      <c r="R3733" s="18" vm="1" t="e">
        <f>_xlfn._xlws.FILTER(辅助信息!D:D,辅助信息!E:E=B3733)</f>
        <v>#VALUE!</v>
      </c>
    </row>
    <row r="3734" hidden="1" spans="1:18">
      <c r="A3734" s="142" t="s">
        <v>223</v>
      </c>
      <c r="B3734" s="29" t="s">
        <v>167</v>
      </c>
      <c r="C3734" s="59">
        <v>45924</v>
      </c>
      <c r="D3734" s="29" t="str">
        <f>VLOOKUP(B3734,辅助信息!E:K,7,FALSE)</f>
        <v>JWDDCD2025051800044</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_xlfn._xlws.FILTER(辅助信息!D:D,辅助信息!E:E=B3734)</f>
        <v>五冶建设成都怡心湖片区及龙泉驿医院等项目</v>
      </c>
    </row>
    <row r="3735" hidden="1" spans="1:18">
      <c r="A3735" s="142"/>
      <c r="B3735" s="29" t="s">
        <v>167</v>
      </c>
      <c r="C3735" s="59">
        <v>45924</v>
      </c>
      <c r="D3735" s="29" t="str">
        <f>VLOOKUP(B3735,辅助信息!E:K,7,FALSE)</f>
        <v>JWDDCD2025051800044</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_xlfn._xlws.FILTER(辅助信息!D:D,辅助信息!E:E=B3735)</f>
        <v>五冶建设成都怡心湖片区及龙泉驿医院等项目</v>
      </c>
    </row>
    <row r="3736" hidden="1" spans="1:18">
      <c r="A3736" s="142"/>
      <c r="B3736" s="29" t="s">
        <v>167</v>
      </c>
      <c r="C3736" s="59">
        <v>45924</v>
      </c>
      <c r="D3736" s="29" t="str">
        <f>VLOOKUP(B3736,辅助信息!E:K,7,FALSE)</f>
        <v>JWDDCD2025051800044</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_xlfn._xlws.FILTER(辅助信息!D:D,辅助信息!E:E=B3736)</f>
        <v>五冶建设成都怡心湖片区及龙泉驿医院等项目</v>
      </c>
    </row>
    <row r="3737" hidden="1" spans="1:18">
      <c r="A3737" s="142"/>
      <c r="B3737" s="29" t="s">
        <v>167</v>
      </c>
      <c r="C3737" s="59">
        <v>45924</v>
      </c>
      <c r="D3737" s="29" t="str">
        <f>VLOOKUP(B3737,辅助信息!E:K,7,FALSE)</f>
        <v>JWDDCD2025051800044</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_xlfn._xlws.FILTER(辅助信息!D:D,辅助信息!E:E=B3737)</f>
        <v>五冶建设成都怡心湖片区及龙泉驿医院等项目</v>
      </c>
    </row>
    <row r="3738" hidden="1" spans="1:18">
      <c r="A3738" s="142"/>
      <c r="B3738" s="29" t="s">
        <v>167</v>
      </c>
      <c r="C3738" s="59">
        <v>45924</v>
      </c>
      <c r="D3738" s="29" t="str">
        <f>VLOOKUP(B3738,辅助信息!E:K,7,FALSE)</f>
        <v>JWDDCD2025051800044</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_xlfn._xlws.FILTER(辅助信息!D:D,辅助信息!E:E=B3738)</f>
        <v>五冶建设成都怡心湖片区及龙泉驿医院等项目</v>
      </c>
    </row>
    <row r="3739" hidden="1" spans="1:18">
      <c r="A3739" s="142"/>
      <c r="B3739" s="29" t="s">
        <v>167</v>
      </c>
      <c r="C3739" s="59">
        <v>45924</v>
      </c>
      <c r="D3739" s="29" t="str">
        <f>VLOOKUP(B3739,辅助信息!E:K,7,FALSE)</f>
        <v>JWDDCD2025051800044</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_xlfn._xlws.FILTER(辅助信息!D:D,辅助信息!E:E=B3739)</f>
        <v>五冶建设成都怡心湖片区及龙泉驿医院等项目</v>
      </c>
    </row>
    <row r="3740" hidden="1" spans="1:18">
      <c r="A3740" s="142"/>
      <c r="B3740" s="29" t="s">
        <v>167</v>
      </c>
      <c r="C3740" s="59">
        <v>45924</v>
      </c>
      <c r="D3740" s="29" t="str">
        <f>VLOOKUP(B3740,辅助信息!E:K,7,FALSE)</f>
        <v>JWDDCD2025051800044</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_xlfn._xlws.FILTER(辅助信息!D:D,辅助信息!E:E=B3740)</f>
        <v>五冶建设成都怡心湖片区及龙泉驿医院等项目</v>
      </c>
    </row>
    <row r="3741" hidden="1" spans="1:18">
      <c r="A3741" s="142"/>
      <c r="B3741" s="29" t="s">
        <v>167</v>
      </c>
      <c r="C3741" s="59">
        <v>45924</v>
      </c>
      <c r="D3741" s="29" t="str">
        <f>VLOOKUP(B3741,辅助信息!E:K,7,FALSE)</f>
        <v>JWDDCD2025051800044</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_xlfn._xlws.FILTER(辅助信息!D:D,辅助信息!E:E=B3741)</f>
        <v>五冶建设成都怡心湖片区及龙泉驿医院等项目</v>
      </c>
    </row>
    <row r="3742" hidden="1" spans="1:18">
      <c r="A3742" s="142"/>
      <c r="B3742" s="29" t="s">
        <v>167</v>
      </c>
      <c r="C3742" s="59">
        <v>45924</v>
      </c>
      <c r="D3742" s="29" t="str">
        <f>VLOOKUP(B3742,辅助信息!E:K,7,FALSE)</f>
        <v>JWDDCD2025051800044</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_xlfn._xlws.FILTER(辅助信息!D:D,辅助信息!E:E=B3742)</f>
        <v>五冶建设成都怡心湖片区及龙泉驿医院等项目</v>
      </c>
    </row>
    <row r="3743" hidden="1" spans="1:18">
      <c r="A3743" s="142"/>
      <c r="B3743" s="29" t="s">
        <v>167</v>
      </c>
      <c r="C3743" s="59">
        <v>45924</v>
      </c>
      <c r="D3743" s="29" t="str">
        <f>VLOOKUP(B3743,辅助信息!E:K,7,FALSE)</f>
        <v>JWDDCD2025051800044</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_xlfn._xlws.FILTER(辅助信息!D:D,辅助信息!E:E=B3743)</f>
        <v>五冶建设成都怡心湖片区及龙泉驿医院等项目</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_xlfn._xlws.FILTER(辅助信息!D:D,辅助信息!E:E=B3753)</f>
        <v>五冶钢构龙泉东洪片区（70亩、85亩）住宅商业及配套工程项目</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_xlfn._xlws.FILTER(辅助信息!D:D,辅助信息!E:E=B3754)</f>
        <v>五冶钢构龙泉东洪片区（70亩、85亩）住宅商业及配套工程项目</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_xlfn._xlws.FILTER(辅助信息!D:D,辅助信息!E:E=B3755)</f>
        <v>五冶钢构龙泉东洪片区（70亩、85亩）住宅商业及配套工程项目</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_xlfn._xlws.FILTER(辅助信息!D:D,辅助信息!E:E=B3756)</f>
        <v>五冶钢构龙泉东洪片区（70亩、85亩）住宅商业及配套工程项目</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_xlfn._xlws.FILTER(辅助信息!D:D,辅助信息!E:E=B3757)</f>
        <v>五冶钢构龙泉东洪片区（70亩、85亩）住宅商业及配套工程项目</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_xlfn._xlws.FILTER(辅助信息!D:D,辅助信息!E:E=B3758)</f>
        <v>五冶钢构龙泉东洪片区（70亩、85亩）住宅商业及配套工程项目</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_xlfn._xlws.FILTER(辅助信息!D:D,辅助信息!E:E=B3759)</f>
        <v>五冶钢构龙泉东洪片区（70亩、85亩）住宅商业及配套工程项目</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_xlfn._xlws.FILTER(辅助信息!D:D,辅助信息!E:E=B3760)</f>
        <v>五冶钢构龙泉东洪片区（70亩、85亩）住宅商业及配套工程项目</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_xlfn._xlws.FILTER(辅助信息!D:D,辅助信息!E:E=B3761)</f>
        <v>五冶钢构龙泉东洪片区（70亩、85亩）住宅商业及配套工程项目</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_xlfn._xlws.FILTER(辅助信息!D:D,辅助信息!E:E=B3762)</f>
        <v>五冶钢构龙泉东洪片区（70亩、85亩）住宅商业及配套工程项目</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_xlfn._xlws.FILTER(辅助信息!D:D,辅助信息!E:E=B3763)</f>
        <v>五冶钢构龙泉东洪片区（70亩、85亩）住宅商业及配套工程项目</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_xlfn._xlws.FILTER(辅助信息!D:D,辅助信息!E:E=B3764)</f>
        <v>五冶钢构龙泉东洪片区（70亩、85亩）住宅商业及配套工程项目</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_xlfn._xlws.FILTER(辅助信息!D:D,辅助信息!E:E=B3765)</f>
        <v>五冶钢构龙泉东洪片区（70亩、85亩）住宅商业及配套工程项目</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_xlfn._xlws.FILTER(辅助信息!D:D,辅助信息!E:E=B3766)</f>
        <v>五冶钢构龙泉东洪片区（70亩、85亩）住宅商业及配套工程项目</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_xlfn._xlws.FILTER(辅助信息!D:D,辅助信息!E:E=B3767)</f>
        <v>五冶钢构龙泉东洪片区（70亩、85亩）住宅商业及配套工程项目</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_xlfn._xlws.FILTER(辅助信息!D:D,辅助信息!E:E=B3768)</f>
        <v>五冶钢构龙泉东洪片区（70亩、85亩）住宅商业及配套工程项目</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_xlfn._xlws.FILTER(辅助信息!D:D,辅助信息!E:E=B3769)</f>
        <v>五冶钢构龙泉东洪片区（70亩、85亩）住宅商业及配套工程项目</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_xlfn._xlws.FILTER(辅助信息!D:D,辅助信息!E:E=B3770)</f>
        <v>五冶钢构龙泉东洪片区（70亩、85亩）住宅商业及配套工程项目</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_xlfn._xlws.FILTER(辅助信息!D:D,辅助信息!E:E=B3771)</f>
        <v>五冶钢构龙泉东洪片区（70亩、85亩）住宅商业及配套工程项目</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_xlfn._xlws.FILTER(辅助信息!D:D,辅助信息!E:E=B3772)</f>
        <v>五冶钢构龙泉东洪片区（70亩、85亩）住宅商业及配套工程项目</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_xlfn._xlws.FILTER(辅助信息!D:D,辅助信息!E:E=B3773)</f>
        <v>五冶钢构龙泉东洪片区（70亩、85亩）住宅商业及配套工程项目</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_xlfn._xlws.FILTER(辅助信息!D:D,辅助信息!E:E=B3774)</f>
        <v>五冶钢构龙泉东洪片区（70亩、85亩）住宅商业及配套工程项目</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_xlfn._xlws.FILTER(辅助信息!D:D,辅助信息!E:E=B3775)</f>
        <v>五冶钢构龙泉东洪片区（70亩、85亩）住宅商业及配套工程项目</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_xlfn._xlws.FILTER(辅助信息!D:D,辅助信息!E:E=B3776)</f>
        <v>五冶钢构龙泉东洪片区（70亩、85亩）住宅商业及配套工程项目</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28</v>
      </c>
      <c r="Q3783" s="18" t="str">
        <f>VLOOKUP(B3783,辅助信息!E:M,9,FALSE)</f>
        <v>ZTWM-CDGS-XS-2024-0134-商投建工达州中医药科技成果示范园项目</v>
      </c>
      <c r="R3783" s="18" t="str">
        <f>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28</v>
      </c>
      <c r="Q3784" s="18" t="str">
        <f>VLOOKUP(B3784,辅助信息!E:M,9,FALSE)</f>
        <v>ZTWM-CDGS-XS-2024-0134-商投建工达州中医药科技成果示范园项目</v>
      </c>
      <c r="R3784" s="18" t="str">
        <f>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25</v>
      </c>
      <c r="Q3790" s="18" t="str">
        <f>VLOOKUP(B3790,辅助信息!E:M,9,FALSE)</f>
        <v>ZTWM-CDGS-XS-2024-0134-商投建工达州中医药科技成果示范园项目</v>
      </c>
      <c r="R3790" s="18" t="str">
        <f>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25</v>
      </c>
      <c r="Q3791" s="18" t="str">
        <f>VLOOKUP(B3791,辅助信息!E:M,9,FALSE)</f>
        <v>ZTWM-CDGS-XS-2024-0134-商投建工达州中医药科技成果示范园项目</v>
      </c>
      <c r="R3791" s="18" t="str">
        <f>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25</v>
      </c>
      <c r="Q3792" s="18" t="str">
        <f>VLOOKUP(B3792,辅助信息!E:M,9,FALSE)</f>
        <v>ZTWM-CDGS-XS-2024-0134-商投建工达州中医药科技成果示范园项目</v>
      </c>
      <c r="R3792" s="18" t="str">
        <f>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25</v>
      </c>
      <c r="Q3793" s="18" t="str">
        <f>VLOOKUP(B3793,辅助信息!E:M,9,FALSE)</f>
        <v>ZTWM-CDGS-XS-2024-0134-商投建工达州中医药科技成果示范园项目</v>
      </c>
      <c r="R3793" s="18" t="str">
        <f>_xlfn._xlws.FILTER(辅助信息!D:D,辅助信息!E:E=B3793)</f>
        <v>商投建工达州中医药科技园</v>
      </c>
    </row>
    <row r="3794" hidden="1" spans="1:18">
      <c r="A3794" s="118"/>
      <c r="B3794" s="109" t="s">
        <v>167</v>
      </c>
      <c r="C3794" s="59">
        <v>45925</v>
      </c>
      <c r="D3794" s="109" t="str">
        <f>VLOOKUP(B3794,辅助信息!E:K,7,FALSE)</f>
        <v>JWDDCD2025051800044</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_xlfn._xlws.FILTER(辅助信息!D:D,辅助信息!E:E=B3794)</f>
        <v>五冶建设成都怡心湖片区及龙泉驿医院等项目</v>
      </c>
    </row>
    <row r="3795" hidden="1" spans="1:18">
      <c r="A3795" s="118"/>
      <c r="B3795" s="109" t="s">
        <v>167</v>
      </c>
      <c r="C3795" s="59">
        <v>45925</v>
      </c>
      <c r="D3795" s="109" t="str">
        <f>VLOOKUP(B3795,辅助信息!E:K,7,FALSE)</f>
        <v>JWDDCD2025051800044</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_xlfn._xlws.FILTER(辅助信息!D:D,辅助信息!E:E=B3795)</f>
        <v>五冶建设成都怡心湖片区及龙泉驿医院等项目</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_xlfn._xlws.FILTER(辅助信息!D:D,辅助信息!E:E=B3809)</f>
        <v>中铁科研院宜宾泥溪项目</v>
      </c>
    </row>
    <row r="3810" hidden="1" spans="2:18">
      <c r="B3810" s="29" t="s">
        <v>215</v>
      </c>
      <c r="C3810" s="59">
        <v>45925</v>
      </c>
      <c r="D3810" s="29" t="str">
        <f>VLOOKUP(B3810,辅助信息!E:K,7,FALSE)</f>
        <v>JWDDCD2025051800044</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_xlfn._xlws.FILTER(辅助信息!D:D,辅助信息!E:E=B3810)</f>
        <v>五冶建设成都怡心湖片区及龙泉驿医院等项目</v>
      </c>
    </row>
    <row r="3811" hidden="1" spans="2:18">
      <c r="B3811" s="29" t="s">
        <v>215</v>
      </c>
      <c r="C3811" s="59">
        <v>45925</v>
      </c>
      <c r="D3811" s="29" t="str">
        <f>VLOOKUP(B3811,辅助信息!E:K,7,FALSE)</f>
        <v>JWDDCD2025051800044</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_xlfn._xlws.FILTER(辅助信息!D:D,辅助信息!E:E=B3811)</f>
        <v>五冶建设成都怡心湖片区及龙泉驿医院等项目</v>
      </c>
    </row>
    <row r="3812" hidden="1" spans="2:18">
      <c r="B3812" s="29" t="s">
        <v>215</v>
      </c>
      <c r="C3812" s="59">
        <v>45925</v>
      </c>
      <c r="D3812" s="29" t="str">
        <f>VLOOKUP(B3812,辅助信息!E:K,7,FALSE)</f>
        <v>JWDDCD2025051800044</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_xlfn._xlws.FILTER(辅助信息!D:D,辅助信息!E:E=B3812)</f>
        <v>五冶建设成都怡心湖片区及龙泉驿医院等项目</v>
      </c>
    </row>
    <row r="3813" hidden="1" spans="2:18">
      <c r="B3813" s="29" t="s">
        <v>215</v>
      </c>
      <c r="C3813" s="59">
        <v>45925</v>
      </c>
      <c r="D3813" s="29" t="str">
        <f>VLOOKUP(B3813,辅助信息!E:K,7,FALSE)</f>
        <v>JWDDCD2025051800044</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_xlfn._xlws.FILTER(辅助信息!D:D,辅助信息!E:E=B3813)</f>
        <v>五冶建设成都怡心湖片区及龙泉驿医院等项目</v>
      </c>
    </row>
    <row r="3814" hidden="1" spans="2:18">
      <c r="B3814" s="29" t="s">
        <v>215</v>
      </c>
      <c r="C3814" s="59">
        <v>45925</v>
      </c>
      <c r="D3814" s="29" t="str">
        <f>VLOOKUP(B3814,辅助信息!E:K,7,FALSE)</f>
        <v>JWDDCD2025051800044</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_xlfn._xlws.FILTER(辅助信息!D:D,辅助信息!E:E=B3814)</f>
        <v>五冶建设成都怡心湖片区及龙泉驿医院等项目</v>
      </c>
    </row>
    <row r="3815" hidden="1" spans="2:18">
      <c r="B3815" s="29" t="s">
        <v>215</v>
      </c>
      <c r="C3815" s="59">
        <v>45925</v>
      </c>
      <c r="D3815" s="29" t="str">
        <f>VLOOKUP(B3815,辅助信息!E:K,7,FALSE)</f>
        <v>JWDDCD2025051800044</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_xlfn._xlws.FILTER(辅助信息!D:D,辅助信息!E:E=B3815)</f>
        <v>五冶建设成都怡心湖片区及龙泉驿医院等项目</v>
      </c>
    </row>
    <row r="3816" hidden="1" spans="2:18">
      <c r="B3816" s="29" t="s">
        <v>215</v>
      </c>
      <c r="C3816" s="59">
        <v>45925</v>
      </c>
      <c r="D3816" s="29" t="str">
        <f>VLOOKUP(B3816,辅助信息!E:K,7,FALSE)</f>
        <v>JWDDCD2025051800044</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_xlfn._xlws.FILTER(辅助信息!D:D,辅助信息!E:E=B3816)</f>
        <v>五冶建设成都怡心湖片区及龙泉驿医院等项目</v>
      </c>
    </row>
    <row r="3817" hidden="1" spans="2:18">
      <c r="B3817" s="29" t="s">
        <v>215</v>
      </c>
      <c r="C3817" s="59">
        <v>45925</v>
      </c>
      <c r="D3817" s="29" t="str">
        <f>VLOOKUP(B3817,辅助信息!E:K,7,FALSE)</f>
        <v>JWDDCD2025051800044</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_xlfn._xlws.FILTER(辅助信息!D:D,辅助信息!E:E=B3817)</f>
        <v>五冶建设成都怡心湖片区及龙泉驿医院等项目</v>
      </c>
    </row>
    <row r="3818" hidden="1" spans="2:18">
      <c r="B3818" s="29" t="s">
        <v>215</v>
      </c>
      <c r="C3818" s="59">
        <v>45925</v>
      </c>
      <c r="D3818" s="29" t="str">
        <f>VLOOKUP(B3818,辅助信息!E:K,7,FALSE)</f>
        <v>JWDDCD2025051800044</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_xlfn._xlws.FILTER(辅助信息!D:D,辅助信息!E:E=B3818)</f>
        <v>五冶建设成都怡心湖片区及龙泉驿医院等项目</v>
      </c>
    </row>
    <row r="3819" hidden="1" spans="2:18">
      <c r="B3819" s="29" t="s">
        <v>215</v>
      </c>
      <c r="C3819" s="59">
        <v>45925</v>
      </c>
      <c r="D3819" s="29" t="str">
        <f>VLOOKUP(B3819,辅助信息!E:K,7,FALSE)</f>
        <v>JWDDCD2025051800044</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_xlfn._xlws.FILTER(辅助信息!D:D,辅助信息!E:E=B3819)</f>
        <v>五冶建设成都怡心湖片区及龙泉驿医院等项目</v>
      </c>
    </row>
    <row r="3820" hidden="1" spans="2:18">
      <c r="B3820" s="29" t="s">
        <v>215</v>
      </c>
      <c r="C3820" s="59">
        <v>45925</v>
      </c>
      <c r="D3820" s="29" t="str">
        <f>VLOOKUP(B3820,辅助信息!E:K,7,FALSE)</f>
        <v>JWDDCD2025051800044</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_xlfn._xlws.FILTER(辅助信息!D:D,辅助信息!E:E=B3820)</f>
        <v>五冶建设成都怡心湖片区及龙泉驿医院等项目</v>
      </c>
    </row>
    <row r="3821" hidden="1" spans="2:18">
      <c r="B3821" s="29" t="s">
        <v>215</v>
      </c>
      <c r="C3821" s="59">
        <v>45925</v>
      </c>
      <c r="D3821" s="29" t="str">
        <f>VLOOKUP(B3821,辅助信息!E:K,7,FALSE)</f>
        <v>JWDDCD2025051800044</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_xlfn._xlws.FILTER(辅助信息!D:D,辅助信息!E:E=B3821)</f>
        <v>五冶建设成都怡心湖片区及龙泉驿医院等项目</v>
      </c>
    </row>
    <row r="3822" hidden="1" spans="2:18">
      <c r="B3822" s="29" t="s">
        <v>215</v>
      </c>
      <c r="C3822" s="59">
        <v>45925</v>
      </c>
      <c r="D3822" s="29" t="str">
        <f>VLOOKUP(B3822,辅助信息!E:K,7,FALSE)</f>
        <v>JWDDCD2025051800044</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_xlfn._xlws.FILTER(辅助信息!D:D,辅助信息!E:E=B3822)</f>
        <v>五冶建设成都怡心湖片区及龙泉驿医院等项目</v>
      </c>
    </row>
    <row r="3823" hidden="1" spans="2:18">
      <c r="B3823" s="29" t="s">
        <v>215</v>
      </c>
      <c r="C3823" s="59">
        <v>45925</v>
      </c>
      <c r="D3823" s="29" t="str">
        <f>VLOOKUP(B3823,辅助信息!E:K,7,FALSE)</f>
        <v>JWDDCD2025051800044</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_xlfn._xlws.FILTER(辅助信息!D:D,辅助信息!E:E=B3823)</f>
        <v>五冶建设成都怡心湖片区及龙泉驿医院等项目</v>
      </c>
    </row>
    <row r="3824" hidden="1" spans="2:18">
      <c r="B3824" s="29" t="s">
        <v>215</v>
      </c>
      <c r="C3824" s="59">
        <v>45925</v>
      </c>
      <c r="D3824" s="29" t="str">
        <f>VLOOKUP(B3824,辅助信息!E:K,7,FALSE)</f>
        <v>JWDDCD2025051800044</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_xlfn._xlws.FILTER(辅助信息!D:D,辅助信息!E:E=B3824)</f>
        <v>五冶建设成都怡心湖片区及龙泉驿医院等项目</v>
      </c>
    </row>
    <row r="3825" hidden="1" spans="2:18">
      <c r="B3825" s="29" t="s">
        <v>215</v>
      </c>
      <c r="C3825" s="59">
        <v>45925</v>
      </c>
      <c r="D3825" s="29" t="str">
        <f>VLOOKUP(B3825,辅助信息!E:K,7,FALSE)</f>
        <v>JWDDCD2025051800044</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_xlfn._xlws.FILTER(辅助信息!D:D,辅助信息!E:E=B3825)</f>
        <v>五冶建设成都怡心湖片区及龙泉驿医院等项目</v>
      </c>
    </row>
    <row r="3826" hidden="1" spans="2:18">
      <c r="B3826" s="29" t="s">
        <v>208</v>
      </c>
      <c r="C3826" s="59">
        <v>45925</v>
      </c>
      <c r="D3826" s="29" t="str">
        <f>VLOOKUP(B3826,辅助信息!E:K,7,FALSE)</f>
        <v>JWDDCD2025051800044</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_xlfn._xlws.FILTER(辅助信息!D:D,辅助信息!E:E=B3826)</f>
        <v>五冶建设成都怡心湖片区及龙泉驿医院等项目</v>
      </c>
    </row>
    <row r="3827" hidden="1" spans="2:18">
      <c r="B3827" s="29" t="s">
        <v>208</v>
      </c>
      <c r="C3827" s="59">
        <v>45925</v>
      </c>
      <c r="D3827" s="29" t="str">
        <f>VLOOKUP(B3827,辅助信息!E:K,7,FALSE)</f>
        <v>JWDDCD2025051800044</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_xlfn._xlws.FILTER(辅助信息!D:D,辅助信息!E:E=B3827)</f>
        <v>五冶建设成都怡心湖片区及龙泉驿医院等项目</v>
      </c>
    </row>
    <row r="3828" hidden="1" spans="2:18">
      <c r="B3828" s="29" t="s">
        <v>208</v>
      </c>
      <c r="C3828" s="59">
        <v>45925</v>
      </c>
      <c r="D3828" s="29" t="str">
        <f>VLOOKUP(B3828,辅助信息!E:K,7,FALSE)</f>
        <v>JWDDCD2025051800044</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_xlfn._xlws.FILTER(辅助信息!D:D,辅助信息!E:E=B3828)</f>
        <v>五冶建设成都怡心湖片区及龙泉驿医院等项目</v>
      </c>
    </row>
    <row r="3829" hidden="1" spans="2:18">
      <c r="B3829" s="29" t="s">
        <v>208</v>
      </c>
      <c r="C3829" s="59">
        <v>45925</v>
      </c>
      <c r="D3829" s="29" t="str">
        <f>VLOOKUP(B3829,辅助信息!E:K,7,FALSE)</f>
        <v>JWDDCD2025051800044</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_xlfn._xlws.FILTER(辅助信息!D:D,辅助信息!E:E=B3829)</f>
        <v>五冶建设成都怡心湖片区及龙泉驿医院等项目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_xlfn._xlws.FILTER(辅助信息!D:D,辅助信息!E:E=B3830)</f>
        <v>乐山市校地共建产教融合基地配套设施项目（一,二标段）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_xlfn._xlws.FILTER(辅助信息!D:D,辅助信息!E:E=B3831)</f>
        <v>乐山市校地共建产教融合基地配套设施项目（一,二标段）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_xlfn._xlws.FILTER(辅助信息!D:D,辅助信息!E:E=B3832)</f>
        <v>乐山市校地共建产教融合基地配套设施项目（一,二标段）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_xlfn._xlws.FILTER(辅助信息!D:D,辅助信息!E:E=B3833)</f>
        <v>乐山市校地共建产教融合基地配套设施项目（一,二标段）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_xlfn._xlws.FILTER(辅助信息!D:D,辅助信息!E:E=B3834)</f>
        <v>乐山市校地共建产教融合基地配套设施项目（一,二标段）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_xlfn._xlws.FILTER(辅助信息!D:D,辅助信息!E:E=B3835)</f>
        <v>乐山市校地共建产教融合基地配套设施项目（一,二标段）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_xlfn._xlws.FILTER(辅助信息!D:D,辅助信息!E:E=B3836)</f>
        <v>乐山市校地共建产教融合基地配套设施项目（一,二标段）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_xlfn._xlws.FILTER(辅助信息!D:D,辅助信息!E:E=B3837)</f>
        <v>乐山市校地共建产教融合基地配套设施项目（一,二标段）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_xlfn._xlws.FILTER(辅助信息!D:D,辅助信息!E:E=B3838)</f>
        <v>乐山市校地共建产教融合基地配套设施项目（一,二标段）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25</v>
      </c>
      <c r="Q3849" s="18" t="str">
        <f>VLOOKUP(B3849,辅助信息!E:M,9,FALSE)</f>
        <v>ZTWM-CDGS-XS-2024-0134-商投建工达州中医药科技成果示范园项目</v>
      </c>
      <c r="R3849" s="18" t="str">
        <f>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25</v>
      </c>
      <c r="Q3850" s="18" t="str">
        <f>VLOOKUP(B3850,辅助信息!E:M,9,FALSE)</f>
        <v>ZTWM-CDGS-XS-2024-0134-商投建工达州中医药科技成果示范园项目</v>
      </c>
      <c r="R3850" s="18" t="str">
        <f>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25</v>
      </c>
      <c r="Q3851" s="18" t="str">
        <f>VLOOKUP(B3851,辅助信息!E:M,9,FALSE)</f>
        <v>ZTWM-CDGS-XS-2024-0134-商投建工达州中医药科技成果示范园项目</v>
      </c>
      <c r="R3851" s="18" t="str">
        <f>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25</v>
      </c>
      <c r="Q3852" s="18" t="str">
        <f>VLOOKUP(B3852,辅助信息!E:M,9,FALSE)</f>
        <v>ZTWM-CDGS-XS-2024-0134-商投建工达州中医药科技成果示范园项目</v>
      </c>
      <c r="R3852" s="18" t="str">
        <f>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25</v>
      </c>
      <c r="Q3854" s="18" t="str">
        <f>VLOOKUP(B3854,辅助信息!E:M,9,FALSE)</f>
        <v>ZTWM-CDGS-XS-2024-0134-商投建工达州中医药科技成果示范园项目</v>
      </c>
      <c r="R3854" s="18" t="str">
        <f>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25</v>
      </c>
      <c r="Q3855" s="18" t="str">
        <f>VLOOKUP(B3855,辅助信息!E:M,9,FALSE)</f>
        <v>ZTWM-CDGS-XS-2024-0134-商投建工达州中医药科技成果示范园项目</v>
      </c>
      <c r="R3855" s="18" t="str">
        <f>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25</v>
      </c>
      <c r="Q3856" s="18" t="str">
        <f>VLOOKUP(B3856,辅助信息!E:M,9,FALSE)</f>
        <v>ZTWM-CDGS-XS-2024-0134-商投建工达州中医药科技成果示范园项目</v>
      </c>
      <c r="R3856" s="18" t="str">
        <f>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25</v>
      </c>
      <c r="Q3857" s="18" t="str">
        <f>VLOOKUP(B3857,辅助信息!E:M,9,FALSE)</f>
        <v>ZTWM-CDGS-XS-2024-0134-商投建工达州中医药科技成果示范园项目</v>
      </c>
      <c r="R3857" s="18" t="str">
        <f>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25</v>
      </c>
      <c r="Q3858" s="18" t="str">
        <f>VLOOKUP(B3858,辅助信息!E:M,9,FALSE)</f>
        <v>ZTWM-CDGS-XS-2024-0134-商投建工达州中医药科技成果示范园项目</v>
      </c>
      <c r="R3858" s="18" t="str">
        <f>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21</v>
      </c>
      <c r="Q3861" s="18" t="str">
        <f>VLOOKUP(B3861,辅助信息!E:M,9,FALSE)</f>
        <v>ZTWM-CDGS-XS-2024-0030-华西集采-简州大道</v>
      </c>
      <c r="R3861" s="18" t="str">
        <f>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21</v>
      </c>
      <c r="Q3862" s="18" t="str">
        <f>VLOOKUP(B3862,辅助信息!E:M,9,FALSE)</f>
        <v>ZTWM-CDGS-XS-2024-0030-华西集采-简州大道</v>
      </c>
      <c r="R3862" s="18" t="str">
        <f>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21</v>
      </c>
      <c r="Q3863" s="18" t="str">
        <f>VLOOKUP(B3863,辅助信息!E:M,9,FALSE)</f>
        <v>ZTWM-CDGS-XS-2024-0030-华西集采-简州大道</v>
      </c>
      <c r="R3863" s="18" t="str">
        <f>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21</v>
      </c>
      <c r="Q3864" s="18" t="str">
        <f>VLOOKUP(B3864,辅助信息!E:M,9,FALSE)</f>
        <v>ZTWM-CDGS-XS-2024-0030-华西集采-简州大道</v>
      </c>
      <c r="R3864" s="18" t="str">
        <f>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_xlfn._xlws.FILTER(辅助信息!D:D,辅助信息!E:E=B3871)</f>
        <v>乐山市校地共建产教融合基地配套设施项目（一,二标段）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_xlfn._xlws.FILTER(辅助信息!D:D,辅助信息!E:E=B3872)</f>
        <v>乐山市校地共建产教融合基地配套设施项目（一,二标段）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_xlfn._xlws.FILTER(辅助信息!D:D,辅助信息!E:E=B3873)</f>
        <v>乐山市校地共建产教融合基地配套设施项目（一,二标段）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_xlfn._xlws.FILTER(辅助信息!D:D,辅助信息!E:E=B3874)</f>
        <v>乐山市校地共建产教融合基地配套设施项目（一,二标段）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_xlfn._xlws.FILTER(辅助信息!D:D,辅助信息!E:E=B3875)</f>
        <v>乐山市校地共建产教融合基地配套设施项目（一,二标段）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_xlfn._xlws.FILTER(辅助信息!D:D,辅助信息!E:E=B3876)</f>
        <v>乐山市校地共建产教融合基地配套设施项目（一,二标段）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_xlfn._xlws.FILTER(辅助信息!D:D,辅助信息!E:E=B3877)</f>
        <v>乐山市校地共建产教融合基地配套设施项目（一,二标段）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21</v>
      </c>
      <c r="Q3878" s="18" t="str">
        <f>VLOOKUP(B3878,辅助信息!E:M,9,FALSE)</f>
        <v>ZTWM-CDGS-XS-2025-0126-四川机司-乐山市校地共建产教融合基地配套设施项目施工二标段钢筋采购合同</v>
      </c>
      <c r="R3878" s="18" t="str">
        <f>_xlfn._xlws.FILTER(辅助信息!D:D,辅助信息!E:E=B3878)</f>
        <v>乐山市校地共建产教融合基地配套设施项目（一,二标段）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21</v>
      </c>
      <c r="Q3879" s="18" t="str">
        <f>VLOOKUP(B3879,辅助信息!E:M,9,FALSE)</f>
        <v>ZTWM-CDGS-XS-2025-0126-四川机司-乐山市校地共建产教融合基地配套设施项目施工二标段钢筋采购合同</v>
      </c>
      <c r="R3879" s="18" t="str">
        <f>_xlfn._xlws.FILTER(辅助信息!D:D,辅助信息!E:E=B3879)</f>
        <v>乐山市校地共建产教融合基地配套设施项目（一,二标段）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21</v>
      </c>
      <c r="Q3880" s="18" t="str">
        <f>VLOOKUP(B3880,辅助信息!E:M,9,FALSE)</f>
        <v>ZTWM-CDGS-XS-2025-0126-四川机司-乐山市校地共建产教融合基地配套设施项目施工二标段钢筋采购合同</v>
      </c>
      <c r="R3880" s="18" t="str">
        <f>_xlfn._xlws.FILTER(辅助信息!D:D,辅助信息!E:E=B3880)</f>
        <v>乐山市校地共建产教融合基地配套设施项目（一,二标段）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21</v>
      </c>
      <c r="Q3881" s="18" t="str">
        <f>VLOOKUP(B3881,辅助信息!E:M,9,FALSE)</f>
        <v>ZTWM-CDGS-XS-2024-0030-华西集采-简州大道</v>
      </c>
      <c r="R3881" s="18" t="str">
        <f>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21</v>
      </c>
      <c r="Q3882" s="18" t="str">
        <f>VLOOKUP(B3882,辅助信息!E:M,9,FALSE)</f>
        <v>ZTWM-CDGS-XS-2024-0030-华西集采-简州大道</v>
      </c>
      <c r="R3882" s="18" t="str">
        <f>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21</v>
      </c>
      <c r="Q3883" s="18" t="str">
        <f>VLOOKUP(B3883,辅助信息!E:M,9,FALSE)</f>
        <v>ZTWM-CDGS-XS-2024-0030-华西集采-简州大道</v>
      </c>
      <c r="R3883" s="18" t="str">
        <f>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21</v>
      </c>
      <c r="Q3884" s="18" t="str">
        <f>VLOOKUP(B3884,辅助信息!E:M,9,FALSE)</f>
        <v>ZTWM-CDGS-XS-2024-0030-华西集采-简州大道</v>
      </c>
      <c r="R3884" s="18" t="str">
        <f>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21</v>
      </c>
      <c r="Q3885" s="18" t="str">
        <f>VLOOKUP(B3885,辅助信息!E:M,9,FALSE)</f>
        <v>ZTWM-CDGS-XS-2024-0030-华西集采-简州大道</v>
      </c>
      <c r="R3885" s="18" t="str">
        <f>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21</v>
      </c>
      <c r="Q3892" s="18" t="str">
        <f>VLOOKUP(B3892,辅助信息!E:M,9,FALSE)</f>
        <v>ZTWM-CDGS-XS-2024-0030-华西集采-简州大道</v>
      </c>
      <c r="R3892" s="18" t="str">
        <f>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21</v>
      </c>
      <c r="Q3893" s="18" t="str">
        <f>VLOOKUP(B3893,辅助信息!E:M,9,FALSE)</f>
        <v>ZTWM-CDGS-XS-2025-0126-四川机司-乐山市校地共建产教融合基地配套设施项目施工二标段钢筋采购合同</v>
      </c>
      <c r="R3893" s="18" t="str">
        <f>_xlfn._xlws.FILTER(辅助信息!D:D,辅助信息!E:E=B3893)</f>
        <v>乐山市校地共建产教融合基地配套设施项目（一,二标段）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21</v>
      </c>
      <c r="Q3894" s="18" t="str">
        <f>VLOOKUP(B3894,辅助信息!E:M,9,FALSE)</f>
        <v>ZTWM-CDGS-XS-2025-0126-四川机司-乐山市校地共建产教融合基地配套设施项目施工二标段钢筋采购合同</v>
      </c>
      <c r="R3894" s="18" t="str">
        <f>_xlfn._xlws.FILTER(辅助信息!D:D,辅助信息!E:E=B3894)</f>
        <v>乐山市校地共建产教融合基地配套设施项目（一,二标段）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21</v>
      </c>
      <c r="Q3895" s="18" t="str">
        <f>VLOOKUP(B3895,辅助信息!E:M,9,FALSE)</f>
        <v>ZTWM-CDGS-XS-2025-0126-四川机司-乐山市校地共建产教融合基地配套设施项目施工二标段钢筋采购合同</v>
      </c>
      <c r="R3895" s="18" t="str">
        <f>_xlfn._xlws.FILTER(辅助信息!D:D,辅助信息!E:E=B3895)</f>
        <v>乐山市校地共建产教融合基地配套设施项目（一,二标段）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_xlfn._xlws.FILTER(辅助信息!D:D,辅助信息!E:E=B3896)</f>
        <v>乐山市校地共建产教融合基地配套设施项目（一,二标段）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21</v>
      </c>
      <c r="Q3897" s="18" t="str">
        <f>VLOOKUP(B3897,辅助信息!E:M,9,FALSE)</f>
        <v>ZTWM-CDGS-XS-2025-0126-四川机司-乐山市校地共建产教融合基地配套设施项目施工二标段钢筋采购合同</v>
      </c>
      <c r="R3897" s="18" t="str">
        <f>_xlfn._xlws.FILTER(辅助信息!D:D,辅助信息!E:E=B3897)</f>
        <v>乐山市校地共建产教融合基地配套设施项目（一,二标段）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21</v>
      </c>
      <c r="Q3898" s="18" t="str">
        <f>VLOOKUP(B3898,辅助信息!E:M,9,FALSE)</f>
        <v>ZTWM-CDGS-XS-2025-0126-四川机司-乐山市校地共建产教融合基地配套设施项目施工二标段钢筋采购合同</v>
      </c>
      <c r="R3898" s="18" t="str">
        <f>_xlfn._xlws.FILTER(辅助信息!D:D,辅助信息!E:E=B3898)</f>
        <v>乐山市校地共建产教融合基地配套设施项目（一,二标段）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21</v>
      </c>
      <c r="Q3899" s="18" t="str">
        <f>VLOOKUP(B3899,辅助信息!E:M,9,FALSE)</f>
        <v>ZTWM-CDGS-XS-2025-0126-四川机司-乐山市校地共建产教融合基地配套设施项目施工二标段钢筋采购合同</v>
      </c>
      <c r="R3899" s="18" t="str">
        <f>_xlfn._xlws.FILTER(辅助信息!D:D,辅助信息!E:E=B3899)</f>
        <v>乐山市校地共建产教融合基地配套设施项目（一,二标段）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21</v>
      </c>
      <c r="Q3900" s="18" t="str">
        <f>VLOOKUP(B3900,辅助信息!E:M,9,FALSE)</f>
        <v>ZTWM-CDGS-XS-2025-0126-四川机司-乐山市校地共建产教融合基地配套设施项目施工二标段钢筋采购合同</v>
      </c>
      <c r="R3900" s="18" t="str">
        <f>_xlfn._xlws.FILTER(辅助信息!D:D,辅助信息!E:E=B3900)</f>
        <v>乐山市校地共建产教融合基地配套设施项目（一,二标段）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21</v>
      </c>
      <c r="Q3901" s="18" t="str">
        <f>VLOOKUP(B3901,辅助信息!E:M,9,FALSE)</f>
        <v>ZTWM-CDGS-XS-2025-0126-四川机司-乐山市校地共建产教融合基地配套设施项目施工二标段钢筋采购合同</v>
      </c>
      <c r="R3901" s="18" t="str">
        <f>_xlfn._xlws.FILTER(辅助信息!D:D,辅助信息!E:E=B3901)</f>
        <v>乐山市校地共建产教融合基地配套设施项目（一,二标段）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21</v>
      </c>
      <c r="Q3902" s="18" t="str">
        <f>VLOOKUP(B3902,辅助信息!E:M,9,FALSE)</f>
        <v>ZTWM-CDGS-XS-2025-0126-四川机司-乐山市校地共建产教融合基地配套设施项目施工二标段钢筋采购合同</v>
      </c>
      <c r="R3902" s="18" t="str">
        <f>_xlfn._xlws.FILTER(辅助信息!D:D,辅助信息!E:E=B3902)</f>
        <v>乐山市校地共建产教融合基地配套设施项目（一,二标段）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21</v>
      </c>
      <c r="Q3903" s="18" t="str">
        <f>VLOOKUP(B3903,辅助信息!E:M,9,FALSE)</f>
        <v>ZTWM-CDGS-XS-2025-0126-四川机司-乐山市校地共建产教融合基地配套设施项目施工二标段钢筋采购合同</v>
      </c>
      <c r="R3903" s="18" t="str">
        <f>_xlfn._xlws.FILTER(辅助信息!D:D,辅助信息!E:E=B3903)</f>
        <v>乐山市校地共建产教融合基地配套设施项目（一,二标段）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21</v>
      </c>
      <c r="Q3904" s="18" t="str">
        <f>VLOOKUP(B3904,辅助信息!E:M,9,FALSE)</f>
        <v>ZTWM-CDGS-XS-2025-0126-四川机司-乐山市校地共建产教融合基地配套设施项目施工二标段钢筋采购合同</v>
      </c>
      <c r="R3904" s="18" t="str">
        <f>_xlfn._xlws.FILTER(辅助信息!D:D,辅助信息!E:E=B3904)</f>
        <v>乐山市校地共建产教融合基地配套设施项目（一,二标段）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21</v>
      </c>
      <c r="Q3905" s="18" t="str">
        <f>VLOOKUP(B3905,辅助信息!E:M,9,FALSE)</f>
        <v>ZTWM-CDGS-XS-2025-0126-四川机司-乐山市校地共建产教融合基地配套设施项目施工二标段钢筋采购合同</v>
      </c>
      <c r="R3905" s="18" t="str">
        <f>_xlfn._xlws.FILTER(辅助信息!D:D,辅助信息!E:E=B3905)</f>
        <v>乐山市校地共建产教融合基地配套设施项目（一,二标段）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21</v>
      </c>
      <c r="Q3906" s="18" t="str">
        <f>VLOOKUP(B3906,辅助信息!E:M,9,FALSE)</f>
        <v>ZTWM-CDGS-XS-2025-0125-四川机司-乐山市校地共建产教融合基地配套设施项目施工一标段钢筋采购合同</v>
      </c>
      <c r="R3906" s="18" t="str">
        <f>_xlfn._xlws.FILTER(辅助信息!D:D,辅助信息!E:E=B3906)</f>
        <v>乐山市校地共建产教融合基地配套设施项目（一,二标段）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21</v>
      </c>
      <c r="Q3907" s="18" t="str">
        <f>VLOOKUP(B3907,辅助信息!E:M,9,FALSE)</f>
        <v>ZTWM-CDGS-XS-2025-0125-四川机司-乐山市校地共建产教融合基地配套设施项目施工一标段钢筋采购合同</v>
      </c>
      <c r="R3907" s="18" t="str">
        <f>_xlfn._xlws.FILTER(辅助信息!D:D,辅助信息!E:E=B3907)</f>
        <v>乐山市校地共建产教融合基地配套设施项目（一,二标段）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21</v>
      </c>
      <c r="Q3908" s="18" t="str">
        <f>VLOOKUP(B3908,辅助信息!E:M,9,FALSE)</f>
        <v>ZTWM-CDGS-XS-2025-0125-四川机司-乐山市校地共建产教融合基地配套设施项目施工一标段钢筋采购合同</v>
      </c>
      <c r="R3908" s="18" t="str">
        <f>_xlfn._xlws.FILTER(辅助信息!D:D,辅助信息!E:E=B3908)</f>
        <v>乐山市校地共建产教融合基地配套设施项目（一,二标段）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21</v>
      </c>
      <c r="Q3909" s="18" t="str">
        <f>VLOOKUP(B3909,辅助信息!E:M,9,FALSE)</f>
        <v>ZTWM-CDGS-XS-2025-0125-四川机司-乐山市校地共建产教融合基地配套设施项目施工一标段钢筋采购合同</v>
      </c>
      <c r="R3909" s="18" t="str">
        <f>_xlfn._xlws.FILTER(辅助信息!D:D,辅助信息!E:E=B3909)</f>
        <v>乐山市校地共建产教融合基地配套设施项目（一,二标段）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21</v>
      </c>
      <c r="Q3910" s="18" t="str">
        <f>VLOOKUP(B3910,辅助信息!E:M,9,FALSE)</f>
        <v>ZTWM-CDGS-XS-2025-0125-四川机司-乐山市校地共建产教融合基地配套设施项目施工一标段钢筋采购合同</v>
      </c>
      <c r="R3910" s="18" t="str">
        <f>_xlfn._xlws.FILTER(辅助信息!D:D,辅助信息!E:E=B3910)</f>
        <v>乐山市校地共建产教融合基地配套设施项目（一,二标段）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21</v>
      </c>
      <c r="Q3911" s="18" t="str">
        <f>VLOOKUP(B3911,辅助信息!E:M,9,FALSE)</f>
        <v>ZTWM-CDGS-XS-2024-0134-商投建工达州中医药科技成果示范园项目</v>
      </c>
      <c r="R3911" s="18" t="str">
        <f>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21</v>
      </c>
      <c r="Q3912" s="18" t="str">
        <f>VLOOKUP(B3912,辅助信息!E:M,9,FALSE)</f>
        <v>ZTWM-CDGS-XS-2024-0134-商投建工达州中医药科技成果示范园项目</v>
      </c>
      <c r="R3912" s="18" t="str">
        <f>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21</v>
      </c>
      <c r="Q3913" s="18" t="str">
        <f>VLOOKUP(B3913,辅助信息!E:M,9,FALSE)</f>
        <v>ZTWM-CDGS-XS-2024-0134-商投建工达州中医药科技成果示范园项目</v>
      </c>
      <c r="R3913" s="18" t="str">
        <f>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22</v>
      </c>
      <c r="Q3914" s="18" t="str">
        <f>VLOOKUP(B3914,辅助信息!E:M,9,FALSE)</f>
        <v>ZTWM-CDGS-XS-2024-0134-商投建工达州中医药科技成果示范园项目</v>
      </c>
      <c r="R3914" s="18" t="str">
        <f>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22</v>
      </c>
      <c r="Q3915" s="18" t="str">
        <f>VLOOKUP(B3915,辅助信息!E:M,9,FALSE)</f>
        <v>ZTWM-CDGS-XS-2024-0134-商投建工达州中医药科技成果示范园项目</v>
      </c>
      <c r="R3915" s="18" t="str">
        <f>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21</v>
      </c>
      <c r="Q3916" s="18" t="str">
        <f>VLOOKUP(B3916,辅助信息!E:M,9,FALSE)</f>
        <v>ZTWM-CDGS-XS-2024-0134-商投建工达州中医药科技成果示范园项目</v>
      </c>
      <c r="R3916" s="18" t="str">
        <f>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21</v>
      </c>
      <c r="Q3917" s="18" t="str">
        <f>VLOOKUP(B3917,辅助信息!E:M,9,FALSE)</f>
        <v>ZTWM-CDGS-XS-2024-0134-商投建工达州中医药科技成果示范园项目</v>
      </c>
      <c r="R3917" s="18" t="str">
        <f>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21</v>
      </c>
      <c r="Q3918" s="18" t="str">
        <f>VLOOKUP(B3918,辅助信息!E:M,9,FALSE)</f>
        <v>ZTWM-CDGS-XS-2025-0156-五冶钢构-2025年九月第一批次钢筋采购合同(三圣乡项目)-中铁物贸成都公司</v>
      </c>
      <c r="R3918" s="18" t="str">
        <f>_xlfn._xlws.FILTER(辅助信息!D:D,辅助信息!E:E=B3918)</f>
        <v>五冶钢构龙泉东洪片区（70亩、85亩）住宅商业及配套工程项目</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21</v>
      </c>
      <c r="Q3919" s="18" t="str">
        <f>VLOOKUP(B3919,辅助信息!E:M,9,FALSE)</f>
        <v>ZTWM-CDGS-XS-2025-0156-五冶钢构-2025年九月第一批次钢筋采购合同(三圣乡项目)-中铁物贸成都公司</v>
      </c>
      <c r="R3919" s="18" t="str">
        <f>_xlfn._xlws.FILTER(辅助信息!D:D,辅助信息!E:E=B3919)</f>
        <v>五冶钢构龙泉东洪片区（70亩、85亩）住宅商业及配套工程项目</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21</v>
      </c>
      <c r="Q3920" s="18" t="str">
        <f>VLOOKUP(B3920,辅助信息!E:M,9,FALSE)</f>
        <v>ZTWM-CDGS-XS-2025-0156-五冶钢构-2025年九月第一批次钢筋采购合同(三圣乡项目)-中铁物贸成都公司</v>
      </c>
      <c r="R3920" s="18" t="str">
        <f>_xlfn._xlws.FILTER(辅助信息!D:D,辅助信息!E:E=B3920)</f>
        <v>五冶钢构龙泉东洪片区（70亩、85亩）住宅商业及配套工程项目</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21</v>
      </c>
      <c r="Q3921" s="18" t="str">
        <f>VLOOKUP(B3921,辅助信息!E:M,9,FALSE)</f>
        <v>ZTWM-CDGS-XS-2025-0156-五冶钢构-2025年九月第一批次钢筋采购合同(三圣乡项目)-中铁物贸成都公司</v>
      </c>
      <c r="R3921" s="18" t="str">
        <f>_xlfn._xlws.FILTER(辅助信息!D:D,辅助信息!E:E=B3921)</f>
        <v>五冶钢构龙泉东洪片区（70亩、85亩）住宅商业及配套工程项目</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21</v>
      </c>
      <c r="Q3922" s="18" t="str">
        <f>VLOOKUP(B3922,辅助信息!E:M,9,FALSE)</f>
        <v>ZTWM-CDGS-XS-2025-0156-五冶钢构-2025年九月第一批次钢筋采购合同(三圣乡项目)-中铁物贸成都公司</v>
      </c>
      <c r="R3922" s="18" t="str">
        <f>_xlfn._xlws.FILTER(辅助信息!D:D,辅助信息!E:E=B3922)</f>
        <v>五冶钢构龙泉东洪片区（70亩、85亩）住宅商业及配套工程项目</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21</v>
      </c>
      <c r="Q3923" s="18" t="str">
        <f>VLOOKUP(B3923,辅助信息!E:M,9,FALSE)</f>
        <v>ZTWM-CDGS-XS-2025-0156-五冶钢构-2025年九月第一批次钢筋采购合同(三圣乡项目)-中铁物贸成都公司</v>
      </c>
      <c r="R3923" s="18" t="str">
        <f>_xlfn._xlws.FILTER(辅助信息!D:D,辅助信息!E:E=B3923)</f>
        <v>五冶钢构龙泉东洪片区（70亩、85亩）住宅商业及配套工程项目</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21</v>
      </c>
      <c r="Q3924" s="18" t="str">
        <f>VLOOKUP(B3924,辅助信息!E:M,9,FALSE)</f>
        <v>ZTWM-CDGS-XS-2025-0156-五冶钢构-2025年九月第一批次钢筋采购合同(三圣乡项目)-中铁物贸成都公司</v>
      </c>
      <c r="R3924" s="18" t="str">
        <f>_xlfn._xlws.FILTER(辅助信息!D:D,辅助信息!E:E=B3924)</f>
        <v>五冶钢构龙泉东洪片区（70亩、85亩）住宅商业及配套工程项目</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21</v>
      </c>
      <c r="Q3925" s="18" t="str">
        <f>VLOOKUP(B3925,辅助信息!E:M,9,FALSE)</f>
        <v>ZTWM-CDGS-XS-2025-0156-五冶钢构-2025年九月第一批次钢筋采购合同(三圣乡项目)-中铁物贸成都公司</v>
      </c>
      <c r="R3925" s="18" t="str">
        <f>_xlfn._xlws.FILTER(辅助信息!D:D,辅助信息!E:E=B3925)</f>
        <v>五冶钢构龙泉东洪片区（70亩、85亩）住宅商业及配套工程项目</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21</v>
      </c>
      <c r="Q3926" s="18" t="str">
        <f>VLOOKUP(B3926,辅助信息!E:M,9,FALSE)</f>
        <v>ZTWM-CDGS-XS-2025-0156-五冶钢构-2025年九月第一批次钢筋采购合同(三圣乡项目)-中铁物贸成都公司</v>
      </c>
      <c r="R3926" s="18" t="str">
        <f>_xlfn._xlws.FILTER(辅助信息!D:D,辅助信息!E:E=B3926)</f>
        <v>五冶钢构龙泉东洪片区（70亩、85亩）住宅商业及配套工程项目</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21</v>
      </c>
      <c r="Q3927" s="18" t="str">
        <f>VLOOKUP(B3927,辅助信息!E:M,9,FALSE)</f>
        <v>ZTWM-CDGS-XS-2025-0156-五冶钢构-2025年九月第一批次钢筋采购合同(三圣乡项目)-中铁物贸成都公司</v>
      </c>
      <c r="R3927" s="18" t="str">
        <f>_xlfn._xlws.FILTER(辅助信息!D:D,辅助信息!E:E=B3927)</f>
        <v>五冶钢构龙泉东洪片区（70亩、85亩）住宅商业及配套工程项目</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21</v>
      </c>
      <c r="Q3928" s="18" t="str">
        <f>VLOOKUP(B3928,辅助信息!E:M,9,FALSE)</f>
        <v>ZTWM-CDGS-XS-2025-0156-五冶钢构-2025年九月第一批次钢筋采购合同(三圣乡项目)-中铁物贸成都公司</v>
      </c>
      <c r="R3928" s="18" t="str">
        <f>_xlfn._xlws.FILTER(辅助信息!D:D,辅助信息!E:E=B3928)</f>
        <v>五冶钢构龙泉东洪片区（70亩、85亩）住宅商业及配套工程项目</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21</v>
      </c>
      <c r="Q3929" s="18" t="str">
        <f>VLOOKUP(B3929,辅助信息!E:M,9,FALSE)</f>
        <v>ZTWM-CDGS-XS-2025-0156-五冶钢构-2025年九月第一批次钢筋采购合同(三圣乡项目)-中铁物贸成都公司</v>
      </c>
      <c r="R3929" s="18" t="str">
        <f>_xlfn._xlws.FILTER(辅助信息!D:D,辅助信息!E:E=B3929)</f>
        <v>五冶钢构龙泉东洪片区（70亩、85亩）住宅商业及配套工程项目</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21</v>
      </c>
      <c r="Q3930" s="18" t="str">
        <f>VLOOKUP(B3930,辅助信息!E:M,9,FALSE)</f>
        <v>ZTWM-CDGS-XS-2025-0156-五冶钢构-2025年九月第一批次钢筋采购合同(三圣乡项目)-中铁物贸成都公司</v>
      </c>
      <c r="R3930" s="18" t="str">
        <f>_xlfn._xlws.FILTER(辅助信息!D:D,辅助信息!E:E=B3930)</f>
        <v>五冶钢构龙泉东洪片区（70亩、85亩）住宅商业及配套工程项目</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21</v>
      </c>
      <c r="Q3931" s="18" t="str">
        <f>VLOOKUP(B3931,辅助信息!E:M,9,FALSE)</f>
        <v>ZTWM-CDGS-XS-2025-0156-五冶钢构-2025年九月第一批次钢筋采购合同(三圣乡项目)-中铁物贸成都公司</v>
      </c>
      <c r="R3931" s="18" t="str">
        <f>_xlfn._xlws.FILTER(辅助信息!D:D,辅助信息!E:E=B3931)</f>
        <v>五冶钢构龙泉东洪片区（70亩、85亩）住宅商业及配套工程项目</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21</v>
      </c>
      <c r="Q3932" s="18" t="str">
        <f>VLOOKUP(B3932,辅助信息!E:M,9,FALSE)</f>
        <v>ZTWM-CDGS-XS-2025-0156-五冶钢构-2025年九月第一批次钢筋采购合同(三圣乡项目)-中铁物贸成都公司</v>
      </c>
      <c r="R3932" s="18" t="str">
        <f>_xlfn._xlws.FILTER(辅助信息!D:D,辅助信息!E:E=B3932)</f>
        <v>五冶钢构龙泉东洪片区（70亩、85亩）住宅商业及配套工程项目</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21</v>
      </c>
      <c r="Q3933" s="18" t="str">
        <f>VLOOKUP(B3933,辅助信息!E:M,9,FALSE)</f>
        <v>ZTWM-CDGS-XS-2025-0156-五冶钢构-2025年九月第一批次钢筋采购合同(三圣乡项目)-中铁物贸成都公司</v>
      </c>
      <c r="R3933" s="18" t="str">
        <f>_xlfn._xlws.FILTER(辅助信息!D:D,辅助信息!E:E=B3933)</f>
        <v>五冶钢构龙泉东洪片区（70亩、85亩）住宅商业及配套工程项目</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21</v>
      </c>
      <c r="Q3934" s="18" t="str">
        <f>VLOOKUP(B3934,辅助信息!E:M,9,FALSE)</f>
        <v>ZTWM-CDGS-XS-2025-0156-五冶钢构-2025年九月第一批次钢筋采购合同(三圣乡项目)-中铁物贸成都公司</v>
      </c>
      <c r="R3934" s="18" t="str">
        <f>_xlfn._xlws.FILTER(辅助信息!D:D,辅助信息!E:E=B3934)</f>
        <v>五冶钢构龙泉东洪片区（70亩、85亩）住宅商业及配套工程项目</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21</v>
      </c>
      <c r="Q3935" s="18" t="str">
        <f>VLOOKUP(B3935,辅助信息!E:M,9,FALSE)</f>
        <v>ZTWM-CDGS-XS-2025-0156-五冶钢构-2025年九月第一批次钢筋采购合同(三圣乡项目)-中铁物贸成都公司</v>
      </c>
      <c r="R3935" s="18" t="str">
        <f>_xlfn._xlws.FILTER(辅助信息!D:D,辅助信息!E:E=B3935)</f>
        <v>五冶钢构龙泉东洪片区（70亩、85亩）住宅商业及配套工程项目</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21</v>
      </c>
      <c r="Q3936" s="18" t="str">
        <f>VLOOKUP(B3936,辅助信息!E:M,9,FALSE)</f>
        <v>ZTWM-CDGS-XS-2025-0156-五冶钢构-2025年九月第一批次钢筋采购合同(三圣乡项目)-中铁物贸成都公司</v>
      </c>
      <c r="R3936" s="18" t="str">
        <f>_xlfn._xlws.FILTER(辅助信息!D:D,辅助信息!E:E=B3936)</f>
        <v>五冶钢构龙泉东洪片区（70亩、85亩）住宅商业及配套工程项目</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21</v>
      </c>
      <c r="Q3937" s="18" t="str">
        <f>VLOOKUP(B3937,辅助信息!E:M,9,FALSE)</f>
        <v>ZTWM-CDGS-XS-2025-0156-五冶钢构-2025年九月第一批次钢筋采购合同(三圣乡项目)-中铁物贸成都公司</v>
      </c>
      <c r="R3937" s="18" t="str">
        <f>_xlfn._xlws.FILTER(辅助信息!D:D,辅助信息!E:E=B3937)</f>
        <v>五冶钢构龙泉东洪片区（70亩、85亩）住宅商业及配套工程项目</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21</v>
      </c>
      <c r="Q3938" s="18" t="str">
        <f>VLOOKUP(B3938,辅助信息!E:M,9,FALSE)</f>
        <v>ZTWM-CDGS-XS-2025-0156-五冶钢构-2025年九月第一批次钢筋采购合同(三圣乡项目)-中铁物贸成都公司</v>
      </c>
      <c r="R3938" s="18" t="str">
        <f>_xlfn._xlws.FILTER(辅助信息!D:D,辅助信息!E:E=B3938)</f>
        <v>五冶钢构龙泉东洪片区（70亩、85亩）住宅商业及配套工程项目</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21</v>
      </c>
      <c r="Q3939" s="18" t="str">
        <f>VLOOKUP(B3939,辅助信息!E:M,9,FALSE)</f>
        <v>ZTWM-CDGS-XS-2025-0156-五冶钢构-2025年九月第一批次钢筋采购合同(三圣乡项目)-中铁物贸成都公司</v>
      </c>
      <c r="R3939" s="18" t="str">
        <f>_xlfn._xlws.FILTER(辅助信息!D:D,辅助信息!E:E=B3939)</f>
        <v>五冶钢构龙泉东洪片区（70亩、85亩）住宅商业及配套工程项目</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21</v>
      </c>
      <c r="Q3940" s="18" t="str">
        <f>VLOOKUP(B3940,辅助信息!E:M,9,FALSE)</f>
        <v>ZTWM-CDGS-XS-2025-0156-五冶钢构-2025年九月第一批次钢筋采购合同(三圣乡项目)-中铁物贸成都公司</v>
      </c>
      <c r="R3940" s="18" t="str">
        <f>_xlfn._xlws.FILTER(辅助信息!D:D,辅助信息!E:E=B3940)</f>
        <v>五冶钢构龙泉东洪片区（70亩、85亩）住宅商业及配套工程项目</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21</v>
      </c>
      <c r="Q3941" s="18" t="str">
        <f>VLOOKUP(B3941,辅助信息!E:M,9,FALSE)</f>
        <v>ZTWM-CDGS-XS-2025-0156-五冶钢构-2025年九月第一批次钢筋采购合同(三圣乡项目)-中铁物贸成都公司</v>
      </c>
      <c r="R3941" s="18" t="str">
        <f>_xlfn._xlws.FILTER(辅助信息!D:D,辅助信息!E:E=B3941)</f>
        <v>五冶钢构龙泉东洪片区（70亩、85亩）住宅商业及配套工程项目</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21</v>
      </c>
      <c r="Q3942" s="18" t="str">
        <f>VLOOKUP(B3942,辅助信息!E:M,9,FALSE)</f>
        <v>ZTWM-CDGS-XS-2025-0156-五冶钢构-2025年九月第一批次钢筋采购合同(三圣乡项目)-中铁物贸成都公司</v>
      </c>
      <c r="R3942" s="18" t="str">
        <f>_xlfn._xlws.FILTER(辅助信息!D:D,辅助信息!E:E=B3942)</f>
        <v>五冶钢构龙泉东洪片区（70亩、85亩）住宅商业及配套工程项目</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21</v>
      </c>
      <c r="Q3943" s="18" t="str">
        <f>VLOOKUP(B3943,辅助信息!E:M,9,FALSE)</f>
        <v>ZTWM-CDGS-XS-2025-0156-五冶钢构-2025年九月第一批次钢筋采购合同(三圣乡项目)-中铁物贸成都公司</v>
      </c>
      <c r="R3943" s="18" t="str">
        <f>_xlfn._xlws.FILTER(辅助信息!D:D,辅助信息!E:E=B3943)</f>
        <v>五冶钢构龙泉东洪片区（70亩、85亩）住宅商业及配套工程项目</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21</v>
      </c>
      <c r="Q3944" s="18" t="str">
        <f>VLOOKUP(B3944,辅助信息!E:M,9,FALSE)</f>
        <v>ZTWM-CDGS-XS-2025-0156-五冶钢构-2025年九月第一批次钢筋采购合同(三圣乡项目)-中铁物贸成都公司</v>
      </c>
      <c r="R3944" s="18" t="str">
        <f>_xlfn._xlws.FILTER(辅助信息!D:D,辅助信息!E:E=B3944)</f>
        <v>五冶钢构龙泉东洪片区（70亩、85亩）住宅商业及配套工程项目</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21</v>
      </c>
      <c r="Q3945" s="18" t="str">
        <f>VLOOKUP(B3945,辅助信息!E:M,9,FALSE)</f>
        <v>ZTWM-CDGS-XS-2025-0156-五冶钢构-2025年九月第一批次钢筋采购合同(三圣乡项目)-中铁物贸成都公司</v>
      </c>
      <c r="R3945" s="18" t="str">
        <f>_xlfn._xlws.FILTER(辅助信息!D:D,辅助信息!E:E=B3945)</f>
        <v>五冶钢构龙泉东洪片区（70亩、85亩）住宅商业及配套工程项目</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21</v>
      </c>
      <c r="Q3946" s="18" t="str">
        <f>VLOOKUP(B3946,辅助信息!E:M,9,FALSE)</f>
        <v>ZTWM-CDGS-XS-2025-0156-五冶钢构-2025年九月第一批次钢筋采购合同(三圣乡项目)-中铁物贸成都公司</v>
      </c>
      <c r="R3946" s="18" t="str">
        <f>_xlfn._xlws.FILTER(辅助信息!D:D,辅助信息!E:E=B3946)</f>
        <v>五冶钢构龙泉东洪片区（70亩、85亩）住宅商业及配套工程项目</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21</v>
      </c>
      <c r="Q3947" s="18" t="str">
        <f>VLOOKUP(B3947,辅助信息!E:M,9,FALSE)</f>
        <v>ZTWM-CDGS-XS-2025-0156-五冶钢构-2025年九月第一批次钢筋采购合同(三圣乡项目)-中铁物贸成都公司</v>
      </c>
      <c r="R3947" s="18" t="str">
        <f>_xlfn._xlws.FILTER(辅助信息!D:D,辅助信息!E:E=B3947)</f>
        <v>五冶钢构龙泉东洪片区（70亩、85亩）住宅商业及配套工程项目</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21</v>
      </c>
      <c r="Q3948" s="18" t="str">
        <f>VLOOKUP(B3948,辅助信息!E:M,9,FALSE)</f>
        <v>ZTWM-CDGS-XS-2025-0156-五冶钢构-2025年九月第一批次钢筋采购合同(三圣乡项目)-中铁物贸成都公司</v>
      </c>
      <c r="R3948" s="18" t="str">
        <f>_xlfn._xlws.FILTER(辅助信息!D:D,辅助信息!E:E=B3948)</f>
        <v>五冶钢构龙泉东洪片区（70亩、85亩）住宅商业及配套工程项目</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21</v>
      </c>
      <c r="Q3949" s="18" t="str">
        <f>VLOOKUP(B3949,辅助信息!E:M,9,FALSE)</f>
        <v>ZTWM-CDGS-XS-2025-0156-五冶钢构-2025年九月第一批次钢筋采购合同(三圣乡项目)-中铁物贸成都公司</v>
      </c>
      <c r="R3949" s="18" t="str">
        <f>_xlfn._xlws.FILTER(辅助信息!D:D,辅助信息!E:E=B3949)</f>
        <v>五冶钢构龙泉东洪片区（70亩、85亩）住宅商业及配套工程项目</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21</v>
      </c>
      <c r="Q3950" s="18" t="str">
        <f>VLOOKUP(B3950,辅助信息!E:M,9,FALSE)</f>
        <v>ZTWM-CDGS-XS-2025-0156-五冶钢构-2025年九月第一批次钢筋采购合同(三圣乡项目)-中铁物贸成都公司</v>
      </c>
      <c r="R3950" s="18" t="str">
        <f>_xlfn._xlws.FILTER(辅助信息!D:D,辅助信息!E:E=B3950)</f>
        <v>五冶钢构龙泉东洪片区（70亩、85亩）住宅商业及配套工程项目</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21</v>
      </c>
      <c r="Q3951" s="18" t="str">
        <f>VLOOKUP(B3951,辅助信息!E:M,9,FALSE)</f>
        <v>ZTWM-CDGS-XS-2025-0156-五冶钢构-2025年九月第一批次钢筋采购合同(三圣乡项目)-中铁物贸成都公司</v>
      </c>
      <c r="R3951" s="18" t="str">
        <f>_xlfn._xlws.FILTER(辅助信息!D:D,辅助信息!E:E=B3951)</f>
        <v>五冶钢构龙泉东洪片区（70亩、85亩）住宅商业及配套工程项目</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21</v>
      </c>
      <c r="Q3952" s="18" t="str">
        <f>VLOOKUP(B3952,辅助信息!E:M,9,FALSE)</f>
        <v>ZTWM-CDGS-XS-2025-0156-五冶钢构-2025年九月第一批次钢筋采购合同(三圣乡项目)-中铁物贸成都公司</v>
      </c>
      <c r="R3952" s="18" t="str">
        <f>_xlfn._xlws.FILTER(辅助信息!D:D,辅助信息!E:E=B3952)</f>
        <v>五冶钢构龙泉东洪片区（70亩、85亩）住宅商业及配套工程项目</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21</v>
      </c>
      <c r="Q3953" s="18" t="str">
        <f>VLOOKUP(B3953,辅助信息!E:M,9,FALSE)</f>
        <v>ZTWM-CDGS-XS-2025-0156-五冶钢构-2025年九月第一批次钢筋采购合同(三圣乡项目)-中铁物贸成都公司</v>
      </c>
      <c r="R3953" s="18" t="str">
        <f>_xlfn._xlws.FILTER(辅助信息!D:D,辅助信息!E:E=B3953)</f>
        <v>五冶钢构龙泉东洪片区（70亩、85亩）住宅商业及配套工程项目</v>
      </c>
    </row>
    <row r="3954" hidden="1" spans="2:18">
      <c r="B3954" s="124" t="s">
        <v>230</v>
      </c>
      <c r="C3954" s="59">
        <v>45928</v>
      </c>
      <c r="D3954" s="29" t="str">
        <f>VLOOKUP(B3954,辅助信息!E:K,7,FALSE)</f>
        <v>JWDDCD2025051800044</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21</v>
      </c>
      <c r="Q3954" s="18" t="str">
        <f>VLOOKUP(B3954,辅助信息!E:M,9,FALSE)</f>
        <v>ZTWM-CDGS-XS-2025-0073-五冶天府-成都怡心湖片区及龙泉驿医院等项目</v>
      </c>
      <c r="R3954" s="18" t="str">
        <f>_xlfn._xlws.FILTER(辅助信息!D:D,辅助信息!E:E=B3954)</f>
        <v>五冶建设成都怡心湖片区及龙泉驿医院等项目</v>
      </c>
    </row>
    <row r="3955" hidden="1" spans="2:18">
      <c r="B3955" s="124" t="s">
        <v>230</v>
      </c>
      <c r="C3955" s="59">
        <v>45928</v>
      </c>
      <c r="D3955" s="29" t="str">
        <f>VLOOKUP(B3955,辅助信息!E:K,7,FALSE)</f>
        <v>JWDDCD2025051800044</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21</v>
      </c>
      <c r="Q3955" s="18" t="str">
        <f>VLOOKUP(B3955,辅助信息!E:M,9,FALSE)</f>
        <v>ZTWM-CDGS-XS-2025-0073-五冶天府-成都怡心湖片区及龙泉驿医院等项目</v>
      </c>
      <c r="R3955" s="18" t="str">
        <f>_xlfn._xlws.FILTER(辅助信息!D:D,辅助信息!E:E=B3955)</f>
        <v>五冶建设成都怡心湖片区及龙泉驿医院等项目</v>
      </c>
    </row>
    <row r="3956" hidden="1" spans="2:18">
      <c r="B3956" s="124" t="s">
        <v>230</v>
      </c>
      <c r="C3956" s="59">
        <v>45928</v>
      </c>
      <c r="D3956" s="29" t="str">
        <f>VLOOKUP(B3956,辅助信息!E:K,7,FALSE)</f>
        <v>JWDDCD2025051800044</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21</v>
      </c>
      <c r="Q3956" s="18" t="str">
        <f>VLOOKUP(B3956,辅助信息!E:M,9,FALSE)</f>
        <v>ZTWM-CDGS-XS-2025-0073-五冶天府-成都怡心湖片区及龙泉驿医院等项目</v>
      </c>
      <c r="R3956" s="18" t="str">
        <f>_xlfn._xlws.FILTER(辅助信息!D:D,辅助信息!E:E=B3956)</f>
        <v>五冶建设成都怡心湖片区及龙泉驿医院等项目</v>
      </c>
    </row>
    <row r="3957" hidden="1" spans="2:18">
      <c r="B3957" s="124" t="s">
        <v>231</v>
      </c>
      <c r="C3957" s="59">
        <v>45928</v>
      </c>
      <c r="D3957" s="29" t="str">
        <f>VLOOKUP(B3957,辅助信息!E:K,7,FALSE)</f>
        <v>JWDDCD2025051800044</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21</v>
      </c>
      <c r="Q3957" s="18" t="str">
        <f>VLOOKUP(B3957,辅助信息!E:M,9,FALSE)</f>
        <v>ZTWM-CDGS-XS-2025-0073-五冶天府-成都怡心湖片区及龙泉驿医院等项目</v>
      </c>
      <c r="R3957" s="18" t="str">
        <f>_xlfn._xlws.FILTER(辅助信息!D:D,辅助信息!E:E=B3957)</f>
        <v>五冶建设成都怡心湖片区及龙泉驿医院等项目</v>
      </c>
    </row>
    <row r="3958" hidden="1" spans="2:18">
      <c r="B3958" s="124" t="s">
        <v>231</v>
      </c>
      <c r="C3958" s="59">
        <v>45928</v>
      </c>
      <c r="D3958" s="29" t="str">
        <f>VLOOKUP(B3958,辅助信息!E:K,7,FALSE)</f>
        <v>JWDDCD2025051800044</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21</v>
      </c>
      <c r="Q3958" s="18" t="str">
        <f>VLOOKUP(B3958,辅助信息!E:M,9,FALSE)</f>
        <v>ZTWM-CDGS-XS-2025-0073-五冶天府-成都怡心湖片区及龙泉驿医院等项目</v>
      </c>
      <c r="R3958" s="18" t="str">
        <f>_xlfn._xlws.FILTER(辅助信息!D:D,辅助信息!E:E=B3958)</f>
        <v>五冶建设成都怡心湖片区及龙泉驿医院等项目</v>
      </c>
    </row>
    <row r="3959" hidden="1" spans="2:18">
      <c r="B3959" s="124" t="s">
        <v>231</v>
      </c>
      <c r="C3959" s="59">
        <v>45928</v>
      </c>
      <c r="D3959" s="29" t="str">
        <f>VLOOKUP(B3959,辅助信息!E:K,7,FALSE)</f>
        <v>JWDDCD2025051800044</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21</v>
      </c>
      <c r="Q3959" s="18" t="str">
        <f>VLOOKUP(B3959,辅助信息!E:M,9,FALSE)</f>
        <v>ZTWM-CDGS-XS-2025-0073-五冶天府-成都怡心湖片区及龙泉驿医院等项目</v>
      </c>
      <c r="R3959" s="18" t="str">
        <f>_xlfn._xlws.FILTER(辅助信息!D:D,辅助信息!E:E=B3959)</f>
        <v>五冶建设成都怡心湖片区及龙泉驿医院等项目</v>
      </c>
    </row>
    <row r="3960" hidden="1" spans="2:18">
      <c r="B3960" s="124" t="s">
        <v>231</v>
      </c>
      <c r="C3960" s="59">
        <v>45928</v>
      </c>
      <c r="D3960" s="29" t="str">
        <f>VLOOKUP(B3960,辅助信息!E:K,7,FALSE)</f>
        <v>JWDDCD2025051800044</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21</v>
      </c>
      <c r="Q3960" s="18" t="str">
        <f>VLOOKUP(B3960,辅助信息!E:M,9,FALSE)</f>
        <v>ZTWM-CDGS-XS-2025-0073-五冶天府-成都怡心湖片区及龙泉驿医院等项目</v>
      </c>
      <c r="R3960" s="18" t="str">
        <f>_xlfn._xlws.FILTER(辅助信息!D:D,辅助信息!E:E=B3960)</f>
        <v>五冶建设成都怡心湖片区及龙泉驿医院等项目</v>
      </c>
    </row>
    <row r="3961" hidden="1" spans="2:18">
      <c r="B3961" s="124" t="s">
        <v>167</v>
      </c>
      <c r="C3961" s="59">
        <v>45928</v>
      </c>
      <c r="D3961" s="29" t="str">
        <f>VLOOKUP(B3961,辅助信息!E:K,7,FALSE)</f>
        <v>JWDDCD2025051800044</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21</v>
      </c>
      <c r="Q3961" s="18" t="str">
        <f>VLOOKUP(B3961,辅助信息!E:M,9,FALSE)</f>
        <v>ZTWM-CDGS-XS-2025-0073-五冶天府-成都怡心湖片区及龙泉驿医院等项目</v>
      </c>
      <c r="R3961" s="18" t="str">
        <f>_xlfn._xlws.FILTER(辅助信息!D:D,辅助信息!E:E=B3961)</f>
        <v>五冶建设成都怡心湖片区及龙泉驿医院等项目</v>
      </c>
    </row>
    <row r="3962" hidden="1" spans="2:18">
      <c r="B3962" s="124" t="s">
        <v>167</v>
      </c>
      <c r="C3962" s="59">
        <v>45928</v>
      </c>
      <c r="D3962" s="29" t="str">
        <f>VLOOKUP(B3962,辅助信息!E:K,7,FALSE)</f>
        <v>JWDDCD2025051800044</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21</v>
      </c>
      <c r="Q3962" s="18" t="str">
        <f>VLOOKUP(B3962,辅助信息!E:M,9,FALSE)</f>
        <v>ZTWM-CDGS-XS-2025-0073-五冶天府-成都怡心湖片区及龙泉驿医院等项目</v>
      </c>
      <c r="R3962" s="18" t="str">
        <f>_xlfn._xlws.FILTER(辅助信息!D:D,辅助信息!E:E=B3962)</f>
        <v>五冶建设成都怡心湖片区及龙泉驿医院等项目</v>
      </c>
    </row>
    <row r="3963" hidden="1" spans="2:18">
      <c r="B3963" s="124" t="s">
        <v>167</v>
      </c>
      <c r="C3963" s="59">
        <v>45928</v>
      </c>
      <c r="D3963" s="29" t="str">
        <f>VLOOKUP(B3963,辅助信息!E:K,7,FALSE)</f>
        <v>JWDDCD2025051800044</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21</v>
      </c>
      <c r="Q3963" s="18" t="str">
        <f>VLOOKUP(B3963,辅助信息!E:M,9,FALSE)</f>
        <v>ZTWM-CDGS-XS-2025-0073-五冶天府-成都怡心湖片区及龙泉驿医院等项目</v>
      </c>
      <c r="R3963" s="18" t="str">
        <f>_xlfn._xlws.FILTER(辅助信息!D:D,辅助信息!E:E=B3963)</f>
        <v>五冶建设成都怡心湖片区及龙泉驿医院等项目</v>
      </c>
    </row>
    <row r="3964" hidden="1" spans="2:18">
      <c r="B3964" s="124" t="s">
        <v>167</v>
      </c>
      <c r="C3964" s="59">
        <v>45928</v>
      </c>
      <c r="D3964" s="29" t="str">
        <f>VLOOKUP(B3964,辅助信息!E:K,7,FALSE)</f>
        <v>JWDDCD2025051800044</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21</v>
      </c>
      <c r="Q3964" s="18" t="str">
        <f>VLOOKUP(B3964,辅助信息!E:M,9,FALSE)</f>
        <v>ZTWM-CDGS-XS-2025-0073-五冶天府-成都怡心湖片区及龙泉驿医院等项目</v>
      </c>
      <c r="R3964" s="18" t="str">
        <f>_xlfn._xlws.FILTER(辅助信息!D:D,辅助信息!E:E=B3964)</f>
        <v>五冶建设成都怡心湖片区及龙泉驿医院等项目</v>
      </c>
    </row>
    <row r="3965" hidden="1" spans="2:18">
      <c r="B3965" s="124" t="s">
        <v>167</v>
      </c>
      <c r="C3965" s="59">
        <v>45928</v>
      </c>
      <c r="D3965" s="29" t="str">
        <f>VLOOKUP(B3965,辅助信息!E:K,7,FALSE)</f>
        <v>JWDDCD2025051800044</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21</v>
      </c>
      <c r="Q3965" s="18" t="str">
        <f>VLOOKUP(B3965,辅助信息!E:M,9,FALSE)</f>
        <v>ZTWM-CDGS-XS-2025-0073-五冶天府-成都怡心湖片区及龙泉驿医院等项目</v>
      </c>
      <c r="R3965" s="18" t="str">
        <f>_xlfn._xlws.FILTER(辅助信息!D:D,辅助信息!E:E=B3965)</f>
        <v>五冶建设成都怡心湖片区及龙泉驿医院等项目</v>
      </c>
    </row>
    <row r="3966" hidden="1" spans="2:18">
      <c r="B3966" s="124" t="s">
        <v>167</v>
      </c>
      <c r="C3966" s="59">
        <v>45928</v>
      </c>
      <c r="D3966" s="29" t="str">
        <f>VLOOKUP(B3966,辅助信息!E:K,7,FALSE)</f>
        <v>JWDDCD2025051800044</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21</v>
      </c>
      <c r="Q3966" s="18" t="str">
        <f>VLOOKUP(B3966,辅助信息!E:M,9,FALSE)</f>
        <v>ZTWM-CDGS-XS-2025-0073-五冶天府-成都怡心湖片区及龙泉驿医院等项目</v>
      </c>
      <c r="R3966" s="18" t="str">
        <f>_xlfn._xlws.FILTER(辅助信息!D:D,辅助信息!E:E=B3966)</f>
        <v>五冶建设成都怡心湖片区及龙泉驿医院等项目</v>
      </c>
    </row>
    <row r="3967" hidden="1" spans="2:18">
      <c r="B3967" s="124" t="s">
        <v>167</v>
      </c>
      <c r="C3967" s="59">
        <v>45928</v>
      </c>
      <c r="D3967" s="29" t="str">
        <f>VLOOKUP(B3967,辅助信息!E:K,7,FALSE)</f>
        <v>JWDDCD2025051800044</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21</v>
      </c>
      <c r="Q3967" s="18" t="str">
        <f>VLOOKUP(B3967,辅助信息!E:M,9,FALSE)</f>
        <v>ZTWM-CDGS-XS-2025-0073-五冶天府-成都怡心湖片区及龙泉驿医院等项目</v>
      </c>
      <c r="R3967" s="18" t="str">
        <f>_xlfn._xlws.FILTER(辅助信息!D:D,辅助信息!E:E=B3967)</f>
        <v>五冶建设成都怡心湖片区及龙泉驿医院等项目</v>
      </c>
    </row>
    <row r="3968" hidden="1" spans="2:18">
      <c r="B3968" s="124" t="s">
        <v>167</v>
      </c>
      <c r="C3968" s="59">
        <v>45928</v>
      </c>
      <c r="D3968" s="29" t="str">
        <f>VLOOKUP(B3968,辅助信息!E:K,7,FALSE)</f>
        <v>JWDDCD2025051800044</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21</v>
      </c>
      <c r="Q3968" s="18" t="str">
        <f>VLOOKUP(B3968,辅助信息!E:M,9,FALSE)</f>
        <v>ZTWM-CDGS-XS-2025-0073-五冶天府-成都怡心湖片区及龙泉驿医院等项目</v>
      </c>
      <c r="R3968" s="18" t="str">
        <f>_xlfn._xlws.FILTER(辅助信息!D:D,辅助信息!E:E=B3968)</f>
        <v>五冶建设成都怡心湖片区及龙泉驿医院等项目</v>
      </c>
    </row>
    <row r="3969" hidden="1" spans="2:18">
      <c r="B3969" s="124" t="s">
        <v>215</v>
      </c>
      <c r="C3969" s="59">
        <v>45928</v>
      </c>
      <c r="D3969" s="29" t="str">
        <f>VLOOKUP(B3969,辅助信息!E:K,7,FALSE)</f>
        <v>JWDDCD2025051800044</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_xlfn._xlws.FILTER(辅助信息!D:D,辅助信息!E:E=B3969)</f>
        <v>五冶建设成都怡心湖片区及龙泉驿医院等项目</v>
      </c>
    </row>
    <row r="3970" hidden="1" spans="2:18">
      <c r="B3970" s="124" t="s">
        <v>215</v>
      </c>
      <c r="C3970" s="59">
        <v>45928</v>
      </c>
      <c r="D3970" s="29" t="str">
        <f>VLOOKUP(B3970,辅助信息!E:K,7,FALSE)</f>
        <v>JWDDCD2025051800044</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_xlfn._xlws.FILTER(辅助信息!D:D,辅助信息!E:E=B3970)</f>
        <v>五冶建设成都怡心湖片区及龙泉驿医院等项目</v>
      </c>
    </row>
    <row r="3971" hidden="1" spans="2:18">
      <c r="B3971" s="124" t="s">
        <v>215</v>
      </c>
      <c r="C3971" s="59">
        <v>45928</v>
      </c>
      <c r="D3971" s="29" t="str">
        <f>VLOOKUP(B3971,辅助信息!E:K,7,FALSE)</f>
        <v>JWDDCD2025051800044</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_xlfn._xlws.FILTER(辅助信息!D:D,辅助信息!E:E=B3971)</f>
        <v>五冶建设成都怡心湖片区及龙泉驿医院等项目</v>
      </c>
    </row>
    <row r="3972" hidden="1" spans="2:18">
      <c r="B3972" s="124" t="s">
        <v>215</v>
      </c>
      <c r="C3972" s="59">
        <v>45928</v>
      </c>
      <c r="D3972" s="29" t="str">
        <f>VLOOKUP(B3972,辅助信息!E:K,7,FALSE)</f>
        <v>JWDDCD2025051800044</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_xlfn._xlws.FILTER(辅助信息!D:D,辅助信息!E:E=B3972)</f>
        <v>五冶建设成都怡心湖片区及龙泉驿医院等项目</v>
      </c>
    </row>
    <row r="3973" hidden="1" spans="2:18">
      <c r="B3973" s="124" t="s">
        <v>196</v>
      </c>
      <c r="C3973" s="59">
        <v>45928</v>
      </c>
      <c r="D3973" s="29" t="str">
        <f>VLOOKUP(B3973,辅助信息!E:K,7,FALSE)</f>
        <v>JWDDCD2025051800044</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_xlfn._xlws.FILTER(辅助信息!D:D,辅助信息!E:E=B3973)</f>
        <v>五冶建设成都怡心湖片区及龙泉驿医院等项目</v>
      </c>
    </row>
    <row r="3974" hidden="1" spans="2:18">
      <c r="B3974" s="124" t="s">
        <v>196</v>
      </c>
      <c r="C3974" s="59">
        <v>45928</v>
      </c>
      <c r="D3974" s="29" t="str">
        <f>VLOOKUP(B3974,辅助信息!E:K,7,FALSE)</f>
        <v>JWDDCD2025051800044</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_xlfn._xlws.FILTER(辅助信息!D:D,辅助信息!E:E=B3974)</f>
        <v>五冶建设成都怡心湖片区及龙泉驿医院等项目</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21</v>
      </c>
      <c r="Q3998" s="18" t="str">
        <f>VLOOKUP(B3998,辅助信息!E:M,9,FALSE)</f>
        <v>ZTWM-CDGS-XS-2024-0030-华西集采-简州大道</v>
      </c>
      <c r="R3998" s="18" t="str">
        <f>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21</v>
      </c>
      <c r="Q3999" s="18" t="str">
        <f>VLOOKUP(B3999,辅助信息!E:M,9,FALSE)</f>
        <v>ZTWM-CDGS-XS-2024-0030-华西集采-简州大道</v>
      </c>
      <c r="R3999" s="18" t="str">
        <f>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21</v>
      </c>
      <c r="Q4000" s="18" t="str">
        <f>VLOOKUP(B4000,辅助信息!E:M,9,FALSE)</f>
        <v>ZTWM-CDGS-XS-2024-0030-华西集采-简州大道</v>
      </c>
      <c r="R4000" s="18" t="str">
        <f>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21</v>
      </c>
      <c r="Q4001" s="18" t="str">
        <f>VLOOKUP(B4001,辅助信息!E:M,9,FALSE)</f>
        <v>ZTWM-CDGS-XS-2024-0030-华西集采-简州大道</v>
      </c>
      <c r="R4001" s="18" t="str">
        <f>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21</v>
      </c>
      <c r="Q4002" s="18" t="str">
        <f>VLOOKUP(B4002,辅助信息!E:M,9,FALSE)</f>
        <v>ZTWM-CDGS-XS-2024-0030-华西集采-简州大道</v>
      </c>
      <c r="R4002" s="18" t="str">
        <f>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21</v>
      </c>
      <c r="Q4009" s="18" t="str">
        <f>VLOOKUP(B4009,辅助信息!E:M,9,FALSE)</f>
        <v>ZTWM-CDGS-XS-2024-0030-华西集采-简州大道</v>
      </c>
      <c r="R4009" s="18" t="str">
        <f>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21</v>
      </c>
      <c r="Q4010" s="18" t="str">
        <f>VLOOKUP(B4010,辅助信息!E:M,9,FALSE)</f>
        <v>ZTWM-CDGS-XS-2025-0126-四川机司-乐山市校地共建产教融合基地配套设施项目施工二标段钢筋采购合同</v>
      </c>
      <c r="R4010" s="18" t="str">
        <f>_xlfn._xlws.FILTER(辅助信息!D:D,辅助信息!E:E=B4010)</f>
        <v>乐山市校地共建产教融合基地配套设施项目（一,二标段）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21</v>
      </c>
      <c r="Q4011" s="18" t="str">
        <f>VLOOKUP(B4011,辅助信息!E:M,9,FALSE)</f>
        <v>ZTWM-CDGS-XS-2025-0126-四川机司-乐山市校地共建产教融合基地配套设施项目施工二标段钢筋采购合同</v>
      </c>
      <c r="R4011" s="18" t="str">
        <f>_xlfn._xlws.FILTER(辅助信息!D:D,辅助信息!E:E=B4011)</f>
        <v>乐山市校地共建产教融合基地配套设施项目（一,二标段）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21</v>
      </c>
      <c r="Q4012" s="18" t="str">
        <f>VLOOKUP(B4012,辅助信息!E:M,9,FALSE)</f>
        <v>ZTWM-CDGS-XS-2025-0126-四川机司-乐山市校地共建产教融合基地配套设施项目施工二标段钢筋采购合同</v>
      </c>
      <c r="R4012" s="18" t="str">
        <f>_xlfn._xlws.FILTER(辅助信息!D:D,辅助信息!E:E=B4012)</f>
        <v>乐山市校地共建产教融合基地配套设施项目（一,二标段）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_xlfn._xlws.FILTER(辅助信息!D:D,辅助信息!E:E=B4013)</f>
        <v>乐山市校地共建产教融合基地配套设施项目（一,二标段）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21</v>
      </c>
      <c r="Q4014" s="18" t="str">
        <f>VLOOKUP(B4014,辅助信息!E:M,9,FALSE)</f>
        <v>ZTWM-CDGS-XS-2025-0126-四川机司-乐山市校地共建产教融合基地配套设施项目施工二标段钢筋采购合同</v>
      </c>
      <c r="R4014" s="18" t="str">
        <f>_xlfn._xlws.FILTER(辅助信息!D:D,辅助信息!E:E=B4014)</f>
        <v>乐山市校地共建产教融合基地配套设施项目（一,二标段）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21</v>
      </c>
      <c r="Q4015" s="18" t="str">
        <f>VLOOKUP(B4015,辅助信息!E:M,9,FALSE)</f>
        <v>ZTWM-CDGS-XS-2025-0126-四川机司-乐山市校地共建产教融合基地配套设施项目施工二标段钢筋采购合同</v>
      </c>
      <c r="R4015" s="18" t="str">
        <f>_xlfn._xlws.FILTER(辅助信息!D:D,辅助信息!E:E=B4015)</f>
        <v>乐山市校地共建产教融合基地配套设施项目（一,二标段）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21</v>
      </c>
      <c r="Q4016" s="18" t="str">
        <f>VLOOKUP(B4016,辅助信息!E:M,9,FALSE)</f>
        <v>ZTWM-CDGS-XS-2025-0126-四川机司-乐山市校地共建产教融合基地配套设施项目施工二标段钢筋采购合同</v>
      </c>
      <c r="R4016" s="18" t="str">
        <f>_xlfn._xlws.FILTER(辅助信息!D:D,辅助信息!E:E=B4016)</f>
        <v>乐山市校地共建产教融合基地配套设施项目（一,二标段）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21</v>
      </c>
      <c r="Q4017" s="18" t="str">
        <f>VLOOKUP(B4017,辅助信息!E:M,9,FALSE)</f>
        <v>ZTWM-CDGS-XS-2025-0126-四川机司-乐山市校地共建产教融合基地配套设施项目施工二标段钢筋采购合同</v>
      </c>
      <c r="R4017" s="18" t="str">
        <f>_xlfn._xlws.FILTER(辅助信息!D:D,辅助信息!E:E=B4017)</f>
        <v>乐山市校地共建产教融合基地配套设施项目（一,二标段）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21</v>
      </c>
      <c r="Q4018" s="18" t="str">
        <f>VLOOKUP(B4018,辅助信息!E:M,9,FALSE)</f>
        <v>ZTWM-CDGS-XS-2025-0126-四川机司-乐山市校地共建产教融合基地配套设施项目施工二标段钢筋采购合同</v>
      </c>
      <c r="R4018" s="18" t="str">
        <f>_xlfn._xlws.FILTER(辅助信息!D:D,辅助信息!E:E=B4018)</f>
        <v>乐山市校地共建产教融合基地配套设施项目（一,二标段）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21</v>
      </c>
      <c r="Q4019" s="18" t="str">
        <f>VLOOKUP(B4019,辅助信息!E:M,9,FALSE)</f>
        <v>ZTWM-CDGS-XS-2025-0126-四川机司-乐山市校地共建产教融合基地配套设施项目施工二标段钢筋采购合同</v>
      </c>
      <c r="R4019" s="18" t="str">
        <f>_xlfn._xlws.FILTER(辅助信息!D:D,辅助信息!E:E=B4019)</f>
        <v>乐山市校地共建产教融合基地配套设施项目（一,二标段）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21</v>
      </c>
      <c r="Q4020" s="18" t="str">
        <f>VLOOKUP(B4020,辅助信息!E:M,9,FALSE)</f>
        <v>ZTWM-CDGS-XS-2025-0126-四川机司-乐山市校地共建产教融合基地配套设施项目施工二标段钢筋采购合同</v>
      </c>
      <c r="R4020" s="18" t="str">
        <f>_xlfn._xlws.FILTER(辅助信息!D:D,辅助信息!E:E=B4020)</f>
        <v>乐山市校地共建产教融合基地配套设施项目（一,二标段）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21</v>
      </c>
      <c r="Q4021" s="18" t="str">
        <f>VLOOKUP(B4021,辅助信息!E:M,9,FALSE)</f>
        <v>ZTWM-CDGS-XS-2025-0126-四川机司-乐山市校地共建产教融合基地配套设施项目施工二标段钢筋采购合同</v>
      </c>
      <c r="R4021" s="18" t="str">
        <f>_xlfn._xlws.FILTER(辅助信息!D:D,辅助信息!E:E=B4021)</f>
        <v>乐山市校地共建产教融合基地配套设施项目（一,二标段）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21</v>
      </c>
      <c r="Q4022" s="18" t="str">
        <f>VLOOKUP(B4022,辅助信息!E:M,9,FALSE)</f>
        <v>ZTWM-CDGS-XS-2025-0126-四川机司-乐山市校地共建产教融合基地配套设施项目施工二标段钢筋采购合同</v>
      </c>
      <c r="R4022" s="18" t="str">
        <f>_xlfn._xlws.FILTER(辅助信息!D:D,辅助信息!E:E=B4022)</f>
        <v>乐山市校地共建产教融合基地配套设施项目（一,二标段）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21</v>
      </c>
      <c r="Q4023" s="18" t="str">
        <f>VLOOKUP(B4023,辅助信息!E:M,9,FALSE)</f>
        <v>ZTWM-CDGS-XS-2025-0125-四川机司-乐山市校地共建产教融合基地配套设施项目施工一标段钢筋采购合同</v>
      </c>
      <c r="R4023" s="18" t="str">
        <f>_xlfn._xlws.FILTER(辅助信息!D:D,辅助信息!E:E=B4023)</f>
        <v>乐山市校地共建产教融合基地配套设施项目（一,二标段）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21</v>
      </c>
      <c r="Q4024" s="18" t="str">
        <f>VLOOKUP(B4024,辅助信息!E:M,9,FALSE)</f>
        <v>ZTWM-CDGS-XS-2025-0125-四川机司-乐山市校地共建产教融合基地配套设施项目施工一标段钢筋采购合同</v>
      </c>
      <c r="R4024" s="18" t="str">
        <f>_xlfn._xlws.FILTER(辅助信息!D:D,辅助信息!E:E=B4024)</f>
        <v>乐山市校地共建产教融合基地配套设施项目（一,二标段）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21</v>
      </c>
      <c r="Q4025" s="18" t="str">
        <f>VLOOKUP(B4025,辅助信息!E:M,9,FALSE)</f>
        <v>ZTWM-CDGS-XS-2025-0125-四川机司-乐山市校地共建产教融合基地配套设施项目施工一标段钢筋采购合同</v>
      </c>
      <c r="R4025" s="18" t="str">
        <f>_xlfn._xlws.FILTER(辅助信息!D:D,辅助信息!E:E=B4025)</f>
        <v>乐山市校地共建产教融合基地配套设施项目（一,二标段）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21</v>
      </c>
      <c r="Q4026" s="18" t="str">
        <f>VLOOKUP(B4026,辅助信息!E:M,9,FALSE)</f>
        <v>ZTWM-CDGS-XS-2025-0125-四川机司-乐山市校地共建产教融合基地配套设施项目施工一标段钢筋采购合同</v>
      </c>
      <c r="R4026" s="18" t="str">
        <f>_xlfn._xlws.FILTER(辅助信息!D:D,辅助信息!E:E=B4026)</f>
        <v>乐山市校地共建产教融合基地配套设施项目（一,二标段）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21</v>
      </c>
      <c r="Q4027" s="18" t="str">
        <f>VLOOKUP(B4027,辅助信息!E:M,9,FALSE)</f>
        <v>ZTWM-CDGS-XS-2025-0125-四川机司-乐山市校地共建产教融合基地配套设施项目施工一标段钢筋采购合同</v>
      </c>
      <c r="R4027" s="18" t="str">
        <f>_xlfn._xlws.FILTER(辅助信息!D:D,辅助信息!E:E=B4027)</f>
        <v>乐山市校地共建产教融合基地配套设施项目（一,二标段）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21</v>
      </c>
      <c r="Q4028" s="18" t="str">
        <f>VLOOKUP(B4028,辅助信息!E:M,9,FALSE)</f>
        <v>ZTWM-CDGS-XS-2024-0134-商投建工达州中医药科技成果示范园项目</v>
      </c>
      <c r="R4028" s="18" t="str">
        <f>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21</v>
      </c>
      <c r="Q4029" s="18" t="str">
        <f>VLOOKUP(B4029,辅助信息!E:M,9,FALSE)</f>
        <v>ZTWM-CDGS-XS-2024-0134-商投建工达州中医药科技成果示范园项目</v>
      </c>
      <c r="R4029" s="18" t="str">
        <f>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21</v>
      </c>
      <c r="Q4030" s="18" t="str">
        <f>VLOOKUP(B4030,辅助信息!E:M,9,FALSE)</f>
        <v>ZTWM-CDGS-XS-2024-0134-商投建工达州中医药科技成果示范园项目</v>
      </c>
      <c r="R4030" s="18" t="str">
        <f>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22</v>
      </c>
      <c r="Q4031" s="18" t="str">
        <f>VLOOKUP(B4031,辅助信息!E:M,9,FALSE)</f>
        <v>ZTWM-CDGS-XS-2024-0134-商投建工达州中医药科技成果示范园项目</v>
      </c>
      <c r="R4031" s="18" t="str">
        <f>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22</v>
      </c>
      <c r="Q4032" s="18" t="str">
        <f>VLOOKUP(B4032,辅助信息!E:M,9,FALSE)</f>
        <v>ZTWM-CDGS-XS-2024-0134-商投建工达州中医药科技成果示范园项目</v>
      </c>
      <c r="R4032" s="18" t="str">
        <f>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21</v>
      </c>
      <c r="Q4033" s="18" t="str">
        <f>VLOOKUP(B4033,辅助信息!E:M,9,FALSE)</f>
        <v>ZTWM-CDGS-XS-2024-0134-商投建工达州中医药科技成果示范园项目</v>
      </c>
      <c r="R4033" s="18" t="str">
        <f>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21</v>
      </c>
      <c r="Q4034" s="18" t="str">
        <f>VLOOKUP(B4034,辅助信息!E:M,9,FALSE)</f>
        <v>ZTWM-CDGS-XS-2024-0134-商投建工达州中医药科技成果示范园项目</v>
      </c>
      <c r="R4034" s="18" t="str">
        <f>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21</v>
      </c>
      <c r="Q4035" s="18" t="str">
        <f>VLOOKUP(B4035,辅助信息!E:M,9,FALSE)</f>
        <v>ZTWM-CDGS-XS-2025-0156-五冶钢构-2025年九月第一批次钢筋采购合同(三圣乡项目)-中铁物贸成都公司</v>
      </c>
      <c r="R4035" s="18" t="str">
        <f>_xlfn._xlws.FILTER(辅助信息!D:D,辅助信息!E:E=B4035)</f>
        <v>五冶钢构龙泉东洪片区（70亩、85亩）住宅商业及配套工程项目</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21</v>
      </c>
      <c r="Q4036" s="18" t="str">
        <f>VLOOKUP(B4036,辅助信息!E:M,9,FALSE)</f>
        <v>ZTWM-CDGS-XS-2025-0156-五冶钢构-2025年九月第一批次钢筋采购合同(三圣乡项目)-中铁物贸成都公司</v>
      </c>
      <c r="R4036" s="18" t="str">
        <f>_xlfn._xlws.FILTER(辅助信息!D:D,辅助信息!E:E=B4036)</f>
        <v>五冶钢构龙泉东洪片区（70亩、85亩）住宅商业及配套工程项目</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21</v>
      </c>
      <c r="Q4037" s="18" t="str">
        <f>VLOOKUP(B4037,辅助信息!E:M,9,FALSE)</f>
        <v>ZTWM-CDGS-XS-2025-0156-五冶钢构-2025年九月第一批次钢筋采购合同(三圣乡项目)-中铁物贸成都公司</v>
      </c>
      <c r="R4037" s="18" t="str">
        <f>_xlfn._xlws.FILTER(辅助信息!D:D,辅助信息!E:E=B4037)</f>
        <v>五冶钢构龙泉东洪片区（70亩、85亩）住宅商业及配套工程项目</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21</v>
      </c>
      <c r="Q4038" s="18" t="str">
        <f>VLOOKUP(B4038,辅助信息!E:M,9,FALSE)</f>
        <v>ZTWM-CDGS-XS-2025-0156-五冶钢构-2025年九月第一批次钢筋采购合同(三圣乡项目)-中铁物贸成都公司</v>
      </c>
      <c r="R4038" s="18" t="str">
        <f>_xlfn._xlws.FILTER(辅助信息!D:D,辅助信息!E:E=B4038)</f>
        <v>五冶钢构龙泉东洪片区（70亩、85亩）住宅商业及配套工程项目</v>
      </c>
    </row>
    <row r="4039" hidden="1" spans="2:18">
      <c r="B4039" s="125" t="s">
        <v>230</v>
      </c>
      <c r="C4039" s="59">
        <v>45929</v>
      </c>
      <c r="D4039" s="109" t="str">
        <f>VLOOKUP(B4039,辅助信息!E:K,7,FALSE)</f>
        <v>JWDDCD2025051800044</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21</v>
      </c>
      <c r="Q4039" s="18" t="str">
        <f>VLOOKUP(B4039,辅助信息!E:M,9,FALSE)</f>
        <v>ZTWM-CDGS-XS-2025-0073-五冶天府-成都怡心湖片区及龙泉驿医院等项目</v>
      </c>
      <c r="R4039" s="18" t="str">
        <f>_xlfn._xlws.FILTER(辅助信息!D:D,辅助信息!E:E=B4039)</f>
        <v>五冶建设成都怡心湖片区及龙泉驿医院等项目</v>
      </c>
    </row>
    <row r="4040" hidden="1" spans="2:18">
      <c r="B4040" s="125" t="s">
        <v>230</v>
      </c>
      <c r="C4040" s="59">
        <v>45929</v>
      </c>
      <c r="D4040" s="109" t="str">
        <f>VLOOKUP(B4040,辅助信息!E:K,7,FALSE)</f>
        <v>JWDDCD2025051800044</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21</v>
      </c>
      <c r="Q4040" s="18" t="str">
        <f>VLOOKUP(B4040,辅助信息!E:M,9,FALSE)</f>
        <v>ZTWM-CDGS-XS-2025-0073-五冶天府-成都怡心湖片区及龙泉驿医院等项目</v>
      </c>
      <c r="R4040" s="18" t="str">
        <f>_xlfn._xlws.FILTER(辅助信息!D:D,辅助信息!E:E=B4040)</f>
        <v>五冶建设成都怡心湖片区及龙泉驿医院等项目</v>
      </c>
    </row>
    <row r="4041" hidden="1" spans="2:18">
      <c r="B4041" s="125" t="s">
        <v>230</v>
      </c>
      <c r="C4041" s="59">
        <v>45929</v>
      </c>
      <c r="D4041" s="109" t="str">
        <f>VLOOKUP(B4041,辅助信息!E:K,7,FALSE)</f>
        <v>JWDDCD2025051800044</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21</v>
      </c>
      <c r="Q4041" s="18" t="str">
        <f>VLOOKUP(B4041,辅助信息!E:M,9,FALSE)</f>
        <v>ZTWM-CDGS-XS-2025-0073-五冶天府-成都怡心湖片区及龙泉驿医院等项目</v>
      </c>
      <c r="R4041" s="18" t="str">
        <f>_xlfn._xlws.FILTER(辅助信息!D:D,辅助信息!E:E=B4041)</f>
        <v>五冶建设成都怡心湖片区及龙泉驿医院等项目</v>
      </c>
    </row>
    <row r="4042" hidden="1" spans="2:18">
      <c r="B4042" s="125" t="s">
        <v>231</v>
      </c>
      <c r="C4042" s="59">
        <v>45929</v>
      </c>
      <c r="D4042" s="109" t="str">
        <f>VLOOKUP(B4042,辅助信息!E:K,7,FALSE)</f>
        <v>JWDDCD2025051800044</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21</v>
      </c>
      <c r="Q4042" s="18" t="str">
        <f>VLOOKUP(B4042,辅助信息!E:M,9,FALSE)</f>
        <v>ZTWM-CDGS-XS-2025-0073-五冶天府-成都怡心湖片区及龙泉驿医院等项目</v>
      </c>
      <c r="R4042" s="18" t="str">
        <f>_xlfn._xlws.FILTER(辅助信息!D:D,辅助信息!E:E=B4042)</f>
        <v>五冶建设成都怡心湖片区及龙泉驿医院等项目</v>
      </c>
    </row>
    <row r="4043" hidden="1" spans="2:18">
      <c r="B4043" s="125" t="s">
        <v>231</v>
      </c>
      <c r="C4043" s="59">
        <v>45929</v>
      </c>
      <c r="D4043" s="109" t="str">
        <f>VLOOKUP(B4043,辅助信息!E:K,7,FALSE)</f>
        <v>JWDDCD2025051800044</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21</v>
      </c>
      <c r="Q4043" s="18" t="str">
        <f>VLOOKUP(B4043,辅助信息!E:M,9,FALSE)</f>
        <v>ZTWM-CDGS-XS-2025-0073-五冶天府-成都怡心湖片区及龙泉驿医院等项目</v>
      </c>
      <c r="R4043" s="18" t="str">
        <f>_xlfn._xlws.FILTER(辅助信息!D:D,辅助信息!E:E=B4043)</f>
        <v>五冶建设成都怡心湖片区及龙泉驿医院等项目</v>
      </c>
    </row>
    <row r="4044" hidden="1" spans="2:18">
      <c r="B4044" s="125" t="s">
        <v>231</v>
      </c>
      <c r="C4044" s="59">
        <v>45929</v>
      </c>
      <c r="D4044" s="109" t="str">
        <f>VLOOKUP(B4044,辅助信息!E:K,7,FALSE)</f>
        <v>JWDDCD2025051800044</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21</v>
      </c>
      <c r="Q4044" s="18" t="str">
        <f>VLOOKUP(B4044,辅助信息!E:M,9,FALSE)</f>
        <v>ZTWM-CDGS-XS-2025-0073-五冶天府-成都怡心湖片区及龙泉驿医院等项目</v>
      </c>
      <c r="R4044" s="18" t="str">
        <f>_xlfn._xlws.FILTER(辅助信息!D:D,辅助信息!E:E=B4044)</f>
        <v>五冶建设成都怡心湖片区及龙泉驿医院等项目</v>
      </c>
    </row>
    <row r="4045" hidden="1" spans="2:18">
      <c r="B4045" s="125" t="s">
        <v>231</v>
      </c>
      <c r="C4045" s="59">
        <v>45929</v>
      </c>
      <c r="D4045" s="109" t="str">
        <f>VLOOKUP(B4045,辅助信息!E:K,7,FALSE)</f>
        <v>JWDDCD2025051800044</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21</v>
      </c>
      <c r="Q4045" s="18" t="str">
        <f>VLOOKUP(B4045,辅助信息!E:M,9,FALSE)</f>
        <v>ZTWM-CDGS-XS-2025-0073-五冶天府-成都怡心湖片区及龙泉驿医院等项目</v>
      </c>
      <c r="R4045" s="18" t="str">
        <f>_xlfn._xlws.FILTER(辅助信息!D:D,辅助信息!E:E=B4045)</f>
        <v>五冶建设成都怡心湖片区及龙泉驿医院等项目</v>
      </c>
    </row>
    <row r="4046" hidden="1" spans="2:18">
      <c r="B4046" s="125" t="s">
        <v>167</v>
      </c>
      <c r="C4046" s="59">
        <v>45929</v>
      </c>
      <c r="D4046" s="109" t="str">
        <f>VLOOKUP(B4046,辅助信息!E:K,7,FALSE)</f>
        <v>JWDDCD2025051800044</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21</v>
      </c>
      <c r="Q4046" s="18" t="str">
        <f>VLOOKUP(B4046,辅助信息!E:M,9,FALSE)</f>
        <v>ZTWM-CDGS-XS-2025-0073-五冶天府-成都怡心湖片区及龙泉驿医院等项目</v>
      </c>
      <c r="R4046" s="18" t="str">
        <f>_xlfn._xlws.FILTER(辅助信息!D:D,辅助信息!E:E=B4046)</f>
        <v>五冶建设成都怡心湖片区及龙泉驿医院等项目</v>
      </c>
    </row>
    <row r="4047" hidden="1" spans="2:18">
      <c r="B4047" s="125" t="s">
        <v>167</v>
      </c>
      <c r="C4047" s="59">
        <v>45929</v>
      </c>
      <c r="D4047" s="109" t="str">
        <f>VLOOKUP(B4047,辅助信息!E:K,7,FALSE)</f>
        <v>JWDDCD2025051800044</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21</v>
      </c>
      <c r="Q4047" s="18" t="str">
        <f>VLOOKUP(B4047,辅助信息!E:M,9,FALSE)</f>
        <v>ZTWM-CDGS-XS-2025-0073-五冶天府-成都怡心湖片区及龙泉驿医院等项目</v>
      </c>
      <c r="R4047" s="18" t="str">
        <f>_xlfn._xlws.FILTER(辅助信息!D:D,辅助信息!E:E=B4047)</f>
        <v>五冶建设成都怡心湖片区及龙泉驿医院等项目</v>
      </c>
    </row>
    <row r="4048" hidden="1" spans="2:18">
      <c r="B4048" s="125" t="s">
        <v>167</v>
      </c>
      <c r="C4048" s="59">
        <v>45929</v>
      </c>
      <c r="D4048" s="109" t="str">
        <f>VLOOKUP(B4048,辅助信息!E:K,7,FALSE)</f>
        <v>JWDDCD2025051800044</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21</v>
      </c>
      <c r="Q4048" s="18" t="str">
        <f>VLOOKUP(B4048,辅助信息!E:M,9,FALSE)</f>
        <v>ZTWM-CDGS-XS-2025-0073-五冶天府-成都怡心湖片区及龙泉驿医院等项目</v>
      </c>
      <c r="R4048" s="18" t="str">
        <f>_xlfn._xlws.FILTER(辅助信息!D:D,辅助信息!E:E=B4048)</f>
        <v>五冶建设成都怡心湖片区及龙泉驿医院等项目</v>
      </c>
    </row>
    <row r="4049" hidden="1" spans="2:18">
      <c r="B4049" s="125" t="s">
        <v>167</v>
      </c>
      <c r="C4049" s="59">
        <v>45929</v>
      </c>
      <c r="D4049" s="109" t="str">
        <f>VLOOKUP(B4049,辅助信息!E:K,7,FALSE)</f>
        <v>JWDDCD2025051800044</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21</v>
      </c>
      <c r="Q4049" s="18" t="str">
        <f>VLOOKUP(B4049,辅助信息!E:M,9,FALSE)</f>
        <v>ZTWM-CDGS-XS-2025-0073-五冶天府-成都怡心湖片区及龙泉驿医院等项目</v>
      </c>
      <c r="R4049" s="18" t="str">
        <f>_xlfn._xlws.FILTER(辅助信息!D:D,辅助信息!E:E=B4049)</f>
        <v>五冶建设成都怡心湖片区及龙泉驿医院等项目</v>
      </c>
    </row>
    <row r="4050" hidden="1" spans="2:18">
      <c r="B4050" s="125" t="s">
        <v>167</v>
      </c>
      <c r="C4050" s="59">
        <v>45929</v>
      </c>
      <c r="D4050" s="109" t="str">
        <f>VLOOKUP(B4050,辅助信息!E:K,7,FALSE)</f>
        <v>JWDDCD2025051800044</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21</v>
      </c>
      <c r="Q4050" s="18" t="str">
        <f>VLOOKUP(B4050,辅助信息!E:M,9,FALSE)</f>
        <v>ZTWM-CDGS-XS-2025-0073-五冶天府-成都怡心湖片区及龙泉驿医院等项目</v>
      </c>
      <c r="R4050" s="18" t="str">
        <f>_xlfn._xlws.FILTER(辅助信息!D:D,辅助信息!E:E=B4050)</f>
        <v>五冶建设成都怡心湖片区及龙泉驿医院等项目</v>
      </c>
    </row>
    <row r="4051" hidden="1" spans="2:18">
      <c r="B4051" s="125" t="s">
        <v>167</v>
      </c>
      <c r="C4051" s="59">
        <v>45929</v>
      </c>
      <c r="D4051" s="109" t="str">
        <f>VLOOKUP(B4051,辅助信息!E:K,7,FALSE)</f>
        <v>JWDDCD2025051800044</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21</v>
      </c>
      <c r="Q4051" s="18" t="str">
        <f>VLOOKUP(B4051,辅助信息!E:M,9,FALSE)</f>
        <v>ZTWM-CDGS-XS-2025-0073-五冶天府-成都怡心湖片区及龙泉驿医院等项目</v>
      </c>
      <c r="R4051" s="18" t="str">
        <f>_xlfn._xlws.FILTER(辅助信息!D:D,辅助信息!E:E=B4051)</f>
        <v>五冶建设成都怡心湖片区及龙泉驿医院等项目</v>
      </c>
    </row>
    <row r="4052" hidden="1" spans="2:18">
      <c r="B4052" s="125" t="s">
        <v>167</v>
      </c>
      <c r="C4052" s="59">
        <v>45929</v>
      </c>
      <c r="D4052" s="109" t="str">
        <f>VLOOKUP(B4052,辅助信息!E:K,7,FALSE)</f>
        <v>JWDDCD2025051800044</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21</v>
      </c>
      <c r="Q4052" s="18" t="str">
        <f>VLOOKUP(B4052,辅助信息!E:M,9,FALSE)</f>
        <v>ZTWM-CDGS-XS-2025-0073-五冶天府-成都怡心湖片区及龙泉驿医院等项目</v>
      </c>
      <c r="R4052" s="18" t="str">
        <f>_xlfn._xlws.FILTER(辅助信息!D:D,辅助信息!E:E=B4052)</f>
        <v>五冶建设成都怡心湖片区及龙泉驿医院等项目</v>
      </c>
    </row>
    <row r="4053" hidden="1" spans="2:18">
      <c r="B4053" s="125" t="s">
        <v>215</v>
      </c>
      <c r="C4053" s="59">
        <v>45929</v>
      </c>
      <c r="D4053" s="109" t="str">
        <f>VLOOKUP(B4053,辅助信息!E:K,7,FALSE)</f>
        <v>JWDDCD2025051800044</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_xlfn._xlws.FILTER(辅助信息!D:D,辅助信息!E:E=B4053)</f>
        <v>五冶建设成都怡心湖片区及龙泉驿医院等项目</v>
      </c>
    </row>
    <row r="4054" hidden="1" spans="2:18">
      <c r="B4054" s="125" t="s">
        <v>215</v>
      </c>
      <c r="C4054" s="59">
        <v>45929</v>
      </c>
      <c r="D4054" s="109" t="str">
        <f>VLOOKUP(B4054,辅助信息!E:K,7,FALSE)</f>
        <v>JWDDCD2025051800044</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_xlfn._xlws.FILTER(辅助信息!D:D,辅助信息!E:E=B4054)</f>
        <v>五冶建设成都怡心湖片区及龙泉驿医院等项目</v>
      </c>
    </row>
    <row r="4055" hidden="1" spans="2:18">
      <c r="B4055" s="125" t="s">
        <v>215</v>
      </c>
      <c r="C4055" s="59">
        <v>45929</v>
      </c>
      <c r="D4055" s="109" t="str">
        <f>VLOOKUP(B4055,辅助信息!E:K,7,FALSE)</f>
        <v>JWDDCD2025051800044</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_xlfn._xlws.FILTER(辅助信息!D:D,辅助信息!E:E=B4055)</f>
        <v>五冶建设成都怡心湖片区及龙泉驿医院等项目</v>
      </c>
    </row>
    <row r="4056" hidden="1" spans="2:18">
      <c r="B4056" s="125" t="s">
        <v>215</v>
      </c>
      <c r="C4056" s="59">
        <v>45929</v>
      </c>
      <c r="D4056" s="109" t="str">
        <f>VLOOKUP(B4056,辅助信息!E:K,7,FALSE)</f>
        <v>JWDDCD2025051800044</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_xlfn._xlws.FILTER(辅助信息!D:D,辅助信息!E:E=B4056)</f>
        <v>五冶建设成都怡心湖片区及龙泉驿医院等项目</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_xlfn._xlws.FILTER(辅助信息!D:D,辅助信息!E:E=B4061)</f>
        <v>五冶钢构龙泉东洪片区（70亩、85亩）住宅商业及配套工程项目</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_xlfn._xlws.FILTER(辅助信息!D:D,辅助信息!E:E=B4062)</f>
        <v>五冶钢构龙泉东洪片区（70亩、85亩）住宅商业及配套工程项目</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_xlfn._xlws.FILTER(辅助信息!D:D,辅助信息!E:E=B4063)</f>
        <v>五冶钢构龙泉东洪片区（70亩、85亩）住宅商业及配套工程项目</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_xlfn._xlws.FILTER(辅助信息!D:D,辅助信息!E:E=B4064)</f>
        <v>五冶钢构龙泉东洪片区（70亩、85亩）住宅商业及配套工程项目</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_xlfn._xlws.FILTER(辅助信息!D:D,辅助信息!E:E=B4065)</f>
        <v>五冶建设成都怡心湖片区及龙泉驿医院等项目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_xlfn._xlws.FILTER(辅助信息!D:D,辅助信息!E:E=B4066)</f>
        <v>五冶建设成都怡心湖片区及龙泉驿医院等项目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21</v>
      </c>
      <c r="Q4067" s="18" t="str">
        <f>VLOOKUP(B4067,辅助信息!E:M,9,FALSE)</f>
        <v>ZTWM-CDGS-XS-2024-0030-华西集采-简州大道</v>
      </c>
      <c r="R4067" s="18" t="str">
        <f>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21</v>
      </c>
      <c r="Q4072" s="18" t="str">
        <f>VLOOKUP(B4072,辅助信息!E:M,9,FALSE)</f>
        <v>ZTWM-CDGS-XS-2024-0030-华西集采-简州大道</v>
      </c>
      <c r="R4072" s="18" t="str">
        <f>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21</v>
      </c>
      <c r="Q4073" s="18" t="str">
        <f>VLOOKUP(B4073,辅助信息!E:M,9,FALSE)</f>
        <v>ZTWM-CDGS-XS-2024-0134-商投建工达州中医药科技成果示范园项目</v>
      </c>
      <c r="R4073" s="18" t="str">
        <f>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21</v>
      </c>
      <c r="Q4074" s="18" t="str">
        <f>VLOOKUP(B4074,辅助信息!E:M,9,FALSE)</f>
        <v>ZTWM-CDGS-XS-2024-0134-商投建工达州中医药科技成果示范园项目</v>
      </c>
      <c r="R4074" s="18" t="str">
        <f>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21</v>
      </c>
      <c r="Q4075" s="18" t="str">
        <f>VLOOKUP(B4075,辅助信息!E:M,9,FALSE)</f>
        <v>ZTWM-CDGS-XS-2024-0134-商投建工达州中医药科技成果示范园项目</v>
      </c>
      <c r="R4075" s="18" t="str">
        <f>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22</v>
      </c>
      <c r="Q4076" s="18" t="str">
        <f>VLOOKUP(B4076,辅助信息!E:M,9,FALSE)</f>
        <v>ZTWM-CDGS-XS-2024-0134-商投建工达州中医药科技成果示范园项目</v>
      </c>
      <c r="R4076" s="18" t="str">
        <f>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22</v>
      </c>
      <c r="Q4077" s="18" t="str">
        <f>VLOOKUP(B4077,辅助信息!E:M,9,FALSE)</f>
        <v>ZTWM-CDGS-XS-2024-0134-商投建工达州中医药科技成果示范园项目</v>
      </c>
      <c r="R4077" s="18" t="str">
        <f>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21</v>
      </c>
      <c r="Q4078" s="18" t="str">
        <f>VLOOKUP(B4078,辅助信息!E:M,9,FALSE)</f>
        <v>ZTWM-CDGS-XS-2024-0134-商投建工达州中医药科技成果示范园项目</v>
      </c>
      <c r="R4078" s="18" t="str">
        <f>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21</v>
      </c>
      <c r="Q4079" s="18" t="str">
        <f>VLOOKUP(B4079,辅助信息!E:M,9,FALSE)</f>
        <v>ZTWM-CDGS-XS-2024-0134-商投建工达州中医药科技成果示范园项目</v>
      </c>
      <c r="R4079" s="18" t="str">
        <f>_xlfn._xlws.FILTER(辅助信息!D:D,辅助信息!E:E=B4079)</f>
        <v>商投建工达州中医药科技园</v>
      </c>
    </row>
    <row r="4080" hidden="1" spans="2:18">
      <c r="B4080" s="125" t="s">
        <v>230</v>
      </c>
      <c r="C4080" s="59">
        <v>45930</v>
      </c>
      <c r="D4080" s="109" t="str">
        <f>VLOOKUP(B4080,辅助信息!E:K,7,FALSE)</f>
        <v>JWDDCD2025051800044</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21</v>
      </c>
      <c r="Q4080" s="18" t="str">
        <f>VLOOKUP(B4080,辅助信息!E:M,9,FALSE)</f>
        <v>ZTWM-CDGS-XS-2025-0073-五冶天府-成都怡心湖片区及龙泉驿医院等项目</v>
      </c>
      <c r="R4080" s="18" t="str">
        <f>_xlfn._xlws.FILTER(辅助信息!D:D,辅助信息!E:E=B4080)</f>
        <v>五冶建设成都怡心湖片区及龙泉驿医院等项目</v>
      </c>
    </row>
    <row r="4081" hidden="1" spans="2:18">
      <c r="B4081" s="125" t="s">
        <v>230</v>
      </c>
      <c r="C4081" s="59">
        <v>45930</v>
      </c>
      <c r="D4081" s="109" t="str">
        <f>VLOOKUP(B4081,辅助信息!E:K,7,FALSE)</f>
        <v>JWDDCD2025051800044</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21</v>
      </c>
      <c r="Q4081" s="18" t="str">
        <f>VLOOKUP(B4081,辅助信息!E:M,9,FALSE)</f>
        <v>ZTWM-CDGS-XS-2025-0073-五冶天府-成都怡心湖片区及龙泉驿医院等项目</v>
      </c>
      <c r="R4081" s="18" t="str">
        <f>_xlfn._xlws.FILTER(辅助信息!D:D,辅助信息!E:E=B4081)</f>
        <v>五冶建设成都怡心湖片区及龙泉驿医院等项目</v>
      </c>
    </row>
    <row r="4082" hidden="1" spans="2:18">
      <c r="B4082" s="125" t="s">
        <v>230</v>
      </c>
      <c r="C4082" s="59">
        <v>45930</v>
      </c>
      <c r="D4082" s="109" t="str">
        <f>VLOOKUP(B4082,辅助信息!E:K,7,FALSE)</f>
        <v>JWDDCD2025051800044</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21</v>
      </c>
      <c r="Q4082" s="18" t="str">
        <f>VLOOKUP(B4082,辅助信息!E:M,9,FALSE)</f>
        <v>ZTWM-CDGS-XS-2025-0073-五冶天府-成都怡心湖片区及龙泉驿医院等项目</v>
      </c>
      <c r="R4082" s="18" t="str">
        <f>_xlfn._xlws.FILTER(辅助信息!D:D,辅助信息!E:E=B4082)</f>
        <v>五冶建设成都怡心湖片区及龙泉驿医院等项目</v>
      </c>
    </row>
    <row r="4083" hidden="1" spans="2:18">
      <c r="B4083" s="125" t="s">
        <v>231</v>
      </c>
      <c r="C4083" s="132">
        <v>45930</v>
      </c>
      <c r="D4083" s="125" t="str">
        <f>VLOOKUP(B4083,辅助信息!E:K,7,FALSE)</f>
        <v>JWDDCD2025051800044</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21</v>
      </c>
      <c r="Q4083" s="18" t="str">
        <f>VLOOKUP(B4083,辅助信息!E:M,9,FALSE)</f>
        <v>ZTWM-CDGS-XS-2025-0073-五冶天府-成都怡心湖片区及龙泉驿医院等项目</v>
      </c>
      <c r="R4083" s="18" t="str">
        <f>_xlfn._xlws.FILTER(辅助信息!D:D,辅助信息!E:E=B4083)</f>
        <v>五冶建设成都怡心湖片区及龙泉驿医院等项目</v>
      </c>
    </row>
    <row r="4084" hidden="1" spans="2:18">
      <c r="B4084" s="125" t="s">
        <v>231</v>
      </c>
      <c r="C4084" s="59">
        <v>45930</v>
      </c>
      <c r="D4084" s="109" t="str">
        <f>VLOOKUP(B4084,辅助信息!E:K,7,FALSE)</f>
        <v>JWDDCD2025051800044</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21</v>
      </c>
      <c r="Q4084" s="18" t="str">
        <f>VLOOKUP(B4084,辅助信息!E:M,9,FALSE)</f>
        <v>ZTWM-CDGS-XS-2025-0073-五冶天府-成都怡心湖片区及龙泉驿医院等项目</v>
      </c>
      <c r="R4084" s="18" t="str">
        <f>_xlfn._xlws.FILTER(辅助信息!D:D,辅助信息!E:E=B4084)</f>
        <v>五冶建设成都怡心湖片区及龙泉驿医院等项目</v>
      </c>
    </row>
    <row r="4085" hidden="1" spans="2:18">
      <c r="B4085" s="125" t="s">
        <v>231</v>
      </c>
      <c r="C4085" s="59">
        <v>45930</v>
      </c>
      <c r="D4085" s="109" t="str">
        <f>VLOOKUP(B4085,辅助信息!E:K,7,FALSE)</f>
        <v>JWDDCD2025051800044</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21</v>
      </c>
      <c r="Q4085" s="18" t="str">
        <f>VLOOKUP(B4085,辅助信息!E:M,9,FALSE)</f>
        <v>ZTWM-CDGS-XS-2025-0073-五冶天府-成都怡心湖片区及龙泉驿医院等项目</v>
      </c>
      <c r="R4085" s="18" t="str">
        <f>_xlfn._xlws.FILTER(辅助信息!D:D,辅助信息!E:E=B4085)</f>
        <v>五冶建设成都怡心湖片区及龙泉驿医院等项目</v>
      </c>
    </row>
    <row r="4086" hidden="1" spans="2:18">
      <c r="B4086" s="125" t="s">
        <v>231</v>
      </c>
      <c r="C4086" s="59">
        <v>45930</v>
      </c>
      <c r="D4086" s="109" t="str">
        <f>VLOOKUP(B4086,辅助信息!E:K,7,FALSE)</f>
        <v>JWDDCD2025051800044</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21</v>
      </c>
      <c r="Q4086" s="18" t="str">
        <f>VLOOKUP(B4086,辅助信息!E:M,9,FALSE)</f>
        <v>ZTWM-CDGS-XS-2025-0073-五冶天府-成都怡心湖片区及龙泉驿医院等项目</v>
      </c>
      <c r="R4086" s="18" t="str">
        <f>_xlfn._xlws.FILTER(辅助信息!D:D,辅助信息!E:E=B4086)</f>
        <v>五冶建设成都怡心湖片区及龙泉驿医院等项目</v>
      </c>
    </row>
    <row r="4087" hidden="1" spans="2:18">
      <c r="B4087" s="125" t="s">
        <v>167</v>
      </c>
      <c r="C4087" s="59">
        <v>45930</v>
      </c>
      <c r="D4087" s="109" t="str">
        <f>VLOOKUP(B4087,辅助信息!E:K,7,FALSE)</f>
        <v>JWDDCD2025051800044</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21</v>
      </c>
      <c r="Q4087" s="18" t="str">
        <f>VLOOKUP(B4087,辅助信息!E:M,9,FALSE)</f>
        <v>ZTWM-CDGS-XS-2025-0073-五冶天府-成都怡心湖片区及龙泉驿医院等项目</v>
      </c>
      <c r="R4087" s="18" t="str">
        <f>_xlfn._xlws.FILTER(辅助信息!D:D,辅助信息!E:E=B4087)</f>
        <v>五冶建设成都怡心湖片区及龙泉驿医院等项目</v>
      </c>
    </row>
    <row r="4088" hidden="1" spans="2:18">
      <c r="B4088" s="125" t="s">
        <v>167</v>
      </c>
      <c r="C4088" s="59">
        <v>45930</v>
      </c>
      <c r="D4088" s="109" t="str">
        <f>VLOOKUP(B4088,辅助信息!E:K,7,FALSE)</f>
        <v>JWDDCD2025051800044</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_xlfn._xlws.FILTER(辅助信息!D:D,辅助信息!E:E=B4088)</f>
        <v>五冶建设成都怡心湖片区及龙泉驿医院等项目</v>
      </c>
    </row>
    <row r="4089" hidden="1" spans="2:18">
      <c r="B4089" s="125" t="s">
        <v>167</v>
      </c>
      <c r="C4089" s="59">
        <v>45930</v>
      </c>
      <c r="D4089" s="109" t="str">
        <f>VLOOKUP(B4089,辅助信息!E:K,7,FALSE)</f>
        <v>JWDDCD2025051800044</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21</v>
      </c>
      <c r="Q4089" s="18" t="str">
        <f>VLOOKUP(B4089,辅助信息!E:M,9,FALSE)</f>
        <v>ZTWM-CDGS-XS-2025-0073-五冶天府-成都怡心湖片区及龙泉驿医院等项目</v>
      </c>
      <c r="R4089" s="18" t="str">
        <f>_xlfn._xlws.FILTER(辅助信息!D:D,辅助信息!E:E=B4089)</f>
        <v>五冶建设成都怡心湖片区及龙泉驿医院等项目</v>
      </c>
    </row>
    <row r="4090" hidden="1" spans="2:18">
      <c r="B4090" s="125" t="s">
        <v>167</v>
      </c>
      <c r="C4090" s="59">
        <v>45930</v>
      </c>
      <c r="D4090" s="109" t="str">
        <f>VLOOKUP(B4090,辅助信息!E:K,7,FALSE)</f>
        <v>JWDDCD2025051800044</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21</v>
      </c>
      <c r="Q4090" s="18" t="str">
        <f>VLOOKUP(B4090,辅助信息!E:M,9,FALSE)</f>
        <v>ZTWM-CDGS-XS-2025-0073-五冶天府-成都怡心湖片区及龙泉驿医院等项目</v>
      </c>
      <c r="R4090" s="18" t="str">
        <f>_xlfn._xlws.FILTER(辅助信息!D:D,辅助信息!E:E=B4090)</f>
        <v>五冶建设成都怡心湖片区及龙泉驿医院等项目</v>
      </c>
    </row>
    <row r="4091" hidden="1" spans="2:18">
      <c r="B4091" s="125" t="s">
        <v>167</v>
      </c>
      <c r="C4091" s="59">
        <v>45930</v>
      </c>
      <c r="D4091" s="109" t="str">
        <f>VLOOKUP(B4091,辅助信息!E:K,7,FALSE)</f>
        <v>JWDDCD2025051800044</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21</v>
      </c>
      <c r="Q4091" s="18" t="str">
        <f>VLOOKUP(B4091,辅助信息!E:M,9,FALSE)</f>
        <v>ZTWM-CDGS-XS-2025-0073-五冶天府-成都怡心湖片区及龙泉驿医院等项目</v>
      </c>
      <c r="R4091" s="18" t="str">
        <f>_xlfn._xlws.FILTER(辅助信息!D:D,辅助信息!E:E=B4091)</f>
        <v>五冶建设成都怡心湖片区及龙泉驿医院等项目</v>
      </c>
    </row>
    <row r="4092" hidden="1" spans="2:18">
      <c r="B4092" s="125" t="s">
        <v>167</v>
      </c>
      <c r="C4092" s="59">
        <v>45930</v>
      </c>
      <c r="D4092" s="109" t="str">
        <f>VLOOKUP(B4092,辅助信息!E:K,7,FALSE)</f>
        <v>JWDDCD2025051800044</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21</v>
      </c>
      <c r="Q4092" s="18" t="str">
        <f>VLOOKUP(B4092,辅助信息!E:M,9,FALSE)</f>
        <v>ZTWM-CDGS-XS-2025-0073-五冶天府-成都怡心湖片区及龙泉驿医院等项目</v>
      </c>
      <c r="R4092" s="18" t="str">
        <f>_xlfn._xlws.FILTER(辅助信息!D:D,辅助信息!E:E=B4092)</f>
        <v>五冶建设成都怡心湖片区及龙泉驿医院等项目</v>
      </c>
    </row>
    <row r="4093" hidden="1" spans="2:18">
      <c r="B4093" s="125" t="s">
        <v>167</v>
      </c>
      <c r="C4093" s="59">
        <v>45930</v>
      </c>
      <c r="D4093" s="109" t="str">
        <f>VLOOKUP(B4093,辅助信息!E:K,7,FALSE)</f>
        <v>JWDDCD2025051800044</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21</v>
      </c>
      <c r="Q4093" s="18" t="str">
        <f>VLOOKUP(B4093,辅助信息!E:M,9,FALSE)</f>
        <v>ZTWM-CDGS-XS-2025-0073-五冶天府-成都怡心湖片区及龙泉驿医院等项目</v>
      </c>
      <c r="R4093" s="18" t="str">
        <f>_xlfn._xlws.FILTER(辅助信息!D:D,辅助信息!E:E=B4093)</f>
        <v>五冶建设成都怡心湖片区及龙泉驿医院等项目</v>
      </c>
    </row>
    <row r="4094" hidden="1" spans="2:18">
      <c r="B4094" s="125" t="s">
        <v>167</v>
      </c>
      <c r="C4094" s="59">
        <v>45930</v>
      </c>
      <c r="D4094" s="109" t="str">
        <f>VLOOKUP(B4094,辅助信息!E:K,7,FALSE)</f>
        <v>JWDDCD2025051800044</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21</v>
      </c>
      <c r="Q4094" s="18" t="str">
        <f>VLOOKUP(B4094,辅助信息!E:M,9,FALSE)</f>
        <v>ZTWM-CDGS-XS-2025-0073-五冶天府-成都怡心湖片区及龙泉驿医院等项目</v>
      </c>
      <c r="R4094" s="18" t="str">
        <f>_xlfn._xlws.FILTER(辅助信息!D:D,辅助信息!E:E=B4094)</f>
        <v>五冶建设成都怡心湖片区及龙泉驿医院等项目</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_xlfn._xlws.FILTER(辅助信息!D:D,辅助信息!E:E=B4097)</f>
        <v>五冶建设成都怡心湖片区及龙泉驿医院等项目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_xlfn._xlws.FILTER(辅助信息!D:D,辅助信息!E:E=B4098)</f>
        <v>五冶建设成都怡心湖片区及龙泉驿医院等项目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_xlfn._xlws.FILTER(辅助信息!D:D,辅助信息!E:E=B4112)</f>
        <v>商投建工达州中医药科技园</v>
      </c>
    </row>
    <row r="4113" hidden="1" spans="2:18">
      <c r="B4113" s="124" t="s">
        <v>208</v>
      </c>
      <c r="C4113" s="59">
        <v>45937</v>
      </c>
      <c r="D4113" s="29" t="str">
        <f>VLOOKUP(B4113,辅助信息!E:K,7,FALSE)</f>
        <v>JWDDCD2025051800044</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_xlfn._xlws.FILTER(辅助信息!D:D,辅助信息!E:E=B4113)</f>
        <v>五冶建设成都怡心湖片区及龙泉驿医院等项目</v>
      </c>
    </row>
    <row r="4114" hidden="1" spans="2:18">
      <c r="B4114" s="124" t="s">
        <v>208</v>
      </c>
      <c r="C4114" s="59">
        <v>45937</v>
      </c>
      <c r="D4114" s="29" t="str">
        <f>VLOOKUP(B4114,辅助信息!E:K,7,FALSE)</f>
        <v>JWDDCD2025051800044</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_xlfn._xlws.FILTER(辅助信息!D:D,辅助信息!E:E=B4114)</f>
        <v>五冶建设成都怡心湖片区及龙泉驿医院等项目</v>
      </c>
    </row>
    <row r="4115" hidden="1" spans="2:18">
      <c r="B4115" s="124" t="s">
        <v>208</v>
      </c>
      <c r="C4115" s="59">
        <v>45937</v>
      </c>
      <c r="D4115" s="29" t="str">
        <f>VLOOKUP(B4115,辅助信息!E:K,7,FALSE)</f>
        <v>JWDDCD2025051800044</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_xlfn._xlws.FILTER(辅助信息!D:D,辅助信息!E:E=B4115)</f>
        <v>五冶建设成都怡心湖片区及龙泉驿医院等项目</v>
      </c>
    </row>
    <row r="4116" hidden="1" spans="2:18">
      <c r="B4116" s="124" t="s">
        <v>208</v>
      </c>
      <c r="C4116" s="59">
        <v>45937</v>
      </c>
      <c r="D4116" s="29" t="str">
        <f>VLOOKUP(B4116,辅助信息!E:K,7,FALSE)</f>
        <v>JWDDCD2025051800044</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_xlfn._xlws.FILTER(辅助信息!D:D,辅助信息!E:E=B4116)</f>
        <v>五冶建设成都怡心湖片区及龙泉驿医院等项目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_xlfn._xlws.FILTER(辅助信息!D:D,辅助信息!E:E=B4120)</f>
        <v>商投建工达州中医药科技园</v>
      </c>
    </row>
    <row r="4121" hidden="1" spans="2:18">
      <c r="B4121" s="124" t="s">
        <v>167</v>
      </c>
      <c r="C4121" s="59">
        <v>45937</v>
      </c>
      <c r="D4121" s="29" t="str">
        <f>VLOOKUP(B4121,辅助信息!E:K,7,FALSE)</f>
        <v>JWDDCD2025051800044</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_xlfn._xlws.FILTER(辅助信息!D:D,辅助信息!E:E=B4121)</f>
        <v>五冶建设成都怡心湖片区及龙泉驿医院等项目</v>
      </c>
    </row>
    <row r="4122" hidden="1" spans="2:18">
      <c r="B4122" s="124" t="s">
        <v>167</v>
      </c>
      <c r="C4122" s="59">
        <v>45937</v>
      </c>
      <c r="D4122" s="29" t="str">
        <f>VLOOKUP(B4122,辅助信息!E:K,7,FALSE)</f>
        <v>JWDDCD2025051800044</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_xlfn._xlws.FILTER(辅助信息!D:D,辅助信息!E:E=B4122)</f>
        <v>五冶建设成都怡心湖片区及龙泉驿医院等项目</v>
      </c>
    </row>
    <row r="4123" hidden="1" spans="2:18">
      <c r="B4123" s="124" t="s">
        <v>167</v>
      </c>
      <c r="C4123" s="59">
        <v>45937</v>
      </c>
      <c r="D4123" s="29" t="str">
        <f>VLOOKUP(B4123,辅助信息!E:K,7,FALSE)</f>
        <v>JWDDCD2025051800044</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_xlfn._xlws.FILTER(辅助信息!D:D,辅助信息!E:E=B4123)</f>
        <v>五冶建设成都怡心湖片区及龙泉驿医院等项目</v>
      </c>
    </row>
    <row r="4124" hidden="1" spans="2:18">
      <c r="B4124" s="124" t="s">
        <v>167</v>
      </c>
      <c r="C4124" s="59">
        <v>45937</v>
      </c>
      <c r="D4124" s="29" t="str">
        <f>VLOOKUP(B4124,辅助信息!E:K,7,FALSE)</f>
        <v>JWDDCD2025051800044</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_xlfn._xlws.FILTER(辅助信息!D:D,辅助信息!E:E=B4124)</f>
        <v>五冶建设成都怡心湖片区及龙泉驿医院等项目</v>
      </c>
    </row>
    <row r="4125" hidden="1" spans="2:18">
      <c r="B4125" s="124" t="s">
        <v>167</v>
      </c>
      <c r="C4125" s="59">
        <v>45937</v>
      </c>
      <c r="D4125" s="29" t="str">
        <f>VLOOKUP(B4125,辅助信息!E:K,7,FALSE)</f>
        <v>JWDDCD2025051800044</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_xlfn._xlws.FILTER(辅助信息!D:D,辅助信息!E:E=B4125)</f>
        <v>五冶建设成都怡心湖片区及龙泉驿医院等项目</v>
      </c>
    </row>
    <row r="4126" hidden="1" spans="2:18">
      <c r="B4126" s="124" t="s">
        <v>167</v>
      </c>
      <c r="C4126" s="59">
        <v>45937</v>
      </c>
      <c r="D4126" s="29" t="str">
        <f>VLOOKUP(B4126,辅助信息!E:K,7,FALSE)</f>
        <v>JWDDCD2025051800044</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_xlfn._xlws.FILTER(辅助信息!D:D,辅助信息!E:E=B4126)</f>
        <v>五冶建设成都怡心湖片区及龙泉驿医院等项目</v>
      </c>
    </row>
    <row r="4127" hidden="1" spans="2:18">
      <c r="B4127" s="124" t="s">
        <v>167</v>
      </c>
      <c r="C4127" s="59">
        <v>45937</v>
      </c>
      <c r="D4127" s="29" t="str">
        <f>VLOOKUP(B4127,辅助信息!E:K,7,FALSE)</f>
        <v>JWDDCD2025051800044</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_xlfn._xlws.FILTER(辅助信息!D:D,辅助信息!E:E=B4127)</f>
        <v>五冶建设成都怡心湖片区及龙泉驿医院等项目</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_xlfn._xlws.FILTER(辅助信息!D:D,辅助信息!E:E=B4128)</f>
        <v>五冶钢构龙泉东洪片区（70亩、85亩）住宅商业及配套工程项目</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_xlfn._xlws.FILTER(辅助信息!D:D,辅助信息!E:E=B4150)</f>
        <v>商投建工达州中医药科技园</v>
      </c>
    </row>
    <row r="4151" hidden="1" spans="2:18">
      <c r="B4151" s="124" t="s">
        <v>215</v>
      </c>
      <c r="C4151" s="59">
        <v>45938</v>
      </c>
      <c r="D4151" s="29" t="str">
        <f>VLOOKUP(B4151,辅助信息!E:K,7,FALSE)</f>
        <v>JWDDCD2025051800044</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_xlfn._xlws.FILTER(辅助信息!D:D,辅助信息!E:E=B4151)</f>
        <v>五冶建设成都怡心湖片区及龙泉驿医院等项目</v>
      </c>
    </row>
    <row r="4152" hidden="1" spans="2:18">
      <c r="B4152" s="124" t="s">
        <v>215</v>
      </c>
      <c r="C4152" s="59">
        <v>45938</v>
      </c>
      <c r="D4152" s="29" t="str">
        <f>VLOOKUP(B4152,辅助信息!E:K,7,FALSE)</f>
        <v>JWDDCD2025051800044</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_xlfn._xlws.FILTER(辅助信息!D:D,辅助信息!E:E=B4152)</f>
        <v>五冶建设成都怡心湖片区及龙泉驿医院等项目</v>
      </c>
    </row>
    <row r="4153" hidden="1" spans="2:18">
      <c r="B4153" s="124" t="s">
        <v>215</v>
      </c>
      <c r="C4153" s="59">
        <v>45938</v>
      </c>
      <c r="D4153" s="29" t="str">
        <f>VLOOKUP(B4153,辅助信息!E:K,7,FALSE)</f>
        <v>JWDDCD2025051800044</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_xlfn._xlws.FILTER(辅助信息!D:D,辅助信息!E:E=B4153)</f>
        <v>五冶建设成都怡心湖片区及龙泉驿医院等项目</v>
      </c>
    </row>
    <row r="4154" hidden="1" spans="2:18">
      <c r="B4154" s="124" t="s">
        <v>215</v>
      </c>
      <c r="C4154" s="59">
        <v>45938</v>
      </c>
      <c r="D4154" s="29" t="str">
        <f>VLOOKUP(B4154,辅助信息!E:K,7,FALSE)</f>
        <v>JWDDCD2025051800044</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_xlfn._xlws.FILTER(辅助信息!D:D,辅助信息!E:E=B4154)</f>
        <v>五冶建设成都怡心湖片区及龙泉驿医院等项目</v>
      </c>
    </row>
    <row r="4155" hidden="1" spans="2:18">
      <c r="B4155" s="124" t="s">
        <v>215</v>
      </c>
      <c r="C4155" s="59">
        <v>45938</v>
      </c>
      <c r="D4155" s="29" t="str">
        <f>VLOOKUP(B4155,辅助信息!E:K,7,FALSE)</f>
        <v>JWDDCD2025051800044</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_xlfn._xlws.FILTER(辅助信息!D:D,辅助信息!E:E=B4155)</f>
        <v>五冶建设成都怡心湖片区及龙泉驿医院等项目</v>
      </c>
    </row>
    <row r="4156" hidden="1" spans="1:18">
      <c r="A4156" s="108"/>
      <c r="B4156" s="124" t="s">
        <v>231</v>
      </c>
      <c r="C4156" s="59">
        <v>45939</v>
      </c>
      <c r="D4156" s="29" t="str">
        <f>VLOOKUP(B4156,辅助信息!E:K,7,FALSE)</f>
        <v>JWDDCD2025051800044</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_xlfn._xlws.FILTER(辅助信息!D:D,辅助信息!E:E=B4156)</f>
        <v>五冶建设成都怡心湖片区及龙泉驿医院等项目</v>
      </c>
    </row>
    <row r="4157" hidden="1" spans="1:18">
      <c r="A4157" s="108"/>
      <c r="B4157" s="124" t="s">
        <v>231</v>
      </c>
      <c r="C4157" s="59">
        <v>45939</v>
      </c>
      <c r="D4157" s="29" t="str">
        <f>VLOOKUP(B4157,辅助信息!E:K,7,FALSE)</f>
        <v>JWDDCD2025051800044</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_xlfn._xlws.FILTER(辅助信息!D:D,辅助信息!E:E=B4157)</f>
        <v>五冶建设成都怡心湖片区及龙泉驿医院等项目</v>
      </c>
    </row>
    <row r="4158" hidden="1" spans="1:18">
      <c r="A4158" s="108"/>
      <c r="B4158" s="124" t="s">
        <v>231</v>
      </c>
      <c r="C4158" s="59">
        <v>45939</v>
      </c>
      <c r="D4158" s="29" t="str">
        <f>VLOOKUP(B4158,辅助信息!E:K,7,FALSE)</f>
        <v>JWDDCD2025051800044</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_xlfn._xlws.FILTER(辅助信息!D:D,辅助信息!E:E=B4158)</f>
        <v>五冶建设成都怡心湖片区及龙泉驿医院等项目</v>
      </c>
    </row>
    <row r="4159" hidden="1" spans="1:18">
      <c r="A4159" s="108"/>
      <c r="B4159" s="124" t="s">
        <v>208</v>
      </c>
      <c r="C4159" s="59">
        <v>45938</v>
      </c>
      <c r="D4159" s="29" t="str">
        <f>VLOOKUP(B4159,辅助信息!E:K,7,FALSE)</f>
        <v>JWDDCD2025051800044</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_xlfn._xlws.FILTER(辅助信息!D:D,辅助信息!E:E=B4159)</f>
        <v>五冶建设成都怡心湖片区及龙泉驿医院等项目</v>
      </c>
    </row>
    <row r="4160" hidden="1" spans="1:18">
      <c r="A4160" s="108"/>
      <c r="B4160" s="124" t="s">
        <v>208</v>
      </c>
      <c r="C4160" s="59">
        <v>45938</v>
      </c>
      <c r="D4160" s="29" t="str">
        <f>VLOOKUP(B4160,辅助信息!E:K,7,FALSE)</f>
        <v>JWDDCD2025051800044</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_xlfn._xlws.FILTER(辅助信息!D:D,辅助信息!E:E=B4160)</f>
        <v>五冶建设成都怡心湖片区及龙泉驿医院等项目</v>
      </c>
    </row>
    <row r="4161" hidden="1" spans="1:18">
      <c r="A4161" s="108"/>
      <c r="B4161" s="124" t="s">
        <v>208</v>
      </c>
      <c r="C4161" s="59">
        <v>45938</v>
      </c>
      <c r="D4161" s="29" t="str">
        <f>VLOOKUP(B4161,辅助信息!E:K,7,FALSE)</f>
        <v>JWDDCD2025051800044</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_xlfn._xlws.FILTER(辅助信息!D:D,辅助信息!E:E=B4161)</f>
        <v>五冶建设成都怡心湖片区及龙泉驿医院等项目</v>
      </c>
    </row>
    <row r="4162" hidden="1" spans="1:18">
      <c r="A4162" s="60" t="s">
        <v>233</v>
      </c>
      <c r="B4162" s="144" t="s">
        <v>196</v>
      </c>
      <c r="C4162" s="59">
        <v>45939</v>
      </c>
      <c r="D4162" s="29" t="str">
        <f>VLOOKUP(B4162,辅助信息!E:K,7,FALSE)</f>
        <v>JWDDCD2025051800044</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10</v>
      </c>
      <c r="Q4162" s="18" t="str">
        <f>VLOOKUP(B4162,辅助信息!E:M,9,FALSE)</f>
        <v>ZTWM-CDGS-XS-2025-0073-五冶天府-成都怡心湖片区及龙泉驿医院等项目</v>
      </c>
      <c r="R4162" s="18" t="str">
        <f>_xlfn._xlws.FILTER(辅助信息!D:D,辅助信息!E:E=B4162)</f>
        <v>五冶建设成都怡心湖片区及龙泉驿医院等项目</v>
      </c>
    </row>
    <row r="4163" hidden="1" spans="1:18">
      <c r="A4163" s="60"/>
      <c r="B4163" s="144" t="s">
        <v>196</v>
      </c>
      <c r="C4163" s="59">
        <v>45939</v>
      </c>
      <c r="D4163" s="29" t="str">
        <f>VLOOKUP(B4163,辅助信息!E:K,7,FALSE)</f>
        <v>JWDDCD2025051800044</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10</v>
      </c>
      <c r="Q4163" s="18" t="str">
        <f>VLOOKUP(B4163,辅助信息!E:M,9,FALSE)</f>
        <v>ZTWM-CDGS-XS-2025-0073-五冶天府-成都怡心湖片区及龙泉驿医院等项目</v>
      </c>
      <c r="R4163" s="18" t="str">
        <f>_xlfn._xlws.FILTER(辅助信息!D:D,辅助信息!E:E=B4163)</f>
        <v>五冶建设成都怡心湖片区及龙泉驿医院等项目</v>
      </c>
    </row>
    <row r="4164" hidden="1" spans="1:18">
      <c r="A4164" s="60"/>
      <c r="B4164" s="144" t="s">
        <v>196</v>
      </c>
      <c r="C4164" s="59">
        <v>45939</v>
      </c>
      <c r="D4164" s="29" t="str">
        <f>VLOOKUP(B4164,辅助信息!E:K,7,FALSE)</f>
        <v>JWDDCD2025051800044</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10</v>
      </c>
      <c r="Q4164" s="18" t="str">
        <f>VLOOKUP(B4164,辅助信息!E:M,9,FALSE)</f>
        <v>ZTWM-CDGS-XS-2025-0073-五冶天府-成都怡心湖片区及龙泉驿医院等项目</v>
      </c>
      <c r="R4164" s="18" t="str">
        <f>_xlfn._xlws.FILTER(辅助信息!D:D,辅助信息!E:E=B4164)</f>
        <v>五冶建设成都怡心湖片区及龙泉驿医院等项目</v>
      </c>
    </row>
    <row r="4165" hidden="1" spans="1:18">
      <c r="A4165" s="60"/>
      <c r="B4165" s="144" t="s">
        <v>196</v>
      </c>
      <c r="C4165" s="59">
        <v>45939</v>
      </c>
      <c r="D4165" s="29" t="str">
        <f>VLOOKUP(B4165,辅助信息!E:K,7,FALSE)</f>
        <v>JWDDCD2025051800044</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10</v>
      </c>
      <c r="Q4165" s="18" t="str">
        <f>VLOOKUP(B4165,辅助信息!E:M,9,FALSE)</f>
        <v>ZTWM-CDGS-XS-2025-0073-五冶天府-成都怡心湖片区及龙泉驿医院等项目</v>
      </c>
      <c r="R4165" s="18" t="str">
        <f>_xlfn._xlws.FILTER(辅助信息!D:D,辅助信息!E:E=B4165)</f>
        <v>五冶建设成都怡心湖片区及龙泉驿医院等项目</v>
      </c>
    </row>
    <row r="4166" hidden="1" spans="1:18">
      <c r="A4166" s="60"/>
      <c r="B4166" s="144" t="s">
        <v>196</v>
      </c>
      <c r="C4166" s="59">
        <v>45939</v>
      </c>
      <c r="D4166" s="29" t="str">
        <f>VLOOKUP(B4166,辅助信息!E:K,7,FALSE)</f>
        <v>JWDDCD2025051800044</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10</v>
      </c>
      <c r="Q4166" s="18" t="str">
        <f>VLOOKUP(B4166,辅助信息!E:M,9,FALSE)</f>
        <v>ZTWM-CDGS-XS-2025-0073-五冶天府-成都怡心湖片区及龙泉驿医院等项目</v>
      </c>
      <c r="R4166" s="18" t="str">
        <f>_xlfn._xlws.FILTER(辅助信息!D:D,辅助信息!E:E=B4166)</f>
        <v>五冶建设成都怡心湖片区及龙泉驿医院等项目</v>
      </c>
    </row>
    <row r="4167" hidden="1" spans="1:18">
      <c r="A4167" s="60"/>
      <c r="B4167" s="144" t="s">
        <v>196</v>
      </c>
      <c r="C4167" s="59">
        <v>45939</v>
      </c>
      <c r="D4167" s="29" t="str">
        <f>VLOOKUP(B4167,辅助信息!E:K,7,FALSE)</f>
        <v>JWDDCD2025051800044</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10</v>
      </c>
      <c r="Q4167" s="18" t="str">
        <f>VLOOKUP(B4167,辅助信息!E:M,9,FALSE)</f>
        <v>ZTWM-CDGS-XS-2025-0073-五冶天府-成都怡心湖片区及龙泉驿医院等项目</v>
      </c>
      <c r="R4167" s="18" t="str">
        <f>_xlfn._xlws.FILTER(辅助信息!D:D,辅助信息!E:E=B4167)</f>
        <v>五冶建设成都怡心湖片区及龙泉驿医院等项目</v>
      </c>
    </row>
    <row r="4168" hidden="1" spans="1:18">
      <c r="A4168" s="60"/>
      <c r="B4168" s="144" t="s">
        <v>196</v>
      </c>
      <c r="C4168" s="59">
        <v>45939</v>
      </c>
      <c r="D4168" s="29" t="str">
        <f>VLOOKUP(B4168,辅助信息!E:K,7,FALSE)</f>
        <v>JWDDCD2025051800044</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10</v>
      </c>
      <c r="Q4168" s="18" t="str">
        <f>VLOOKUP(B4168,辅助信息!E:M,9,FALSE)</f>
        <v>ZTWM-CDGS-XS-2025-0073-五冶天府-成都怡心湖片区及龙泉驿医院等项目</v>
      </c>
      <c r="R4168" s="18" t="str">
        <f>_xlfn._xlws.FILTER(辅助信息!D:D,辅助信息!E:E=B4168)</f>
        <v>五冶建设成都怡心湖片区及龙泉驿医院等项目</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_xlfn._xlws.FILTER(辅助信息!D:D,辅助信息!E:E=B4169)</f>
        <v>乐山市校地共建产教融合基地配套设施项目（一,二标段）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_xlfn._xlws.FILTER(辅助信息!D:D,辅助信息!E:E=B4170)</f>
        <v>乐山市校地共建产教融合基地配套设施项目（一,二标段）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_xlfn._xlws.FILTER(辅助信息!D:D,辅助信息!E:E=B4171)</f>
        <v>乐山市校地共建产教融合基地配套设施项目（一,二标段）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8</v>
      </c>
      <c r="Q4172" s="18" t="str">
        <f>VLOOKUP(B4172,辅助信息!E:M,9,FALSE)</f>
        <v>ZTWM-CDGS-XS-2024-0092-华西-萌海科创农业生态谷</v>
      </c>
      <c r="R4172" s="18" t="str">
        <f>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8</v>
      </c>
      <c r="Q4173" s="18" t="str">
        <f>VLOOKUP(B4173,辅助信息!E:M,9,FALSE)</f>
        <v>ZTWM-CDGS-XS-2024-0092-华西-萌海科创农业生态谷</v>
      </c>
      <c r="R4173" s="18" t="str">
        <f>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8</v>
      </c>
      <c r="Q4174" s="18" t="str">
        <f>VLOOKUP(B4174,辅助信息!E:M,9,FALSE)</f>
        <v>ZTWM-CDGS-XS-2024-0092-华西-萌海科创农业生态谷</v>
      </c>
      <c r="R4174" s="18" t="str">
        <f>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8</v>
      </c>
      <c r="Q4175" s="18" t="str">
        <f>VLOOKUP(B4175,辅助信息!E:M,9,FALSE)</f>
        <v>ZTWM-CDGS-XS-2024-0092-华西-萌海科创农业生态谷</v>
      </c>
      <c r="R4175" s="18" t="str">
        <f>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8</v>
      </c>
      <c r="Q4176" s="18" t="str">
        <f>VLOOKUP(B4176,辅助信息!E:M,9,FALSE)</f>
        <v>ZTWM-CDGS-XS-2024-0092-华西-萌海科创农业生态谷</v>
      </c>
      <c r="R4176" s="18" t="str">
        <f>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8</v>
      </c>
      <c r="Q4177" s="18" t="str">
        <f>VLOOKUP(B4177,辅助信息!E:M,9,FALSE)</f>
        <v>ZTWM-CDGS-XS-2024-0092-华西-萌海科创农业生态谷</v>
      </c>
      <c r="R4177" s="18" t="str">
        <f>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8</v>
      </c>
      <c r="Q4178" s="18" t="str">
        <f>VLOOKUP(B4178,辅助信息!E:M,9,FALSE)</f>
        <v>ZTWM-CDGS-XS-2024-0092-华西-萌海科创农业生态谷</v>
      </c>
      <c r="R4178" s="18" t="str">
        <f>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8</v>
      </c>
      <c r="Q4179" s="18" t="str">
        <f>VLOOKUP(B4179,辅助信息!E:M,9,FALSE)</f>
        <v>ZTWM-CDGS-XS-2024-0092-华西-萌海科创农业生态谷</v>
      </c>
      <c r="R4179" s="18" t="str">
        <f>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8</v>
      </c>
      <c r="Q4180" s="18" t="str">
        <f>VLOOKUP(B4180,辅助信息!E:M,9,FALSE)</f>
        <v>ZTWM-CDGS-XS-2024-0092-华西-萌海科创农业生态谷</v>
      </c>
      <c r="R4180" s="18" t="str">
        <f>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9</v>
      </c>
      <c r="Q4181" s="18" t="str">
        <f>VLOOKUP(B4181,辅助信息!E:M,9,FALSE)</f>
        <v>ZTWM-CDGS-XS-2024-0134-商投建工达州中医药科技成果示范园项目</v>
      </c>
      <c r="R4181" s="18" t="str">
        <f>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9</v>
      </c>
      <c r="Q4182" s="18" t="str">
        <f>VLOOKUP(B4182,辅助信息!E:M,9,FALSE)</f>
        <v>ZTWM-CDGS-XS-2024-0134-商投建工达州中医药科技成果示范园项目</v>
      </c>
      <c r="R4182" s="18" t="str">
        <f>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9</v>
      </c>
      <c r="Q4183" s="18" t="str">
        <f>VLOOKUP(B4183,辅助信息!E:M,9,FALSE)</f>
        <v>ZTWM-CDGS-XS-2024-0134-商投建工达州中医药科技成果示范园项目</v>
      </c>
      <c r="R4183" s="18" t="str">
        <f>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9</v>
      </c>
      <c r="Q4184" s="18" t="str">
        <f>VLOOKUP(B4184,辅助信息!E:M,9,FALSE)</f>
        <v>ZTWM-CDGS-XS-2024-0134-商投建工达州中医药科技成果示范园项目</v>
      </c>
      <c r="R4184" s="18" t="str">
        <f>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9</v>
      </c>
      <c r="Q4185" s="18" t="str">
        <f>VLOOKUP(B4185,辅助信息!E:M,9,FALSE)</f>
        <v>ZTWM-CDGS-XS-2024-0134-商投建工达州中医药科技成果示范园项目</v>
      </c>
      <c r="R4185" s="18" t="str">
        <f>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9</v>
      </c>
      <c r="Q4186" s="18" t="str">
        <f>VLOOKUP(B4186,辅助信息!E:M,9,FALSE)</f>
        <v>ZTWM-CDGS-XS-2025-0156-五冶钢构-2025年九月第一批次钢筋采购合同(三圣乡项目)-中铁物贸成都公司</v>
      </c>
      <c r="R4186" s="18" t="str">
        <f>_xlfn._xlws.FILTER(辅助信息!D:D,辅助信息!E:E=B4186)</f>
        <v>五冶钢构龙泉东洪片区（70亩、85亩）住宅商业及配套工程项目</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9</v>
      </c>
      <c r="Q4187" s="18" t="str">
        <f>VLOOKUP(B4187,辅助信息!E:M,9,FALSE)</f>
        <v>ZTWM-CDGS-XS-2025-0156-五冶钢构-2025年九月第一批次钢筋采购合同(三圣乡项目)-中铁物贸成都公司</v>
      </c>
      <c r="R4187" s="18" t="str">
        <f>_xlfn._xlws.FILTER(辅助信息!D:D,辅助信息!E:E=B4187)</f>
        <v>五冶钢构龙泉东洪片区（70亩、85亩）住宅商业及配套工程项目</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9</v>
      </c>
      <c r="Q4188" s="18" t="str">
        <f>VLOOKUP(B4188,辅助信息!E:M,9,FALSE)</f>
        <v>ZTWM-CDGS-XS-2025-0156-五冶钢构-2025年九月第一批次钢筋采购合同(三圣乡项目)-中铁物贸成都公司</v>
      </c>
      <c r="R4188" s="18" t="str">
        <f>_xlfn._xlws.FILTER(辅助信息!D:D,辅助信息!E:E=B4188)</f>
        <v>五冶钢构龙泉东洪片区（70亩、85亩）住宅商业及配套工程项目</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9</v>
      </c>
      <c r="Q4189" s="18" t="str">
        <f>VLOOKUP(B4189,辅助信息!E:M,9,FALSE)</f>
        <v>ZTWM-CDGS-XS-2025-0156-五冶钢构-2025年九月第一批次钢筋采购合同(三圣乡项目)-中铁物贸成都公司</v>
      </c>
      <c r="R4189" s="18" t="str">
        <f>_xlfn._xlws.FILTER(辅助信息!D:D,辅助信息!E:E=B4189)</f>
        <v>五冶钢构龙泉东洪片区（70亩、85亩）住宅商业及配套工程项目</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9</v>
      </c>
      <c r="Q4190" s="18" t="str">
        <f>VLOOKUP(B4190,辅助信息!E:M,9,FALSE)</f>
        <v>ZTWM-CDGS-XS-2025-0156-五冶钢构-2025年九月第一批次钢筋采购合同(三圣乡项目)-中铁物贸成都公司</v>
      </c>
      <c r="R4190" s="18" t="str">
        <f>_xlfn._xlws.FILTER(辅助信息!D:D,辅助信息!E:E=B4190)</f>
        <v>五冶钢构龙泉东洪片区（70亩、85亩）住宅商业及配套工程项目</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9</v>
      </c>
      <c r="Q4191" s="18" t="str">
        <f>VLOOKUP(B4191,辅助信息!E:M,9,FALSE)</f>
        <v>ZTWM-CDGS-XS-2025-0156-五冶钢构-2025年九月第一批次钢筋采购合同(三圣乡项目)-中铁物贸成都公司</v>
      </c>
      <c r="R4191" s="18" t="str">
        <f>_xlfn._xlws.FILTER(辅助信息!D:D,辅助信息!E:E=B4191)</f>
        <v>五冶钢构龙泉东洪片区（70亩、85亩）住宅商业及配套工程项目</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9</v>
      </c>
      <c r="Q4192" s="18" t="str">
        <f>VLOOKUP(B4192,辅助信息!E:M,9,FALSE)</f>
        <v>ZTWM-CDGS-XS-2025-0156-五冶钢构-2025年九月第一批次钢筋采购合同(三圣乡项目)-中铁物贸成都公司</v>
      </c>
      <c r="R4192" s="18" t="str">
        <f>_xlfn._xlws.FILTER(辅助信息!D:D,辅助信息!E:E=B4192)</f>
        <v>五冶钢构龙泉东洪片区（70亩、85亩）住宅商业及配套工程项目</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9</v>
      </c>
      <c r="Q4193" s="18" t="str">
        <f>VLOOKUP(B4193,辅助信息!E:M,9,FALSE)</f>
        <v>ZTWM-CDGS-XS-2025-0156-五冶钢构-2025年九月第一批次钢筋采购合同(三圣乡项目)-中铁物贸成都公司</v>
      </c>
      <c r="R4193" s="18" t="str">
        <f>_xlfn._xlws.FILTER(辅助信息!D:D,辅助信息!E:E=B4193)</f>
        <v>五冶钢构龙泉东洪片区（70亩、85亩）住宅商业及配套工程项目</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9</v>
      </c>
      <c r="Q4194" s="18" t="str">
        <f>VLOOKUP(B4194,辅助信息!E:M,9,FALSE)</f>
        <v>ZTWM-CDGS-XS-2025-0156-五冶钢构-2025年九月第一批次钢筋采购合同(三圣乡项目)-中铁物贸成都公司</v>
      </c>
      <c r="R4194" s="18" t="str">
        <f>_xlfn._xlws.FILTER(辅助信息!D:D,辅助信息!E:E=B4194)</f>
        <v>五冶钢构龙泉东洪片区（70亩、85亩）住宅商业及配套工程项目</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9</v>
      </c>
      <c r="Q4195" s="18" t="str">
        <f>VLOOKUP(B4195,辅助信息!E:M,9,FALSE)</f>
        <v>ZTWM-CDGS-XS-2025-0156-五冶钢构-2025年九月第一批次钢筋采购合同(三圣乡项目)-中铁物贸成都公司</v>
      </c>
      <c r="R4195" s="18" t="str">
        <f>_xlfn._xlws.FILTER(辅助信息!D:D,辅助信息!E:E=B4195)</f>
        <v>五冶钢构龙泉东洪片区（70亩、85亩）住宅商业及配套工程项目</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9</v>
      </c>
      <c r="Q4196" s="18" t="str">
        <f>VLOOKUP(B4196,辅助信息!E:M,9,FALSE)</f>
        <v>ZTWM-CDGS-XS-2025-0156-五冶钢构-2025年九月第一批次钢筋采购合同(三圣乡项目)-中铁物贸成都公司</v>
      </c>
      <c r="R4196" s="18" t="str">
        <f>_xlfn._xlws.FILTER(辅助信息!D:D,辅助信息!E:E=B4196)</f>
        <v>五冶钢构龙泉东洪片区（70亩、85亩）住宅商业及配套工程项目</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9</v>
      </c>
      <c r="Q4197" s="18" t="str">
        <f>VLOOKUP(B4197,辅助信息!E:M,9,FALSE)</f>
        <v>ZTWM-CDGS-XS-2025-0156-五冶钢构-2025年九月第一批次钢筋采购合同(三圣乡项目)-中铁物贸成都公司</v>
      </c>
      <c r="R4197" s="18" t="str">
        <f>_xlfn._xlws.FILTER(辅助信息!D:D,辅助信息!E:E=B4197)</f>
        <v>五冶钢构龙泉东洪片区（70亩、85亩）住宅商业及配套工程项目</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9</v>
      </c>
      <c r="Q4198" s="18" t="str">
        <f>VLOOKUP(B4198,辅助信息!E:M,9,FALSE)</f>
        <v>ZTWM-CDGS-XS-2025-0156-五冶钢构-2025年九月第一批次钢筋采购合同(三圣乡项目)-中铁物贸成都公司</v>
      </c>
      <c r="R4198" s="18" t="str">
        <f>_xlfn._xlws.FILTER(辅助信息!D:D,辅助信息!E:E=B4198)</f>
        <v>五冶钢构龙泉东洪片区（70亩、85亩）住宅商业及配套工程项目</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9</v>
      </c>
      <c r="Q4199" s="18" t="str">
        <f>VLOOKUP(B4199,辅助信息!E:M,9,FALSE)</f>
        <v>ZTWM-CDGS-XS-2025-0156-五冶钢构-2025年九月第一批次钢筋采购合同(三圣乡项目)-中铁物贸成都公司</v>
      </c>
      <c r="R4199" s="18" t="str">
        <f>_xlfn._xlws.FILTER(辅助信息!D:D,辅助信息!E:E=B4199)</f>
        <v>五冶钢构龙泉东洪片区（70亩、85亩）住宅商业及配套工程项目</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9</v>
      </c>
      <c r="Q4200" s="18" t="str">
        <f>VLOOKUP(B4200,辅助信息!E:M,9,FALSE)</f>
        <v>ZTWM-CDGS-XS-2025-0156-五冶钢构-2025年九月第一批次钢筋采购合同(三圣乡项目)-中铁物贸成都公司</v>
      </c>
      <c r="R4200" s="18" t="str">
        <f>_xlfn._xlws.FILTER(辅助信息!D:D,辅助信息!E:E=B4200)</f>
        <v>五冶钢构龙泉东洪片区（70亩、85亩）住宅商业及配套工程项目</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9</v>
      </c>
      <c r="Q4201" s="18" t="str">
        <f>VLOOKUP(B4201,辅助信息!E:M,9,FALSE)</f>
        <v>ZTWM-CDGS-XS-2025-0156-五冶钢构-2025年九月第一批次钢筋采购合同(三圣乡项目)-中铁物贸成都公司</v>
      </c>
      <c r="R4201" s="18" t="str">
        <f>_xlfn._xlws.FILTER(辅助信息!D:D,辅助信息!E:E=B4201)</f>
        <v>五冶钢构龙泉东洪片区（70亩、85亩）住宅商业及配套工程项目</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9</v>
      </c>
      <c r="Q4202" s="18" t="str">
        <f>VLOOKUP(B4202,辅助信息!E:M,9,FALSE)</f>
        <v>ZTWM-CDGS-XS-2025-0156-五冶钢构-2025年九月第一批次钢筋采购合同(三圣乡项目)-中铁物贸成都公司</v>
      </c>
      <c r="R4202" s="18" t="str">
        <f>_xlfn._xlws.FILTER(辅助信息!D:D,辅助信息!E:E=B4202)</f>
        <v>五冶钢构龙泉东洪片区（70亩、85亩）住宅商业及配套工程项目</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9</v>
      </c>
      <c r="Q4203" s="18" t="str">
        <f>VLOOKUP(B4203,辅助信息!E:M,9,FALSE)</f>
        <v>ZTWM-CDGS-XS-2025-0156-五冶钢构-2025年九月第一批次钢筋采购合同(三圣乡项目)-中铁物贸成都公司</v>
      </c>
      <c r="R4203" s="18" t="str">
        <f>_xlfn._xlws.FILTER(辅助信息!D:D,辅助信息!E:E=B4203)</f>
        <v>五冶钢构龙泉东洪片区（70亩、85亩）住宅商业及配套工程项目</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9</v>
      </c>
      <c r="Q4204" s="18" t="str">
        <f>VLOOKUP(B4204,辅助信息!E:M,9,FALSE)</f>
        <v>ZTWM-CDGS-XS-2025-0156-五冶钢构-2025年九月第一批次钢筋采购合同(三圣乡项目)-中铁物贸成都公司</v>
      </c>
      <c r="R4204" s="18" t="str">
        <f>_xlfn._xlws.FILTER(辅助信息!D:D,辅助信息!E:E=B4204)</f>
        <v>五冶钢构龙泉东洪片区（70亩、85亩）住宅商业及配套工程项目</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9</v>
      </c>
      <c r="Q4205" s="18" t="str">
        <f>VLOOKUP(B4205,辅助信息!E:M,9,FALSE)</f>
        <v>ZTWM-CDGS-XS-2025-0156-五冶钢构-2025年九月第一批次钢筋采购合同(三圣乡项目)-中铁物贸成都公司</v>
      </c>
      <c r="R4205" s="18" t="str">
        <f>_xlfn._xlws.FILTER(辅助信息!D:D,辅助信息!E:E=B4205)</f>
        <v>五冶钢构龙泉东洪片区（70亩、85亩）住宅商业及配套工程项目</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9</v>
      </c>
      <c r="Q4206" s="18" t="str">
        <f>VLOOKUP(B4206,辅助信息!E:M,9,FALSE)</f>
        <v>ZTWM-CDGS-XS-2025-0156-五冶钢构-2025年九月第一批次钢筋采购合同(三圣乡项目)-中铁物贸成都公司</v>
      </c>
      <c r="R4206" s="18" t="str">
        <f>_xlfn._xlws.FILTER(辅助信息!D:D,辅助信息!E:E=B4206)</f>
        <v>五冶钢构龙泉东洪片区（70亩、85亩）住宅商业及配套工程项目</v>
      </c>
    </row>
    <row r="4207" ht="22.5"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9</v>
      </c>
      <c r="Q4207" s="18" t="str">
        <f>VLOOKUP(B4207,辅助信息!E:M,9,FALSE)</f>
        <v>ZTWM-CDGS-XS-2025-0156-五冶钢构-2025年九月第一批次钢筋采购合同(三圣乡项目)-中铁物贸成都公司</v>
      </c>
      <c r="R4207" s="18" t="str">
        <f>_xlfn._xlws.FILTER(辅助信息!D:D,辅助信息!E:E=B4207)</f>
        <v>五冶钢构龙泉东洪片区（70亩、85亩）住宅商业及配套工程项目</v>
      </c>
    </row>
    <row r="4208" ht="22.5"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9</v>
      </c>
      <c r="Q4208" s="18" t="str">
        <f>VLOOKUP(B4208,辅助信息!E:M,9,FALSE)</f>
        <v>ZTWM-CDGS-XS-2025-0156-五冶钢构-2025年九月第一批次钢筋采购合同(三圣乡项目)-中铁物贸成都公司</v>
      </c>
      <c r="R4208" s="18" t="str">
        <f>_xlfn._xlws.FILTER(辅助信息!D:D,辅助信息!E:E=B4208)</f>
        <v>五冶钢构龙泉东洪片区（70亩、85亩）住宅商业及配套工程项目</v>
      </c>
    </row>
    <row r="4209" ht="22.5"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9</v>
      </c>
      <c r="Q4209" s="18" t="str">
        <f>VLOOKUP(B4209,辅助信息!E:M,9,FALSE)</f>
        <v>ZTWM-CDGS-XS-2025-0156-五冶钢构-2025年九月第一批次钢筋采购合同(三圣乡项目)-中铁物贸成都公司</v>
      </c>
      <c r="R4209" s="18" t="str">
        <f>_xlfn._xlws.FILTER(辅助信息!D:D,辅助信息!E:E=B4209)</f>
        <v>五冶钢构龙泉东洪片区（70亩、85亩）住宅商业及配套工程项目</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9</v>
      </c>
      <c r="Q4210" s="18" t="str">
        <f>VLOOKUP(B4210,辅助信息!E:M,9,FALSE)</f>
        <v>ZTWM-CDGS-XS-2025-0156-五冶钢构-2025年九月第一批次钢筋采购合同(三圣乡项目)-中铁物贸成都公司</v>
      </c>
      <c r="R4210" s="18" t="str">
        <f>_xlfn._xlws.FILTER(辅助信息!D:D,辅助信息!E:E=B4210)</f>
        <v>五冶钢构龙泉东洪片区（70亩、85亩）住宅商业及配套工程项目</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9</v>
      </c>
      <c r="Q4211" s="18" t="str">
        <f>VLOOKUP(B4211,辅助信息!E:M,9,FALSE)</f>
        <v>ZTWM-CDGS-XS-2025-0156-五冶钢构-2025年九月第一批次钢筋采购合同(三圣乡项目)-中铁物贸成都公司</v>
      </c>
      <c r="R4211" s="18" t="str">
        <f>_xlfn._xlws.FILTER(辅助信息!D:D,辅助信息!E:E=B4211)</f>
        <v>五冶钢构龙泉东洪片区（70亩、85亩）住宅商业及配套工程项目</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9</v>
      </c>
      <c r="Q4212" s="18" t="str">
        <f>VLOOKUP(B4212,辅助信息!E:M,9,FALSE)</f>
        <v>ZTWM-CDGS-XS-2025-0156-五冶钢构-2025年九月第一批次钢筋采购合同(三圣乡项目)-中铁物贸成都公司</v>
      </c>
      <c r="R4212" s="18" t="str">
        <f>_xlfn._xlws.FILTER(辅助信息!D:D,辅助信息!E:E=B4212)</f>
        <v>五冶钢构龙泉东洪片区（70亩、85亩）住宅商业及配套工程项目</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9</v>
      </c>
      <c r="Q4213" s="18" t="str">
        <f>VLOOKUP(B4213,辅助信息!E:M,9,FALSE)</f>
        <v>ZTWM-CDGS-XS-2025-0156-五冶钢构-2025年九月第一批次钢筋采购合同(三圣乡项目)-中铁物贸成都公司</v>
      </c>
      <c r="R4213" s="18" t="str">
        <f>_xlfn._xlws.FILTER(辅助信息!D:D,辅助信息!E:E=B4213)</f>
        <v>五冶钢构龙泉东洪片区（70亩、85亩）住宅商业及配套工程项目</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9</v>
      </c>
      <c r="Q4214" s="18" t="str">
        <f>VLOOKUP(B4214,辅助信息!E:M,9,FALSE)</f>
        <v>ZTWM-CDGS-XS-2025-0156-五冶钢构-2025年九月第一批次钢筋采购合同(三圣乡项目)-中铁物贸成都公司</v>
      </c>
      <c r="R4214" s="18" t="str">
        <f>_xlfn._xlws.FILTER(辅助信息!D:D,辅助信息!E:E=B4214)</f>
        <v>五冶钢构龙泉东洪片区（70亩、85亩）住宅商业及配套工程项目</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9</v>
      </c>
      <c r="Q4215" s="18" t="str">
        <f>VLOOKUP(B4215,辅助信息!E:M,9,FALSE)</f>
        <v>ZTWM-CDGS-XS-2025-0156-五冶钢构-2025年九月第一批次钢筋采购合同(三圣乡项目)-中铁物贸成都公司</v>
      </c>
      <c r="R4215" s="18" t="str">
        <f>_xlfn._xlws.FILTER(辅助信息!D:D,辅助信息!E:E=B4215)</f>
        <v>五冶钢构龙泉东洪片区（70亩、85亩）住宅商业及配套工程项目</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9</v>
      </c>
      <c r="Q4216" s="18" t="str">
        <f>VLOOKUP(B4216,辅助信息!E:M,9,FALSE)</f>
        <v>ZTWM-CDGS-XS-2025-0156-五冶钢构-2025年九月第一批次钢筋采购合同(三圣乡项目)-中铁物贸成都公司</v>
      </c>
      <c r="R4216" s="18" t="str">
        <f>_xlfn._xlws.FILTER(辅助信息!D:D,辅助信息!E:E=B4216)</f>
        <v>五冶钢构龙泉东洪片区（70亩、85亩）住宅商业及配套工程项目</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9</v>
      </c>
      <c r="Q4217" s="18" t="str">
        <f>VLOOKUP(B4217,辅助信息!E:M,9,FALSE)</f>
        <v>ZTWM-CDGS-XS-2025-0156-五冶钢构-2025年九月第一批次钢筋采购合同(三圣乡项目)-中铁物贸成都公司</v>
      </c>
      <c r="R4217" s="18" t="str">
        <f>_xlfn._xlws.FILTER(辅助信息!D:D,辅助信息!E:E=B4217)</f>
        <v>五冶钢构龙泉东洪片区（70亩、85亩）住宅商业及配套工程项目</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9</v>
      </c>
      <c r="Q4218" s="18" t="str">
        <f>VLOOKUP(B4218,辅助信息!E:M,9,FALSE)</f>
        <v>ZTWM-CDGS-XS-2025-0156-五冶钢构-2025年九月第一批次钢筋采购合同(三圣乡项目)-中铁物贸成都公司</v>
      </c>
      <c r="R4218" s="18" t="str">
        <f>_xlfn._xlws.FILTER(辅助信息!D:D,辅助信息!E:E=B4218)</f>
        <v>五冶钢构龙泉东洪片区（70亩、85亩）住宅商业及配套工程项目</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9</v>
      </c>
      <c r="Q4219" s="18" t="str">
        <f>VLOOKUP(B4219,辅助信息!E:M,9,FALSE)</f>
        <v>ZTWM-CDGS-XS-2025-0156-五冶钢构-2025年九月第一批次钢筋采购合同(三圣乡项目)-中铁物贸成都公司</v>
      </c>
      <c r="R4219" s="18" t="str">
        <f>_xlfn._xlws.FILTER(辅助信息!D:D,辅助信息!E:E=B4219)</f>
        <v>五冶钢构龙泉东洪片区（70亩、85亩）住宅商业及配套工程项目</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9</v>
      </c>
      <c r="Q4220" s="18" t="str">
        <f>VLOOKUP(B4220,辅助信息!E:M,9,FALSE)</f>
        <v>ZTWM-CDGS-XS-2025-0033-中铁武汉电气化局集团有限公司成达万高速铁路强电工程项目</v>
      </c>
      <c r="R4220" s="18" t="str">
        <f>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9</v>
      </c>
      <c r="Q4221" s="18" t="str">
        <f>VLOOKUP(B4221,辅助信息!E:M,9,FALSE)</f>
        <v>ZTWM-CDGS-XS-2025-0033-中铁武汉电气化局集团有限公司成达万高速铁路强电工程项目</v>
      </c>
      <c r="R4221" s="18" t="str">
        <f>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9</v>
      </c>
      <c r="Q4222" s="18" t="str">
        <f>VLOOKUP(B4222,辅助信息!E:M,9,FALSE)</f>
        <v>ZTWM-CDGS-XS-2025-0033-中铁武汉电气化局集团有限公司成达万高速铁路强电工程项目</v>
      </c>
      <c r="R4222" s="18" t="str">
        <f>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9</v>
      </c>
      <c r="Q4223" s="18" t="str">
        <f>VLOOKUP(B4223,辅助信息!E:M,9,FALSE)</f>
        <v>ZTWM-CDGS-XS-2025-0033-中铁武汉电气化局集团有限公司成达万高速铁路强电工程项目</v>
      </c>
      <c r="R4223" s="18" t="str">
        <f>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9</v>
      </c>
      <c r="Q4224" s="18" t="str">
        <f>VLOOKUP(B4224,辅助信息!E:M,9,FALSE)</f>
        <v>ZTWM-CDGS-XS-2025-0033-中铁武汉电气化局集团有限公司成达万高速铁路强电工程项目</v>
      </c>
      <c r="R4224" s="18" t="str">
        <f>_xlfn._xlws.FILTER(辅助信息!D:D,辅助信息!E:E=B4224)</f>
        <v>武汉电气化局成达万高铁强电项目</v>
      </c>
    </row>
    <row r="4225" hidden="1" spans="2:18">
      <c r="B4225" s="124" t="s">
        <v>203</v>
      </c>
      <c r="C4225" s="59">
        <v>45939</v>
      </c>
      <c r="D4225" s="29" t="str">
        <f>VLOOKUP(B4225,辅助信息!E:K,7,FALSE)</f>
        <v>JWDDCD2025051800044</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9</v>
      </c>
      <c r="Q4225" s="18" t="str">
        <f>VLOOKUP(B4225,辅助信息!E:M,9,FALSE)</f>
        <v>ZTWM-CDGS-XS-2025-0073-五冶天府-成都怡心湖片区及龙泉驿医院等项目</v>
      </c>
      <c r="R4225" s="18" t="str">
        <f>_xlfn._xlws.FILTER(辅助信息!D:D,辅助信息!E:E=B4225)</f>
        <v>五冶建设成都怡心湖片区及龙泉驿医院等项目</v>
      </c>
    </row>
    <row r="4226" hidden="1" spans="2:18">
      <c r="B4226" s="124" t="s">
        <v>203</v>
      </c>
      <c r="C4226" s="59">
        <v>45939</v>
      </c>
      <c r="D4226" s="29" t="str">
        <f>VLOOKUP(B4226,辅助信息!E:K,7,FALSE)</f>
        <v>JWDDCD2025051800044</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9</v>
      </c>
      <c r="Q4226" s="18" t="str">
        <f>VLOOKUP(B4226,辅助信息!E:M,9,FALSE)</f>
        <v>ZTWM-CDGS-XS-2025-0073-五冶天府-成都怡心湖片区及龙泉驿医院等项目</v>
      </c>
      <c r="R4226" s="18" t="str">
        <f>_xlfn._xlws.FILTER(辅助信息!D:D,辅助信息!E:E=B4226)</f>
        <v>五冶建设成都怡心湖片区及龙泉驿医院等项目</v>
      </c>
    </row>
    <row r="4227" hidden="1" spans="2:18">
      <c r="B4227" s="124" t="s">
        <v>203</v>
      </c>
      <c r="C4227" s="59">
        <v>45939</v>
      </c>
      <c r="D4227" s="29" t="str">
        <f>VLOOKUP(B4227,辅助信息!E:K,7,FALSE)</f>
        <v>JWDDCD2025051800044</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9</v>
      </c>
      <c r="Q4227" s="18" t="str">
        <f>VLOOKUP(B4227,辅助信息!E:M,9,FALSE)</f>
        <v>ZTWM-CDGS-XS-2025-0073-五冶天府-成都怡心湖片区及龙泉驿医院等项目</v>
      </c>
      <c r="R4227" s="18" t="str">
        <f>_xlfn._xlws.FILTER(辅助信息!D:D,辅助信息!E:E=B4227)</f>
        <v>五冶建设成都怡心湖片区及龙泉驿医院等项目</v>
      </c>
    </row>
    <row r="4228" ht="22.5"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9</v>
      </c>
      <c r="Q4228" s="18" t="str">
        <f>VLOOKUP(B4228,辅助信息!E:M,9,FALSE)</f>
        <v>ZTWM-CDGS-XS-2025-0073-五冶天府-成都怡心湖片区及龙泉驿医院等项目</v>
      </c>
      <c r="R4228" s="18" t="str">
        <f>_xlfn._xlws.FILTER(辅助信息!D:D,辅助信息!E:E=B4228)</f>
        <v>五冶建设成都怡心湖片区及龙泉驿医院等项目</v>
      </c>
    </row>
    <row r="4229" ht="22.5"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9</v>
      </c>
      <c r="Q4229" s="18" t="str">
        <f>VLOOKUP(B4229,辅助信息!E:M,9,FALSE)</f>
        <v>ZTWM-CDGS-XS-2025-0073-五冶天府-成都怡心湖片区及龙泉驿医院等项目</v>
      </c>
      <c r="R4229" s="18" t="str">
        <f>_xlfn._xlws.FILTER(辅助信息!D:D,辅助信息!E:E=B4229)</f>
        <v>五冶建设成都怡心湖片区及龙泉驿医院等项目</v>
      </c>
    </row>
    <row r="4230" ht="22.5"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9</v>
      </c>
      <c r="Q4230" s="18" t="str">
        <f>VLOOKUP(B4230,辅助信息!E:M,9,FALSE)</f>
        <v>ZTWM-CDGS-XS-2025-0073-五冶天府-成都怡心湖片区及龙泉驿医院等项目</v>
      </c>
      <c r="R4230" s="18" t="str">
        <f>_xlfn._xlws.FILTER(辅助信息!D:D,辅助信息!E:E=B4230)</f>
        <v>五冶建设成都怡心湖片区及龙泉驿医院等项目</v>
      </c>
    </row>
    <row r="4231" hidden="1" spans="2:18">
      <c r="B4231" s="124" t="s">
        <v>192</v>
      </c>
      <c r="C4231" s="59">
        <v>45939</v>
      </c>
      <c r="D4231" s="29" t="str">
        <f>VLOOKUP(B4231,辅助信息!E:K,7,FALSE)</f>
        <v>JWDDCD2025051800044</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9</v>
      </c>
      <c r="Q4231" s="18" t="str">
        <f>VLOOKUP(B4231,辅助信息!E:M,9,FALSE)</f>
        <v>ZTWM-CDGS-XS-2025-0073-五冶天府-成都怡心湖片区及龙泉驿医院等项目</v>
      </c>
      <c r="R4231" s="18" t="str">
        <f>_xlfn._xlws.FILTER(辅助信息!D:D,辅助信息!E:E=B4231)</f>
        <v>五冶建设成都怡心湖片区及龙泉驿医院等项目</v>
      </c>
    </row>
    <row r="4232" hidden="1" spans="2:18">
      <c r="B4232" s="124" t="s">
        <v>192</v>
      </c>
      <c r="C4232" s="59">
        <v>45939</v>
      </c>
      <c r="D4232" s="29" t="str">
        <f>VLOOKUP(B4232,辅助信息!E:K,7,FALSE)</f>
        <v>JWDDCD2025051800044</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9</v>
      </c>
      <c r="Q4232" s="18" t="str">
        <f>VLOOKUP(B4232,辅助信息!E:M,9,FALSE)</f>
        <v>ZTWM-CDGS-XS-2025-0073-五冶天府-成都怡心湖片区及龙泉驿医院等项目</v>
      </c>
      <c r="R4232" s="18" t="str">
        <f>_xlfn._xlws.FILTER(辅助信息!D:D,辅助信息!E:E=B4232)</f>
        <v>五冶建设成都怡心湖片区及龙泉驿医院等项目</v>
      </c>
    </row>
    <row r="4233" hidden="1" spans="2:18">
      <c r="B4233" s="124" t="s">
        <v>192</v>
      </c>
      <c r="C4233" s="59">
        <v>45939</v>
      </c>
      <c r="D4233" s="29" t="str">
        <f>VLOOKUP(B4233,辅助信息!E:K,7,FALSE)</f>
        <v>JWDDCD2025051800044</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9</v>
      </c>
      <c r="Q4233" s="18" t="str">
        <f>VLOOKUP(B4233,辅助信息!E:M,9,FALSE)</f>
        <v>ZTWM-CDGS-XS-2025-0073-五冶天府-成都怡心湖片区及龙泉驿医院等项目</v>
      </c>
      <c r="R4233" s="18" t="str">
        <f>_xlfn._xlws.FILTER(辅助信息!D:D,辅助信息!E:E=B4233)</f>
        <v>五冶建设成都怡心湖片区及龙泉驿医院等项目</v>
      </c>
    </row>
    <row r="4234" hidden="1" spans="2:18">
      <c r="B4234" s="124" t="s">
        <v>231</v>
      </c>
      <c r="C4234" s="59">
        <v>45939</v>
      </c>
      <c r="D4234" s="29" t="str">
        <f>VLOOKUP(B4234,辅助信息!E:K,7,FALSE)</f>
        <v>JWDDCD2025051800044</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_xlfn._xlws.FILTER(辅助信息!D:D,辅助信息!E:E=B4234)</f>
        <v>五冶建设成都怡心湖片区及龙泉驿医院等项目</v>
      </c>
    </row>
    <row r="4235" hidden="1" spans="2:18">
      <c r="B4235" s="124" t="s">
        <v>231</v>
      </c>
      <c r="C4235" s="59">
        <v>45939</v>
      </c>
      <c r="D4235" s="29" t="str">
        <f>VLOOKUP(B4235,辅助信息!E:K,7,FALSE)</f>
        <v>JWDDCD2025051800044</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_xlfn._xlws.FILTER(辅助信息!D:D,辅助信息!E:E=B4235)</f>
        <v>五冶建设成都怡心湖片区及龙泉驿医院等项目</v>
      </c>
    </row>
    <row r="4236" hidden="1" spans="2:18">
      <c r="B4236" s="124" t="s">
        <v>231</v>
      </c>
      <c r="C4236" s="59">
        <v>45939</v>
      </c>
      <c r="D4236" s="29" t="str">
        <f>VLOOKUP(B4236,辅助信息!E:K,7,FALSE)</f>
        <v>JWDDCD2025051800044</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_xlfn._xlws.FILTER(辅助信息!D:D,辅助信息!E:E=B4236)</f>
        <v>五冶建设成都怡心湖片区及龙泉驿医院等项目</v>
      </c>
    </row>
    <row r="4237" hidden="1" spans="2:18">
      <c r="B4237" s="124" t="s">
        <v>231</v>
      </c>
      <c r="C4237" s="59">
        <v>45939</v>
      </c>
      <c r="D4237" s="29" t="str">
        <f>VLOOKUP(B4237,辅助信息!E:K,7,FALSE)</f>
        <v>JWDDCD2025051800044</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_xlfn._xlws.FILTER(辅助信息!D:D,辅助信息!E:E=B4237)</f>
        <v>五冶建设成都怡心湖片区及龙泉驿医院等项目</v>
      </c>
    </row>
    <row r="4238" hidden="1" spans="2:18">
      <c r="B4238" s="124" t="s">
        <v>231</v>
      </c>
      <c r="C4238" s="59">
        <v>45939</v>
      </c>
      <c r="D4238" s="29" t="str">
        <f>VLOOKUP(B4238,辅助信息!E:K,7,FALSE)</f>
        <v>JWDDCD2025051800044</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_xlfn._xlws.FILTER(辅助信息!D:D,辅助信息!E:E=B4238)</f>
        <v>五冶建设成都怡心湖片区及龙泉驿医院等项目</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_xlfn._xlws.FILTER(辅助信息!D:D,辅助信息!E:E=B4245)</f>
        <v>商投建工达州中医药科技园</v>
      </c>
    </row>
    <row r="4246" hidden="1" spans="1:18">
      <c r="A4246" s="118"/>
      <c r="B4246" s="125" t="s">
        <v>231</v>
      </c>
      <c r="C4246" s="59">
        <v>45940</v>
      </c>
      <c r="D4246" s="109" t="str">
        <f>VLOOKUP(B4246,辅助信息!E:K,7,FALSE)</f>
        <v>JWDDCD2025051800044</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_xlfn._xlws.FILTER(辅助信息!D:D,辅助信息!E:E=B4246)</f>
        <v>五冶建设成都怡心湖片区及龙泉驿医院等项目</v>
      </c>
    </row>
    <row r="4247" hidden="1" spans="1:18">
      <c r="A4247" s="118"/>
      <c r="B4247" s="125" t="s">
        <v>231</v>
      </c>
      <c r="C4247" s="59">
        <v>45940</v>
      </c>
      <c r="D4247" s="109" t="str">
        <f>VLOOKUP(B4247,辅助信息!E:K,7,FALSE)</f>
        <v>JWDDCD2025051800044</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_xlfn._xlws.FILTER(辅助信息!D:D,辅助信息!E:E=B4247)</f>
        <v>五冶建设成都怡心湖片区及龙泉驿医院等项目</v>
      </c>
    </row>
    <row r="4248" hidden="1" spans="1:18">
      <c r="A4248" s="118"/>
      <c r="B4248" s="125" t="s">
        <v>231</v>
      </c>
      <c r="C4248" s="59">
        <v>45940</v>
      </c>
      <c r="D4248" s="109" t="str">
        <f>VLOOKUP(B4248,辅助信息!E:K,7,FALSE)</f>
        <v>JWDDCD2025051800044</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_xlfn._xlws.FILTER(辅助信息!D:D,辅助信息!E:E=B4248)</f>
        <v>五冶建设成都怡心湖片区及龙泉驿医院等项目</v>
      </c>
    </row>
    <row r="4249" hidden="1" spans="1:18">
      <c r="A4249" s="117" t="s">
        <v>233</v>
      </c>
      <c r="B4249" s="125" t="s">
        <v>196</v>
      </c>
      <c r="C4249" s="59">
        <v>45940</v>
      </c>
      <c r="D4249" s="109" t="str">
        <f>VLOOKUP(B4249,辅助信息!E:K,7,FALSE)</f>
        <v>JWDDCD2025051800044</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10</v>
      </c>
      <c r="Q4249" s="18" t="str">
        <f>VLOOKUP(B4249,辅助信息!E:M,9,FALSE)</f>
        <v>ZTWM-CDGS-XS-2025-0073-五冶天府-成都怡心湖片区及龙泉驿医院等项目</v>
      </c>
      <c r="R4249" s="18" t="str">
        <f>_xlfn._xlws.FILTER(辅助信息!D:D,辅助信息!E:E=B4249)</f>
        <v>五冶建设成都怡心湖片区及龙泉驿医院等项目</v>
      </c>
    </row>
    <row r="4250" hidden="1" spans="1:18">
      <c r="A4250" s="117"/>
      <c r="B4250" s="125" t="s">
        <v>196</v>
      </c>
      <c r="C4250" s="59">
        <v>45940</v>
      </c>
      <c r="D4250" s="109" t="str">
        <f>VLOOKUP(B4250,辅助信息!E:K,7,FALSE)</f>
        <v>JWDDCD2025051800044</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10</v>
      </c>
      <c r="Q4250" s="18" t="str">
        <f>VLOOKUP(B4250,辅助信息!E:M,9,FALSE)</f>
        <v>ZTWM-CDGS-XS-2025-0073-五冶天府-成都怡心湖片区及龙泉驿医院等项目</v>
      </c>
      <c r="R4250" s="18" t="str">
        <f>_xlfn._xlws.FILTER(辅助信息!D:D,辅助信息!E:E=B4250)</f>
        <v>五冶建设成都怡心湖片区及龙泉驿医院等项目</v>
      </c>
    </row>
    <row r="4251" hidden="1" spans="1:18">
      <c r="A4251" s="117"/>
      <c r="B4251" s="125" t="s">
        <v>196</v>
      </c>
      <c r="C4251" s="59">
        <v>45940</v>
      </c>
      <c r="D4251" s="109" t="str">
        <f>VLOOKUP(B4251,辅助信息!E:K,7,FALSE)</f>
        <v>JWDDCD2025051800044</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10</v>
      </c>
      <c r="Q4251" s="18" t="str">
        <f>VLOOKUP(B4251,辅助信息!E:M,9,FALSE)</f>
        <v>ZTWM-CDGS-XS-2025-0073-五冶天府-成都怡心湖片区及龙泉驿医院等项目</v>
      </c>
      <c r="R4251" s="18" t="str">
        <f>_xlfn._xlws.FILTER(辅助信息!D:D,辅助信息!E:E=B4251)</f>
        <v>五冶建设成都怡心湖片区及龙泉驿医院等项目</v>
      </c>
    </row>
    <row r="4252" hidden="1" spans="1:18">
      <c r="A4252" s="117"/>
      <c r="B4252" s="125" t="s">
        <v>196</v>
      </c>
      <c r="C4252" s="59">
        <v>45940</v>
      </c>
      <c r="D4252" s="109" t="str">
        <f>VLOOKUP(B4252,辅助信息!E:K,7,FALSE)</f>
        <v>JWDDCD2025051800044</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10</v>
      </c>
      <c r="Q4252" s="18" t="str">
        <f>VLOOKUP(B4252,辅助信息!E:M,9,FALSE)</f>
        <v>ZTWM-CDGS-XS-2025-0073-五冶天府-成都怡心湖片区及龙泉驿医院等项目</v>
      </c>
      <c r="R4252" s="18" t="str">
        <f>_xlfn._xlws.FILTER(辅助信息!D:D,辅助信息!E:E=B4252)</f>
        <v>五冶建设成都怡心湖片区及龙泉驿医院等项目</v>
      </c>
    </row>
    <row r="4253" hidden="1" spans="1:18">
      <c r="A4253" s="117"/>
      <c r="B4253" s="125" t="s">
        <v>196</v>
      </c>
      <c r="C4253" s="59">
        <v>45940</v>
      </c>
      <c r="D4253" s="109" t="str">
        <f>VLOOKUP(B4253,辅助信息!E:K,7,FALSE)</f>
        <v>JWDDCD2025051800044</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10</v>
      </c>
      <c r="Q4253" s="18" t="str">
        <f>VLOOKUP(B4253,辅助信息!E:M,9,FALSE)</f>
        <v>ZTWM-CDGS-XS-2025-0073-五冶天府-成都怡心湖片区及龙泉驿医院等项目</v>
      </c>
      <c r="R4253" s="18" t="str">
        <f>_xlfn._xlws.FILTER(辅助信息!D:D,辅助信息!E:E=B4253)</f>
        <v>五冶建设成都怡心湖片区及龙泉驿医院等项目</v>
      </c>
    </row>
    <row r="4254" hidden="1" spans="1:18">
      <c r="A4254" s="117"/>
      <c r="B4254" s="125" t="s">
        <v>196</v>
      </c>
      <c r="C4254" s="59">
        <v>45940</v>
      </c>
      <c r="D4254" s="109" t="str">
        <f>VLOOKUP(B4254,辅助信息!E:K,7,FALSE)</f>
        <v>JWDDCD2025051800044</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10</v>
      </c>
      <c r="Q4254" s="18" t="str">
        <f>VLOOKUP(B4254,辅助信息!E:M,9,FALSE)</f>
        <v>ZTWM-CDGS-XS-2025-0073-五冶天府-成都怡心湖片区及龙泉驿医院等项目</v>
      </c>
      <c r="R4254" s="18" t="str">
        <f>_xlfn._xlws.FILTER(辅助信息!D:D,辅助信息!E:E=B4254)</f>
        <v>五冶建设成都怡心湖片区及龙泉驿医院等项目</v>
      </c>
    </row>
    <row r="4255" hidden="1" spans="1:18">
      <c r="A4255" s="117"/>
      <c r="B4255" s="125" t="s">
        <v>196</v>
      </c>
      <c r="C4255" s="59">
        <v>45940</v>
      </c>
      <c r="D4255" s="109" t="str">
        <f>VLOOKUP(B4255,辅助信息!E:K,7,FALSE)</f>
        <v>JWDDCD2025051800044</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10</v>
      </c>
      <c r="Q4255" s="18" t="str">
        <f>VLOOKUP(B4255,辅助信息!E:M,9,FALSE)</f>
        <v>ZTWM-CDGS-XS-2025-0073-五冶天府-成都怡心湖片区及龙泉驿医院等项目</v>
      </c>
      <c r="R4255" s="18" t="str">
        <f>_xlfn._xlws.FILTER(辅助信息!D:D,辅助信息!E:E=B4255)</f>
        <v>五冶建设成都怡心湖片区及龙泉驿医院等项目</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_xlfn._xlws.FILTER(辅助信息!D:D,辅助信息!E:E=B4256)</f>
        <v>乐山市校地共建产教融合基地配套设施项目（一,二标段）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8</v>
      </c>
      <c r="Q4257" s="18" t="str">
        <f>VLOOKUP(B4257,辅助信息!E:M,9,FALSE)</f>
        <v>ZTWM-CDGS-XS-2024-0092-华西-萌海科创农业生态谷</v>
      </c>
      <c r="R4257" s="18" t="str">
        <f>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8</v>
      </c>
      <c r="Q4258" s="18" t="str">
        <f>VLOOKUP(B4258,辅助信息!E:M,9,FALSE)</f>
        <v>ZTWM-CDGS-XS-2024-0092-华西-萌海科创农业生态谷</v>
      </c>
      <c r="R4258" s="18" t="str">
        <f>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8</v>
      </c>
      <c r="Q4259" s="18" t="str">
        <f>VLOOKUP(B4259,辅助信息!E:M,9,FALSE)</f>
        <v>ZTWM-CDGS-XS-2024-0092-华西-萌海科创农业生态谷</v>
      </c>
      <c r="R4259" s="18" t="str">
        <f>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8</v>
      </c>
      <c r="Q4260" s="18" t="str">
        <f>VLOOKUP(B4260,辅助信息!E:M,9,FALSE)</f>
        <v>ZTWM-CDGS-XS-2024-0092-华西-萌海科创农业生态谷</v>
      </c>
      <c r="R4260" s="18" t="str">
        <f>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8</v>
      </c>
      <c r="Q4261" s="18" t="str">
        <f>VLOOKUP(B4261,辅助信息!E:M,9,FALSE)</f>
        <v>ZTWM-CDGS-XS-2024-0092-华西-萌海科创农业生态谷</v>
      </c>
      <c r="R4261" s="18" t="str">
        <f>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8</v>
      </c>
      <c r="Q4262" s="18" t="str">
        <f>VLOOKUP(B4262,辅助信息!E:M,9,FALSE)</f>
        <v>ZTWM-CDGS-XS-2024-0092-华西-萌海科创农业生态谷</v>
      </c>
      <c r="R4262" s="18" t="str">
        <f>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8</v>
      </c>
      <c r="Q4263" s="18" t="str">
        <f>VLOOKUP(B4263,辅助信息!E:M,9,FALSE)</f>
        <v>ZTWM-CDGS-XS-2024-0092-华西-萌海科创农业生态谷</v>
      </c>
      <c r="R4263" s="18" t="str">
        <f>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8</v>
      </c>
      <c r="Q4264" s="18" t="str">
        <f>VLOOKUP(B4264,辅助信息!E:M,9,FALSE)</f>
        <v>ZTWM-CDGS-XS-2024-0092-华西-萌海科创农业生态谷</v>
      </c>
      <c r="R4264" s="18" t="str">
        <f>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8</v>
      </c>
      <c r="Q4265" s="18" t="str">
        <f>VLOOKUP(B4265,辅助信息!E:M,9,FALSE)</f>
        <v>ZTWM-CDGS-XS-2024-0092-华西-萌海科创农业生态谷</v>
      </c>
      <c r="R4265" s="18" t="str">
        <f>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9</v>
      </c>
      <c r="Q4266" s="18" t="str">
        <f>VLOOKUP(B4266,辅助信息!E:M,9,FALSE)</f>
        <v>ZTWM-CDGS-XS-2025-0156-五冶钢构-2025年九月第一批次钢筋采购合同(三圣乡项目)-中铁物贸成都公司</v>
      </c>
      <c r="R4266" s="18" t="str">
        <f>_xlfn._xlws.FILTER(辅助信息!D:D,辅助信息!E:E=B4266)</f>
        <v>五冶钢构龙泉东洪片区（70亩、85亩）住宅商业及配套工程项目</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9</v>
      </c>
      <c r="Q4267" s="18" t="str">
        <f>VLOOKUP(B4267,辅助信息!E:M,9,FALSE)</f>
        <v>ZTWM-CDGS-XS-2025-0156-五冶钢构-2025年九月第一批次钢筋采购合同(三圣乡项目)-中铁物贸成都公司</v>
      </c>
      <c r="R4267" s="18" t="str">
        <f>_xlfn._xlws.FILTER(辅助信息!D:D,辅助信息!E:E=B4267)</f>
        <v>五冶钢构龙泉东洪片区（70亩、85亩）住宅商业及配套工程项目</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9</v>
      </c>
      <c r="Q4268" s="18" t="str">
        <f>VLOOKUP(B4268,辅助信息!E:M,9,FALSE)</f>
        <v>ZTWM-CDGS-XS-2025-0156-五冶钢构-2025年九月第一批次钢筋采购合同(三圣乡项目)-中铁物贸成都公司</v>
      </c>
      <c r="R4268" s="18" t="str">
        <f>_xlfn._xlws.FILTER(辅助信息!D:D,辅助信息!E:E=B4268)</f>
        <v>五冶钢构龙泉东洪片区（70亩、85亩）住宅商业及配套工程项目</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9</v>
      </c>
      <c r="Q4269" s="18" t="str">
        <f>VLOOKUP(B4269,辅助信息!E:M,9,FALSE)</f>
        <v>ZTWM-CDGS-XS-2025-0156-五冶钢构-2025年九月第一批次钢筋采购合同(三圣乡项目)-中铁物贸成都公司</v>
      </c>
      <c r="R4269" s="18" t="str">
        <f>_xlfn._xlws.FILTER(辅助信息!D:D,辅助信息!E:E=B4269)</f>
        <v>五冶钢构龙泉东洪片区（70亩、85亩）住宅商业及配套工程项目</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9</v>
      </c>
      <c r="Q4270" s="18" t="str">
        <f>VLOOKUP(B4270,辅助信息!E:M,9,FALSE)</f>
        <v>ZTWM-CDGS-XS-2025-0156-五冶钢构-2025年九月第一批次钢筋采购合同(三圣乡项目)-中铁物贸成都公司</v>
      </c>
      <c r="R4270" s="18" t="str">
        <f>_xlfn._xlws.FILTER(辅助信息!D:D,辅助信息!E:E=B4270)</f>
        <v>五冶钢构龙泉东洪片区（70亩、85亩）住宅商业及配套工程项目</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9</v>
      </c>
      <c r="Q4271" s="18" t="str">
        <f>VLOOKUP(B4271,辅助信息!E:M,9,FALSE)</f>
        <v>ZTWM-CDGS-XS-2025-0156-五冶钢构-2025年九月第一批次钢筋采购合同(三圣乡项目)-中铁物贸成都公司</v>
      </c>
      <c r="R4271" s="18" t="str">
        <f>_xlfn._xlws.FILTER(辅助信息!D:D,辅助信息!E:E=B4271)</f>
        <v>五冶钢构龙泉东洪片区（70亩、85亩）住宅商业及配套工程项目</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9</v>
      </c>
      <c r="Q4272" s="18" t="str">
        <f>VLOOKUP(B4272,辅助信息!E:M,9,FALSE)</f>
        <v>ZTWM-CDGS-XS-2025-0156-五冶钢构-2025年九月第一批次钢筋采购合同(三圣乡项目)-中铁物贸成都公司</v>
      </c>
      <c r="R4272" s="18" t="str">
        <f>_xlfn._xlws.FILTER(辅助信息!D:D,辅助信息!E:E=B4272)</f>
        <v>五冶钢构龙泉东洪片区（70亩、85亩）住宅商业及配套工程项目</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9</v>
      </c>
      <c r="Q4273" s="18" t="str">
        <f>VLOOKUP(B4273,辅助信息!E:M,9,FALSE)</f>
        <v>ZTWM-CDGS-XS-2025-0156-五冶钢构-2025年九月第一批次钢筋采购合同(三圣乡项目)-中铁物贸成都公司</v>
      </c>
      <c r="R4273" s="18" t="str">
        <f>_xlfn._xlws.FILTER(辅助信息!D:D,辅助信息!E:E=B4273)</f>
        <v>五冶钢构龙泉东洪片区（70亩、85亩）住宅商业及配套工程项目</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9</v>
      </c>
      <c r="Q4274" s="18" t="str">
        <f>VLOOKUP(B4274,辅助信息!E:M,9,FALSE)</f>
        <v>ZTWM-CDGS-XS-2025-0156-五冶钢构-2025年九月第一批次钢筋采购合同(三圣乡项目)-中铁物贸成都公司</v>
      </c>
      <c r="R4274" s="18" t="str">
        <f>_xlfn._xlws.FILTER(辅助信息!D:D,辅助信息!E:E=B4274)</f>
        <v>五冶钢构龙泉东洪片区（70亩、85亩）住宅商业及配套工程项目</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9</v>
      </c>
      <c r="Q4275" s="18" t="str">
        <f>VLOOKUP(B4275,辅助信息!E:M,9,FALSE)</f>
        <v>ZTWM-CDGS-XS-2025-0156-五冶钢构-2025年九月第一批次钢筋采购合同(三圣乡项目)-中铁物贸成都公司</v>
      </c>
      <c r="R4275" s="18" t="str">
        <f>_xlfn._xlws.FILTER(辅助信息!D:D,辅助信息!E:E=B4275)</f>
        <v>五冶钢构龙泉东洪片区（70亩、85亩）住宅商业及配套工程项目</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9</v>
      </c>
      <c r="Q4276" s="18" t="str">
        <f>VLOOKUP(B4276,辅助信息!E:M,9,FALSE)</f>
        <v>ZTWM-CDGS-XS-2025-0156-五冶钢构-2025年九月第一批次钢筋采购合同(三圣乡项目)-中铁物贸成都公司</v>
      </c>
      <c r="R4276" s="18" t="str">
        <f>_xlfn._xlws.FILTER(辅助信息!D:D,辅助信息!E:E=B4276)</f>
        <v>五冶钢构龙泉东洪片区（70亩、85亩）住宅商业及配套工程项目</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9</v>
      </c>
      <c r="Q4277" s="18" t="str">
        <f>VLOOKUP(B4277,辅助信息!E:M,9,FALSE)</f>
        <v>ZTWM-CDGS-XS-2025-0156-五冶钢构-2025年九月第一批次钢筋采购合同(三圣乡项目)-中铁物贸成都公司</v>
      </c>
      <c r="R4277" s="18" t="str">
        <f>_xlfn._xlws.FILTER(辅助信息!D:D,辅助信息!E:E=B4277)</f>
        <v>五冶钢构龙泉东洪片区（70亩、85亩）住宅商业及配套工程项目</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9</v>
      </c>
      <c r="Q4278" s="18" t="str">
        <f>VLOOKUP(B4278,辅助信息!E:M,9,FALSE)</f>
        <v>ZTWM-CDGS-XS-2025-0156-五冶钢构-2025年九月第一批次钢筋采购合同(三圣乡项目)-中铁物贸成都公司</v>
      </c>
      <c r="R4278" s="18" t="str">
        <f>_xlfn._xlws.FILTER(辅助信息!D:D,辅助信息!E:E=B4278)</f>
        <v>五冶钢构龙泉东洪片区（70亩、85亩）住宅商业及配套工程项目</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9</v>
      </c>
      <c r="Q4279" s="18" t="str">
        <f>VLOOKUP(B4279,辅助信息!E:M,9,FALSE)</f>
        <v>ZTWM-CDGS-XS-2025-0156-五冶钢构-2025年九月第一批次钢筋采购合同(三圣乡项目)-中铁物贸成都公司</v>
      </c>
      <c r="R4279" s="18" t="str">
        <f>_xlfn._xlws.FILTER(辅助信息!D:D,辅助信息!E:E=B4279)</f>
        <v>五冶钢构龙泉东洪片区（70亩、85亩）住宅商业及配套工程项目</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9</v>
      </c>
      <c r="Q4280" s="18" t="str">
        <f>VLOOKUP(B4280,辅助信息!E:M,9,FALSE)</f>
        <v>ZTWM-CDGS-XS-2025-0156-五冶钢构-2025年九月第一批次钢筋采购合同(三圣乡项目)-中铁物贸成都公司</v>
      </c>
      <c r="R4280" s="18" t="str">
        <f>_xlfn._xlws.FILTER(辅助信息!D:D,辅助信息!E:E=B4280)</f>
        <v>五冶钢构龙泉东洪片区（70亩、85亩）住宅商业及配套工程项目</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9</v>
      </c>
      <c r="Q4281" s="18" t="str">
        <f>VLOOKUP(B4281,辅助信息!E:M,9,FALSE)</f>
        <v>ZTWM-CDGS-XS-2025-0156-五冶钢构-2025年九月第一批次钢筋采购合同(三圣乡项目)-中铁物贸成都公司</v>
      </c>
      <c r="R4281" s="18" t="str">
        <f>_xlfn._xlws.FILTER(辅助信息!D:D,辅助信息!E:E=B4281)</f>
        <v>五冶钢构龙泉东洪片区（70亩、85亩）住宅商业及配套工程项目</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9</v>
      </c>
      <c r="Q4282" s="18" t="str">
        <f>VLOOKUP(B4282,辅助信息!E:M,9,FALSE)</f>
        <v>ZTWM-CDGS-XS-2025-0156-五冶钢构-2025年九月第一批次钢筋采购合同(三圣乡项目)-中铁物贸成都公司</v>
      </c>
      <c r="R4282" s="18" t="str">
        <f>_xlfn._xlws.FILTER(辅助信息!D:D,辅助信息!E:E=B4282)</f>
        <v>五冶钢构龙泉东洪片区（70亩、85亩）住宅商业及配套工程项目</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9</v>
      </c>
      <c r="Q4283" s="18" t="str">
        <f>VLOOKUP(B4283,辅助信息!E:M,9,FALSE)</f>
        <v>ZTWM-CDGS-XS-2025-0156-五冶钢构-2025年九月第一批次钢筋采购合同(三圣乡项目)-中铁物贸成都公司</v>
      </c>
      <c r="R4283" s="18" t="str">
        <f>_xlfn._xlws.FILTER(辅助信息!D:D,辅助信息!E:E=B4283)</f>
        <v>五冶钢构龙泉东洪片区（70亩、85亩）住宅商业及配套工程项目</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9</v>
      </c>
      <c r="Q4284" s="18" t="str">
        <f>VLOOKUP(B4284,辅助信息!E:M,9,FALSE)</f>
        <v>ZTWM-CDGS-XS-2025-0156-五冶钢构-2025年九月第一批次钢筋采购合同(三圣乡项目)-中铁物贸成都公司</v>
      </c>
      <c r="R4284" s="18" t="str">
        <f>_xlfn._xlws.FILTER(辅助信息!D:D,辅助信息!E:E=B4284)</f>
        <v>五冶钢构龙泉东洪片区（70亩、85亩）住宅商业及配套工程项目</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9</v>
      </c>
      <c r="Q4285" s="18" t="str">
        <f>VLOOKUP(B4285,辅助信息!E:M,9,FALSE)</f>
        <v>ZTWM-CDGS-XS-2025-0156-五冶钢构-2025年九月第一批次钢筋采购合同(三圣乡项目)-中铁物贸成都公司</v>
      </c>
      <c r="R4285" s="18" t="str">
        <f>_xlfn._xlws.FILTER(辅助信息!D:D,辅助信息!E:E=B4285)</f>
        <v>五冶钢构龙泉东洪片区（70亩、85亩）住宅商业及配套工程项目</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9</v>
      </c>
      <c r="Q4286" s="18" t="str">
        <f>VLOOKUP(B4286,辅助信息!E:M,9,FALSE)</f>
        <v>ZTWM-CDGS-XS-2025-0156-五冶钢构-2025年九月第一批次钢筋采购合同(三圣乡项目)-中铁物贸成都公司</v>
      </c>
      <c r="R4286" s="18" t="str">
        <f>_xlfn._xlws.FILTER(辅助信息!D:D,辅助信息!E:E=B4286)</f>
        <v>五冶钢构龙泉东洪片区（70亩、85亩）住宅商业及配套工程项目</v>
      </c>
    </row>
    <row r="4287" ht="22.5"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9</v>
      </c>
      <c r="Q4287" s="18" t="str">
        <f>VLOOKUP(B4287,辅助信息!E:M,9,FALSE)</f>
        <v>ZTWM-CDGS-XS-2025-0156-五冶钢构-2025年九月第一批次钢筋采购合同(三圣乡项目)-中铁物贸成都公司</v>
      </c>
      <c r="R4287" s="18" t="str">
        <f>_xlfn._xlws.FILTER(辅助信息!D:D,辅助信息!E:E=B4287)</f>
        <v>五冶钢构龙泉东洪片区（70亩、85亩）住宅商业及配套工程项目</v>
      </c>
    </row>
    <row r="4288" ht="22.5"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9</v>
      </c>
      <c r="Q4288" s="18" t="str">
        <f>VLOOKUP(B4288,辅助信息!E:M,9,FALSE)</f>
        <v>ZTWM-CDGS-XS-2025-0156-五冶钢构-2025年九月第一批次钢筋采购合同(三圣乡项目)-中铁物贸成都公司</v>
      </c>
      <c r="R4288" s="18" t="str">
        <f>_xlfn._xlws.FILTER(辅助信息!D:D,辅助信息!E:E=B4288)</f>
        <v>五冶钢构龙泉东洪片区（70亩、85亩）住宅商业及配套工程项目</v>
      </c>
    </row>
    <row r="4289" ht="22.5"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9</v>
      </c>
      <c r="Q4289" s="18" t="str">
        <f>VLOOKUP(B4289,辅助信息!E:M,9,FALSE)</f>
        <v>ZTWM-CDGS-XS-2025-0156-五冶钢构-2025年九月第一批次钢筋采购合同(三圣乡项目)-中铁物贸成都公司</v>
      </c>
      <c r="R4289" s="18" t="str">
        <f>_xlfn._xlws.FILTER(辅助信息!D:D,辅助信息!E:E=B4289)</f>
        <v>五冶钢构龙泉东洪片区（70亩、85亩）住宅商业及配套工程项目</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9</v>
      </c>
      <c r="Q4290" s="18" t="str">
        <f>VLOOKUP(B4290,辅助信息!E:M,9,FALSE)</f>
        <v>ZTWM-CDGS-XS-2025-0156-五冶钢构-2025年九月第一批次钢筋采购合同(三圣乡项目)-中铁物贸成都公司</v>
      </c>
      <c r="R4290" s="18" t="str">
        <f>_xlfn._xlws.FILTER(辅助信息!D:D,辅助信息!E:E=B4290)</f>
        <v>五冶钢构龙泉东洪片区（70亩、85亩）住宅商业及配套工程项目</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9</v>
      </c>
      <c r="Q4291" s="18" t="str">
        <f>VLOOKUP(B4291,辅助信息!E:M,9,FALSE)</f>
        <v>ZTWM-CDGS-XS-2025-0156-五冶钢构-2025年九月第一批次钢筋采购合同(三圣乡项目)-中铁物贸成都公司</v>
      </c>
      <c r="R4291" s="18" t="str">
        <f>_xlfn._xlws.FILTER(辅助信息!D:D,辅助信息!E:E=B4291)</f>
        <v>五冶钢构龙泉东洪片区（70亩、85亩）住宅商业及配套工程项目</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9</v>
      </c>
      <c r="Q4292" s="18" t="str">
        <f>VLOOKUP(B4292,辅助信息!E:M,9,FALSE)</f>
        <v>ZTWM-CDGS-XS-2025-0156-五冶钢构-2025年九月第一批次钢筋采购合同(三圣乡项目)-中铁物贸成都公司</v>
      </c>
      <c r="R4292" s="18" t="str">
        <f>_xlfn._xlws.FILTER(辅助信息!D:D,辅助信息!E:E=B4292)</f>
        <v>五冶钢构龙泉东洪片区（70亩、85亩）住宅商业及配套工程项目</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9</v>
      </c>
      <c r="Q4293" s="18" t="str">
        <f>VLOOKUP(B4293,辅助信息!E:M,9,FALSE)</f>
        <v>ZTWM-CDGS-XS-2025-0156-五冶钢构-2025年九月第一批次钢筋采购合同(三圣乡项目)-中铁物贸成都公司</v>
      </c>
      <c r="R4293" s="18" t="str">
        <f>_xlfn._xlws.FILTER(辅助信息!D:D,辅助信息!E:E=B4293)</f>
        <v>五冶钢构龙泉东洪片区（70亩、85亩）住宅商业及配套工程项目</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9</v>
      </c>
      <c r="Q4294" s="18" t="str">
        <f>VLOOKUP(B4294,辅助信息!E:M,9,FALSE)</f>
        <v>ZTWM-CDGS-XS-2025-0156-五冶钢构-2025年九月第一批次钢筋采购合同(三圣乡项目)-中铁物贸成都公司</v>
      </c>
      <c r="R4294" s="18" t="str">
        <f>_xlfn._xlws.FILTER(辅助信息!D:D,辅助信息!E:E=B4294)</f>
        <v>五冶钢构龙泉东洪片区（70亩、85亩）住宅商业及配套工程项目</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9</v>
      </c>
      <c r="Q4295" s="18" t="str">
        <f>VLOOKUP(B4295,辅助信息!E:M,9,FALSE)</f>
        <v>ZTWM-CDGS-XS-2025-0156-五冶钢构-2025年九月第一批次钢筋采购合同(三圣乡项目)-中铁物贸成都公司</v>
      </c>
      <c r="R4295" s="18" t="str">
        <f>_xlfn._xlws.FILTER(辅助信息!D:D,辅助信息!E:E=B4295)</f>
        <v>五冶钢构龙泉东洪片区（70亩、85亩）住宅商业及配套工程项目</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9</v>
      </c>
      <c r="Q4296" s="18" t="str">
        <f>VLOOKUP(B4296,辅助信息!E:M,9,FALSE)</f>
        <v>ZTWM-CDGS-XS-2025-0156-五冶钢构-2025年九月第一批次钢筋采购合同(三圣乡项目)-中铁物贸成都公司</v>
      </c>
      <c r="R4296" s="18" t="str">
        <f>_xlfn._xlws.FILTER(辅助信息!D:D,辅助信息!E:E=B4296)</f>
        <v>五冶钢构龙泉东洪片区（70亩、85亩）住宅商业及配套工程项目</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9</v>
      </c>
      <c r="Q4297" s="18" t="str">
        <f>VLOOKUP(B4297,辅助信息!E:M,9,FALSE)</f>
        <v>ZTWM-CDGS-XS-2025-0156-五冶钢构-2025年九月第一批次钢筋采购合同(三圣乡项目)-中铁物贸成都公司</v>
      </c>
      <c r="R4297" s="18" t="str">
        <f>_xlfn._xlws.FILTER(辅助信息!D:D,辅助信息!E:E=B4297)</f>
        <v>五冶钢构龙泉东洪片区（70亩、85亩）住宅商业及配套工程项目</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9</v>
      </c>
      <c r="Q4298" s="18" t="str">
        <f>VLOOKUP(B4298,辅助信息!E:M,9,FALSE)</f>
        <v>ZTWM-CDGS-XS-2025-0156-五冶钢构-2025年九月第一批次钢筋采购合同(三圣乡项目)-中铁物贸成都公司</v>
      </c>
      <c r="R4298" s="18" t="str">
        <f>_xlfn._xlws.FILTER(辅助信息!D:D,辅助信息!E:E=B4298)</f>
        <v>五冶钢构龙泉东洪片区（70亩、85亩）住宅商业及配套工程项目</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9</v>
      </c>
      <c r="Q4299" s="18" t="str">
        <f>VLOOKUP(B4299,辅助信息!E:M,9,FALSE)</f>
        <v>ZTWM-CDGS-XS-2025-0156-五冶钢构-2025年九月第一批次钢筋采购合同(三圣乡项目)-中铁物贸成都公司</v>
      </c>
      <c r="R4299" s="18" t="str">
        <f>_xlfn._xlws.FILTER(辅助信息!D:D,辅助信息!E:E=B4299)</f>
        <v>五冶钢构龙泉东洪片区（70亩、85亩）住宅商业及配套工程项目</v>
      </c>
    </row>
    <row r="4300" ht="22.5"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9</v>
      </c>
      <c r="Q4300" s="18" t="str">
        <f>VLOOKUP(B4300,辅助信息!E:M,9,FALSE)</f>
        <v>ZTWM-CDGS-XS-2025-0073-五冶天府-成都怡心湖片区及龙泉驿医院等项目</v>
      </c>
      <c r="R4300" s="18" t="str">
        <f>_xlfn._xlws.FILTER(辅助信息!D:D,辅助信息!E:E=B4300)</f>
        <v>五冶建设成都怡心湖片区及龙泉驿医院等项目</v>
      </c>
    </row>
    <row r="4301" ht="22.5"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9</v>
      </c>
      <c r="Q4301" s="18" t="str">
        <f>VLOOKUP(B4301,辅助信息!E:M,9,FALSE)</f>
        <v>ZTWM-CDGS-XS-2025-0073-五冶天府-成都怡心湖片区及龙泉驿医院等项目</v>
      </c>
      <c r="R4301" s="18" t="str">
        <f>_xlfn._xlws.FILTER(辅助信息!D:D,辅助信息!E:E=B4301)</f>
        <v>五冶建设成都怡心湖片区及龙泉驿医院等项目</v>
      </c>
    </row>
    <row r="4302" ht="22.5"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9</v>
      </c>
      <c r="Q4302" s="18" t="str">
        <f>VLOOKUP(B4302,辅助信息!E:M,9,FALSE)</f>
        <v>ZTWM-CDGS-XS-2025-0073-五冶天府-成都怡心湖片区及龙泉驿医院等项目</v>
      </c>
      <c r="R4302" s="18" t="str">
        <f>_xlfn._xlws.FILTER(辅助信息!D:D,辅助信息!E:E=B4302)</f>
        <v>五冶建设成都怡心湖片区及龙泉驿医院等项目</v>
      </c>
    </row>
    <row r="4303" hidden="1" spans="2:18">
      <c r="B4303" s="125" t="s">
        <v>192</v>
      </c>
      <c r="C4303" s="59">
        <v>45940</v>
      </c>
      <c r="D4303" s="109" t="str">
        <f>VLOOKUP(B4303,辅助信息!E:K,7,FALSE)</f>
        <v>JWDDCD2025051800044</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9</v>
      </c>
      <c r="Q4303" s="18" t="str">
        <f>VLOOKUP(B4303,辅助信息!E:M,9,FALSE)</f>
        <v>ZTWM-CDGS-XS-2025-0073-五冶天府-成都怡心湖片区及龙泉驿医院等项目</v>
      </c>
      <c r="R4303" s="18" t="str">
        <f>_xlfn._xlws.FILTER(辅助信息!D:D,辅助信息!E:E=B4303)</f>
        <v>五冶建设成都怡心湖片区及龙泉驿医院等项目</v>
      </c>
    </row>
    <row r="4304" hidden="1" spans="2:18">
      <c r="B4304" s="125" t="s">
        <v>192</v>
      </c>
      <c r="C4304" s="59">
        <v>45940</v>
      </c>
      <c r="D4304" s="109" t="str">
        <f>VLOOKUP(B4304,辅助信息!E:K,7,FALSE)</f>
        <v>JWDDCD2025051800044</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9</v>
      </c>
      <c r="Q4304" s="18" t="str">
        <f>VLOOKUP(B4304,辅助信息!E:M,9,FALSE)</f>
        <v>ZTWM-CDGS-XS-2025-0073-五冶天府-成都怡心湖片区及龙泉驿医院等项目</v>
      </c>
      <c r="R4304" s="18" t="str">
        <f>_xlfn._xlws.FILTER(辅助信息!D:D,辅助信息!E:E=B4304)</f>
        <v>五冶建设成都怡心湖片区及龙泉驿医院等项目</v>
      </c>
    </row>
    <row r="4305" hidden="1" spans="2:18">
      <c r="B4305" s="125" t="s">
        <v>192</v>
      </c>
      <c r="C4305" s="59">
        <v>45940</v>
      </c>
      <c r="D4305" s="109" t="str">
        <f>VLOOKUP(B4305,辅助信息!E:K,7,FALSE)</f>
        <v>JWDDCD2025051800044</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9</v>
      </c>
      <c r="Q4305" s="18" t="str">
        <f>VLOOKUP(B4305,辅助信息!E:M,9,FALSE)</f>
        <v>ZTWM-CDGS-XS-2025-0073-五冶天府-成都怡心湖片区及龙泉驿医院等项目</v>
      </c>
      <c r="R4305" s="18" t="str">
        <f>_xlfn._xlws.FILTER(辅助信息!D:D,辅助信息!E:E=B4305)</f>
        <v>五冶建设成都怡心湖片区及龙泉驿医院等项目</v>
      </c>
    </row>
    <row r="4306" hidden="1" spans="2:18">
      <c r="B4306" s="125" t="s">
        <v>231</v>
      </c>
      <c r="C4306" s="59">
        <v>45940</v>
      </c>
      <c r="D4306" s="109" t="str">
        <f>VLOOKUP(B4306,辅助信息!E:K,7,FALSE)</f>
        <v>JWDDCD2025051800044</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_xlfn._xlws.FILTER(辅助信息!D:D,辅助信息!E:E=B4306)</f>
        <v>五冶建设成都怡心湖片区及龙泉驿医院等项目</v>
      </c>
    </row>
    <row r="4307" hidden="1" spans="2:18">
      <c r="B4307" s="125" t="s">
        <v>231</v>
      </c>
      <c r="C4307" s="59">
        <v>45940</v>
      </c>
      <c r="D4307" s="109" t="str">
        <f>VLOOKUP(B4307,辅助信息!E:K,7,FALSE)</f>
        <v>JWDDCD2025051800044</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_xlfn._xlws.FILTER(辅助信息!D:D,辅助信息!E:E=B4307)</f>
        <v>五冶建设成都怡心湖片区及龙泉驿医院等项目</v>
      </c>
    </row>
    <row r="4308" hidden="1" spans="2:18">
      <c r="B4308" s="125" t="s">
        <v>231</v>
      </c>
      <c r="C4308" s="59">
        <v>45940</v>
      </c>
      <c r="D4308" s="109" t="str">
        <f>VLOOKUP(B4308,辅助信息!E:K,7,FALSE)</f>
        <v>JWDDCD2025051800044</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_xlfn._xlws.FILTER(辅助信息!D:D,辅助信息!E:E=B4308)</f>
        <v>五冶建设成都怡心湖片区及龙泉驿医院等项目</v>
      </c>
    </row>
    <row r="4309" hidden="1" spans="2:18">
      <c r="B4309" s="125" t="s">
        <v>231</v>
      </c>
      <c r="C4309" s="59">
        <v>45940</v>
      </c>
      <c r="D4309" s="109" t="str">
        <f>VLOOKUP(B4309,辅助信息!E:K,7,FALSE)</f>
        <v>JWDDCD2025051800044</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_xlfn._xlws.FILTER(辅助信息!D:D,辅助信息!E:E=B4309)</f>
        <v>五冶建设成都怡心湖片区及龙泉驿医院等项目</v>
      </c>
    </row>
    <row r="4310" hidden="1" spans="2:18">
      <c r="B4310" s="125" t="s">
        <v>231</v>
      </c>
      <c r="C4310" s="59">
        <v>45940</v>
      </c>
      <c r="D4310" s="109" t="str">
        <f>VLOOKUP(B4310,辅助信息!E:K,7,FALSE)</f>
        <v>JWDDCD2025051800044</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_xlfn._xlws.FILTER(辅助信息!D:D,辅助信息!E:E=B4310)</f>
        <v>五冶建设成都怡心湖片区及龙泉驿医院等项目</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_xlfn._xlws.FILTER(辅助信息!D:D,辅助信息!E:E=B4318)</f>
        <v>乐山市校地共建产教融合基地配套设施项目（一,二标段）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_xlfn._xlws.FILTER(辅助信息!D:D,辅助信息!E:E=B4319)</f>
        <v>乐山市校地共建产教融合基地配套设施项目（一,二标段）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_xlfn._xlws.FILTER(辅助信息!D:D,辅助信息!E:E=B4320)</f>
        <v>乐山市校地共建产教融合基地配套设施项目（一,二标段）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_xlfn._xlws.FILTER(辅助信息!D:D,辅助信息!E:E=B4321)</f>
        <v>乐山市校地共建产教融合基地配套设施项目（一,二标段）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_xlfn._xlws.FILTER(辅助信息!D:D,辅助信息!E:E=B4322)</f>
        <v>乐山市校地共建产教融合基地配套设施项目（一,二标段）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_xlfn._xlws.FILTER(辅助信息!D:D,辅助信息!E:E=B4323)</f>
        <v>乐山市校地共建产教融合基地配套设施项目（一,二标段）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_xlfn._xlws.FILTER(辅助信息!D:D,辅助信息!E:E=B4324)</f>
        <v>乐山市校地共建产教融合基地配套设施项目（一,二标段）</v>
      </c>
    </row>
    <row r="4325" hidden="1" spans="2:18">
      <c r="B4325" s="124" t="s">
        <v>203</v>
      </c>
      <c r="C4325" s="59">
        <v>45940</v>
      </c>
      <c r="D4325" s="29" t="str">
        <f>VLOOKUP(B4325,辅助信息!E:K,7,FALSE)</f>
        <v>JWDDCD2025051800044</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_xlfn._xlws.FILTER(辅助信息!D:D,辅助信息!E:E=B4325)</f>
        <v>五冶建设成都怡心湖片区及龙泉驿医院等项目</v>
      </c>
    </row>
    <row r="4326" hidden="1" spans="2:18">
      <c r="B4326" s="124" t="s">
        <v>203</v>
      </c>
      <c r="C4326" s="59">
        <v>45940</v>
      </c>
      <c r="D4326" s="29" t="str">
        <f>VLOOKUP(B4326,辅助信息!E:K,7,FALSE)</f>
        <v>JWDDCD2025051800044</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_xlfn._xlws.FILTER(辅助信息!D:D,辅助信息!E:E=B4326)</f>
        <v>五冶建设成都怡心湖片区及龙泉驿医院等项目</v>
      </c>
    </row>
    <row r="4327" hidden="1" spans="2:18">
      <c r="B4327" s="124" t="s">
        <v>203</v>
      </c>
      <c r="C4327" s="59">
        <v>45940</v>
      </c>
      <c r="D4327" s="29" t="str">
        <f>VLOOKUP(B4327,辅助信息!E:K,7,FALSE)</f>
        <v>JWDDCD2025051800044</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_xlfn._xlws.FILTER(辅助信息!D:D,辅助信息!E:E=B4327)</f>
        <v>五冶建设成都怡心湖片区及龙泉驿医院等项目</v>
      </c>
    </row>
    <row r="4328" hidden="1" spans="2:18">
      <c r="B4328" s="124" t="s">
        <v>203</v>
      </c>
      <c r="C4328" s="59">
        <v>45940</v>
      </c>
      <c r="D4328" s="29" t="str">
        <f>VLOOKUP(B4328,辅助信息!E:K,7,FALSE)</f>
        <v>JWDDCD2025051800044</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_xlfn._xlws.FILTER(辅助信息!D:D,辅助信息!E:E=B4328)</f>
        <v>五冶建设成都怡心湖片区及龙泉驿医院等项目</v>
      </c>
    </row>
    <row r="4329" hidden="1" spans="2:18">
      <c r="B4329" s="124" t="s">
        <v>203</v>
      </c>
      <c r="C4329" s="59">
        <v>45940</v>
      </c>
      <c r="D4329" s="29" t="str">
        <f>VLOOKUP(B4329,辅助信息!E:K,7,FALSE)</f>
        <v>JWDDCD2025051800044</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_xlfn._xlws.FILTER(辅助信息!D:D,辅助信息!E:E=B4329)</f>
        <v>五冶建设成都怡心湖片区及龙泉驿医院等项目</v>
      </c>
    </row>
    <row r="4330" hidden="1" spans="2:18">
      <c r="B4330" s="124" t="s">
        <v>203</v>
      </c>
      <c r="C4330" s="59">
        <v>45940</v>
      </c>
      <c r="D4330" s="29" t="str">
        <f>VLOOKUP(B4330,辅助信息!E:K,7,FALSE)</f>
        <v>JWDDCD2025051800044</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_xlfn._xlws.FILTER(辅助信息!D:D,辅助信息!E:E=B4330)</f>
        <v>五冶建设成都怡心湖片区及龙泉驿医院等项目</v>
      </c>
    </row>
    <row r="4331" hidden="1" spans="2:18">
      <c r="B4331" s="124" t="s">
        <v>203</v>
      </c>
      <c r="C4331" s="59">
        <v>45940</v>
      </c>
      <c r="D4331" s="29" t="str">
        <f>VLOOKUP(B4331,辅助信息!E:K,7,FALSE)</f>
        <v>JWDDCD2025051800044</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_xlfn._xlws.FILTER(辅助信息!D:D,辅助信息!E:E=B4331)</f>
        <v>五冶建设成都怡心湖片区及龙泉驿医院等项目</v>
      </c>
    </row>
    <row r="4332" hidden="1" spans="2:18">
      <c r="B4332" s="124" t="s">
        <v>203</v>
      </c>
      <c r="C4332" s="59">
        <v>45940</v>
      </c>
      <c r="D4332" s="29" t="str">
        <f>VLOOKUP(B4332,辅助信息!E:K,7,FALSE)</f>
        <v>JWDDCD2025051800044</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_xlfn._xlws.FILTER(辅助信息!D:D,辅助信息!E:E=B4332)</f>
        <v>五冶建设成都怡心湖片区及龙泉驿医院等项目</v>
      </c>
    </row>
    <row r="4333" hidden="1" spans="2:18">
      <c r="B4333" s="124" t="s">
        <v>203</v>
      </c>
      <c r="C4333" s="59">
        <v>45940</v>
      </c>
      <c r="D4333" s="29" t="str">
        <f>VLOOKUP(B4333,辅助信息!E:K,7,FALSE)</f>
        <v>JWDDCD2025051800044</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_xlfn._xlws.FILTER(辅助信息!D:D,辅助信息!E:E=B4333)</f>
        <v>五冶建设成都怡心湖片区及龙泉驿医院等项目</v>
      </c>
    </row>
    <row r="4334" hidden="1" spans="2:18">
      <c r="B4334" s="124" t="s">
        <v>203</v>
      </c>
      <c r="C4334" s="59">
        <v>45940</v>
      </c>
      <c r="D4334" s="29" t="str">
        <f>VLOOKUP(B4334,辅助信息!E:K,7,FALSE)</f>
        <v>JWDDCD2025051800044</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_xlfn._xlws.FILTER(辅助信息!D:D,辅助信息!E:E=B4334)</f>
        <v>五冶建设成都怡心湖片区及龙泉驿医院等项目</v>
      </c>
    </row>
    <row r="4335" hidden="1" spans="2:18">
      <c r="B4335" s="124" t="s">
        <v>203</v>
      </c>
      <c r="C4335" s="59">
        <v>45940</v>
      </c>
      <c r="D4335" s="29" t="str">
        <f>VLOOKUP(B4335,辅助信息!E:K,7,FALSE)</f>
        <v>JWDDCD2025051800044</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_xlfn._xlws.FILTER(辅助信息!D:D,辅助信息!E:E=B4335)</f>
        <v>五冶建设成都怡心湖片区及龙泉驿医院等项目</v>
      </c>
    </row>
    <row r="4336" hidden="1" spans="2:18">
      <c r="B4336" s="124" t="s">
        <v>203</v>
      </c>
      <c r="C4336" s="59">
        <v>45940</v>
      </c>
      <c r="D4336" s="29" t="str">
        <f>VLOOKUP(B4336,辅助信息!E:K,7,FALSE)</f>
        <v>JWDDCD2025051800044</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_xlfn._xlws.FILTER(辅助信息!D:D,辅助信息!E:E=B4336)</f>
        <v>五冶建设成都怡心湖片区及龙泉驿医院等项目</v>
      </c>
    </row>
    <row r="4337" hidden="1" spans="2:18">
      <c r="B4337" s="124" t="s">
        <v>203</v>
      </c>
      <c r="C4337" s="59">
        <v>45940</v>
      </c>
      <c r="D4337" s="29" t="str">
        <f>VLOOKUP(B4337,辅助信息!E:K,7,FALSE)</f>
        <v>JWDDCD2025051800044</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_xlfn._xlws.FILTER(辅助信息!D:D,辅助信息!E:E=B4337)</f>
        <v>五冶建设成都怡心湖片区及龙泉驿医院等项目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8</v>
      </c>
      <c r="Q4338" s="18" t="str">
        <f>VLOOKUP(B4338,辅助信息!E:M,9,FALSE)</f>
        <v>ZTWM-CDGS-XS-2024-0092-华西-萌海科创农业生态谷</v>
      </c>
      <c r="R4338" s="18" t="str">
        <f>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8</v>
      </c>
      <c r="Q4339" s="18" t="str">
        <f>VLOOKUP(B4339,辅助信息!E:M,9,FALSE)</f>
        <v>ZTWM-CDGS-XS-2024-0092-华西-萌海科创农业生态谷</v>
      </c>
      <c r="R4339" s="18" t="str">
        <f>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8</v>
      </c>
      <c r="Q4340" s="18" t="str">
        <f>VLOOKUP(B4340,辅助信息!E:M,9,FALSE)</f>
        <v>ZTWM-CDGS-XS-2024-0092-华西-萌海科创农业生态谷</v>
      </c>
      <c r="R4340" s="18" t="str">
        <f>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9</v>
      </c>
      <c r="Q4341" s="18" t="str">
        <f>VLOOKUP(B4341,辅助信息!E:M,9,FALSE)</f>
        <v>ZTWM-CDGS-XS-2025-0156-五冶钢构-2025年九月第一批次钢筋采购合同(三圣乡项目)-中铁物贸成都公司</v>
      </c>
      <c r="R4341" s="18" t="str">
        <f>_xlfn._xlws.FILTER(辅助信息!D:D,辅助信息!E:E=B4341)</f>
        <v>五冶钢构龙泉东洪片区（70亩、85亩）住宅商业及配套工程项目</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9</v>
      </c>
      <c r="Q4342" s="18" t="str">
        <f>VLOOKUP(B4342,辅助信息!E:M,9,FALSE)</f>
        <v>ZTWM-CDGS-XS-2025-0156-五冶钢构-2025年九月第一批次钢筋采购合同(三圣乡项目)-中铁物贸成都公司</v>
      </c>
      <c r="R4342" s="18" t="str">
        <f>_xlfn._xlws.FILTER(辅助信息!D:D,辅助信息!E:E=B4342)</f>
        <v>五冶钢构龙泉东洪片区（70亩、85亩）住宅商业及配套工程项目</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9</v>
      </c>
      <c r="Q4343" s="18" t="str">
        <f>VLOOKUP(B4343,辅助信息!E:M,9,FALSE)</f>
        <v>ZTWM-CDGS-XS-2025-0156-五冶钢构-2025年九月第一批次钢筋采购合同(三圣乡项目)-中铁物贸成都公司</v>
      </c>
      <c r="R4343" s="18" t="str">
        <f>_xlfn._xlws.FILTER(辅助信息!D:D,辅助信息!E:E=B4343)</f>
        <v>五冶钢构龙泉东洪片区（70亩、85亩）住宅商业及配套工程项目</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9</v>
      </c>
      <c r="Q4344" s="18" t="str">
        <f>VLOOKUP(B4344,辅助信息!E:M,9,FALSE)</f>
        <v>ZTWM-CDGS-XS-2025-0156-五冶钢构-2025年九月第一批次钢筋采购合同(三圣乡项目)-中铁物贸成都公司</v>
      </c>
      <c r="R4344" s="18" t="str">
        <f>_xlfn._xlws.FILTER(辅助信息!D:D,辅助信息!E:E=B4344)</f>
        <v>五冶钢构龙泉东洪片区（70亩、85亩）住宅商业及配套工程项目</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9</v>
      </c>
      <c r="Q4345" s="18" t="str">
        <f>VLOOKUP(B4345,辅助信息!E:M,9,FALSE)</f>
        <v>ZTWM-CDGS-XS-2025-0156-五冶钢构-2025年九月第一批次钢筋采购合同(三圣乡项目)-中铁物贸成都公司</v>
      </c>
      <c r="R4345" s="18" t="str">
        <f>_xlfn._xlws.FILTER(辅助信息!D:D,辅助信息!E:E=B4345)</f>
        <v>五冶钢构龙泉东洪片区（70亩、85亩）住宅商业及配套工程项目</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9</v>
      </c>
      <c r="Q4346" s="18" t="str">
        <f>VLOOKUP(B4346,辅助信息!E:M,9,FALSE)</f>
        <v>ZTWM-CDGS-XS-2025-0156-五冶钢构-2025年九月第一批次钢筋采购合同(三圣乡项目)-中铁物贸成都公司</v>
      </c>
      <c r="R4346" s="18" t="str">
        <f>_xlfn._xlws.FILTER(辅助信息!D:D,辅助信息!E:E=B4346)</f>
        <v>五冶钢构龙泉东洪片区（70亩、85亩）住宅商业及配套工程项目</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9</v>
      </c>
      <c r="Q4347" s="18" t="str">
        <f>VLOOKUP(B4347,辅助信息!E:M,9,FALSE)</f>
        <v>ZTWM-CDGS-XS-2025-0156-五冶钢构-2025年九月第一批次钢筋采购合同(三圣乡项目)-中铁物贸成都公司</v>
      </c>
      <c r="R4347" s="18" t="str">
        <f>_xlfn._xlws.FILTER(辅助信息!D:D,辅助信息!E:E=B4347)</f>
        <v>五冶钢构龙泉东洪片区（70亩、85亩）住宅商业及配套工程项目</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9</v>
      </c>
      <c r="Q4348" s="18" t="str">
        <f>VLOOKUP(B4348,辅助信息!E:M,9,FALSE)</f>
        <v>ZTWM-CDGS-XS-2025-0156-五冶钢构-2025年九月第一批次钢筋采购合同(三圣乡项目)-中铁物贸成都公司</v>
      </c>
      <c r="R4348" s="18" t="str">
        <f>_xlfn._xlws.FILTER(辅助信息!D:D,辅助信息!E:E=B4348)</f>
        <v>五冶钢构龙泉东洪片区（70亩、85亩）住宅商业及配套工程项目</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9</v>
      </c>
      <c r="Q4349" s="18" t="str">
        <f>VLOOKUP(B4349,辅助信息!E:M,9,FALSE)</f>
        <v>ZTWM-CDGS-XS-2025-0156-五冶钢构-2025年九月第一批次钢筋采购合同(三圣乡项目)-中铁物贸成都公司</v>
      </c>
      <c r="R4349" s="18" t="str">
        <f>_xlfn._xlws.FILTER(辅助信息!D:D,辅助信息!E:E=B4349)</f>
        <v>五冶钢构龙泉东洪片区（70亩、85亩）住宅商业及配套工程项目</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9</v>
      </c>
      <c r="Q4350" s="18" t="str">
        <f>VLOOKUP(B4350,辅助信息!E:M,9,FALSE)</f>
        <v>ZTWM-CDGS-XS-2025-0156-五冶钢构-2025年九月第一批次钢筋采购合同(三圣乡项目)-中铁物贸成都公司</v>
      </c>
      <c r="R4350" s="18" t="str">
        <f>_xlfn._xlws.FILTER(辅助信息!D:D,辅助信息!E:E=B4350)</f>
        <v>五冶钢构龙泉东洪片区（70亩、85亩）住宅商业及配套工程项目</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9</v>
      </c>
      <c r="Q4351" s="18" t="str">
        <f>VLOOKUP(B4351,辅助信息!E:M,9,FALSE)</f>
        <v>ZTWM-CDGS-XS-2025-0156-五冶钢构-2025年九月第一批次钢筋采购合同(三圣乡项目)-中铁物贸成都公司</v>
      </c>
      <c r="R4351" s="18" t="str">
        <f>_xlfn._xlws.FILTER(辅助信息!D:D,辅助信息!E:E=B4351)</f>
        <v>五冶钢构龙泉东洪片区（70亩、85亩）住宅商业及配套工程项目</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9</v>
      </c>
      <c r="Q4352" s="18" t="str">
        <f>VLOOKUP(B4352,辅助信息!E:M,9,FALSE)</f>
        <v>ZTWM-CDGS-XS-2025-0156-五冶钢构-2025年九月第一批次钢筋采购合同(三圣乡项目)-中铁物贸成都公司</v>
      </c>
      <c r="R4352" s="18" t="str">
        <f>_xlfn._xlws.FILTER(辅助信息!D:D,辅助信息!E:E=B4352)</f>
        <v>五冶钢构龙泉东洪片区（70亩、85亩）住宅商业及配套工程项目</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9</v>
      </c>
      <c r="Q4353" s="18" t="str">
        <f>VLOOKUP(B4353,辅助信息!E:M,9,FALSE)</f>
        <v>ZTWM-CDGS-XS-2025-0156-五冶钢构-2025年九月第一批次钢筋采购合同(三圣乡项目)-中铁物贸成都公司</v>
      </c>
      <c r="R4353" s="18" t="str">
        <f>_xlfn._xlws.FILTER(辅助信息!D:D,辅助信息!E:E=B4353)</f>
        <v>五冶钢构龙泉东洪片区（70亩、85亩）住宅商业及配套工程项目</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9</v>
      </c>
      <c r="Q4354" s="18" t="str">
        <f>VLOOKUP(B4354,辅助信息!E:M,9,FALSE)</f>
        <v>ZTWM-CDGS-XS-2025-0156-五冶钢构-2025年九月第一批次钢筋采购合同(三圣乡项目)-中铁物贸成都公司</v>
      </c>
      <c r="R4354" s="18" t="str">
        <f>_xlfn._xlws.FILTER(辅助信息!D:D,辅助信息!E:E=B4354)</f>
        <v>五冶钢构龙泉东洪片区（70亩、85亩）住宅商业及配套工程项目</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9</v>
      </c>
      <c r="Q4355" s="18" t="str">
        <f>VLOOKUP(B4355,辅助信息!E:M,9,FALSE)</f>
        <v>ZTWM-CDGS-XS-2025-0156-五冶钢构-2025年九月第一批次钢筋采购合同(三圣乡项目)-中铁物贸成都公司</v>
      </c>
      <c r="R4355" s="18" t="str">
        <f>_xlfn._xlws.FILTER(辅助信息!D:D,辅助信息!E:E=B4355)</f>
        <v>五冶钢构龙泉东洪片区（70亩、85亩）住宅商业及配套工程项目</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9</v>
      </c>
      <c r="Q4356" s="18" t="str">
        <f>VLOOKUP(B4356,辅助信息!E:M,9,FALSE)</f>
        <v>ZTWM-CDGS-XS-2025-0156-五冶钢构-2025年九月第一批次钢筋采购合同(三圣乡项目)-中铁物贸成都公司</v>
      </c>
      <c r="R4356" s="18" t="str">
        <f>_xlfn._xlws.FILTER(辅助信息!D:D,辅助信息!E:E=B4356)</f>
        <v>五冶钢构龙泉东洪片区（70亩、85亩）住宅商业及配套工程项目</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9</v>
      </c>
      <c r="Q4357" s="18" t="str">
        <f>VLOOKUP(B4357,辅助信息!E:M,9,FALSE)</f>
        <v>ZTWM-CDGS-XS-2025-0156-五冶钢构-2025年九月第一批次钢筋采购合同(三圣乡项目)-中铁物贸成都公司</v>
      </c>
      <c r="R4357" s="18" t="str">
        <f>_xlfn._xlws.FILTER(辅助信息!D:D,辅助信息!E:E=B4357)</f>
        <v>五冶钢构龙泉东洪片区（70亩、85亩）住宅商业及配套工程项目</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9</v>
      </c>
      <c r="Q4358" s="18" t="str">
        <f>VLOOKUP(B4358,辅助信息!E:M,9,FALSE)</f>
        <v>ZTWM-CDGS-XS-2025-0156-五冶钢构-2025年九月第一批次钢筋采购合同(三圣乡项目)-中铁物贸成都公司</v>
      </c>
      <c r="R4358" s="18" t="str">
        <f>_xlfn._xlws.FILTER(辅助信息!D:D,辅助信息!E:E=B4358)</f>
        <v>五冶钢构龙泉东洪片区（70亩、85亩）住宅商业及配套工程项目</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9</v>
      </c>
      <c r="Q4359" s="18" t="str">
        <f>VLOOKUP(B4359,辅助信息!E:M,9,FALSE)</f>
        <v>ZTWM-CDGS-XS-2025-0156-五冶钢构-2025年九月第一批次钢筋采购合同(三圣乡项目)-中铁物贸成都公司</v>
      </c>
      <c r="R4359" s="18" t="str">
        <f>_xlfn._xlws.FILTER(辅助信息!D:D,辅助信息!E:E=B4359)</f>
        <v>五冶钢构龙泉东洪片区（70亩、85亩）住宅商业及配套工程项目</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9</v>
      </c>
      <c r="Q4360" s="18" t="str">
        <f>VLOOKUP(B4360,辅助信息!E:M,9,FALSE)</f>
        <v>ZTWM-CDGS-XS-2025-0156-五冶钢构-2025年九月第一批次钢筋采购合同(三圣乡项目)-中铁物贸成都公司</v>
      </c>
      <c r="R4360" s="18" t="str">
        <f>_xlfn._xlws.FILTER(辅助信息!D:D,辅助信息!E:E=B4360)</f>
        <v>五冶钢构龙泉东洪片区（70亩、85亩）住宅商业及配套工程项目</v>
      </c>
    </row>
    <row r="4361" ht="22.5"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9</v>
      </c>
      <c r="Q4361" s="18" t="str">
        <f>VLOOKUP(B4361,辅助信息!E:M,9,FALSE)</f>
        <v>ZTWM-CDGS-XS-2025-0156-五冶钢构-2025年九月第一批次钢筋采购合同(三圣乡项目)-中铁物贸成都公司</v>
      </c>
      <c r="R4361" s="18" t="str">
        <f>_xlfn._xlws.FILTER(辅助信息!D:D,辅助信息!E:E=B4361)</f>
        <v>五冶钢构龙泉东洪片区（70亩、85亩）住宅商业及配套工程项目</v>
      </c>
    </row>
    <row r="4362" ht="22.5"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9</v>
      </c>
      <c r="Q4362" s="18" t="str">
        <f>VLOOKUP(B4362,辅助信息!E:M,9,FALSE)</f>
        <v>ZTWM-CDGS-XS-2025-0156-五冶钢构-2025年九月第一批次钢筋采购合同(三圣乡项目)-中铁物贸成都公司</v>
      </c>
      <c r="R4362" s="18" t="str">
        <f>_xlfn._xlws.FILTER(辅助信息!D:D,辅助信息!E:E=B4362)</f>
        <v>五冶钢构龙泉东洪片区（70亩、85亩）住宅商业及配套工程项目</v>
      </c>
    </row>
    <row r="4363" ht="22.5"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9</v>
      </c>
      <c r="Q4363" s="18" t="str">
        <f>VLOOKUP(B4363,辅助信息!E:M,9,FALSE)</f>
        <v>ZTWM-CDGS-XS-2025-0156-五冶钢构-2025年九月第一批次钢筋采购合同(三圣乡项目)-中铁物贸成都公司</v>
      </c>
      <c r="R4363" s="18" t="str">
        <f>_xlfn._xlws.FILTER(辅助信息!D:D,辅助信息!E:E=B4363)</f>
        <v>五冶钢构龙泉东洪片区（70亩、85亩）住宅商业及配套工程项目</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9</v>
      </c>
      <c r="Q4364" s="18" t="str">
        <f>VLOOKUP(B4364,辅助信息!E:M,9,FALSE)</f>
        <v>ZTWM-CDGS-XS-2025-0156-五冶钢构-2025年九月第一批次钢筋采购合同(三圣乡项目)-中铁物贸成都公司</v>
      </c>
      <c r="R4364" s="18" t="str">
        <f>_xlfn._xlws.FILTER(辅助信息!D:D,辅助信息!E:E=B4364)</f>
        <v>五冶钢构龙泉东洪片区（70亩、85亩）住宅商业及配套工程项目</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9</v>
      </c>
      <c r="Q4365" s="18" t="str">
        <f>VLOOKUP(B4365,辅助信息!E:M,9,FALSE)</f>
        <v>ZTWM-CDGS-XS-2025-0156-五冶钢构-2025年九月第一批次钢筋采购合同(三圣乡项目)-中铁物贸成都公司</v>
      </c>
      <c r="R4365" s="18" t="str">
        <f>_xlfn._xlws.FILTER(辅助信息!D:D,辅助信息!E:E=B4365)</f>
        <v>五冶钢构龙泉东洪片区（70亩、85亩）住宅商业及配套工程项目</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9</v>
      </c>
      <c r="Q4366" s="18" t="str">
        <f>VLOOKUP(B4366,辅助信息!E:M,9,FALSE)</f>
        <v>ZTWM-CDGS-XS-2025-0156-五冶钢构-2025年九月第一批次钢筋采购合同(三圣乡项目)-中铁物贸成都公司</v>
      </c>
      <c r="R4366" s="18" t="str">
        <f>_xlfn._xlws.FILTER(辅助信息!D:D,辅助信息!E:E=B4366)</f>
        <v>五冶钢构龙泉东洪片区（70亩、85亩）住宅商业及配套工程项目</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9</v>
      </c>
      <c r="Q4367" s="18" t="str">
        <f>VLOOKUP(B4367,辅助信息!E:M,9,FALSE)</f>
        <v>ZTWM-CDGS-XS-2025-0156-五冶钢构-2025年九月第一批次钢筋采购合同(三圣乡项目)-中铁物贸成都公司</v>
      </c>
      <c r="R4367" s="18" t="str">
        <f>_xlfn._xlws.FILTER(辅助信息!D:D,辅助信息!E:E=B4367)</f>
        <v>五冶钢构龙泉东洪片区（70亩、85亩）住宅商业及配套工程项目</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9</v>
      </c>
      <c r="Q4368" s="18" t="str">
        <f>VLOOKUP(B4368,辅助信息!E:M,9,FALSE)</f>
        <v>ZTWM-CDGS-XS-2025-0156-五冶钢构-2025年九月第一批次钢筋采购合同(三圣乡项目)-中铁物贸成都公司</v>
      </c>
      <c r="R4368" s="18" t="str">
        <f>_xlfn._xlws.FILTER(辅助信息!D:D,辅助信息!E:E=B4368)</f>
        <v>五冶钢构龙泉东洪片区（70亩、85亩）住宅商业及配套工程项目</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9</v>
      </c>
      <c r="Q4369" s="18" t="str">
        <f>VLOOKUP(B4369,辅助信息!E:M,9,FALSE)</f>
        <v>ZTWM-CDGS-XS-2025-0156-五冶钢构-2025年九月第一批次钢筋采购合同(三圣乡项目)-中铁物贸成都公司</v>
      </c>
      <c r="R4369" s="18" t="str">
        <f>_xlfn._xlws.FILTER(辅助信息!D:D,辅助信息!E:E=B4369)</f>
        <v>五冶钢构龙泉东洪片区（70亩、85亩）住宅商业及配套工程项目</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9</v>
      </c>
      <c r="Q4370" s="18" t="str">
        <f>VLOOKUP(B4370,辅助信息!E:M,9,FALSE)</f>
        <v>ZTWM-CDGS-XS-2025-0156-五冶钢构-2025年九月第一批次钢筋采购合同(三圣乡项目)-中铁物贸成都公司</v>
      </c>
      <c r="R4370" s="18" t="str">
        <f>_xlfn._xlws.FILTER(辅助信息!D:D,辅助信息!E:E=B4370)</f>
        <v>五冶钢构龙泉东洪片区（70亩、85亩）住宅商业及配套工程项目</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9</v>
      </c>
      <c r="Q4371" s="18" t="str">
        <f>VLOOKUP(B4371,辅助信息!E:M,9,FALSE)</f>
        <v>ZTWM-CDGS-XS-2025-0156-五冶钢构-2025年九月第一批次钢筋采购合同(三圣乡项目)-中铁物贸成都公司</v>
      </c>
      <c r="R4371" s="18" t="str">
        <f>_xlfn._xlws.FILTER(辅助信息!D:D,辅助信息!E:E=B4371)</f>
        <v>五冶钢构龙泉东洪片区（70亩、85亩）住宅商业及配套工程项目</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9</v>
      </c>
      <c r="Q4372" s="18" t="str">
        <f>VLOOKUP(B4372,辅助信息!E:M,9,FALSE)</f>
        <v>ZTWM-CDGS-XS-2025-0156-五冶钢构-2025年九月第一批次钢筋采购合同(三圣乡项目)-中铁物贸成都公司</v>
      </c>
      <c r="R4372" s="18" t="str">
        <f>_xlfn._xlws.FILTER(辅助信息!D:D,辅助信息!E:E=B4372)</f>
        <v>五冶钢构龙泉东洪片区（70亩、85亩）住宅商业及配套工程项目</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9</v>
      </c>
      <c r="Q4373" s="18" t="str">
        <f>VLOOKUP(B4373,辅助信息!E:M,9,FALSE)</f>
        <v>ZTWM-CDGS-XS-2025-0156-五冶钢构-2025年九月第一批次钢筋采购合同(三圣乡项目)-中铁物贸成都公司</v>
      </c>
      <c r="R4373" s="18" t="str">
        <f>_xlfn._xlws.FILTER(辅助信息!D:D,辅助信息!E:E=B4373)</f>
        <v>五冶钢构龙泉东洪片区（70亩、85亩）住宅商业及配套工程项目</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_xlfn._xlws.FILTER(辅助信息!D:D,辅助信息!E:E=B4381)</f>
        <v>乐山市校地共建产教融合基地配套设施项目（一,二标段）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_xlfn._xlws.FILTER(辅助信息!D:D,辅助信息!E:E=B4382)</f>
        <v>乐山市校地共建产教融合基地配套设施项目（一,二标段）</v>
      </c>
    </row>
    <row r="4383" hidden="1" spans="2:18">
      <c r="B4383" s="125" t="s">
        <v>203</v>
      </c>
      <c r="C4383" s="59">
        <v>45941</v>
      </c>
      <c r="D4383" s="109" t="str">
        <f>VLOOKUP(B4383,辅助信息!E:K,7,FALSE)</f>
        <v>JWDDCD2025051800044</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_xlfn._xlws.FILTER(辅助信息!D:D,辅助信息!E:E=B4383)</f>
        <v>五冶建设成都怡心湖片区及龙泉驿医院等项目</v>
      </c>
    </row>
    <row r="4384" hidden="1" spans="2:18">
      <c r="B4384" s="125" t="s">
        <v>203</v>
      </c>
      <c r="C4384" s="59">
        <v>45941</v>
      </c>
      <c r="D4384" s="109" t="str">
        <f>VLOOKUP(B4384,辅助信息!E:K,7,FALSE)</f>
        <v>JWDDCD2025051800044</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_xlfn._xlws.FILTER(辅助信息!D:D,辅助信息!E:E=B4384)</f>
        <v>五冶建设成都怡心湖片区及龙泉驿医院等项目</v>
      </c>
    </row>
    <row r="4385" hidden="1" spans="2:18">
      <c r="B4385" s="125" t="s">
        <v>203</v>
      </c>
      <c r="C4385" s="59">
        <v>45941</v>
      </c>
      <c r="D4385" s="109" t="str">
        <f>VLOOKUP(B4385,辅助信息!E:K,7,FALSE)</f>
        <v>JWDDCD2025051800044</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_xlfn._xlws.FILTER(辅助信息!D:D,辅助信息!E:E=B4385)</f>
        <v>五冶建设成都怡心湖片区及龙泉驿医院等项目</v>
      </c>
    </row>
    <row r="4386" hidden="1" spans="2:18">
      <c r="B4386" s="125" t="s">
        <v>203</v>
      </c>
      <c r="C4386" s="59">
        <v>45941</v>
      </c>
      <c r="D4386" s="109" t="str">
        <f>VLOOKUP(B4386,辅助信息!E:K,7,FALSE)</f>
        <v>JWDDCD2025051800044</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_xlfn._xlws.FILTER(辅助信息!D:D,辅助信息!E:E=B4386)</f>
        <v>五冶建设成都怡心湖片区及龙泉驿医院等项目</v>
      </c>
    </row>
    <row r="4387" hidden="1" spans="2:18">
      <c r="B4387" s="125" t="s">
        <v>203</v>
      </c>
      <c r="C4387" s="59">
        <v>45941</v>
      </c>
      <c r="D4387" s="109" t="str">
        <f>VLOOKUP(B4387,辅助信息!E:K,7,FALSE)</f>
        <v>JWDDCD2025051800044</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_xlfn._xlws.FILTER(辅助信息!D:D,辅助信息!E:E=B4387)</f>
        <v>五冶建设成都怡心湖片区及龙泉驿医院等项目</v>
      </c>
    </row>
    <row r="4388" hidden="1" spans="2:18">
      <c r="B4388" s="125" t="s">
        <v>203</v>
      </c>
      <c r="C4388" s="59">
        <v>45941</v>
      </c>
      <c r="D4388" s="109" t="str">
        <f>VLOOKUP(B4388,辅助信息!E:K,7,FALSE)</f>
        <v>JWDDCD2025051800044</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_xlfn._xlws.FILTER(辅助信息!D:D,辅助信息!E:E=B4388)</f>
        <v>五冶建设成都怡心湖片区及龙泉驿医院等项目</v>
      </c>
    </row>
    <row r="4389" hidden="1" spans="2:18">
      <c r="B4389" s="125" t="s">
        <v>203</v>
      </c>
      <c r="C4389" s="59">
        <v>45941</v>
      </c>
      <c r="D4389" s="109" t="str">
        <f>VLOOKUP(B4389,辅助信息!E:K,7,FALSE)</f>
        <v>JWDDCD2025051800044</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_xlfn._xlws.FILTER(辅助信息!D:D,辅助信息!E:E=B4389)</f>
        <v>五冶建设成都怡心湖片区及龙泉驿医院等项目</v>
      </c>
    </row>
    <row r="4390" hidden="1" spans="2:18">
      <c r="B4390" s="125" t="s">
        <v>203</v>
      </c>
      <c r="C4390" s="59">
        <v>45941</v>
      </c>
      <c r="D4390" s="109" t="str">
        <f>VLOOKUP(B4390,辅助信息!E:K,7,FALSE)</f>
        <v>JWDDCD2025051800044</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_xlfn._xlws.FILTER(辅助信息!D:D,辅助信息!E:E=B4390)</f>
        <v>五冶建设成都怡心湖片区及龙泉驿医院等项目</v>
      </c>
    </row>
    <row r="4391" hidden="1" spans="2:18">
      <c r="B4391" s="125" t="s">
        <v>203</v>
      </c>
      <c r="C4391" s="59">
        <v>45941</v>
      </c>
      <c r="D4391" s="109" t="str">
        <f>VLOOKUP(B4391,辅助信息!E:K,7,FALSE)</f>
        <v>JWDDCD2025051800044</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_xlfn._xlws.FILTER(辅助信息!D:D,辅助信息!E:E=B4391)</f>
        <v>五冶建设成都怡心湖片区及龙泉驿医院等项目</v>
      </c>
    </row>
    <row r="4392" hidden="1" spans="2:18">
      <c r="B4392" s="125" t="s">
        <v>203</v>
      </c>
      <c r="C4392" s="59">
        <v>45941</v>
      </c>
      <c r="D4392" s="109" t="str">
        <f>VLOOKUP(B4392,辅助信息!E:K,7,FALSE)</f>
        <v>JWDDCD2025051800044</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_xlfn._xlws.FILTER(辅助信息!D:D,辅助信息!E:E=B4392)</f>
        <v>五冶建设成都怡心湖片区及龙泉驿医院等项目</v>
      </c>
    </row>
    <row r="4393" hidden="1" spans="2:18">
      <c r="B4393" s="125" t="s">
        <v>203</v>
      </c>
      <c r="C4393" s="59">
        <v>45941</v>
      </c>
      <c r="D4393" s="109" t="str">
        <f>VLOOKUP(B4393,辅助信息!E:K,7,FALSE)</f>
        <v>JWDDCD2025051800044</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_xlfn._xlws.FILTER(辅助信息!D:D,辅助信息!E:E=B4393)</f>
        <v>五冶建设成都怡心湖片区及龙泉驿医院等项目</v>
      </c>
    </row>
    <row r="4394" hidden="1" spans="2:18">
      <c r="B4394" s="125" t="s">
        <v>203</v>
      </c>
      <c r="C4394" s="59">
        <v>45941</v>
      </c>
      <c r="D4394" s="109" t="str">
        <f>VLOOKUP(B4394,辅助信息!E:K,7,FALSE)</f>
        <v>JWDDCD2025051800044</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_xlfn._xlws.FILTER(辅助信息!D:D,辅助信息!E:E=B4394)</f>
        <v>五冶建设成都怡心湖片区及龙泉驿医院等项目</v>
      </c>
    </row>
    <row r="4395" hidden="1" spans="2:18">
      <c r="B4395" s="125" t="s">
        <v>203</v>
      </c>
      <c r="C4395" s="59">
        <v>45941</v>
      </c>
      <c r="D4395" s="109" t="str">
        <f>VLOOKUP(B4395,辅助信息!E:K,7,FALSE)</f>
        <v>JWDDCD2025051800044</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_xlfn._xlws.FILTER(辅助信息!D:D,辅助信息!E:E=B4395)</f>
        <v>五冶建设成都怡心湖片区及龙泉驿医院等项目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_xlfn._xlws.FILTER(辅助信息!D:D,辅助信息!E:E=B4419)</f>
        <v>乐山市校地共建产教融合基地配套设施项目（一,二标段）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_xlfn._xlws.FILTER(辅助信息!D:D,辅助信息!E:E=B4420)</f>
        <v>乐山市校地共建产教融合基地配套设施项目（一,二标段）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_xlfn._xlws.FILTER(辅助信息!D:D,辅助信息!E:E=B4421)</f>
        <v>乐山市校地共建产教融合基地配套设施项目（一,二标段）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_xlfn._xlws.FILTER(辅助信息!D:D,辅助信息!E:E=B4422)</f>
        <v>乐山市校地共建产教融合基地配套设施项目（一,二标段）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_xlfn._xlws.FILTER(辅助信息!D:D,辅助信息!E:E=B4423)</f>
        <v>乐山市校地共建产教融合基地配套设施项目（一,二标段）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_xlfn._xlws.FILTER(辅助信息!D:D,辅助信息!E:E=B4424)</f>
        <v>乐山市校地共建产教融合基地配套设施项目（一,二标段）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_xlfn._xlws.FILTER(辅助信息!D:D,辅助信息!E:E=B4425)</f>
        <v>乐山市校地共建产教融合基地配套设施项目（一,二标段）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_xlfn._xlws.FILTER(辅助信息!D:D,辅助信息!E:E=B4426)</f>
        <v>乐山市校地共建产教融合基地配套设施项目（一,二标段）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_xlfn._xlws.FILTER(辅助信息!D:D,辅助信息!E:E=B4427)</f>
        <v>乐山市校地共建产教融合基地配套设施项目（一,二标段）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_xlfn._xlws.FILTER(辅助信息!D:D,辅助信息!E:E=B4428)</f>
        <v>乐山市校地共建产教融合基地配套设施项目（一,二标段）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_xlfn._xlws.FILTER(辅助信息!D:D,辅助信息!E:E=B4429)</f>
        <v>乐山市校地共建产教融合基地配套设施项目（一,二标段）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_xlfn._xlws.FILTER(辅助信息!D:D,辅助信息!E:E=B4430)</f>
        <v>乐山市校地共建产教融合基地配套设施项目（一,二标段）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_xlfn._xlws.FILTER(辅助信息!D:D,辅助信息!E:E=B4431)</f>
        <v>乐山市校地共建产教融合基地配套设施项目（一,二标段）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_xlfn._xlws.FILTER(辅助信息!D:D,辅助信息!E:E=B4432)</f>
        <v>乐山市校地共建产教融合基地配套设施项目（一,二标段）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_xlfn._xlws.FILTER(辅助信息!D:D,辅助信息!E:E=B4433)</f>
        <v>乐山市校地共建产教融合基地配套设施项目（一,二标段）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_xlfn._xlws.FILTER(辅助信息!D:D,辅助信息!E:E=B4434)</f>
        <v>乐山市校地共建产教融合基地配套设施项目（一,二标段）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_xlfn._xlws.FILTER(辅助信息!D:D,辅助信息!E:E=B4435)</f>
        <v>乐山市校地共建产教融合基地配套设施项目（一,二标段）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_xlfn._xlws.FILTER(辅助信息!D:D,辅助信息!E:E=B4458)</f>
        <v>五冶钢构龙泉东洪片区（70亩、85亩）住宅商业及配套工程项目</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_xlfn._xlws.FILTER(辅助信息!D:D,辅助信息!E:E=B4459)</f>
        <v>五冶钢构龙泉东洪片区（70亩、85亩）住宅商业及配套工程项目</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_xlfn._xlws.FILTER(辅助信息!D:D,辅助信息!E:E=B4460)</f>
        <v>五冶钢构龙泉东洪片区（70亩、85亩）住宅商业及配套工程项目</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_xlfn._xlws.FILTER(辅助信息!D:D,辅助信息!E:E=B4461)</f>
        <v>五冶钢构龙泉东洪片区（70亩、85亩）住宅商业及配套工程项目</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_xlfn._xlws.FILTER(辅助信息!D:D,辅助信息!E:E=B4462)</f>
        <v>五冶钢构龙泉东洪片区（70亩、85亩）住宅商业及配套工程项目</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_xlfn._xlws.FILTER(辅助信息!D:D,辅助信息!E:E=B4463)</f>
        <v>五冶钢构龙泉东洪片区（70亩、85亩）住宅商业及配套工程项目</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_xlfn._xlws.FILTER(辅助信息!D:D,辅助信息!E:E=B4464)</f>
        <v>五冶钢构龙泉东洪片区（70亩、85亩）住宅商业及配套工程项目</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_xlfn._xlws.FILTER(辅助信息!D:D,辅助信息!E:E=B4465)</f>
        <v>五冶钢构龙泉东洪片区（70亩、85亩）住宅商业及配套工程项目</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_xlfn._xlws.FILTER(辅助信息!D:D,辅助信息!E:E=B4466)</f>
        <v>五冶钢构龙泉东洪片区（70亩、85亩）住宅商业及配套工程项目</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_xlfn._xlws.FILTER(辅助信息!D:D,辅助信息!E:E=B4467)</f>
        <v>五冶钢构龙泉东洪片区（70亩、85亩）住宅商业及配套工程项目</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_xlfn._xlws.FILTER(辅助信息!D:D,辅助信息!E:E=B4468)</f>
        <v>五冶钢构龙泉东洪片区（70亩、85亩）住宅商业及配套工程项目</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_xlfn._xlws.FILTER(辅助信息!D:D,辅助信息!E:E=B4469)</f>
        <v>五冶钢构龙泉东洪片区（70亩、85亩）住宅商业及配套工程项目</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_xlfn._xlws.FILTER(辅助信息!D:D,辅助信息!E:E=B4470)</f>
        <v>五冶钢构龙泉东洪片区（70亩、85亩）住宅商业及配套工程项目</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_xlfn._xlws.FILTER(辅助信息!D:D,辅助信息!E:E=B4471)</f>
        <v>五冶钢构龙泉东洪片区（70亩、85亩）住宅商业及配套工程项目</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_xlfn._xlws.FILTER(辅助信息!D:D,辅助信息!E:E=B4472)</f>
        <v>五冶钢构龙泉东洪片区（70亩、85亩）住宅商业及配套工程项目</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_xlfn._xlws.FILTER(辅助信息!D:D,辅助信息!E:E=B4473)</f>
        <v>五冶钢构龙泉东洪片区（70亩、85亩）住宅商业及配套工程项目</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_xlfn._xlws.FILTER(辅助信息!D:D,辅助信息!E:E=B4474)</f>
        <v>五冶钢构龙泉东洪片区（70亩、85亩）住宅商业及配套工程项目</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_xlfn._xlws.FILTER(辅助信息!D:D,辅助信息!E:E=B4475)</f>
        <v>五冶钢构龙泉东洪片区（70亩、85亩）住宅商业及配套工程项目</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_xlfn._xlws.FILTER(辅助信息!D:D,辅助信息!E:E=B4476)</f>
        <v>五冶钢构龙泉东洪片区（70亩、85亩）住宅商业及配套工程项目</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_xlfn._xlws.FILTER(辅助信息!D:D,辅助信息!E:E=B4477)</f>
        <v>五冶钢构龙泉东洪片区（70亩、85亩）住宅商业及配套工程项目</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_xlfn._xlws.FILTER(辅助信息!D:D,辅助信息!E:E=B4478)</f>
        <v>五冶钢构龙泉东洪片区（70亩、85亩）住宅商业及配套工程项目</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_xlfn._xlws.FILTER(辅助信息!D:D,辅助信息!E:E=B4479)</f>
        <v>五冶钢构龙泉东洪片区（70亩、85亩）住宅商业及配套工程项目</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_xlfn._xlws.FILTER(辅助信息!D:D,辅助信息!E:E=B4480)</f>
        <v>五冶钢构龙泉东洪片区（70亩、85亩）住宅商业及配套工程项目</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_xlfn._xlws.FILTER(辅助信息!D:D,辅助信息!E:E=B4481)</f>
        <v>五冶钢构龙泉东洪片区（70亩、85亩）住宅商业及配套工程项目</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_xlfn._xlws.FILTER(辅助信息!D:D,辅助信息!E:E=B4482)</f>
        <v>五冶钢构龙泉东洪片区（70亩、85亩）住宅商业及配套工程项目</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_xlfn._xlws.FILTER(辅助信息!D:D,辅助信息!E:E=B4483)</f>
        <v>五冶钢构龙泉东洪片区（70亩、85亩）住宅商业及配套工程项目</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_xlfn._xlws.FILTER(辅助信息!D:D,辅助信息!E:E=B4484)</f>
        <v>五冶钢构龙泉东洪片区（70亩、85亩）住宅商业及配套工程项目</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_xlfn._xlws.FILTER(辅助信息!D:D,辅助信息!E:E=B4485)</f>
        <v>五冶钢构龙泉东洪片区（70亩、85亩）住宅商业及配套工程项目</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_xlfn._xlws.FILTER(辅助信息!D:D,辅助信息!E:E=B4486)</f>
        <v>五冶钢构龙泉东洪片区（70亩、85亩）住宅商业及配套工程项目</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_xlfn._xlws.FILTER(辅助信息!D:D,辅助信息!E:E=B4487)</f>
        <v>五冶钢构龙泉东洪片区（70亩、85亩）住宅商业及配套工程项目</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_xlfn._xlws.FILTER(辅助信息!D:D,辅助信息!E:E=B4488)</f>
        <v>五冶钢构龙泉东洪片区（70亩、85亩）住宅商业及配套工程项目</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_xlfn._xlws.FILTER(辅助信息!D:D,辅助信息!E:E=B4489)</f>
        <v>五冶钢构龙泉东洪片区（70亩、85亩）住宅商业及配套工程项目</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_xlfn._xlws.FILTER(辅助信息!D:D,辅助信息!E:E=B4490)</f>
        <v>五冶钢构龙泉东洪片区（70亩、85亩）住宅商业及配套工程项目</v>
      </c>
    </row>
    <row r="4491" hidden="1" spans="2:18">
      <c r="B4491" s="124" t="s">
        <v>231</v>
      </c>
      <c r="C4491" s="59">
        <v>45944</v>
      </c>
      <c r="D4491" s="29" t="str">
        <f>VLOOKUP(B4491,辅助信息!E:K,7,FALSE)</f>
        <v>JWDDCD2025051800044</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_xlfn._xlws.FILTER(辅助信息!D:D,辅助信息!E:E=B4491)</f>
        <v>五冶建设成都怡心湖片区及龙泉驿医院等项目</v>
      </c>
    </row>
    <row r="4492" hidden="1" spans="2:18">
      <c r="B4492" s="124" t="s">
        <v>231</v>
      </c>
      <c r="C4492" s="59">
        <v>45944</v>
      </c>
      <c r="D4492" s="29" t="str">
        <f>VLOOKUP(B4492,辅助信息!E:K,7,FALSE)</f>
        <v>JWDDCD2025051800044</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_xlfn._xlws.FILTER(辅助信息!D:D,辅助信息!E:E=B4492)</f>
        <v>五冶建设成都怡心湖片区及龙泉驿医院等项目</v>
      </c>
    </row>
    <row r="4493" hidden="1" spans="2:18">
      <c r="B4493" s="124" t="s">
        <v>231</v>
      </c>
      <c r="C4493" s="59">
        <v>45944</v>
      </c>
      <c r="D4493" s="29" t="str">
        <f>VLOOKUP(B4493,辅助信息!E:K,7,FALSE)</f>
        <v>JWDDCD2025051800044</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_xlfn._xlws.FILTER(辅助信息!D:D,辅助信息!E:E=B4493)</f>
        <v>五冶建设成都怡心湖片区及龙泉驿医院等项目</v>
      </c>
    </row>
    <row r="4494" hidden="1" spans="2:18">
      <c r="B4494" s="124" t="s">
        <v>231</v>
      </c>
      <c r="C4494" s="59">
        <v>45944</v>
      </c>
      <c r="D4494" s="29" t="str">
        <f>VLOOKUP(B4494,辅助信息!E:K,7,FALSE)</f>
        <v>JWDDCD2025051800044</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_xlfn._xlws.FILTER(辅助信息!D:D,辅助信息!E:E=B4494)</f>
        <v>五冶建设成都怡心湖片区及龙泉驿医院等项目</v>
      </c>
    </row>
    <row r="4495" hidden="1" spans="2:18">
      <c r="B4495" s="124" t="s">
        <v>231</v>
      </c>
      <c r="C4495" s="59">
        <v>45944</v>
      </c>
      <c r="D4495" s="29" t="str">
        <f>VLOOKUP(B4495,辅助信息!E:K,7,FALSE)</f>
        <v>JWDDCD2025051800044</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_xlfn._xlws.FILTER(辅助信息!D:D,辅助信息!E:E=B4495)</f>
        <v>五冶建设成都怡心湖片区及龙泉驿医院等项目</v>
      </c>
    </row>
    <row r="4496" hidden="1" spans="2:18">
      <c r="B4496" s="124" t="s">
        <v>167</v>
      </c>
      <c r="C4496" s="59">
        <v>45944</v>
      </c>
      <c r="D4496" s="29" t="str">
        <f>VLOOKUP(B4496,辅助信息!E:K,7,FALSE)</f>
        <v>JWDDCD2025051800044</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_xlfn._xlws.FILTER(辅助信息!D:D,辅助信息!E:E=B4496)</f>
        <v>五冶建设成都怡心湖片区及龙泉驿医院等项目</v>
      </c>
    </row>
    <row r="4497" hidden="1" spans="2:18">
      <c r="B4497" s="124" t="s">
        <v>167</v>
      </c>
      <c r="C4497" s="59">
        <v>45944</v>
      </c>
      <c r="D4497" s="29" t="str">
        <f>VLOOKUP(B4497,辅助信息!E:K,7,FALSE)</f>
        <v>JWDDCD2025051800044</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_xlfn._xlws.FILTER(辅助信息!D:D,辅助信息!E:E=B4497)</f>
        <v>五冶建设成都怡心湖片区及龙泉驿医院等项目</v>
      </c>
    </row>
    <row r="4498" hidden="1" spans="2:18">
      <c r="B4498" s="124" t="s">
        <v>167</v>
      </c>
      <c r="C4498" s="59">
        <v>45944</v>
      </c>
      <c r="D4498" s="29" t="str">
        <f>VLOOKUP(B4498,辅助信息!E:K,7,FALSE)</f>
        <v>JWDDCD2025051800044</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_xlfn._xlws.FILTER(辅助信息!D:D,辅助信息!E:E=B4498)</f>
        <v>五冶建设成都怡心湖片区及龙泉驿医院等项目</v>
      </c>
    </row>
    <row r="4499" hidden="1" spans="2:18">
      <c r="B4499" s="124" t="s">
        <v>167</v>
      </c>
      <c r="C4499" s="59">
        <v>45944</v>
      </c>
      <c r="D4499" s="29" t="str">
        <f>VLOOKUP(B4499,辅助信息!E:K,7,FALSE)</f>
        <v>JWDDCD2025051800044</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_xlfn._xlws.FILTER(辅助信息!D:D,辅助信息!E:E=B4499)</f>
        <v>五冶建设成都怡心湖片区及龙泉驿医院等项目</v>
      </c>
    </row>
    <row r="4500" hidden="1" spans="2:18">
      <c r="B4500" s="124" t="s">
        <v>167</v>
      </c>
      <c r="C4500" s="59">
        <v>45944</v>
      </c>
      <c r="D4500" s="29" t="str">
        <f>VLOOKUP(B4500,辅助信息!E:K,7,FALSE)</f>
        <v>JWDDCD2025051800044</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_xlfn._xlws.FILTER(辅助信息!D:D,辅助信息!E:E=B4500)</f>
        <v>五冶建设成都怡心湖片区及龙泉驿医院等项目</v>
      </c>
    </row>
    <row r="4501" hidden="1" spans="2:18">
      <c r="B4501" s="124" t="s">
        <v>167</v>
      </c>
      <c r="C4501" s="59">
        <v>45944</v>
      </c>
      <c r="D4501" s="29" t="str">
        <f>VLOOKUP(B4501,辅助信息!E:K,7,FALSE)</f>
        <v>JWDDCD2025051800044</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_xlfn._xlws.FILTER(辅助信息!D:D,辅助信息!E:E=B4501)</f>
        <v>五冶建设成都怡心湖片区及龙泉驿医院等项目</v>
      </c>
    </row>
    <row r="4502" hidden="1" spans="2:18">
      <c r="B4502" s="124" t="s">
        <v>167</v>
      </c>
      <c r="C4502" s="59">
        <v>45944</v>
      </c>
      <c r="D4502" s="29" t="str">
        <f>VLOOKUP(B4502,辅助信息!E:K,7,FALSE)</f>
        <v>JWDDCD2025051800044</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_xlfn._xlws.FILTER(辅助信息!D:D,辅助信息!E:E=B4502)</f>
        <v>五冶建设成都怡心湖片区及龙泉驿医院等项目</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_xlfn._xlws.FILTER(辅助信息!D:D,辅助信息!E:E=B4503)</f>
        <v>五冶建设成都怡心湖片区及龙泉驿医院等项目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_xlfn._xlws.FILTER(辅助信息!D:D,辅助信息!E:E=B4504)</f>
        <v>五冶建设成都怡心湖片区及龙泉驿医院等项目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_xlfn._xlws.FILTER(辅助信息!D:D,辅助信息!E:E=B4505)</f>
        <v>五冶建设成都怡心湖片区及龙泉驿医院等项目</v>
      </c>
    </row>
    <row r="4506" hidden="1" spans="2:18">
      <c r="B4506" s="124" t="s">
        <v>215</v>
      </c>
      <c r="C4506" s="59">
        <v>45944</v>
      </c>
      <c r="D4506" s="29" t="str">
        <f>VLOOKUP(B4506,辅助信息!E:K,7,FALSE)</f>
        <v>JWDDCD2025051800044</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_xlfn._xlws.FILTER(辅助信息!D:D,辅助信息!E:E=B4506)</f>
        <v>五冶建设成都怡心湖片区及龙泉驿医院等项目</v>
      </c>
    </row>
    <row r="4507" hidden="1" spans="2:18">
      <c r="B4507" s="124" t="s">
        <v>215</v>
      </c>
      <c r="C4507" s="59">
        <v>45944</v>
      </c>
      <c r="D4507" s="29" t="str">
        <f>VLOOKUP(B4507,辅助信息!E:K,7,FALSE)</f>
        <v>JWDDCD2025051800044</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_xlfn._xlws.FILTER(辅助信息!D:D,辅助信息!E:E=B4507)</f>
        <v>五冶建设成都怡心湖片区及龙泉驿医院等项目</v>
      </c>
    </row>
    <row r="4508" hidden="1" spans="2:18">
      <c r="B4508" s="124" t="s">
        <v>215</v>
      </c>
      <c r="C4508" s="59">
        <v>45944</v>
      </c>
      <c r="D4508" s="29" t="str">
        <f>VLOOKUP(B4508,辅助信息!E:K,7,FALSE)</f>
        <v>JWDDCD2025051800044</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_xlfn._xlws.FILTER(辅助信息!D:D,辅助信息!E:E=B4508)</f>
        <v>五冶建设成都怡心湖片区及龙泉驿医院等项目</v>
      </c>
    </row>
    <row r="4509" hidden="1" spans="2:18">
      <c r="B4509" s="124" t="s">
        <v>215</v>
      </c>
      <c r="C4509" s="59">
        <v>45944</v>
      </c>
      <c r="D4509" s="29" t="str">
        <f>VLOOKUP(B4509,辅助信息!E:K,7,FALSE)</f>
        <v>JWDDCD2025051800044</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_xlfn._xlws.FILTER(辅助信息!D:D,辅助信息!E:E=B4509)</f>
        <v>五冶建设成都怡心湖片区及龙泉驿医院等项目</v>
      </c>
    </row>
    <row r="4510" hidden="1" spans="2:18">
      <c r="B4510" s="124" t="s">
        <v>215</v>
      </c>
      <c r="C4510" s="59">
        <v>45944</v>
      </c>
      <c r="D4510" s="29" t="str">
        <f>VLOOKUP(B4510,辅助信息!E:K,7,FALSE)</f>
        <v>JWDDCD2025051800044</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_xlfn._xlws.FILTER(辅助信息!D:D,辅助信息!E:E=B4510)</f>
        <v>五冶建设成都怡心湖片区及龙泉驿医院等项目</v>
      </c>
    </row>
    <row r="4511" hidden="1" spans="2:18">
      <c r="B4511" s="124" t="s">
        <v>215</v>
      </c>
      <c r="C4511" s="59">
        <v>45944</v>
      </c>
      <c r="D4511" s="29" t="str">
        <f>VLOOKUP(B4511,辅助信息!E:K,7,FALSE)</f>
        <v>JWDDCD2025051800044</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_xlfn._xlws.FILTER(辅助信息!D:D,辅助信息!E:E=B4511)</f>
        <v>五冶建设成都怡心湖片区及龙泉驿医院等项目</v>
      </c>
    </row>
    <row r="4512" hidden="1" spans="2:18">
      <c r="B4512" s="124" t="s">
        <v>215</v>
      </c>
      <c r="C4512" s="59">
        <v>45944</v>
      </c>
      <c r="D4512" s="29" t="str">
        <f>VLOOKUP(B4512,辅助信息!E:K,7,FALSE)</f>
        <v>JWDDCD2025051800044</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_xlfn._xlws.FILTER(辅助信息!D:D,辅助信息!E:E=B4512)</f>
        <v>五冶建设成都怡心湖片区及龙泉驿医院等项目</v>
      </c>
    </row>
    <row r="4513" hidden="1" spans="2:18">
      <c r="B4513" s="124" t="s">
        <v>215</v>
      </c>
      <c r="C4513" s="59">
        <v>45944</v>
      </c>
      <c r="D4513" s="29" t="str">
        <f>VLOOKUP(B4513,辅助信息!E:K,7,FALSE)</f>
        <v>JWDDCD2025051800044</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_xlfn._xlws.FILTER(辅助信息!D:D,辅助信息!E:E=B4513)</f>
        <v>五冶建设成都怡心湖片区及龙泉驿医院等项目</v>
      </c>
    </row>
    <row r="4514" hidden="1" spans="2:18">
      <c r="B4514" s="124" t="s">
        <v>215</v>
      </c>
      <c r="C4514" s="59">
        <v>45944</v>
      </c>
      <c r="D4514" s="29" t="str">
        <f>VLOOKUP(B4514,辅助信息!E:K,7,FALSE)</f>
        <v>JWDDCD2025051800044</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_xlfn._xlws.FILTER(辅助信息!D:D,辅助信息!E:E=B4514)</f>
        <v>五冶建设成都怡心湖片区及龙泉驿医院等项目</v>
      </c>
    </row>
    <row r="4515" hidden="1" spans="2:18">
      <c r="B4515" s="124" t="s">
        <v>215</v>
      </c>
      <c r="C4515" s="59">
        <v>45944</v>
      </c>
      <c r="D4515" s="29" t="str">
        <f>VLOOKUP(B4515,辅助信息!E:K,7,FALSE)</f>
        <v>JWDDCD2025051800044</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_xlfn._xlws.FILTER(辅助信息!D:D,辅助信息!E:E=B4515)</f>
        <v>五冶建设成都怡心湖片区及龙泉驿医院等项目</v>
      </c>
    </row>
    <row r="4516" hidden="1" spans="2:18">
      <c r="B4516" s="124" t="s">
        <v>215</v>
      </c>
      <c r="C4516" s="59">
        <v>45944</v>
      </c>
      <c r="D4516" s="29" t="str">
        <f>VLOOKUP(B4516,辅助信息!E:K,7,FALSE)</f>
        <v>JWDDCD2025051800044</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_xlfn._xlws.FILTER(辅助信息!D:D,辅助信息!E:E=B4516)</f>
        <v>五冶建设成都怡心湖片区及龙泉驿医院等项目</v>
      </c>
    </row>
    <row r="4517" hidden="1" spans="2:18">
      <c r="B4517" s="124" t="s">
        <v>215</v>
      </c>
      <c r="C4517" s="59">
        <v>45944</v>
      </c>
      <c r="D4517" s="29" t="str">
        <f>VLOOKUP(B4517,辅助信息!E:K,7,FALSE)</f>
        <v>JWDDCD2025051800044</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_xlfn._xlws.FILTER(辅助信息!D:D,辅助信息!E:E=B4517)</f>
        <v>五冶建设成都怡心湖片区及龙泉驿医院等项目</v>
      </c>
    </row>
    <row r="4518" hidden="1" spans="2:18">
      <c r="B4518" s="124" t="s">
        <v>215</v>
      </c>
      <c r="C4518" s="59">
        <v>45944</v>
      </c>
      <c r="D4518" s="29" t="str">
        <f>VLOOKUP(B4518,辅助信息!E:K,7,FALSE)</f>
        <v>JWDDCD2025051800044</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_xlfn._xlws.FILTER(辅助信息!D:D,辅助信息!E:E=B4518)</f>
        <v>五冶建设成都怡心湖片区及龙泉驿医院等项目</v>
      </c>
    </row>
    <row r="4519" hidden="1" spans="2:18">
      <c r="B4519" s="124" t="s">
        <v>215</v>
      </c>
      <c r="C4519" s="59">
        <v>45944</v>
      </c>
      <c r="D4519" s="29" t="str">
        <f>VLOOKUP(B4519,辅助信息!E:K,7,FALSE)</f>
        <v>JWDDCD2025051800044</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_xlfn._xlws.FILTER(辅助信息!D:D,辅助信息!E:E=B4519)</f>
        <v>五冶建设成都怡心湖片区及龙泉驿医院等项目</v>
      </c>
    </row>
    <row r="4520" hidden="1" spans="2:18">
      <c r="B4520" s="124" t="s">
        <v>215</v>
      </c>
      <c r="C4520" s="59">
        <v>45944</v>
      </c>
      <c r="D4520" s="29" t="str">
        <f>VLOOKUP(B4520,辅助信息!E:K,7,FALSE)</f>
        <v>JWDDCD2025051800044</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_xlfn._xlws.FILTER(辅助信息!D:D,辅助信息!E:E=B4520)</f>
        <v>五冶建设成都怡心湖片区及龙泉驿医院等项目</v>
      </c>
    </row>
    <row r="4521" hidden="1" spans="2:18">
      <c r="B4521" s="124" t="s">
        <v>215</v>
      </c>
      <c r="C4521" s="59">
        <v>45944</v>
      </c>
      <c r="D4521" s="29" t="str">
        <f>VLOOKUP(B4521,辅助信息!E:K,7,FALSE)</f>
        <v>JWDDCD2025051800044</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_xlfn._xlws.FILTER(辅助信息!D:D,辅助信息!E:E=B4521)</f>
        <v>五冶建设成都怡心湖片区及龙泉驿医院等项目</v>
      </c>
    </row>
    <row r="4522" hidden="1" spans="2:18">
      <c r="B4522" s="124" t="s">
        <v>215</v>
      </c>
      <c r="C4522" s="59">
        <v>45944</v>
      </c>
      <c r="D4522" s="29" t="str">
        <f>VLOOKUP(B4522,辅助信息!E:K,7,FALSE)</f>
        <v>JWDDCD2025051800044</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_xlfn._xlws.FILTER(辅助信息!D:D,辅助信息!E:E=B4522)</f>
        <v>五冶建设成都怡心湖片区及龙泉驿医院等项目</v>
      </c>
    </row>
    <row r="4523" hidden="1" spans="2:18">
      <c r="B4523" s="124" t="s">
        <v>196</v>
      </c>
      <c r="C4523" s="59">
        <v>45944</v>
      </c>
      <c r="D4523" s="29" t="str">
        <f>VLOOKUP(B4523,辅助信息!E:K,7,FALSE)</f>
        <v>JWDDCD2025051800044</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_xlfn._xlws.FILTER(辅助信息!D:D,辅助信息!E:E=B4523)</f>
        <v>五冶建设成都怡心湖片区及龙泉驿医院等项目</v>
      </c>
    </row>
    <row r="4524" hidden="1" spans="2:18">
      <c r="B4524" s="124" t="s">
        <v>196</v>
      </c>
      <c r="C4524" s="59">
        <v>45944</v>
      </c>
      <c r="D4524" s="29" t="str">
        <f>VLOOKUP(B4524,辅助信息!E:K,7,FALSE)</f>
        <v>JWDDCD2025051800044</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_xlfn._xlws.FILTER(辅助信息!D:D,辅助信息!E:E=B4524)</f>
        <v>五冶建设成都怡心湖片区及龙泉驿医院等项目</v>
      </c>
    </row>
    <row r="4525" hidden="1" spans="2:18">
      <c r="B4525" s="124" t="s">
        <v>196</v>
      </c>
      <c r="C4525" s="59">
        <v>45944</v>
      </c>
      <c r="D4525" s="29" t="str">
        <f>VLOOKUP(B4525,辅助信息!E:K,7,FALSE)</f>
        <v>JWDDCD2025051800044</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_xlfn._xlws.FILTER(辅助信息!D:D,辅助信息!E:E=B4525)</f>
        <v>五冶建设成都怡心湖片区及龙泉驿医院等项目</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_xlfn._xlws.FILTER(辅助信息!D:D,辅助信息!E:E=B4530)</f>
        <v>乐山市校地共建产教融合基地配套设施项目（一,二标段）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_xlfn._xlws.FILTER(辅助信息!D:D,辅助信息!E:E=B4531)</f>
        <v>乐山市校地共建产教融合基地配套设施项目（一,二标段）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_xlfn._xlws.FILTER(辅助信息!D:D,辅助信息!E:E=B4532)</f>
        <v>乐山市校地共建产教融合基地配套设施项目（一,二标段）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_xlfn._xlws.FILTER(辅助信息!D:D,辅助信息!E:E=B4533)</f>
        <v>乐山市校地共建产教融合基地配套设施项目（一,二标段）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_xlfn._xlws.FILTER(辅助信息!D:D,辅助信息!E:E=B4534)</f>
        <v>乐山市校地共建产教融合基地配套设施项目（一,二标段）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_xlfn._xlws.FILTER(辅助信息!D:D,辅助信息!E:E=B4552)</f>
        <v>宜宾兴港三江新区长江工业园建设项目</v>
      </c>
    </row>
    <row r="4553" hidden="1" spans="2:18">
      <c r="B4553" s="124" t="s">
        <v>231</v>
      </c>
      <c r="C4553" s="132">
        <v>45945</v>
      </c>
      <c r="D4553" s="29" t="str">
        <f>VLOOKUP(B4553,辅助信息!E:K,7,FALSE)</f>
        <v>JWDDCD2025051800044</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_xlfn._xlws.FILTER(辅助信息!D:D,辅助信息!E:E=B4553)</f>
        <v>五冶建设成都怡心湖片区及龙泉驿医院等项目</v>
      </c>
    </row>
    <row r="4554" hidden="1" spans="2:18">
      <c r="B4554" s="124" t="s">
        <v>231</v>
      </c>
      <c r="C4554" s="132">
        <v>45945</v>
      </c>
      <c r="D4554" s="29" t="str">
        <f>VLOOKUP(B4554,辅助信息!E:K,7,FALSE)</f>
        <v>JWDDCD2025051800044</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_xlfn._xlws.FILTER(辅助信息!D:D,辅助信息!E:E=B4554)</f>
        <v>五冶建设成都怡心湖片区及龙泉驿医院等项目</v>
      </c>
    </row>
    <row r="4555" hidden="1" spans="2:18">
      <c r="B4555" s="124" t="s">
        <v>231</v>
      </c>
      <c r="C4555" s="132">
        <v>45945</v>
      </c>
      <c r="D4555" s="29" t="str">
        <f>VLOOKUP(B4555,辅助信息!E:K,7,FALSE)</f>
        <v>JWDDCD2025051800044</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_xlfn._xlws.FILTER(辅助信息!D:D,辅助信息!E:E=B4555)</f>
        <v>五冶建设成都怡心湖片区及龙泉驿医院等项目</v>
      </c>
    </row>
    <row r="4556" hidden="1" spans="2:18">
      <c r="B4556" s="124" t="s">
        <v>231</v>
      </c>
      <c r="C4556" s="132">
        <v>45945</v>
      </c>
      <c r="D4556" s="29" t="str">
        <f>VLOOKUP(B4556,辅助信息!E:K,7,FALSE)</f>
        <v>JWDDCD2025051800044</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_xlfn._xlws.FILTER(辅助信息!D:D,辅助信息!E:E=B4556)</f>
        <v>五冶建设成都怡心湖片区及龙泉驿医院等项目</v>
      </c>
    </row>
    <row r="4557" hidden="1" spans="2:18">
      <c r="B4557" s="124" t="s">
        <v>231</v>
      </c>
      <c r="C4557" s="132">
        <v>45945</v>
      </c>
      <c r="D4557" s="29" t="str">
        <f>VLOOKUP(B4557,辅助信息!E:K,7,FALSE)</f>
        <v>JWDDCD2025051800044</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_xlfn._xlws.FILTER(辅助信息!D:D,辅助信息!E:E=B4557)</f>
        <v>五冶建设成都怡心湖片区及龙泉驿医院等项目</v>
      </c>
    </row>
    <row r="4558" hidden="1" spans="2:18">
      <c r="B4558" s="124" t="s">
        <v>231</v>
      </c>
      <c r="C4558" s="132">
        <v>45945</v>
      </c>
      <c r="D4558" s="29" t="str">
        <f>VLOOKUP(B4558,辅助信息!E:K,7,FALSE)</f>
        <v>JWDDCD2025051800044</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_xlfn._xlws.FILTER(辅助信息!D:D,辅助信息!E:E=B4558)</f>
        <v>五冶建设成都怡心湖片区及龙泉驿医院等项目</v>
      </c>
    </row>
    <row r="4559" hidden="1" spans="2:18">
      <c r="B4559" s="124" t="s">
        <v>231</v>
      </c>
      <c r="C4559" s="132">
        <v>45945</v>
      </c>
      <c r="D4559" s="29" t="str">
        <f>VLOOKUP(B4559,辅助信息!E:K,7,FALSE)</f>
        <v>JWDDCD2025051800044</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_xlfn._xlws.FILTER(辅助信息!D:D,辅助信息!E:E=B4559)</f>
        <v>五冶建设成都怡心湖片区及龙泉驿医院等项目</v>
      </c>
    </row>
    <row r="4560" hidden="1" spans="2:18">
      <c r="B4560" s="124" t="s">
        <v>231</v>
      </c>
      <c r="C4560" s="132">
        <v>45945</v>
      </c>
      <c r="D4560" s="29" t="str">
        <f>VLOOKUP(B4560,辅助信息!E:K,7,FALSE)</f>
        <v>JWDDCD2025051800044</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_xlfn._xlws.FILTER(辅助信息!D:D,辅助信息!E:E=B4560)</f>
        <v>五冶建设成都怡心湖片区及龙泉驿医院等项目</v>
      </c>
    </row>
    <row r="4561" hidden="1" spans="2:18">
      <c r="B4561" s="124" t="s">
        <v>208</v>
      </c>
      <c r="C4561" s="132">
        <v>45945</v>
      </c>
      <c r="D4561" s="29" t="str">
        <f>VLOOKUP(B4561,辅助信息!E:K,7,FALSE)</f>
        <v>JWDDCD2025051800044</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_xlfn._xlws.FILTER(辅助信息!D:D,辅助信息!E:E=B4561)</f>
        <v>五冶建设成都怡心湖片区及龙泉驿医院等项目</v>
      </c>
    </row>
    <row r="4562" hidden="1" spans="2:18">
      <c r="B4562" s="124" t="s">
        <v>208</v>
      </c>
      <c r="C4562" s="132">
        <v>45945</v>
      </c>
      <c r="D4562" s="29" t="str">
        <f>VLOOKUP(B4562,辅助信息!E:K,7,FALSE)</f>
        <v>JWDDCD2025051800044</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_xlfn._xlws.FILTER(辅助信息!D:D,辅助信息!E:E=B4562)</f>
        <v>五冶建设成都怡心湖片区及龙泉驿医院等项目</v>
      </c>
    </row>
    <row r="4563" hidden="1" spans="2:18">
      <c r="B4563" s="124" t="s">
        <v>208</v>
      </c>
      <c r="C4563" s="132">
        <v>45945</v>
      </c>
      <c r="D4563" s="29" t="str">
        <f>VLOOKUP(B4563,辅助信息!E:K,7,FALSE)</f>
        <v>JWDDCD2025051800044</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_xlfn._xlws.FILTER(辅助信息!D:D,辅助信息!E:E=B4563)</f>
        <v>五冶建设成都怡心湖片区及龙泉驿医院等项目</v>
      </c>
    </row>
    <row r="4564" hidden="1" spans="2:18">
      <c r="B4564" s="124" t="s">
        <v>208</v>
      </c>
      <c r="C4564" s="132">
        <v>45945</v>
      </c>
      <c r="D4564" s="29" t="str">
        <f>VLOOKUP(B4564,辅助信息!E:K,7,FALSE)</f>
        <v>JWDDCD2025051800044</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_xlfn._xlws.FILTER(辅助信息!D:D,辅助信息!E:E=B4564)</f>
        <v>五冶建设成都怡心湖片区及龙泉驿医院等项目</v>
      </c>
    </row>
    <row r="4565" hidden="1" spans="2:18">
      <c r="B4565" s="124" t="s">
        <v>203</v>
      </c>
      <c r="C4565" s="132">
        <v>45945</v>
      </c>
      <c r="D4565" s="29" t="str">
        <f>VLOOKUP(B4565,辅助信息!E:K,7,FALSE)</f>
        <v>JWDDCD2025051800044</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_xlfn._xlws.FILTER(辅助信息!D:D,辅助信息!E:E=B4565)</f>
        <v>五冶建设成都怡心湖片区及龙泉驿医院等项目</v>
      </c>
    </row>
    <row r="4566" hidden="1" spans="2:18">
      <c r="B4566" s="124" t="s">
        <v>203</v>
      </c>
      <c r="C4566" s="132">
        <v>45945</v>
      </c>
      <c r="D4566" s="29" t="str">
        <f>VLOOKUP(B4566,辅助信息!E:K,7,FALSE)</f>
        <v>JWDDCD2025051800044</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_xlfn._xlws.FILTER(辅助信息!D:D,辅助信息!E:E=B4566)</f>
        <v>五冶建设成都怡心湖片区及龙泉驿医院等项目</v>
      </c>
    </row>
    <row r="4567" hidden="1" spans="1:18">
      <c r="A4567" s="46" t="s">
        <v>241</v>
      </c>
      <c r="B4567" s="124" t="s">
        <v>203</v>
      </c>
      <c r="C4567" s="132">
        <v>45945</v>
      </c>
      <c r="D4567" s="29" t="str">
        <f>VLOOKUP(B4567,辅助信息!E:K,7,FALSE)</f>
        <v>JWDDCD2025051800044</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_xlfn._xlws.FILTER(辅助信息!D:D,辅助信息!E:E=B4567)</f>
        <v>五冶建设成都怡心湖片区及龙泉驿医院等项目</v>
      </c>
    </row>
    <row r="4568" hidden="1" spans="2:18">
      <c r="B4568" s="124" t="s">
        <v>203</v>
      </c>
      <c r="C4568" s="132">
        <v>45945</v>
      </c>
      <c r="D4568" s="29" t="str">
        <f>VLOOKUP(B4568,辅助信息!E:K,7,FALSE)</f>
        <v>JWDDCD2025051800044</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_xlfn._xlws.FILTER(辅助信息!D:D,辅助信息!E:E=B4568)</f>
        <v>五冶建设成都怡心湖片区及龙泉驿医院等项目</v>
      </c>
    </row>
    <row r="4569" hidden="1" spans="2:18">
      <c r="B4569" s="124" t="s">
        <v>203</v>
      </c>
      <c r="C4569" s="132">
        <v>45945</v>
      </c>
      <c r="D4569" s="29" t="str">
        <f>VLOOKUP(B4569,辅助信息!E:K,7,FALSE)</f>
        <v>JWDDCD2025051800044</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_xlfn._xlws.FILTER(辅助信息!D:D,辅助信息!E:E=B4569)</f>
        <v>五冶建设成都怡心湖片区及龙泉驿医院等项目</v>
      </c>
    </row>
    <row r="4570" hidden="1" spans="2:18">
      <c r="B4570" s="124" t="s">
        <v>203</v>
      </c>
      <c r="C4570" s="132">
        <v>45945</v>
      </c>
      <c r="D4570" s="29" t="str">
        <f>VLOOKUP(B4570,辅助信息!E:K,7,FALSE)</f>
        <v>JWDDCD2025051800044</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_xlfn._xlws.FILTER(辅助信息!D:D,辅助信息!E:E=B4570)</f>
        <v>五冶建设成都怡心湖片区及龙泉驿医院等项目</v>
      </c>
    </row>
    <row r="4571" hidden="1" spans="2:18">
      <c r="B4571" s="124" t="s">
        <v>203</v>
      </c>
      <c r="C4571" s="132">
        <v>45945</v>
      </c>
      <c r="D4571" s="29" t="str">
        <f>VLOOKUP(B4571,辅助信息!E:K,7,FALSE)</f>
        <v>JWDDCD2025051800044</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_xlfn._xlws.FILTER(辅助信息!D:D,辅助信息!E:E=B4571)</f>
        <v>五冶建设成都怡心湖片区及龙泉驿医院等项目</v>
      </c>
    </row>
    <row r="4572" hidden="1" spans="2:18">
      <c r="B4572" s="124" t="s">
        <v>203</v>
      </c>
      <c r="C4572" s="132">
        <v>45945</v>
      </c>
      <c r="D4572" s="29" t="str">
        <f>VLOOKUP(B4572,辅助信息!E:K,7,FALSE)</f>
        <v>JWDDCD2025051800044</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_xlfn._xlws.FILTER(辅助信息!D:D,辅助信息!E:E=B4572)</f>
        <v>五冶建设成都怡心湖片区及龙泉驿医院等项目</v>
      </c>
    </row>
    <row r="4573" hidden="1" spans="2:18">
      <c r="B4573" s="124" t="s">
        <v>203</v>
      </c>
      <c r="C4573" s="132">
        <v>45945</v>
      </c>
      <c r="D4573" s="29" t="str">
        <f>VLOOKUP(B4573,辅助信息!E:K,7,FALSE)</f>
        <v>JWDDCD2025051800044</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_xlfn._xlws.FILTER(辅助信息!D:D,辅助信息!E:E=B4573)</f>
        <v>五冶建设成都怡心湖片区及龙泉驿医院等项目</v>
      </c>
    </row>
    <row r="4574" hidden="1" spans="2:18">
      <c r="B4574" s="124" t="s">
        <v>203</v>
      </c>
      <c r="C4574" s="132">
        <v>45945</v>
      </c>
      <c r="D4574" s="29" t="str">
        <f>VLOOKUP(B4574,辅助信息!E:K,7,FALSE)</f>
        <v>JWDDCD2025051800044</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_xlfn._xlws.FILTER(辅助信息!D:D,辅助信息!E:E=B4574)</f>
        <v>五冶建设成都怡心湖片区及龙泉驿医院等项目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_xlfn._xlws.FILTER(辅助信息!D:D,辅助信息!E:E=B4575)</f>
        <v>五冶钢构龙泉东洪片区（70亩、85亩）住宅商业及配套工程项目</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_xlfn._xlws.FILTER(辅助信息!D:D,辅助信息!E:E=B4576)</f>
        <v>五冶钢构龙泉东洪片区（70亩、85亩）住宅商业及配套工程项目</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_xlfn._xlws.FILTER(辅助信息!D:D,辅助信息!E:E=B4577)</f>
        <v>五冶钢构龙泉东洪片区（70亩、85亩）住宅商业及配套工程项目</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_xlfn._xlws.FILTER(辅助信息!D:D,辅助信息!E:E=B4578)</f>
        <v>五冶钢构龙泉东洪片区（70亩、85亩）住宅商业及配套工程项目</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_xlfn._xlws.FILTER(辅助信息!D:D,辅助信息!E:E=B4579)</f>
        <v>五冶钢构龙泉东洪片区（70亩、85亩）住宅商业及配套工程项目</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_xlfn._xlws.FILTER(辅助信息!D:D,辅助信息!E:E=B4580)</f>
        <v>五冶钢构龙泉东洪片区（70亩、85亩）住宅商业及配套工程项目</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_xlfn._xlws.FILTER(辅助信息!D:D,辅助信息!E:E=B4581)</f>
        <v>五冶钢构龙泉东洪片区（70亩、85亩）住宅商业及配套工程项目</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_xlfn._xlws.FILTER(辅助信息!D:D,辅助信息!E:E=B4582)</f>
        <v>五冶钢构龙泉东洪片区（70亩、85亩）住宅商业及配套工程项目</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_xlfn._xlws.FILTER(辅助信息!D:D,辅助信息!E:E=B4583)</f>
        <v>五冶钢构龙泉东洪片区（70亩、85亩）住宅商业及配套工程项目</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_xlfn._xlws.FILTER(辅助信息!D:D,辅助信息!E:E=B4584)</f>
        <v>五冶钢构龙泉东洪片区（70亩、85亩）住宅商业及配套工程项目</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_xlfn._xlws.FILTER(辅助信息!D:D,辅助信息!E:E=B4585)</f>
        <v>五冶钢构龙泉东洪片区（70亩、85亩）住宅商业及配套工程项目</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_xlfn._xlws.FILTER(辅助信息!D:D,辅助信息!E:E=B4586)</f>
        <v>五冶钢构龙泉东洪片区（70亩、85亩）住宅商业及配套工程项目</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_xlfn._xlws.FILTER(辅助信息!D:D,辅助信息!E:E=B4587)</f>
        <v>五冶钢构龙泉东洪片区（70亩、85亩）住宅商业及配套工程项目</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_xlfn._xlws.FILTER(辅助信息!D:D,辅助信息!E:E=B4588)</f>
        <v>五冶钢构龙泉东洪片区（70亩、85亩）住宅商业及配套工程项目</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_xlfn._xlws.FILTER(辅助信息!D:D,辅助信息!E:E=B4589)</f>
        <v>五冶钢构龙泉东洪片区（70亩、85亩）住宅商业及配套工程项目</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_xlfn._xlws.FILTER(辅助信息!D:D,辅助信息!E:E=B4590)</f>
        <v>五冶钢构龙泉东洪片区（70亩、85亩）住宅商业及配套工程项目</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_xlfn._xlws.FILTER(辅助信息!D:D,辅助信息!E:E=B4591)</f>
        <v>五冶钢构龙泉东洪片区（70亩、85亩）住宅商业及配套工程项目</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_xlfn._xlws.FILTER(辅助信息!D:D,辅助信息!E:E=B4592)</f>
        <v>五冶钢构龙泉东洪片区（70亩、85亩）住宅商业及配套工程项目</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_xlfn._xlws.FILTER(辅助信息!D:D,辅助信息!E:E=B4593)</f>
        <v>五冶钢构龙泉东洪片区（70亩、85亩）住宅商业及配套工程项目</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_xlfn._xlws.FILTER(辅助信息!D:D,辅助信息!E:E=B4594)</f>
        <v>五冶钢构龙泉东洪片区（70亩、85亩）住宅商业及配套工程项目</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_xlfn._xlws.FILTER(辅助信息!D:D,辅助信息!E:E=B4595)</f>
        <v>五冶钢构龙泉东洪片区（70亩、85亩）住宅商业及配套工程项目</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_xlfn._xlws.FILTER(辅助信息!D:D,辅助信息!E:E=B4596)</f>
        <v>五冶钢构龙泉东洪片区（70亩、85亩）住宅商业及配套工程项目</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_xlfn._xlws.FILTER(辅助信息!D:D,辅助信息!E:E=B4597)</f>
        <v>五冶钢构龙泉东洪片区（70亩、85亩）住宅商业及配套工程项目</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_xlfn._xlws.FILTER(辅助信息!D:D,辅助信息!E:E=B4598)</f>
        <v>五冶钢构龙泉东洪片区（70亩、85亩）住宅商业及配套工程项目</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_xlfn._xlws.FILTER(辅助信息!D:D,辅助信息!E:E=B4599)</f>
        <v>五冶钢构龙泉东洪片区（70亩、85亩）住宅商业及配套工程项目</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_xlfn._xlws.FILTER(辅助信息!D:D,辅助信息!E:E=B4600)</f>
        <v>五冶钢构龙泉东洪片区（70亩、85亩）住宅商业及配套工程项目</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_xlfn._xlws.FILTER(辅助信息!D:D,辅助信息!E:E=B4601)</f>
        <v>五冶钢构龙泉东洪片区（70亩、85亩）住宅商业及配套工程项目</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_xlfn._xlws.FILTER(辅助信息!D:D,辅助信息!E:E=B4606)</f>
        <v>商投建工达州中医药科技园</v>
      </c>
    </row>
    <row r="4607" hidden="1" spans="2:18">
      <c r="B4607" s="125" t="s">
        <v>203</v>
      </c>
      <c r="C4607" s="59">
        <v>45946</v>
      </c>
      <c r="D4607" s="109" t="str">
        <f>VLOOKUP(B4607,辅助信息!E:K,7,FALSE)</f>
        <v>JWDDCD2025051800044</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_xlfn._xlws.FILTER(辅助信息!D:D,辅助信息!E:E=B4607)</f>
        <v>五冶建设成都怡心湖片区及龙泉驿医院等项目</v>
      </c>
    </row>
    <row r="4608" hidden="1" spans="2:18">
      <c r="B4608" s="125" t="s">
        <v>203</v>
      </c>
      <c r="C4608" s="59">
        <v>45946</v>
      </c>
      <c r="D4608" s="109" t="str">
        <f>VLOOKUP(B4608,辅助信息!E:K,7,FALSE)</f>
        <v>JWDDCD2025051800044</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_xlfn._xlws.FILTER(辅助信息!D:D,辅助信息!E:E=B4608)</f>
        <v>五冶建设成都怡心湖片区及龙泉驿医院等项目</v>
      </c>
    </row>
    <row r="4609" hidden="1" spans="2:18">
      <c r="B4609" s="125" t="s">
        <v>203</v>
      </c>
      <c r="C4609" s="59">
        <v>45946</v>
      </c>
      <c r="D4609" s="109" t="str">
        <f>VLOOKUP(B4609,辅助信息!E:K,7,FALSE)</f>
        <v>JWDDCD2025051800044</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_xlfn._xlws.FILTER(辅助信息!D:D,辅助信息!E:E=B4609)</f>
        <v>五冶建设成都怡心湖片区及龙泉驿医院等项目</v>
      </c>
    </row>
    <row r="4610" hidden="1" spans="2:18">
      <c r="B4610" s="125" t="s">
        <v>203</v>
      </c>
      <c r="C4610" s="59">
        <v>45946</v>
      </c>
      <c r="D4610" s="109" t="str">
        <f>VLOOKUP(B4610,辅助信息!E:K,7,FALSE)</f>
        <v>JWDDCD2025051800044</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_xlfn._xlws.FILTER(辅助信息!D:D,辅助信息!E:E=B4610)</f>
        <v>五冶建设成都怡心湖片区及龙泉驿医院等项目</v>
      </c>
    </row>
    <row r="4611" hidden="1" spans="2:18">
      <c r="B4611" s="125" t="s">
        <v>203</v>
      </c>
      <c r="C4611" s="59">
        <v>45946</v>
      </c>
      <c r="D4611" s="109" t="str">
        <f>VLOOKUP(B4611,辅助信息!E:K,7,FALSE)</f>
        <v>JWDDCD2025051800044</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_xlfn._xlws.FILTER(辅助信息!D:D,辅助信息!E:E=B4611)</f>
        <v>五冶建设成都怡心湖片区及龙泉驿医院等项目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_xlfn._xlws.FILTER(辅助信息!D:D,辅助信息!E:E=B4612)</f>
        <v>五冶钢构龙泉东洪片区（70亩、85亩）住宅商业及配套工程项目</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_xlfn._xlws.FILTER(辅助信息!D:D,辅助信息!E:E=B4613)</f>
        <v>五冶钢构龙泉东洪片区（70亩、85亩）住宅商业及配套工程项目</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_xlfn._xlws.FILTER(辅助信息!D:D,辅助信息!E:E=B4614)</f>
        <v>五冶钢构龙泉东洪片区（70亩、85亩）住宅商业及配套工程项目</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_xlfn._xlws.FILTER(辅助信息!D:D,辅助信息!E:E=B4615)</f>
        <v>五冶钢构龙泉东洪片区（70亩、85亩）住宅商业及配套工程项目</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_xlfn._xlws.FILTER(辅助信息!D:D,辅助信息!E:E=B4616)</f>
        <v>五冶钢构龙泉东洪片区（70亩、85亩）住宅商业及配套工程项目</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_xlfn._xlws.FILTER(辅助信息!D:D,辅助信息!E:E=B4617)</f>
        <v>五冶钢构龙泉东洪片区（70亩、85亩）住宅商业及配套工程项目</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_xlfn._xlws.FILTER(辅助信息!D:D,辅助信息!E:E=B4618)</f>
        <v>五冶钢构龙泉东洪片区（70亩、85亩）住宅商业及配套工程项目</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_xlfn._xlws.FILTER(辅助信息!D:D,辅助信息!E:E=B4619)</f>
        <v>五冶钢构龙泉东洪片区（70亩、85亩）住宅商业及配套工程项目</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_xlfn._xlws.FILTER(辅助信息!D:D,辅助信息!E:E=B4620)</f>
        <v>五冶钢构龙泉东洪片区（70亩、85亩）住宅商业及配套工程项目</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_xlfn._xlws.FILTER(辅助信息!D:D,辅助信息!E:E=B4621)</f>
        <v>五冶钢构龙泉东洪片区（70亩、85亩）住宅商业及配套工程项目</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_xlfn._xlws.FILTER(辅助信息!D:D,辅助信息!E:E=B4622)</f>
        <v>五冶钢构龙泉东洪片区（70亩、85亩）住宅商业及配套工程项目</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_xlfn._xlws.FILTER(辅助信息!D:D,辅助信息!E:E=B4623)</f>
        <v>五冶钢构龙泉东洪片区（70亩、85亩）住宅商业及配套工程项目</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_xlfn._xlws.FILTER(辅助信息!D:D,辅助信息!E:E=B4624)</f>
        <v>五冶钢构龙泉东洪片区（70亩、85亩）住宅商业及配套工程项目</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9</v>
      </c>
      <c r="Q4635" s="18" t="str">
        <f>VLOOKUP(B4635,辅助信息!E:M,9,FALSE)</f>
        <v>ZTWM-CDGS-XS-2025-0033-中铁武汉电气化局集团有限公司成达万高速铁路强电工程项目</v>
      </c>
      <c r="R4635" s="18" t="str">
        <f>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703" si="228">IF(OR(M4640="",N4640&lt;&gt;""),"",MAX(M4640-TODAY(),0))</f>
        <v/>
      </c>
      <c r="P4640" s="51" t="str">
        <f ca="1" t="shared" ref="P4640:P4703" si="229">IF(M4640="","",IF(N4640&lt;&gt;"",MAX(N4640-M4640,0),IF(TODAY()&gt;M4640,TODAY()-M4640,0)))</f>
        <v/>
      </c>
      <c r="Q4640" s="18" t="str">
        <f>VLOOKUP(B4640,辅助信息!E:M,9,FALSE)</f>
        <v>ZTWM-CDGS-XS-2024-0134-商投建工达州中医药科技成果示范园项目</v>
      </c>
      <c r="R4640" s="18" t="str">
        <f>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_xlfn._xlws.FILTER(辅助信息!D:D,辅助信息!E:E=B4644)</f>
        <v>五冶钢构龙泉东洪片区（70亩、85亩）住宅商业及配套工程项目</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_xlfn._xlws.FILTER(辅助信息!D:D,辅助信息!E:E=B4645)</f>
        <v>五冶钢构龙泉东洪片区（70亩、85亩）住宅商业及配套工程项目</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_xlfn._xlws.FILTER(辅助信息!D:D,辅助信息!E:E=B4646)</f>
        <v>五冶钢构龙泉东洪片区（70亩、85亩）住宅商业及配套工程项目</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_xlfn._xlws.FILTER(辅助信息!D:D,辅助信息!E:E=B4647)</f>
        <v>五冶钢构龙泉东洪片区（70亩、85亩）住宅商业及配套工程项目</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_xlfn._xlws.FILTER(辅助信息!D:D,辅助信息!E:E=B4648)</f>
        <v>五冶钢构龙泉东洪片区（70亩、85亩）住宅商业及配套工程项目</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_xlfn._xlws.FILTER(辅助信息!D:D,辅助信息!E:E=B4649)</f>
        <v>五冶钢构龙泉东洪片区（70亩、85亩）住宅商业及配套工程项目</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_xlfn._xlws.FILTER(辅助信息!D:D,辅助信息!E:E=B4656)</f>
        <v>中铁科研院宜宾泥溪项目</v>
      </c>
    </row>
    <row r="4657" spans="2:18">
      <c r="B4657" s="125" t="s">
        <v>232</v>
      </c>
      <c r="C4657" s="59">
        <v>45950</v>
      </c>
      <c r="D4657" s="109" t="str">
        <f>VLOOKUP(B4657,辅助信息!E:K,7,FALSE)</f>
        <v>JWDDCD2025052800131</v>
      </c>
      <c r="E4657" s="109" t="str">
        <f>VLOOKUP(F4657,辅助信息!A:B,2,FALSE)</f>
        <v>螺纹钢</v>
      </c>
      <c r="F4657" s="120" t="s">
        <v>21</v>
      </c>
      <c r="G4657" s="119">
        <v>20</v>
      </c>
      <c r="H4657" s="123" t="str">
        <f>IF(SUMIFS('[1]2025年已发货'!$E:$E,'[1]2025年已发货'!$F:$F,C4657,'[1]2025年已发货'!$C:$C,F4657,'[1]2025年已发货'!$G:$G,I4657,'[1]2025年已发货'!$H:$H,J4657)=0,"未发货",SUMIFS('[1]2025年已发货'!$E:$E,'[1]2025年已发货'!$F:$F,C4657,'[1]2025年已发货'!$C:$C,F4657,'[1]2025年已发货'!$G:$G,I4657,'[1]2025年已发货'!$H:$H,J4657))</f>
        <v>未发货</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 t="shared" si="228"/>
        <v>0</v>
      </c>
      <c r="P4657" s="51">
        <f ca="1" t="shared" si="229"/>
        <v>6</v>
      </c>
      <c r="Q4657" s="18" t="str">
        <f>VLOOKUP(B4657,辅助信息!E:M,9,FALSE)</f>
        <v>ZTWM-CDGS-XS-2024-0134-商投建工达州中医药科技成果示范园项目</v>
      </c>
      <c r="R4657" s="18" t="str">
        <f>_xlfn._xlws.FILTER(辅助信息!D:D,辅助信息!E:E=B4657)</f>
        <v>商投建工达州中医药科技园</v>
      </c>
    </row>
    <row r="4658" spans="2:18">
      <c r="B4658" s="125" t="s">
        <v>232</v>
      </c>
      <c r="C4658" s="59">
        <v>45950</v>
      </c>
      <c r="D4658" s="109" t="str">
        <f>VLOOKUP(B4658,辅助信息!E:K,7,FALSE)</f>
        <v>JWDDCD2025052800131</v>
      </c>
      <c r="E4658" s="109" t="str">
        <f>VLOOKUP(F4658,辅助信息!A:B,2,FALSE)</f>
        <v>螺纹钢</v>
      </c>
      <c r="F4658" s="120" t="s">
        <v>58</v>
      </c>
      <c r="G4658" s="119">
        <v>20</v>
      </c>
      <c r="H4658" s="123" t="str">
        <f>IF(SUMIFS('[1]2025年已发货'!$E:$E,'[1]2025年已发货'!$F:$F,C4658,'[1]2025年已发货'!$C:$C,F4658,'[1]2025年已发货'!$G:$G,I4658,'[1]2025年已发货'!$H:$H,J4658)=0,"未发货",SUMIFS('[1]2025年已发货'!$E:$E,'[1]2025年已发货'!$F:$F,C4658,'[1]2025年已发货'!$C:$C,F4658,'[1]2025年已发货'!$G:$G,I4658,'[1]2025年已发货'!$H:$H,J4658))</f>
        <v>未发货</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 t="shared" si="228"/>
        <v>0</v>
      </c>
      <c r="P4658" s="51">
        <f ca="1" t="shared" si="229"/>
        <v>6</v>
      </c>
      <c r="Q4658" s="18" t="str">
        <f>VLOOKUP(B4658,辅助信息!E:M,9,FALSE)</f>
        <v>ZTWM-CDGS-XS-2024-0134-商投建工达州中医药科技成果示范园项目</v>
      </c>
      <c r="R4658" s="18" t="str">
        <f>_xlfn._xlws.FILTER(辅助信息!D:D,辅助信息!E:E=B4658)</f>
        <v>商投建工达州中医药科技园</v>
      </c>
    </row>
    <row r="4659" spans="2:18">
      <c r="B4659" s="125" t="s">
        <v>232</v>
      </c>
      <c r="C4659" s="59">
        <v>45950</v>
      </c>
      <c r="D4659" s="109" t="str">
        <f>VLOOKUP(B4659,辅助信息!E:K,7,FALSE)</f>
        <v>JWDDCD2025052800131</v>
      </c>
      <c r="E4659" s="109" t="str">
        <f>VLOOKUP(F4659,辅助信息!A:B,2,FALSE)</f>
        <v>螺纹钢</v>
      </c>
      <c r="F4659" s="120" t="s">
        <v>19</v>
      </c>
      <c r="G4659" s="119">
        <v>6</v>
      </c>
      <c r="H4659" s="123"/>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 t="shared" si="228"/>
        <v>0</v>
      </c>
      <c r="P4659" s="51">
        <f ca="1" t="shared" si="229"/>
        <v>6</v>
      </c>
      <c r="Q4659" s="18" t="str">
        <f>VLOOKUP(B4659,辅助信息!E:M,9,FALSE)</f>
        <v>ZTWM-CDGS-XS-2024-0134-商投建工达州中医药科技成果示范园项目</v>
      </c>
      <c r="R4659" s="18" t="str">
        <f>_xlfn._xlws.FILTER(辅助信息!D:D,辅助信息!E:E=B4659)</f>
        <v>商投建工达州中医药科技园</v>
      </c>
    </row>
    <row r="4660"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 t="shared" si="228"/>
        <v>0</v>
      </c>
      <c r="P4660" s="51">
        <f ca="1" t="shared" si="229"/>
        <v>6</v>
      </c>
      <c r="Q4660" s="18" t="str">
        <f>VLOOKUP(B4660,辅助信息!E:M,9,FALSE)</f>
        <v>ZTWM-CDGS-XS-2024-0134-商投建工达州中医药科技成果示范园项目</v>
      </c>
      <c r="R4660" s="18" t="str">
        <f>_xlfn._xlws.FILTER(辅助信息!D:D,辅助信息!E:E=B4660)</f>
        <v>商投建工达州中医药科技园</v>
      </c>
    </row>
    <row r="4661" spans="2:18">
      <c r="B4661" s="125" t="s">
        <v>68</v>
      </c>
      <c r="C4661" s="59">
        <v>45950</v>
      </c>
      <c r="D4661" s="109" t="str">
        <f>VLOOKUP(B4661,辅助信息!E:K,7,FALSE)</f>
        <v>JWDDCD2025052800131</v>
      </c>
      <c r="E4661" s="109" t="str">
        <f>VLOOKUP(F4661,辅助信息!A:B,2,FALSE)</f>
        <v>螺纹钢</v>
      </c>
      <c r="F4661" s="120" t="s">
        <v>33</v>
      </c>
      <c r="G4661" s="119">
        <v>3</v>
      </c>
      <c r="H4661" s="123" t="str">
        <f>IF(SUMIFS('[1]2025年已发货'!$E:$E,'[1]2025年已发货'!$F:$F,C4661,'[1]2025年已发货'!$C:$C,F4661,'[1]2025年已发货'!$G:$G,I4661,'[1]2025年已发货'!$H:$H,J4661)=0,"未发货",SUMIFS('[1]2025年已发货'!$E:$E,'[1]2025年已发货'!$F:$F,C4661,'[1]2025年已发货'!$C:$C,F4661,'[1]2025年已发货'!$G:$G,I4661,'[1]2025年已发货'!$H:$H,J4661))</f>
        <v>未发货</v>
      </c>
      <c r="I4661" s="109" t="str">
        <f>VLOOKUP(B4661,辅助信息!E:I,3,FALSE)</f>
        <v>（商投建工达州中医药科技园-2工区-景观桥）达州市通川区达州中医药职业学院犀牛大道北段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 t="shared" si="228"/>
        <v>0</v>
      </c>
      <c r="P4661" s="51">
        <f ca="1" t="shared" si="229"/>
        <v>6</v>
      </c>
      <c r="Q4661" s="18" t="str">
        <f>VLOOKUP(B4661,辅助信息!E:M,9,FALSE)</f>
        <v>ZTWM-CDGS-XS-2024-0134-商投建工达州中医药科技成果示范园项目</v>
      </c>
      <c r="R4661" s="18" t="str">
        <f>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 t="shared" si="228"/>
        <v/>
      </c>
      <c r="P4662" s="51" t="str">
        <f ca="1" t="shared" si="229"/>
        <v/>
      </c>
      <c r="Q4662" s="18" t="str">
        <f>VLOOKUP(B4662,辅助信息!E:M,9,FALSE)</f>
        <v>ZTWM-CDGS-XS-2024-0134-商投建工达州中医药科技成果示范园项目</v>
      </c>
      <c r="R4662" s="18" t="str">
        <f>_xlfn._xlws.FILTER(辅助信息!D:D,辅助信息!E:E=B4662)</f>
        <v>商投建工达州中医药科技园</v>
      </c>
    </row>
    <row r="4663" hidden="1" spans="2:18">
      <c r="B4663" s="125" t="s">
        <v>203</v>
      </c>
      <c r="C4663" s="59">
        <v>45948</v>
      </c>
      <c r="D4663" s="109" t="str">
        <f>VLOOKUP(B4663,辅助信息!E:K,7,FALSE)</f>
        <v>JWDDCD2025051800044</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 t="shared" si="228"/>
        <v/>
      </c>
      <c r="P4663" s="51" t="str">
        <f ca="1" t="shared" si="229"/>
        <v/>
      </c>
      <c r="Q4663" s="18" t="str">
        <f>VLOOKUP(B4663,辅助信息!E:M,9,FALSE)</f>
        <v>ZTWM-CDGS-XS-2025-0073-五冶天府-成都怡心湖片区及龙泉驿医院等项目</v>
      </c>
      <c r="R4663" s="18" t="str">
        <f>_xlfn._xlws.FILTER(辅助信息!D:D,辅助信息!E:E=B4663)</f>
        <v>五冶建设成都怡心湖片区及龙泉驿医院等项目</v>
      </c>
    </row>
    <row r="4664" hidden="1" spans="2:18">
      <c r="B4664" s="125" t="s">
        <v>203</v>
      </c>
      <c r="C4664" s="59">
        <v>45948</v>
      </c>
      <c r="D4664" s="109" t="str">
        <f>VLOOKUP(B4664,辅助信息!E:K,7,FALSE)</f>
        <v>JWDDCD2025051800044</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 t="shared" si="228"/>
        <v/>
      </c>
      <c r="P4664" s="51" t="str">
        <f ca="1" t="shared" si="229"/>
        <v/>
      </c>
      <c r="Q4664" s="18" t="str">
        <f>VLOOKUP(B4664,辅助信息!E:M,9,FALSE)</f>
        <v>ZTWM-CDGS-XS-2025-0073-五冶天府-成都怡心湖片区及龙泉驿医院等项目</v>
      </c>
      <c r="R4664" s="18" t="str">
        <f>_xlfn._xlws.FILTER(辅助信息!D:D,辅助信息!E:E=B4664)</f>
        <v>五冶建设成都怡心湖片区及龙泉驿医院等项目</v>
      </c>
    </row>
    <row r="4665" hidden="1" spans="2:18">
      <c r="B4665" s="125" t="s">
        <v>203</v>
      </c>
      <c r="C4665" s="59">
        <v>45948</v>
      </c>
      <c r="D4665" s="109" t="str">
        <f>VLOOKUP(B4665,辅助信息!E:K,7,FALSE)</f>
        <v>JWDDCD2025051800044</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 t="shared" si="228"/>
        <v/>
      </c>
      <c r="P4665" s="51" t="str">
        <f ca="1" t="shared" si="229"/>
        <v/>
      </c>
      <c r="Q4665" s="18" t="str">
        <f>VLOOKUP(B4665,辅助信息!E:M,9,FALSE)</f>
        <v>ZTWM-CDGS-XS-2025-0073-五冶天府-成都怡心湖片区及龙泉驿医院等项目</v>
      </c>
      <c r="R4665" s="18" t="str">
        <f>_xlfn._xlws.FILTER(辅助信息!D:D,辅助信息!E:E=B4665)</f>
        <v>五冶建设成都怡心湖片区及龙泉驿医院等项目</v>
      </c>
    </row>
    <row r="4666"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 t="shared" si="228"/>
        <v>0</v>
      </c>
      <c r="P4666" s="51">
        <f ca="1" t="shared" si="229"/>
        <v>2</v>
      </c>
      <c r="Q4666" s="18" t="str">
        <f>VLOOKUP(B4666,辅助信息!E:M,9,FALSE)</f>
        <v>ZTWM-CDGS-XS-2025-0156-五冶钢构-2025年九月第一批次钢筋采购合同(三圣乡项目)-中铁物贸成都公司</v>
      </c>
      <c r="R4666" s="18" t="str">
        <f>_xlfn._xlws.FILTER(辅助信息!D:D,辅助信息!E:E=B4666)</f>
        <v>五冶钢构龙泉东洪片区（70亩、85亩）住宅商业及配套工程项目</v>
      </c>
    </row>
    <row r="4667"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 t="shared" si="228"/>
        <v>0</v>
      </c>
      <c r="P4667" s="51">
        <f ca="1" t="shared" si="229"/>
        <v>2</v>
      </c>
      <c r="Q4667" s="18" t="str">
        <f>VLOOKUP(B4667,辅助信息!E:M,9,FALSE)</f>
        <v>ZTWM-CDGS-XS-2025-0156-五冶钢构-2025年九月第一批次钢筋采购合同(三圣乡项目)-中铁物贸成都公司</v>
      </c>
      <c r="R4667" s="18" t="str">
        <f>_xlfn._xlws.FILTER(辅助信息!D:D,辅助信息!E:E=B4667)</f>
        <v>五冶钢构龙泉东洪片区（70亩、85亩）住宅商业及配套工程项目</v>
      </c>
    </row>
    <row r="4668"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 t="shared" si="228"/>
        <v>0</v>
      </c>
      <c r="P4668" s="51">
        <f ca="1" t="shared" si="229"/>
        <v>2</v>
      </c>
      <c r="Q4668" s="18" t="str">
        <f>VLOOKUP(B4668,辅助信息!E:M,9,FALSE)</f>
        <v>ZTWM-CDGS-XS-2025-0156-五冶钢构-2025年九月第一批次钢筋采购合同(三圣乡项目)-中铁物贸成都公司</v>
      </c>
      <c r="R4668" s="18" t="str">
        <f>_xlfn._xlws.FILTER(辅助信息!D:D,辅助信息!E:E=B4668)</f>
        <v>五冶钢构龙泉东洪片区（70亩、85亩）住宅商业及配套工程项目</v>
      </c>
    </row>
    <row r="4669"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 t="shared" si="228"/>
        <v>0</v>
      </c>
      <c r="P4669" s="51">
        <f ca="1" t="shared" si="229"/>
        <v>2</v>
      </c>
      <c r="Q4669" s="18" t="str">
        <f>VLOOKUP(B4669,辅助信息!E:M,9,FALSE)</f>
        <v>ZTWM-CDGS-XS-2025-0156-五冶钢构-2025年九月第一批次钢筋采购合同(三圣乡项目)-中铁物贸成都公司</v>
      </c>
      <c r="R4669" s="18" t="str">
        <f>_xlfn._xlws.FILTER(辅助信息!D:D,辅助信息!E:E=B4669)</f>
        <v>五冶钢构龙泉东洪片区（70亩、85亩）住宅商业及配套工程项目</v>
      </c>
    </row>
    <row r="4670" spans="2:18">
      <c r="B4670" s="125" t="s">
        <v>229</v>
      </c>
      <c r="C4670" s="59">
        <v>45950</v>
      </c>
      <c r="D4670" s="109" t="str">
        <f>VLOOKUP(B4670,辅助信息!E:K,7,FALSE)</f>
        <v>JWDDCD2025092400212</v>
      </c>
      <c r="E4670" s="109" t="str">
        <f>VLOOKUP(F4670,辅助信息!A:B,2,FALSE)</f>
        <v>盘螺</v>
      </c>
      <c r="F4670" s="109" t="s">
        <v>41</v>
      </c>
      <c r="G4670" s="110">
        <v>62</v>
      </c>
      <c r="H4670" s="123" t="str">
        <f>IF(SUMIFS('[1]2025年已发货'!$E:$E,'[1]2025年已发货'!$F:$F,C4670,'[1]2025年已发货'!$C:$C,F4670,'[1]2025年已发货'!$G:$G,I4670,'[1]2025年已发货'!$H:$H,J4670)=0,"未发货",SUMIFS('[1]2025年已发货'!$E:$E,'[1]2025年已发货'!$F:$F,C4670,'[1]2025年已发货'!$C:$C,F4670,'[1]2025年已发货'!$G:$G,I4670,'[1]2025年已发货'!$H:$H,J4670))</f>
        <v>未发货</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 t="shared" si="228"/>
        <v>0</v>
      </c>
      <c r="P4670" s="51">
        <f ca="1" t="shared" si="229"/>
        <v>2</v>
      </c>
      <c r="Q4670" s="18" t="str">
        <f>VLOOKUP(B4670,辅助信息!E:M,9,FALSE)</f>
        <v>ZTWM-CDGS-XS-2025-0156-五冶钢构-2025年九月第一批次钢筋采购合同(三圣乡项目)-中铁物贸成都公司</v>
      </c>
      <c r="R4670" s="18" t="str">
        <f>_xlfn._xlws.FILTER(辅助信息!D:D,辅助信息!E:E=B4670)</f>
        <v>五冶钢构龙泉东洪片区（70亩、85亩）住宅商业及配套工程项目</v>
      </c>
    </row>
    <row r="4671" spans="2:18">
      <c r="B4671" s="125" t="s">
        <v>229</v>
      </c>
      <c r="C4671" s="59">
        <v>45950</v>
      </c>
      <c r="D4671" s="109" t="str">
        <f>VLOOKUP(B4671,辅助信息!E:K,7,FALSE)</f>
        <v>JWDDCD2025092400212</v>
      </c>
      <c r="E4671" s="109" t="str">
        <f>VLOOKUP(F4671,辅助信息!A:B,2,FALSE)</f>
        <v>盘螺</v>
      </c>
      <c r="F4671" s="109" t="s">
        <v>49</v>
      </c>
      <c r="G4671" s="110">
        <v>6</v>
      </c>
      <c r="H4671" s="123" t="str">
        <f>IF(SUMIFS('[1]2025年已发货'!$E:$E,'[1]2025年已发货'!$F:$F,C4671,'[1]2025年已发货'!$C:$C,F4671,'[1]2025年已发货'!$G:$G,I4671,'[1]2025年已发货'!$H:$H,J4671)=0,"未发货",SUMIFS('[1]2025年已发货'!$E:$E,'[1]2025年已发货'!$F:$F,C4671,'[1]2025年已发货'!$C:$C,F4671,'[1]2025年已发货'!$G:$G,I4671,'[1]2025年已发货'!$H:$H,J4671))</f>
        <v>未发货</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 t="shared" si="228"/>
        <v>0</v>
      </c>
      <c r="P4671" s="51">
        <f ca="1" t="shared" si="229"/>
        <v>2</v>
      </c>
      <c r="Q4671" s="18" t="str">
        <f>VLOOKUP(B4671,辅助信息!E:M,9,FALSE)</f>
        <v>ZTWM-CDGS-XS-2025-0156-五冶钢构-2025年九月第一批次钢筋采购合同(三圣乡项目)-中铁物贸成都公司</v>
      </c>
      <c r="R4671" s="18" t="str">
        <f>_xlfn._xlws.FILTER(辅助信息!D:D,辅助信息!E:E=B4671)</f>
        <v>五冶钢构龙泉东洪片区（70亩、85亩）住宅商业及配套工程项目</v>
      </c>
    </row>
    <row r="4672" spans="2:18">
      <c r="B4672" s="125" t="s">
        <v>229</v>
      </c>
      <c r="C4672" s="59">
        <v>45950</v>
      </c>
      <c r="D4672" s="109" t="str">
        <f>VLOOKUP(B4672,辅助信息!E:K,7,FALSE)</f>
        <v>JWDDCD2025092400212</v>
      </c>
      <c r="E4672" s="109" t="str">
        <f>VLOOKUP(F4672,辅助信息!A:B,2,FALSE)</f>
        <v>盘螺</v>
      </c>
      <c r="F4672" s="109" t="s">
        <v>40</v>
      </c>
      <c r="G4672" s="110">
        <v>109</v>
      </c>
      <c r="H4672" s="123" t="str">
        <f>IF(SUMIFS('[1]2025年已发货'!$E:$E,'[1]2025年已发货'!$F:$F,C4672,'[1]2025年已发货'!$C:$C,F4672,'[1]2025年已发货'!$G:$G,I4672,'[1]2025年已发货'!$H:$H,J4672)=0,"未发货",SUMIFS('[1]2025年已发货'!$E:$E,'[1]2025年已发货'!$F:$F,C4672,'[1]2025年已发货'!$C:$C,F4672,'[1]2025年已发货'!$G:$G,I4672,'[1]2025年已发货'!$H:$H,J4672))</f>
        <v>未发货</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 t="shared" si="228"/>
        <v>0</v>
      </c>
      <c r="P4672" s="51">
        <f ca="1" t="shared" si="229"/>
        <v>2</v>
      </c>
      <c r="Q4672" s="18" t="str">
        <f>VLOOKUP(B4672,辅助信息!E:M,9,FALSE)</f>
        <v>ZTWM-CDGS-XS-2025-0156-五冶钢构-2025年九月第一批次钢筋采购合同(三圣乡项目)-中铁物贸成都公司</v>
      </c>
      <c r="R4672" s="18" t="str">
        <f>_xlfn._xlws.FILTER(辅助信息!D:D,辅助信息!E:E=B4672)</f>
        <v>五冶钢构龙泉东洪片区（70亩、85亩）住宅商业及配套工程项目</v>
      </c>
    </row>
    <row r="4673" spans="2:18">
      <c r="B4673" s="125" t="s">
        <v>225</v>
      </c>
      <c r="C4673" s="59">
        <v>45950</v>
      </c>
      <c r="D4673" s="109" t="str">
        <f>VLOOKUP(B4673,辅助信息!E:K,7,FALSE)</f>
        <v>JWDDCD2025092400210</v>
      </c>
      <c r="E4673" s="109" t="str">
        <f>VLOOKUP(F4673,辅助信息!A:B,2,FALSE)</f>
        <v>盘螺</v>
      </c>
      <c r="F4673" s="109" t="s">
        <v>26</v>
      </c>
      <c r="G4673" s="110">
        <v>14</v>
      </c>
      <c r="H4673" s="123" t="str">
        <f>IF(SUMIFS('[1]2025年已发货'!$E:$E,'[1]2025年已发货'!$F:$F,C4673,'[1]2025年已发货'!$C:$C,F4673,'[1]2025年已发货'!$G:$G,I4673,'[1]2025年已发货'!$H:$H,J4673)=0,"未发货",SUMIFS('[1]2025年已发货'!$E:$E,'[1]2025年已发货'!$F:$F,C4673,'[1]2025年已发货'!$C:$C,F4673,'[1]2025年已发货'!$G:$G,I4673,'[1]2025年已发货'!$H:$H,J4673))</f>
        <v>未发货</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 t="shared" si="228"/>
        <v>0</v>
      </c>
      <c r="P4673" s="51">
        <f ca="1" t="shared" si="229"/>
        <v>2</v>
      </c>
      <c r="Q4673" s="18" t="str">
        <f>VLOOKUP(B4673,辅助信息!E:M,9,FALSE)</f>
        <v>ZTWM-CDGS-XS-2025-0156-五冶钢构-2025年九月第一批次钢筋采购合同(三圣乡项目)-中铁物贸成都公司</v>
      </c>
      <c r="R4673" s="18" t="str">
        <f>_xlfn._xlws.FILTER(辅助信息!D:D,辅助信息!E:E=B4673)</f>
        <v>五冶钢构龙泉东洪片区（70亩、85亩）住宅商业及配套工程项目</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 t="shared" si="228"/>
        <v/>
      </c>
      <c r="P4674" s="51" t="str">
        <f ca="1" t="shared" si="229"/>
        <v/>
      </c>
      <c r="Q4674" s="18" t="str">
        <f>VLOOKUP(B4674,辅助信息!E:M,9,FALSE)</f>
        <v>ZTWM-CDGS-XS-2025-0033-中铁武汉电气化局集团有限公司成达万高速铁路强电工程项目</v>
      </c>
      <c r="R4674" s="18" t="str">
        <f>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 t="shared" si="228"/>
        <v/>
      </c>
      <c r="P4675" s="51" t="str">
        <f ca="1" t="shared" si="229"/>
        <v/>
      </c>
      <c r="Q4675" s="18" t="str">
        <f>VLOOKUP(B4675,辅助信息!E:M,9,FALSE)</f>
        <v>ZTWM-CDGS-XS-2025-0033-中铁武汉电气化局集团有限公司成达万高速铁路强电工程项目</v>
      </c>
      <c r="R4675" s="18" t="str">
        <f>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 t="shared" si="228"/>
        <v/>
      </c>
      <c r="P4676" s="51" t="str">
        <f ca="1" t="shared" si="229"/>
        <v/>
      </c>
      <c r="Q4676" s="18" t="str">
        <f>VLOOKUP(B4676,辅助信息!E:M,9,FALSE)</f>
        <v>ZTWM-CDGS-XS-2025-0033-中铁武汉电气化局集团有限公司成达万高速铁路强电工程项目</v>
      </c>
      <c r="R4676" s="18" t="str">
        <f>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 t="shared" si="228"/>
        <v/>
      </c>
      <c r="P4677" s="51" t="str">
        <f ca="1" t="shared" si="229"/>
        <v/>
      </c>
      <c r="Q4677" s="18" t="str">
        <f>VLOOKUP(B4677,辅助信息!E:M,9,FALSE)</f>
        <v>ZTWM-CDGS-XS-2025-0033-中铁武汉电气化局集团有限公司成达万高速铁路强电工程项目</v>
      </c>
      <c r="R4677" s="18" t="str">
        <f>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 t="shared" si="228"/>
        <v/>
      </c>
      <c r="P4678" s="51" t="str">
        <f ca="1" t="shared" si="229"/>
        <v/>
      </c>
      <c r="Q4678" s="18" t="str">
        <f>VLOOKUP(B4678,辅助信息!E:M,9,FALSE)</f>
        <v>ZTWM-CDGS-XS-2025-0033-中铁武汉电气化局集团有限公司成达万高速铁路强电工程项目</v>
      </c>
      <c r="R4678" s="18" t="str">
        <f>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 t="shared" si="228"/>
        <v>0</v>
      </c>
      <c r="P4679" s="51">
        <f ca="1" t="shared" si="229"/>
        <v>9</v>
      </c>
      <c r="Q4679" s="18" t="str">
        <f>VLOOKUP(B4679,辅助信息!E:M,9,FALSE)</f>
        <v>ZTWM-CDGS-XS-2025-0033-中铁武汉电气化局集团有限公司成达万高速铁路强电工程项目</v>
      </c>
      <c r="R4679" s="18" t="str">
        <f>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 t="shared" si="228"/>
        <v/>
      </c>
      <c r="P4680" s="51" t="str">
        <f ca="1" t="shared" si="229"/>
        <v/>
      </c>
      <c r="Q4680" s="18" t="str">
        <f>VLOOKUP(B4680,辅助信息!E:M,9,FALSE)</f>
        <v>ZTWM-CDGS-XS-2024-0134-商投建工达州中医药科技成果示范园项目</v>
      </c>
      <c r="R4680" s="18" t="str">
        <f>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 t="shared" si="228"/>
        <v/>
      </c>
      <c r="P4681" s="51" t="str">
        <f ca="1" t="shared" si="229"/>
        <v/>
      </c>
      <c r="Q4681" s="18" t="str">
        <f>VLOOKUP(B4681,辅助信息!E:M,9,FALSE)</f>
        <v>ZTWM-CDGS-XS-2024-0134-商投建工达州中医药科技成果示范园项目</v>
      </c>
      <c r="R4681" s="18" t="str">
        <f>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 t="shared" si="228"/>
        <v/>
      </c>
      <c r="P4682" s="51" t="str">
        <f ca="1" t="shared" si="229"/>
        <v/>
      </c>
      <c r="Q4682" s="18" t="str">
        <f>VLOOKUP(B4682,辅助信息!E:M,9,FALSE)</f>
        <v>ZTWM-CDGS-XS-2024-0134-商投建工达州中医药科技成果示范园项目</v>
      </c>
      <c r="R4682" s="18" t="str">
        <f>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 t="shared" si="228"/>
        <v/>
      </c>
      <c r="P4683" s="51" t="str">
        <f ca="1" t="shared" si="229"/>
        <v/>
      </c>
      <c r="Q4683" s="18" t="str">
        <f>VLOOKUP(B4683,辅助信息!E:M,9,FALSE)</f>
        <v>ZTWM-CDGS-XS-2024-0134-商投建工达州中医药科技成果示范园项目</v>
      </c>
      <c r="R4683" s="18" t="str">
        <f>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 t="shared" si="228"/>
        <v/>
      </c>
      <c r="P4684" s="51" t="str">
        <f ca="1" t="shared" si="229"/>
        <v/>
      </c>
      <c r="Q4684" s="18" t="str">
        <f>VLOOKUP(B4684,辅助信息!E:M,9,FALSE)</f>
        <v>ZTWM-CDGS-XS-2024-0134-商投建工达州中医药科技成果示范园项目</v>
      </c>
      <c r="R4684" s="18" t="str">
        <f>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 t="shared" si="228"/>
        <v/>
      </c>
      <c r="P4685" s="51" t="str">
        <f ca="1" t="shared" si="229"/>
        <v/>
      </c>
      <c r="Q4685" s="18" t="str">
        <f>VLOOKUP(B4685,辅助信息!E:M,9,FALSE)</f>
        <v>ZTWM-CDGS-XS-2024-0134-商投建工达州中医药科技成果示范园项目</v>
      </c>
      <c r="R4685" s="18" t="str">
        <f>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 t="shared" si="228"/>
        <v/>
      </c>
      <c r="P4686" s="51" t="str">
        <f ca="1" t="shared" si="229"/>
        <v/>
      </c>
      <c r="Q4686" s="18" t="str">
        <f>VLOOKUP(B4686,辅助信息!E:M,9,FALSE)</f>
        <v>ZTWM-CDGS-XS-2024-0134-商投建工达州中医药科技成果示范园项目</v>
      </c>
      <c r="R4686" s="18" t="str">
        <f>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 t="shared" si="228"/>
        <v/>
      </c>
      <c r="P4687" s="51" t="str">
        <f ca="1" t="shared" si="229"/>
        <v/>
      </c>
      <c r="Q4687" s="18" t="str">
        <f>VLOOKUP(B4687,辅助信息!E:M,9,FALSE)</f>
        <v>ZTWM-CDGS-XS-2024-0134-商投建工达州中医药科技成果示范园项目</v>
      </c>
      <c r="R4687" s="18" t="str">
        <f>_xlfn._xlws.FILTER(辅助信息!D:D,辅助信息!E:E=B4687)</f>
        <v>商投建工达州中医药科技园</v>
      </c>
    </row>
    <row r="4688" spans="2:18">
      <c r="B4688" s="125" t="s">
        <v>228</v>
      </c>
      <c r="C4688" s="59">
        <v>45950</v>
      </c>
      <c r="D4688" s="109" t="str">
        <f>VLOOKUP(B4688,辅助信息!E:K,7,FALSE)</f>
        <v>JWDDCD2025092400190</v>
      </c>
      <c r="E4688" s="109" t="str">
        <f>VLOOKUP(F4688,辅助信息!A:B,2,FALSE)</f>
        <v>盘螺</v>
      </c>
      <c r="F4688" s="109" t="s">
        <v>41</v>
      </c>
      <c r="G4688" s="110">
        <v>50</v>
      </c>
      <c r="H4688" s="123" t="str">
        <f>IF(SUMIFS('[1]2025年已发货'!$E:$E,'[1]2025年已发货'!$F:$F,C4688,'[1]2025年已发货'!$C:$C,F4688,'[1]2025年已发货'!$G:$G,I4688,'[1]2025年已发货'!$H:$H,J4688)=0,"未发货",SUMIFS('[1]2025年已发货'!$E:$E,'[1]2025年已发货'!$F:$F,C4688,'[1]2025年已发货'!$C:$C,F4688,'[1]2025年已发货'!$G:$G,I4688,'[1]2025年已发货'!$H:$H,J4688))</f>
        <v>未发货</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 t="shared" si="228"/>
        <v>0</v>
      </c>
      <c r="P4688" s="51">
        <f ca="1" t="shared" si="229"/>
        <v>2</v>
      </c>
      <c r="Q4688" s="18" t="str">
        <f>VLOOKUP(B4688,辅助信息!E:M,9,FALSE)</f>
        <v>ZTWM-CDGS-XS-2025-0156-五冶钢构-2025年九月第一批次钢筋采购合同(三圣乡项目)-中铁物贸成都公司</v>
      </c>
      <c r="R4688" s="18" t="str">
        <f>_xlfn._xlws.FILTER(辅助信息!D:D,辅助信息!E:E=B4688)</f>
        <v>五冶钢构龙泉东洪片区（70亩、85亩）住宅商业及配套工程项目</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 t="shared" si="228"/>
        <v/>
      </c>
      <c r="P4689" s="51" t="str">
        <f ca="1" t="shared" si="229"/>
        <v/>
      </c>
      <c r="Q4689" s="18" t="str">
        <f>VLOOKUP(B4689,辅助信息!E:M,9,FALSE)</f>
        <v>ZTWM-CDGS-XS-2025-0033-中铁武汉电气化局集团有限公司成达万高速铁路强电工程项目</v>
      </c>
      <c r="R4689" s="18" t="str">
        <f>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 t="shared" si="228"/>
        <v/>
      </c>
      <c r="P4690" s="51" t="str">
        <f ca="1" t="shared" si="229"/>
        <v/>
      </c>
      <c r="Q4690" s="18" t="str">
        <f>VLOOKUP(B4690,辅助信息!E:M,9,FALSE)</f>
        <v>ZTWM-CDGS-XS-2025-0033-中铁武汉电气化局集团有限公司成达万高速铁路强电工程项目</v>
      </c>
      <c r="R4690" s="18" t="str">
        <f>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 t="shared" si="228"/>
        <v/>
      </c>
      <c r="P4691" s="51" t="str">
        <f ca="1" t="shared" si="229"/>
        <v/>
      </c>
      <c r="Q4691" s="18" t="str">
        <f>VLOOKUP(B4691,辅助信息!E:M,9,FALSE)</f>
        <v>ZTWM-CDGS-XS-2025-0033-中铁武汉电气化局集团有限公司成达万高速铁路强电工程项目</v>
      </c>
      <c r="R4691" s="18" t="str">
        <f>_xlfn._xlws.FILTER(辅助信息!D:D,辅助信息!E:E=B4691)</f>
        <v>武汉电气化局成达万高铁强电项目</v>
      </c>
    </row>
    <row r="4692" hidden="1" spans="2:18">
      <c r="B4692" s="124" t="s">
        <v>167</v>
      </c>
      <c r="C4692" s="59">
        <v>45947</v>
      </c>
      <c r="D4692" s="29" t="str">
        <f>VLOOKUP(B4692,辅助信息!E:K,7,FALSE)</f>
        <v>JWDDCD2025051800044</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 t="shared" si="228"/>
        <v/>
      </c>
      <c r="P4692" s="51" t="str">
        <f ca="1" t="shared" si="229"/>
        <v/>
      </c>
      <c r="Q4692" s="18" t="str">
        <f>VLOOKUP(B4692,辅助信息!E:M,9,FALSE)</f>
        <v>ZTWM-CDGS-XS-2025-0073-五冶天府-成都怡心湖片区及龙泉驿医院等项目</v>
      </c>
      <c r="R4692" s="18" t="str">
        <f>_xlfn._xlws.FILTER(辅助信息!D:D,辅助信息!E:E=B4692)</f>
        <v>五冶建设成都怡心湖片区及龙泉驿医院等项目</v>
      </c>
    </row>
    <row r="4693" hidden="1" spans="2:18">
      <c r="B4693" s="124" t="s">
        <v>167</v>
      </c>
      <c r="C4693" s="59">
        <v>45947</v>
      </c>
      <c r="D4693" s="29" t="str">
        <f>VLOOKUP(B4693,辅助信息!E:K,7,FALSE)</f>
        <v>JWDDCD2025051800044</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 t="shared" si="228"/>
        <v/>
      </c>
      <c r="P4693" s="51" t="str">
        <f ca="1" t="shared" si="229"/>
        <v/>
      </c>
      <c r="Q4693" s="18" t="str">
        <f>VLOOKUP(B4693,辅助信息!E:M,9,FALSE)</f>
        <v>ZTWM-CDGS-XS-2025-0073-五冶天府-成都怡心湖片区及龙泉驿医院等项目</v>
      </c>
      <c r="R4693" s="18" t="str">
        <f>_xlfn._xlws.FILTER(辅助信息!D:D,辅助信息!E:E=B4693)</f>
        <v>五冶建设成都怡心湖片区及龙泉驿医院等项目</v>
      </c>
    </row>
    <row r="4694" hidden="1" spans="2:18">
      <c r="B4694" s="124" t="s">
        <v>167</v>
      </c>
      <c r="C4694" s="59">
        <v>45947</v>
      </c>
      <c r="D4694" s="29" t="str">
        <f>VLOOKUP(B4694,辅助信息!E:K,7,FALSE)</f>
        <v>JWDDCD2025051800044</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 t="shared" si="228"/>
        <v/>
      </c>
      <c r="P4694" s="51" t="str">
        <f ca="1" t="shared" si="229"/>
        <v/>
      </c>
      <c r="Q4694" s="18" t="str">
        <f>VLOOKUP(B4694,辅助信息!E:M,9,FALSE)</f>
        <v>ZTWM-CDGS-XS-2025-0073-五冶天府-成都怡心湖片区及龙泉驿医院等项目</v>
      </c>
      <c r="R4694" s="18" t="str">
        <f>_xlfn._xlws.FILTER(辅助信息!D:D,辅助信息!E:E=B4694)</f>
        <v>五冶建设成都怡心湖片区及龙泉驿医院等项目</v>
      </c>
    </row>
    <row r="4695" hidden="1" spans="2:18">
      <c r="B4695" s="124" t="s">
        <v>167</v>
      </c>
      <c r="C4695" s="59">
        <v>45947</v>
      </c>
      <c r="D4695" s="29" t="str">
        <f>VLOOKUP(B4695,辅助信息!E:K,7,FALSE)</f>
        <v>JWDDCD2025051800044</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 t="shared" si="228"/>
        <v/>
      </c>
      <c r="P4695" s="51" t="str">
        <f ca="1" t="shared" si="229"/>
        <v/>
      </c>
      <c r="Q4695" s="18" t="str">
        <f>VLOOKUP(B4695,辅助信息!E:M,9,FALSE)</f>
        <v>ZTWM-CDGS-XS-2025-0073-五冶天府-成都怡心湖片区及龙泉驿医院等项目</v>
      </c>
      <c r="R4695" s="18" t="str">
        <f>_xlfn._xlws.FILTER(辅助信息!D:D,辅助信息!E:E=B4695)</f>
        <v>五冶建设成都怡心湖片区及龙泉驿医院等项目</v>
      </c>
    </row>
    <row r="4696" hidden="1" spans="2:18">
      <c r="B4696" s="124" t="s">
        <v>167</v>
      </c>
      <c r="C4696" s="59">
        <v>45947</v>
      </c>
      <c r="D4696" s="29" t="str">
        <f>VLOOKUP(B4696,辅助信息!E:K,7,FALSE)</f>
        <v>JWDDCD2025051800044</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 t="shared" si="228"/>
        <v/>
      </c>
      <c r="P4696" s="51" t="str">
        <f ca="1" t="shared" si="229"/>
        <v/>
      </c>
      <c r="Q4696" s="18" t="str">
        <f>VLOOKUP(B4696,辅助信息!E:M,9,FALSE)</f>
        <v>ZTWM-CDGS-XS-2025-0073-五冶天府-成都怡心湖片区及龙泉驿医院等项目</v>
      </c>
      <c r="R4696" s="18" t="str">
        <f>_xlfn._xlws.FILTER(辅助信息!D:D,辅助信息!E:E=B4696)</f>
        <v>五冶建设成都怡心湖片区及龙泉驿医院等项目</v>
      </c>
    </row>
    <row r="4697" spans="2:18">
      <c r="B4697" s="124" t="s">
        <v>224</v>
      </c>
      <c r="C4697" s="59">
        <v>45950</v>
      </c>
      <c r="D4697" s="29" t="str">
        <f>VLOOKUP(B4697,辅助信息!E:K,7,FALSE)</f>
        <v>JWDDCD2025092400188</v>
      </c>
      <c r="E4697" s="29" t="str">
        <f>VLOOKUP(F4697,辅助信息!A:B,2,FALSE)</f>
        <v>螺纹钢</v>
      </c>
      <c r="F4697" s="29" t="s">
        <v>82</v>
      </c>
      <c r="G4697" s="25">
        <v>5</v>
      </c>
      <c r="H4697" s="123" t="str">
        <f>IF(SUMIFS('[1]2025年已发货'!$E:$E,'[1]2025年已发货'!$F:$F,C4697,'[1]2025年已发货'!$C:$C,F4697,'[1]2025年已发货'!$G:$G,I4697,'[1]2025年已发货'!$H:$H,J4697)=0,"未发货",SUMIFS('[1]2025年已发货'!$E:$E,'[1]2025年已发货'!$F:$F,C4697,'[1]2025年已发货'!$C:$C,F4697,'[1]2025年已发货'!$G:$G,I4697,'[1]2025年已发货'!$H:$H,J4697))</f>
        <v>未发货</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 t="shared" si="228"/>
        <v>0</v>
      </c>
      <c r="P4697" s="51">
        <f ca="1" t="shared" si="229"/>
        <v>2</v>
      </c>
      <c r="Q4697" s="18" t="str">
        <f>VLOOKUP(B4697,辅助信息!E:M,9,FALSE)</f>
        <v>ZTWM-CDGS-XS-2025-0156-五冶钢构-2025年九月第一批次钢筋采购合同(三圣乡项目)-中铁物贸成都公司</v>
      </c>
      <c r="R4697" s="18" t="str">
        <f>_xlfn._xlws.FILTER(辅助信息!D:D,辅助信息!E:E=B4697)</f>
        <v>五冶钢构龙泉东洪片区（70亩、85亩）住宅商业及配套工程项目</v>
      </c>
    </row>
    <row r="4698" spans="2:18">
      <c r="B4698" s="124" t="s">
        <v>224</v>
      </c>
      <c r="C4698" s="59">
        <v>45950</v>
      </c>
      <c r="D4698" s="29" t="str">
        <f>VLOOKUP(B4698,辅助信息!E:K,7,FALSE)</f>
        <v>JWDDCD2025092400188</v>
      </c>
      <c r="E4698" s="29" t="str">
        <f>VLOOKUP(F4698,辅助信息!A:B,2,FALSE)</f>
        <v>螺纹钢</v>
      </c>
      <c r="F4698" s="29" t="s">
        <v>45</v>
      </c>
      <c r="G4698" s="25">
        <v>5</v>
      </c>
      <c r="H4698" s="123" t="str">
        <f>IF(SUMIFS('[1]2025年已发货'!$E:$E,'[1]2025年已发货'!$F:$F,C4698,'[1]2025年已发货'!$C:$C,F4698,'[1]2025年已发货'!$G:$G,I4698,'[1]2025年已发货'!$H:$H,J4698)=0,"未发货",SUMIFS('[1]2025年已发货'!$E:$E,'[1]2025年已发货'!$F:$F,C4698,'[1]2025年已发货'!$C:$C,F4698,'[1]2025年已发货'!$G:$G,I4698,'[1]2025年已发货'!$H:$H,J4698))</f>
        <v>未发货</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 t="shared" si="228"/>
        <v>0</v>
      </c>
      <c r="P4698" s="51">
        <f ca="1" t="shared" si="229"/>
        <v>2</v>
      </c>
      <c r="Q4698" s="18" t="str">
        <f>VLOOKUP(B4698,辅助信息!E:M,9,FALSE)</f>
        <v>ZTWM-CDGS-XS-2025-0156-五冶钢构-2025年九月第一批次钢筋采购合同(三圣乡项目)-中铁物贸成都公司</v>
      </c>
      <c r="R4698" s="18" t="str">
        <f>_xlfn._xlws.FILTER(辅助信息!D:D,辅助信息!E:E=B4698)</f>
        <v>五冶钢构龙泉东洪片区（70亩、85亩）住宅商业及配套工程项目</v>
      </c>
    </row>
    <row r="4699" spans="2:18">
      <c r="B4699" s="124" t="s">
        <v>224</v>
      </c>
      <c r="C4699" s="59">
        <v>45950</v>
      </c>
      <c r="D4699" s="29" t="str">
        <f>VLOOKUP(B4699,辅助信息!E:K,7,FALSE)</f>
        <v>JWDDCD2025092400188</v>
      </c>
      <c r="E4699" s="29" t="str">
        <f>VLOOKUP(F4699,辅助信息!A:B,2,FALSE)</f>
        <v>螺纹钢</v>
      </c>
      <c r="F4699" s="29" t="s">
        <v>21</v>
      </c>
      <c r="G4699" s="25">
        <v>5</v>
      </c>
      <c r="H4699" s="123" t="str">
        <f>IF(SUMIFS('[1]2025年已发货'!$E:$E,'[1]2025年已发货'!$F:$F,C4699,'[1]2025年已发货'!$C:$C,F4699,'[1]2025年已发货'!$G:$G,I4699,'[1]2025年已发货'!$H:$H,J4699)=0,"未发货",SUMIFS('[1]2025年已发货'!$E:$E,'[1]2025年已发货'!$F:$F,C4699,'[1]2025年已发货'!$C:$C,F4699,'[1]2025年已发货'!$G:$G,I4699,'[1]2025年已发货'!$H:$H,J4699))</f>
        <v>未发货</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 t="shared" si="228"/>
        <v>0</v>
      </c>
      <c r="P4699" s="51">
        <f ca="1" t="shared" si="229"/>
        <v>2</v>
      </c>
      <c r="Q4699" s="18" t="str">
        <f>VLOOKUP(B4699,辅助信息!E:M,9,FALSE)</f>
        <v>ZTWM-CDGS-XS-2025-0156-五冶钢构-2025年九月第一批次钢筋采购合同(三圣乡项目)-中铁物贸成都公司</v>
      </c>
      <c r="R4699" s="18" t="str">
        <f>_xlfn._xlws.FILTER(辅助信息!D:D,辅助信息!E:E=B4699)</f>
        <v>五冶钢构龙泉东洪片区（70亩、85亩）住宅商业及配套工程项目</v>
      </c>
    </row>
    <row r="4700" spans="2:18">
      <c r="B4700" s="124" t="s">
        <v>224</v>
      </c>
      <c r="C4700" s="59">
        <v>45950</v>
      </c>
      <c r="D4700" s="29" t="str">
        <f>VLOOKUP(B4700,辅助信息!E:K,7,FALSE)</f>
        <v>JWDDCD2025092400188</v>
      </c>
      <c r="E4700" s="29" t="str">
        <f>VLOOKUP(F4700,辅助信息!A:B,2,FALSE)</f>
        <v>螺纹钢</v>
      </c>
      <c r="F4700" s="29" t="s">
        <v>58</v>
      </c>
      <c r="G4700" s="25">
        <v>5</v>
      </c>
      <c r="H4700" s="123" t="str">
        <f>IF(SUMIFS('[1]2025年已发货'!$E:$E,'[1]2025年已发货'!$F:$F,C4700,'[1]2025年已发货'!$C:$C,F4700,'[1]2025年已发货'!$G:$G,I4700,'[1]2025年已发货'!$H:$H,J4700)=0,"未发货",SUMIFS('[1]2025年已发货'!$E:$E,'[1]2025年已发货'!$F:$F,C4700,'[1]2025年已发货'!$C:$C,F4700,'[1]2025年已发货'!$G:$G,I4700,'[1]2025年已发货'!$H:$H,J4700))</f>
        <v>未发货</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 t="shared" si="228"/>
        <v>0</v>
      </c>
      <c r="P4700" s="51">
        <f ca="1" t="shared" si="229"/>
        <v>2</v>
      </c>
      <c r="Q4700" s="18" t="str">
        <f>VLOOKUP(B4700,辅助信息!E:M,9,FALSE)</f>
        <v>ZTWM-CDGS-XS-2025-0156-五冶钢构-2025年九月第一批次钢筋采购合同(三圣乡项目)-中铁物贸成都公司</v>
      </c>
      <c r="R4700" s="18" t="str">
        <f>_xlfn._xlws.FILTER(辅助信息!D:D,辅助信息!E:E=B4700)</f>
        <v>五冶钢构龙泉东洪片区（70亩、85亩）住宅商业及配套工程项目</v>
      </c>
    </row>
    <row r="4701" spans="2:18">
      <c r="B4701" s="124" t="s">
        <v>224</v>
      </c>
      <c r="C4701" s="59">
        <v>45950</v>
      </c>
      <c r="D4701" s="29" t="str">
        <f>VLOOKUP(B4701,辅助信息!E:K,7,FALSE)</f>
        <v>JWDDCD2025092400188</v>
      </c>
      <c r="E4701" s="29" t="str">
        <f>VLOOKUP(F4701,辅助信息!A:B,2,FALSE)</f>
        <v>螺纹钢</v>
      </c>
      <c r="F4701" s="29" t="s">
        <v>46</v>
      </c>
      <c r="G4701" s="25">
        <v>10</v>
      </c>
      <c r="H4701" s="123" t="str">
        <f>IF(SUMIFS('[1]2025年已发货'!$E:$E,'[1]2025年已发货'!$F:$F,C4701,'[1]2025年已发货'!$C:$C,F4701,'[1]2025年已发货'!$G:$G,I4701,'[1]2025年已发货'!$H:$H,J4701)=0,"未发货",SUMIFS('[1]2025年已发货'!$E:$E,'[1]2025年已发货'!$F:$F,C4701,'[1]2025年已发货'!$C:$C,F4701,'[1]2025年已发货'!$G:$G,I4701,'[1]2025年已发货'!$H:$H,J4701))</f>
        <v>未发货</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 t="shared" si="228"/>
        <v>0</v>
      </c>
      <c r="P4701" s="51">
        <f ca="1" t="shared" si="229"/>
        <v>2</v>
      </c>
      <c r="Q4701" s="18" t="str">
        <f>VLOOKUP(B4701,辅助信息!E:M,9,FALSE)</f>
        <v>ZTWM-CDGS-XS-2025-0156-五冶钢构-2025年九月第一批次钢筋采购合同(三圣乡项目)-中铁物贸成都公司</v>
      </c>
      <c r="R4701" s="18" t="str">
        <f>_xlfn._xlws.FILTER(辅助信息!D:D,辅助信息!E:E=B4701)</f>
        <v>五冶钢构龙泉东洪片区（70亩、85亩）住宅商业及配套工程项目</v>
      </c>
    </row>
    <row r="4702" spans="2:18">
      <c r="B4702" s="124" t="s">
        <v>224</v>
      </c>
      <c r="C4702" s="59">
        <v>45950</v>
      </c>
      <c r="D4702" s="29" t="str">
        <f>VLOOKUP(B4702,辅助信息!E:K,7,FALSE)</f>
        <v>JWDDCD2025092400188</v>
      </c>
      <c r="E4702" s="29" t="str">
        <f>VLOOKUP(F4702,辅助信息!A:B,2,FALSE)</f>
        <v>螺纹钢</v>
      </c>
      <c r="F4702" s="29" t="s">
        <v>22</v>
      </c>
      <c r="G4702" s="25">
        <v>5</v>
      </c>
      <c r="H4702" s="123" t="str">
        <f>IF(SUMIFS('[1]2025年已发货'!$E:$E,'[1]2025年已发货'!$F:$F,C4702,'[1]2025年已发货'!$C:$C,F4702,'[1]2025年已发货'!$G:$G,I4702,'[1]2025年已发货'!$H:$H,J4702)=0,"未发货",SUMIFS('[1]2025年已发货'!$E:$E,'[1]2025年已发货'!$F:$F,C4702,'[1]2025年已发货'!$C:$C,F4702,'[1]2025年已发货'!$G:$G,I4702,'[1]2025年已发货'!$H:$H,J4702))</f>
        <v>未发货</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 t="shared" si="228"/>
        <v>0</v>
      </c>
      <c r="P4702" s="51">
        <f ca="1" t="shared" si="229"/>
        <v>2</v>
      </c>
      <c r="Q4702" s="18" t="str">
        <f>VLOOKUP(B4702,辅助信息!E:M,9,FALSE)</f>
        <v>ZTWM-CDGS-XS-2025-0156-五冶钢构-2025年九月第一批次钢筋采购合同(三圣乡项目)-中铁物贸成都公司</v>
      </c>
      <c r="R4702" s="18" t="str">
        <f>_xlfn._xlws.FILTER(辅助信息!D:D,辅助信息!E:E=B4702)</f>
        <v>五冶钢构龙泉东洪片区（70亩、85亩）住宅商业及配套工程项目</v>
      </c>
    </row>
    <row r="4703" hidden="1" spans="2:18">
      <c r="B4703" s="124" t="s">
        <v>203</v>
      </c>
      <c r="C4703" s="59">
        <v>45948</v>
      </c>
      <c r="D4703" s="29" t="str">
        <f>VLOOKUP(B4703,辅助信息!E:K,7,FALSE)</f>
        <v>JWDDCD2025051800044</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 t="shared" si="228"/>
        <v/>
      </c>
      <c r="P4703" s="51" t="str">
        <f ca="1" t="shared" si="229"/>
        <v/>
      </c>
      <c r="Q4703" s="18" t="str">
        <f>VLOOKUP(B4703,辅助信息!E:M,9,FALSE)</f>
        <v>ZTWM-CDGS-XS-2025-0073-五冶天府-成都怡心湖片区及龙泉驿医院等项目</v>
      </c>
      <c r="R4703" s="18" t="str">
        <f>_xlfn._xlws.FILTER(辅助信息!D:D,辅助信息!E:E=B4703)</f>
        <v>五冶建设成都怡心湖片区及龙泉驿医院等项目</v>
      </c>
    </row>
    <row r="4704" hidden="1" spans="2:18">
      <c r="B4704" s="124" t="s">
        <v>203</v>
      </c>
      <c r="C4704" s="59">
        <v>45948</v>
      </c>
      <c r="D4704" s="29" t="str">
        <f>VLOOKUP(B4704,辅助信息!E:K,7,FALSE)</f>
        <v>JWDDCD2025051800044</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 t="shared" ref="O4704:O4767" si="230">IF(OR(M4704="",N4704&lt;&gt;""),"",MAX(M4704-TODAY(),0))</f>
        <v/>
      </c>
      <c r="P4704" s="51" t="str">
        <f ca="1" t="shared" ref="P4704:P4767" si="231">IF(M4704="","",IF(N4704&lt;&gt;"",MAX(N4704-M4704,0),IF(TODAY()&gt;M4704,TODAY()-M4704,0)))</f>
        <v/>
      </c>
      <c r="Q4704" s="18" t="str">
        <f>VLOOKUP(B4704,辅助信息!E:M,9,FALSE)</f>
        <v>ZTWM-CDGS-XS-2025-0073-五冶天府-成都怡心湖片区及龙泉驿医院等项目</v>
      </c>
      <c r="R4704" s="18" t="str">
        <f>_xlfn._xlws.FILTER(辅助信息!D:D,辅助信息!E:E=B4704)</f>
        <v>五冶建设成都怡心湖片区及龙泉驿医院等项目</v>
      </c>
    </row>
    <row r="4705"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 t="shared" si="230"/>
        <v>0</v>
      </c>
      <c r="P4705" s="51">
        <f ca="1" t="shared" si="231"/>
        <v>2</v>
      </c>
      <c r="Q4705" s="18" t="str">
        <f>VLOOKUP(B4705,辅助信息!E:M,9,FALSE)</f>
        <v>ZTWM-CDGS-XS-2024-0134-商投建工达州中医药科技成果示范园项目</v>
      </c>
      <c r="R4705" s="18" t="str">
        <f>_xlfn._xlws.FILTER(辅助信息!D:D,辅助信息!E:E=B4705)</f>
        <v>商投建工达州中医药科技园</v>
      </c>
    </row>
    <row r="4706" spans="2:18">
      <c r="B4706" s="124" t="s">
        <v>112</v>
      </c>
      <c r="C4706" s="59">
        <v>45950</v>
      </c>
      <c r="D4706" s="29" t="str">
        <f>VLOOKUP(B4706,辅助信息!E:K,7,FALSE)</f>
        <v>JWDDCD2025052800131</v>
      </c>
      <c r="E4706" s="29" t="str">
        <f>VLOOKUP(F4706,辅助信息!A:B,2,FALSE)</f>
        <v>盘螺</v>
      </c>
      <c r="F4706" s="29" t="s">
        <v>40</v>
      </c>
      <c r="G4706" s="25">
        <v>24</v>
      </c>
      <c r="H4706" s="123" t="str">
        <f>IF(SUMIFS('[1]2025年已发货'!$E:$E,'[1]2025年已发货'!$F:$F,C4706,'[1]2025年已发货'!$C:$C,F4706,'[1]2025年已发货'!$G:$G,I4706,'[1]2025年已发货'!$H:$H,J4706)=0,"未发货",SUMIFS('[1]2025年已发货'!$E:$E,'[1]2025年已发货'!$F:$F,C4706,'[1]2025年已发货'!$C:$C,F4706,'[1]2025年已发货'!$G:$G,I4706,'[1]2025年已发货'!$H:$H,J4706))</f>
        <v>未发货</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 t="shared" si="230"/>
        <v>0</v>
      </c>
      <c r="P4706" s="51">
        <f ca="1" t="shared" si="231"/>
        <v>2</v>
      </c>
      <c r="Q4706" s="18" t="str">
        <f>VLOOKUP(B4706,辅助信息!E:M,9,FALSE)</f>
        <v>ZTWM-CDGS-XS-2024-0134-商投建工达州中医药科技成果示范园项目</v>
      </c>
      <c r="R4706" s="18" t="str">
        <f>_xlfn._xlws.FILTER(辅助信息!D:D,辅助信息!E:E=B4706)</f>
        <v>商投建工达州中医药科技园</v>
      </c>
    </row>
    <row r="4707" spans="2:18">
      <c r="B4707" s="124" t="s">
        <v>112</v>
      </c>
      <c r="C4707" s="59">
        <v>45950</v>
      </c>
      <c r="D4707" s="29" t="str">
        <f>VLOOKUP(B4707,辅助信息!E:K,7,FALSE)</f>
        <v>JWDDCD2025052800131</v>
      </c>
      <c r="E4707" s="29" t="str">
        <f>VLOOKUP(F4707,辅助信息!A:B,2,FALSE)</f>
        <v>盘螺</v>
      </c>
      <c r="F4707" s="29" t="s">
        <v>41</v>
      </c>
      <c r="G4707" s="25">
        <v>16</v>
      </c>
      <c r="H4707" s="123" t="str">
        <f>IF(SUMIFS('[1]2025年已发货'!$E:$E,'[1]2025年已发货'!$F:$F,C4707,'[1]2025年已发货'!$C:$C,F4707,'[1]2025年已发货'!$G:$G,I4707,'[1]2025年已发货'!$H:$H,J4707)=0,"未发货",SUMIFS('[1]2025年已发货'!$E:$E,'[1]2025年已发货'!$F:$F,C4707,'[1]2025年已发货'!$C:$C,F4707,'[1]2025年已发货'!$G:$G,I4707,'[1]2025年已发货'!$H:$H,J4707))</f>
        <v>未发货</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 t="shared" si="230"/>
        <v>0</v>
      </c>
      <c r="P4707" s="51">
        <f ca="1" t="shared" si="231"/>
        <v>2</v>
      </c>
      <c r="Q4707" s="18" t="str">
        <f>VLOOKUP(B4707,辅助信息!E:M,9,FALSE)</f>
        <v>ZTWM-CDGS-XS-2024-0134-商投建工达州中医药科技成果示范园项目</v>
      </c>
      <c r="R4707" s="18" t="str">
        <f>_xlfn._xlws.FILTER(辅助信息!D:D,辅助信息!E:E=B4707)</f>
        <v>商投建工达州中医药科技园</v>
      </c>
    </row>
    <row r="4708" spans="2:18">
      <c r="B4708" s="124" t="s">
        <v>112</v>
      </c>
      <c r="C4708" s="59">
        <v>45950</v>
      </c>
      <c r="D4708" s="29" t="str">
        <f>VLOOKUP(B4708,辅助信息!E:K,7,FALSE)</f>
        <v>JWDDCD2025052800131</v>
      </c>
      <c r="E4708" s="29" t="str">
        <f>VLOOKUP(F4708,辅助信息!A:B,2,FALSE)</f>
        <v>螺纹钢</v>
      </c>
      <c r="F4708" s="29" t="s">
        <v>45</v>
      </c>
      <c r="G4708" s="25">
        <v>9</v>
      </c>
      <c r="H4708" s="123" t="str">
        <f>IF(SUMIFS('[1]2025年已发货'!$E:$E,'[1]2025年已发货'!$F:$F,C4708,'[1]2025年已发货'!$C:$C,F4708,'[1]2025年已发货'!$G:$G,I4708,'[1]2025年已发货'!$H:$H,J4708)=0,"未发货",SUMIFS('[1]2025年已发货'!$E:$E,'[1]2025年已发货'!$F:$F,C4708,'[1]2025年已发货'!$C:$C,F4708,'[1]2025年已发货'!$G:$G,I4708,'[1]2025年已发货'!$H:$H,J4708))</f>
        <v>未发货</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 t="shared" si="230"/>
        <v>0</v>
      </c>
      <c r="P4708" s="51">
        <f ca="1" t="shared" si="231"/>
        <v>2</v>
      </c>
      <c r="Q4708" s="18" t="str">
        <f>VLOOKUP(B4708,辅助信息!E:M,9,FALSE)</f>
        <v>ZTWM-CDGS-XS-2024-0134-商投建工达州中医药科技成果示范园项目</v>
      </c>
      <c r="R4708" s="18" t="str">
        <f>_xlfn._xlws.FILTER(辅助信息!D:D,辅助信息!E:E=B4708)</f>
        <v>商投建工达州中医药科技园</v>
      </c>
    </row>
    <row r="4709"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 t="shared" si="230"/>
        <v>0</v>
      </c>
      <c r="P4709" s="51">
        <f ca="1" t="shared" si="231"/>
        <v>2</v>
      </c>
      <c r="Q4709" s="18" t="str">
        <f>VLOOKUP(B4709,辅助信息!E:M,9,FALSE)</f>
        <v>ZTWM-CDGS-XS-2024-0134-商投建工达州中医药科技成果示范园项目</v>
      </c>
      <c r="R4709" s="18" t="str">
        <f>_xlfn._xlws.FILTER(辅助信息!D:D,辅助信息!E:E=B4709)</f>
        <v>商投建工达州中医药科技园</v>
      </c>
    </row>
    <row r="4710"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 t="shared" si="230"/>
        <v>0</v>
      </c>
      <c r="P4710" s="51">
        <f ca="1" t="shared" si="231"/>
        <v>2</v>
      </c>
      <c r="Q4710" s="18" t="str">
        <f>VLOOKUP(B4710,辅助信息!E:M,9,FALSE)</f>
        <v>ZTWM-CDGS-XS-2024-0134-商投建工达州中医药科技成果示范园项目</v>
      </c>
      <c r="R4710" s="18" t="str">
        <f>_xlfn._xlws.FILTER(辅助信息!D:D,辅助信息!E:E=B4710)</f>
        <v>商投建工达州中医药科技园</v>
      </c>
    </row>
    <row r="4711" spans="2:18">
      <c r="B4711" s="124" t="s">
        <v>112</v>
      </c>
      <c r="C4711" s="59">
        <v>45950</v>
      </c>
      <c r="D4711" s="29" t="str">
        <f>VLOOKUP(B4711,辅助信息!E:K,7,FALSE)</f>
        <v>JWDDCD2025052800131</v>
      </c>
      <c r="E4711" s="29" t="str">
        <f>VLOOKUP(F4711,辅助信息!A:B,2,FALSE)</f>
        <v>螺纹钢</v>
      </c>
      <c r="F4711" s="29" t="s">
        <v>46</v>
      </c>
      <c r="G4711" s="25">
        <v>6</v>
      </c>
      <c r="H4711" s="123" t="str">
        <f>IF(SUMIFS('[1]2025年已发货'!$E:$E,'[1]2025年已发货'!$F:$F,C4711,'[1]2025年已发货'!$C:$C,F4711,'[1]2025年已发货'!$G:$G,I4711,'[1]2025年已发货'!$H:$H,J4711)=0,"未发货",SUMIFS('[1]2025年已发货'!$E:$E,'[1]2025年已发货'!$F:$F,C4711,'[1]2025年已发货'!$C:$C,F4711,'[1]2025年已发货'!$G:$G,I4711,'[1]2025年已发货'!$H:$H,J4711))</f>
        <v>未发货</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 t="shared" si="230"/>
        <v>0</v>
      </c>
      <c r="P4711" s="51">
        <f ca="1" t="shared" si="231"/>
        <v>2</v>
      </c>
      <c r="Q4711" s="18" t="str">
        <f>VLOOKUP(B4711,辅助信息!E:M,9,FALSE)</f>
        <v>ZTWM-CDGS-XS-2024-0134-商投建工达州中医药科技成果示范园项目</v>
      </c>
      <c r="R4711" s="18" t="str">
        <f>_xlfn._xlws.FILTER(辅助信息!D:D,辅助信息!E:E=B4711)</f>
        <v>商投建工达州中医药科技园</v>
      </c>
    </row>
    <row r="4712"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 t="shared" si="230"/>
        <v>0</v>
      </c>
      <c r="P4712" s="51">
        <f ca="1" t="shared" si="231"/>
        <v>2</v>
      </c>
      <c r="Q4712" s="18" t="str">
        <f>VLOOKUP(B4712,辅助信息!E:M,9,FALSE)</f>
        <v>ZTWM-CDGS-XS-2024-0134-商投建工达州中医药科技成果示范园项目</v>
      </c>
      <c r="R4712" s="18" t="str">
        <f>_xlfn._xlws.FILTER(辅助信息!D:D,辅助信息!E:E=B4712)</f>
        <v>商投建工达州中医药科技园</v>
      </c>
    </row>
    <row r="4713"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 t="shared" si="230"/>
        <v>0</v>
      </c>
      <c r="P4713" s="51">
        <f ca="1" t="shared" si="231"/>
        <v>2</v>
      </c>
      <c r="Q4713" s="18" t="str">
        <f>VLOOKUP(B4713,辅助信息!E:M,9,FALSE)</f>
        <v>ZTWM-CDGS-XS-2024-0134-商投建工达州中医药科技成果示范园项目</v>
      </c>
      <c r="R4713" s="18" t="str">
        <f>_xlfn._xlws.FILTER(辅助信息!D:D,辅助信息!E:E=B4713)</f>
        <v>商投建工达州中医药科技园</v>
      </c>
    </row>
    <row r="4714" spans="2:18">
      <c r="B4714" s="124" t="s">
        <v>47</v>
      </c>
      <c r="C4714" s="59">
        <v>45950</v>
      </c>
      <c r="D4714" s="29" t="str">
        <f>VLOOKUP(B4714,辅助信息!E:K,7,FALSE)</f>
        <v>JWDDCD2025052800131</v>
      </c>
      <c r="E4714" s="29" t="str">
        <f>VLOOKUP(F4714,辅助信息!A:B,2,FALSE)</f>
        <v>盘螺</v>
      </c>
      <c r="F4714" s="29" t="s">
        <v>40</v>
      </c>
      <c r="G4714" s="25">
        <v>15</v>
      </c>
      <c r="H4714" s="123" t="str">
        <f>IF(SUMIFS('[1]2025年已发货'!$E:$E,'[1]2025年已发货'!$F:$F,C4714,'[1]2025年已发货'!$C:$C,F4714,'[1]2025年已发货'!$G:$G,I4714,'[1]2025年已发货'!$H:$H,J4714)=0,"未发货",SUMIFS('[1]2025年已发货'!$E:$E,'[1]2025年已发货'!$F:$F,C4714,'[1]2025年已发货'!$C:$C,F4714,'[1]2025年已发货'!$G:$G,I4714,'[1]2025年已发货'!$H:$H,J4714))</f>
        <v>未发货</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 t="shared" si="230"/>
        <v>0</v>
      </c>
      <c r="P4714" s="51">
        <f ca="1" t="shared" si="231"/>
        <v>2</v>
      </c>
      <c r="Q4714" s="18" t="str">
        <f>VLOOKUP(B4714,辅助信息!E:M,9,FALSE)</f>
        <v>ZTWM-CDGS-XS-2024-0134-商投建工达州中医药科技成果示范园项目</v>
      </c>
      <c r="R4714" s="18" t="str">
        <f>_xlfn._xlws.FILTER(辅助信息!D:D,辅助信息!E:E=B4714)</f>
        <v>商投建工达州中医药科技园</v>
      </c>
    </row>
    <row r="4715" spans="2:18">
      <c r="B4715" s="124" t="s">
        <v>47</v>
      </c>
      <c r="C4715" s="59">
        <v>45950</v>
      </c>
      <c r="D4715" s="29" t="str">
        <f>VLOOKUP(B4715,辅助信息!E:K,7,FALSE)</f>
        <v>JWDDCD2025052800131</v>
      </c>
      <c r="E4715" s="29" t="str">
        <f>VLOOKUP(F4715,辅助信息!A:B,2,FALSE)</f>
        <v>盘螺</v>
      </c>
      <c r="F4715" s="29" t="s">
        <v>41</v>
      </c>
      <c r="G4715" s="25">
        <v>12</v>
      </c>
      <c r="H4715" s="123" t="str">
        <f>IF(SUMIFS('[1]2025年已发货'!$E:$E,'[1]2025年已发货'!$F:$F,C4715,'[1]2025年已发货'!$C:$C,F4715,'[1]2025年已发货'!$G:$G,I4715,'[1]2025年已发货'!$H:$H,J4715)=0,"未发货",SUMIFS('[1]2025年已发货'!$E:$E,'[1]2025年已发货'!$F:$F,C4715,'[1]2025年已发货'!$C:$C,F4715,'[1]2025年已发货'!$G:$G,I4715,'[1]2025年已发货'!$H:$H,J4715))</f>
        <v>未发货</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 t="shared" si="230"/>
        <v>0</v>
      </c>
      <c r="P4715" s="51">
        <f ca="1" t="shared" si="231"/>
        <v>2</v>
      </c>
      <c r="Q4715" s="18" t="str">
        <f>VLOOKUP(B4715,辅助信息!E:M,9,FALSE)</f>
        <v>ZTWM-CDGS-XS-2024-0134-商投建工达州中医药科技成果示范园项目</v>
      </c>
      <c r="R4715" s="18" t="str">
        <f>_xlfn._xlws.FILTER(辅助信息!D:D,辅助信息!E:E=B4715)</f>
        <v>商投建工达州中医药科技园</v>
      </c>
    </row>
    <row r="4716" spans="2:18">
      <c r="B4716" s="124" t="s">
        <v>47</v>
      </c>
      <c r="C4716" s="59">
        <v>45950</v>
      </c>
      <c r="D4716" s="29" t="str">
        <f>VLOOKUP(B4716,辅助信息!E:K,7,FALSE)</f>
        <v>JWDDCD2025052800131</v>
      </c>
      <c r="E4716" s="29" t="str">
        <f>VLOOKUP(F4716,辅助信息!A:B,2,FALSE)</f>
        <v>螺纹钢</v>
      </c>
      <c r="F4716" s="29" t="s">
        <v>27</v>
      </c>
      <c r="G4716" s="25">
        <v>9</v>
      </c>
      <c r="H4716" s="123" t="str">
        <f>IF(SUMIFS('[1]2025年已发货'!$E:$E,'[1]2025年已发货'!$F:$F,C4716,'[1]2025年已发货'!$C:$C,F4716,'[1]2025年已发货'!$G:$G,I4716,'[1]2025年已发货'!$H:$H,J4716)=0,"未发货",SUMIFS('[1]2025年已发货'!$E:$E,'[1]2025年已发货'!$F:$F,C4716,'[1]2025年已发货'!$C:$C,F4716,'[1]2025年已发货'!$G:$G,I4716,'[1]2025年已发货'!$H:$H,J4716))</f>
        <v>未发货</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 t="shared" si="230"/>
        <v>0</v>
      </c>
      <c r="P4716" s="51">
        <f ca="1" t="shared" si="231"/>
        <v>2</v>
      </c>
      <c r="Q4716" s="18" t="str">
        <f>VLOOKUP(B4716,辅助信息!E:M,9,FALSE)</f>
        <v>ZTWM-CDGS-XS-2024-0134-商投建工达州中医药科技成果示范园项目</v>
      </c>
      <c r="R4716" s="18" t="str">
        <f>_xlfn._xlws.FILTER(辅助信息!D:D,辅助信息!E:E=B4716)</f>
        <v>商投建工达州中医药科技园</v>
      </c>
    </row>
    <row r="4717" spans="2:18">
      <c r="B4717" s="124" t="s">
        <v>47</v>
      </c>
      <c r="C4717" s="59">
        <v>45950</v>
      </c>
      <c r="D4717" s="29" t="str">
        <f>VLOOKUP(B4717,辅助信息!E:K,7,FALSE)</f>
        <v>JWDDCD2025052800131</v>
      </c>
      <c r="E4717" s="29" t="str">
        <f>VLOOKUP(F4717,辅助信息!A:B,2,FALSE)</f>
        <v>螺纹钢</v>
      </c>
      <c r="F4717" s="29" t="s">
        <v>32</v>
      </c>
      <c r="G4717" s="25">
        <v>9</v>
      </c>
      <c r="H4717" s="123" t="str">
        <f>IF(SUMIFS('[1]2025年已发货'!$E:$E,'[1]2025年已发货'!$F:$F,C4717,'[1]2025年已发货'!$C:$C,F4717,'[1]2025年已发货'!$G:$G,I4717,'[1]2025年已发货'!$H:$H,J4717)=0,"未发货",SUMIFS('[1]2025年已发货'!$E:$E,'[1]2025年已发货'!$F:$F,C4717,'[1]2025年已发货'!$C:$C,F4717,'[1]2025年已发货'!$G:$G,I4717,'[1]2025年已发货'!$H:$H,J4717))</f>
        <v>未发货</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 t="shared" si="230"/>
        <v>0</v>
      </c>
      <c r="P4717" s="51">
        <f ca="1" t="shared" si="231"/>
        <v>2</v>
      </c>
      <c r="Q4717" s="18" t="str">
        <f>VLOOKUP(B4717,辅助信息!E:M,9,FALSE)</f>
        <v>ZTWM-CDGS-XS-2024-0134-商投建工达州中医药科技成果示范园项目</v>
      </c>
      <c r="R4717" s="18" t="str">
        <f>_xlfn._xlws.FILTER(辅助信息!D:D,辅助信息!E:E=B4717)</f>
        <v>商投建工达州中医药科技园</v>
      </c>
    </row>
    <row r="4718"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 t="shared" si="230"/>
        <v>0</v>
      </c>
      <c r="P4718" s="51">
        <f ca="1" t="shared" si="231"/>
        <v>2</v>
      </c>
      <c r="Q4718" s="18" t="str">
        <f>VLOOKUP(B4718,辅助信息!E:M,9,FALSE)</f>
        <v>ZTWM-CDGS-XS-2024-0134-商投建工达州中医药科技成果示范园项目</v>
      </c>
      <c r="R4718" s="18" t="str">
        <f>_xlfn._xlws.FILTER(辅助信息!D:D,辅助信息!E:E=B4718)</f>
        <v>商投建工达州中医药科技园</v>
      </c>
    </row>
    <row r="4719" spans="2:18">
      <c r="B4719" s="124" t="s">
        <v>231</v>
      </c>
      <c r="C4719" s="59">
        <v>45950</v>
      </c>
      <c r="D4719" s="29" t="str">
        <f>VLOOKUP(B4719,辅助信息!E:K,7,FALSE)</f>
        <v>JWDDCD2025051800044</v>
      </c>
      <c r="E4719" s="29" t="str">
        <f>VLOOKUP(F4719,辅助信息!A:B,2,FALSE)</f>
        <v>盘螺</v>
      </c>
      <c r="F4719" s="29" t="s">
        <v>40</v>
      </c>
      <c r="G4719" s="25">
        <v>8</v>
      </c>
      <c r="H4719" s="123" t="str">
        <f>IF(SUMIFS('[1]2025年已发货'!$E:$E,'[1]2025年已发货'!$F:$F,C4719,'[1]2025年已发货'!$C:$C,F4719,'[1]2025年已发货'!$G:$G,I4719,'[1]2025年已发货'!$H:$H,J4719)=0,"未发货",SUMIFS('[1]2025年已发货'!$E:$E,'[1]2025年已发货'!$F:$F,C4719,'[1]2025年已发货'!$C:$C,F4719,'[1]2025年已发货'!$G:$G,I4719,'[1]2025年已发货'!$H:$H,J4719))</f>
        <v>未发货</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 t="shared" si="230"/>
        <v>0</v>
      </c>
      <c r="P4719" s="51">
        <f ca="1" t="shared" si="231"/>
        <v>2</v>
      </c>
      <c r="Q4719" s="18" t="str">
        <f>VLOOKUP(B4719,辅助信息!E:M,9,FALSE)</f>
        <v>ZTWM-CDGS-XS-2025-0073-五冶天府-成都怡心湖片区及龙泉驿医院等项目</v>
      </c>
      <c r="R4719" s="18" t="str">
        <f>_xlfn._xlws.FILTER(辅助信息!D:D,辅助信息!E:E=B4719)</f>
        <v>五冶建设成都怡心湖片区及龙泉驿医院等项目</v>
      </c>
    </row>
    <row r="4720" spans="2:18">
      <c r="B4720" s="124" t="s">
        <v>231</v>
      </c>
      <c r="C4720" s="59">
        <v>45950</v>
      </c>
      <c r="D4720" s="29" t="str">
        <f>VLOOKUP(B4720,辅助信息!E:K,7,FALSE)</f>
        <v>JWDDCD2025051800044</v>
      </c>
      <c r="E4720" s="29" t="str">
        <f>VLOOKUP(F4720,辅助信息!A:B,2,FALSE)</f>
        <v>螺纹钢</v>
      </c>
      <c r="F4720" s="29" t="s">
        <v>18</v>
      </c>
      <c r="G4720" s="25">
        <v>27</v>
      </c>
      <c r="H4720" s="123" t="str">
        <f>IF(SUMIFS('[1]2025年已发货'!$E:$E,'[1]2025年已发货'!$F:$F,C4720,'[1]2025年已发货'!$C:$C,F4720,'[1]2025年已发货'!$G:$G,I4720,'[1]2025年已发货'!$H:$H,J4720)=0,"未发货",SUMIFS('[1]2025年已发货'!$E:$E,'[1]2025年已发货'!$F:$F,C4720,'[1]2025年已发货'!$C:$C,F4720,'[1]2025年已发货'!$G:$G,I4720,'[1]2025年已发货'!$H:$H,J4720))</f>
        <v>未发货</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 t="shared" si="230"/>
        <v>0</v>
      </c>
      <c r="P4720" s="51">
        <f ca="1" t="shared" si="231"/>
        <v>2</v>
      </c>
      <c r="Q4720" s="18" t="str">
        <f>VLOOKUP(B4720,辅助信息!E:M,9,FALSE)</f>
        <v>ZTWM-CDGS-XS-2025-0073-五冶天府-成都怡心湖片区及龙泉驿医院等项目</v>
      </c>
      <c r="R4720" s="18" t="str">
        <f>_xlfn._xlws.FILTER(辅助信息!D:D,辅助信息!E:E=B4720)</f>
        <v>五冶建设成都怡心湖片区及龙泉驿医院等项目</v>
      </c>
    </row>
    <row r="4721" hidden="1" spans="2:18">
      <c r="B4721" s="124" t="s">
        <v>196</v>
      </c>
      <c r="C4721" s="59">
        <v>45949</v>
      </c>
      <c r="D4721" s="29" t="str">
        <f>VLOOKUP(B4721,辅助信息!E:K,7,FALSE)</f>
        <v>JWDDCD2025051800044</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 t="shared" si="230"/>
        <v/>
      </c>
      <c r="P4721" s="51" t="str">
        <f ca="1" t="shared" si="231"/>
        <v/>
      </c>
      <c r="Q4721" s="18" t="str">
        <f>VLOOKUP(B4721,辅助信息!E:M,9,FALSE)</f>
        <v>ZTWM-CDGS-XS-2025-0073-五冶天府-成都怡心湖片区及龙泉驿医院等项目</v>
      </c>
      <c r="R4721" s="18" t="str">
        <f>_xlfn._xlws.FILTER(辅助信息!D:D,辅助信息!E:E=B4721)</f>
        <v>五冶建设成都怡心湖片区及龙泉驿医院等项目</v>
      </c>
    </row>
    <row r="4722" hidden="1" spans="2:18">
      <c r="B4722" s="124" t="s">
        <v>196</v>
      </c>
      <c r="C4722" s="59">
        <v>45949</v>
      </c>
      <c r="D4722" s="29" t="str">
        <f>VLOOKUP(B4722,辅助信息!E:K,7,FALSE)</f>
        <v>JWDDCD2025051800044</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 t="shared" si="230"/>
        <v/>
      </c>
      <c r="P4722" s="51" t="str">
        <f ca="1" t="shared" si="231"/>
        <v/>
      </c>
      <c r="Q4722" s="18" t="str">
        <f>VLOOKUP(B4722,辅助信息!E:M,9,FALSE)</f>
        <v>ZTWM-CDGS-XS-2025-0073-五冶天府-成都怡心湖片区及龙泉驿医院等项目</v>
      </c>
      <c r="R4722" s="18" t="str">
        <f>_xlfn._xlws.FILTER(辅助信息!D:D,辅助信息!E:E=B4722)</f>
        <v>五冶建设成都怡心湖片区及龙泉驿医院等项目</v>
      </c>
    </row>
    <row r="4723"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 t="shared" si="230"/>
        <v>0</v>
      </c>
      <c r="P4723" s="51">
        <f ca="1" t="shared" si="231"/>
        <v>1</v>
      </c>
      <c r="Q4723" s="18" t="str">
        <f>VLOOKUP(B4723,辅助信息!E:M,9,FALSE)</f>
        <v>ZTWM-CDGS-XS-2024-0134-商投建工达州中医药科技成果示范园项目</v>
      </c>
      <c r="R4723" s="18" t="str">
        <f>_xlfn._xlws.FILTER(辅助信息!D:D,辅助信息!E:E=B4723)</f>
        <v>商投建工达州中医药科技园</v>
      </c>
    </row>
    <row r="4724" spans="2:18">
      <c r="B4724" s="124" t="s">
        <v>163</v>
      </c>
      <c r="C4724" s="59">
        <v>45950</v>
      </c>
      <c r="D4724" s="29" t="str">
        <f>VLOOKUP(B4724,辅助信息!E:K,7,FALSE)</f>
        <v>JWDDCD2025052800131</v>
      </c>
      <c r="E4724" s="29" t="str">
        <f>VLOOKUP(F4724,辅助信息!A:B,2,FALSE)</f>
        <v>盘螺</v>
      </c>
      <c r="F4724" s="29" t="s">
        <v>40</v>
      </c>
      <c r="G4724" s="25">
        <v>18</v>
      </c>
      <c r="H4724" s="123" t="str">
        <f>IF(SUMIFS('[1]2025年已发货'!$E:$E,'[1]2025年已发货'!$F:$F,C4724,'[1]2025年已发货'!$C:$C,F4724,'[1]2025年已发货'!$G:$G,I4724,'[1]2025年已发货'!$H:$H,J4724)=0,"未发货",SUMIFS('[1]2025年已发货'!$E:$E,'[1]2025年已发货'!$F:$F,C4724,'[1]2025年已发货'!$C:$C,F4724,'[1]2025年已发货'!$G:$G,I4724,'[1]2025年已发货'!$H:$H,J4724))</f>
        <v>未发货</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 t="shared" si="230"/>
        <v>0</v>
      </c>
      <c r="P4724" s="51">
        <f ca="1" t="shared" si="231"/>
        <v>1</v>
      </c>
      <c r="Q4724" s="18" t="str">
        <f>VLOOKUP(B4724,辅助信息!E:M,9,FALSE)</f>
        <v>ZTWM-CDGS-XS-2024-0134-商投建工达州中医药科技成果示范园项目</v>
      </c>
      <c r="R4724" s="18" t="str">
        <f>_xlfn._xlws.FILTER(辅助信息!D:D,辅助信息!E:E=B4724)</f>
        <v>商投建工达州中医药科技园</v>
      </c>
    </row>
    <row r="4725" spans="2:18">
      <c r="B4725" s="124" t="s">
        <v>163</v>
      </c>
      <c r="C4725" s="59">
        <v>45950</v>
      </c>
      <c r="D4725" s="29" t="str">
        <f>VLOOKUP(B4725,辅助信息!E:K,7,FALSE)</f>
        <v>JWDDCD2025052800131</v>
      </c>
      <c r="E4725" s="29" t="str">
        <f>VLOOKUP(F4725,辅助信息!A:B,2,FALSE)</f>
        <v>盘螺</v>
      </c>
      <c r="F4725" s="29" t="s">
        <v>41</v>
      </c>
      <c r="G4725" s="25">
        <v>18</v>
      </c>
      <c r="H4725" s="123" t="str">
        <f>IF(SUMIFS('[1]2025年已发货'!$E:$E,'[1]2025年已发货'!$F:$F,C4725,'[1]2025年已发货'!$C:$C,F4725,'[1]2025年已发货'!$G:$G,I4725,'[1]2025年已发货'!$H:$H,J4725)=0,"未发货",SUMIFS('[1]2025年已发货'!$E:$E,'[1]2025年已发货'!$F:$F,C4725,'[1]2025年已发货'!$C:$C,F4725,'[1]2025年已发货'!$G:$G,I4725,'[1]2025年已发货'!$H:$H,J4725))</f>
        <v>未发货</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 t="shared" si="230"/>
        <v>0</v>
      </c>
      <c r="P4725" s="51">
        <f ca="1" t="shared" si="231"/>
        <v>1</v>
      </c>
      <c r="Q4725" s="18" t="str">
        <f>VLOOKUP(B4725,辅助信息!E:M,9,FALSE)</f>
        <v>ZTWM-CDGS-XS-2024-0134-商投建工达州中医药科技成果示范园项目</v>
      </c>
      <c r="R4725" s="18" t="str">
        <f>_xlfn._xlws.FILTER(辅助信息!D:D,辅助信息!E:E=B4725)</f>
        <v>商投建工达州中医药科技园</v>
      </c>
    </row>
    <row r="4726" hidden="1" spans="2:18">
      <c r="B4726" s="47" t="s">
        <v>203</v>
      </c>
      <c r="C4726" s="59">
        <v>45949</v>
      </c>
      <c r="D4726" s="15" t="str">
        <f>VLOOKUP(B4726,辅助信息!E:K,7,FALSE)</f>
        <v>JWDDCD2025051800044</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 t="shared" si="230"/>
        <v/>
      </c>
      <c r="P4726" s="51" t="str">
        <f ca="1" t="shared" si="231"/>
        <v/>
      </c>
      <c r="Q4726" s="18" t="str">
        <f>VLOOKUP(B4726,辅助信息!E:M,9,FALSE)</f>
        <v>ZTWM-CDGS-XS-2025-0073-五冶天府-成都怡心湖片区及龙泉驿医院等项目</v>
      </c>
      <c r="R4726" s="18" t="str">
        <f>_xlfn._xlws.FILTER(辅助信息!D:D,辅助信息!E:E=B4726)</f>
        <v>五冶建设成都怡心湖片区及龙泉驿医院等项目</v>
      </c>
    </row>
    <row r="4727" hidden="1" spans="2:18">
      <c r="B4727" s="47" t="s">
        <v>203</v>
      </c>
      <c r="C4727" s="59">
        <v>45949</v>
      </c>
      <c r="D4727" s="15" t="str">
        <f>VLOOKUP(B4727,辅助信息!E:K,7,FALSE)</f>
        <v>JWDDCD2025051800044</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 t="shared" si="230"/>
        <v/>
      </c>
      <c r="P4727" s="51" t="str">
        <f ca="1" t="shared" si="231"/>
        <v/>
      </c>
      <c r="Q4727" s="18" t="str">
        <f>VLOOKUP(B4727,辅助信息!E:M,9,FALSE)</f>
        <v>ZTWM-CDGS-XS-2025-0073-五冶天府-成都怡心湖片区及龙泉驿医院等项目</v>
      </c>
      <c r="R4727" s="18" t="str">
        <f>_xlfn._xlws.FILTER(辅助信息!D:D,辅助信息!E:E=B4727)</f>
        <v>五冶建设成都怡心湖片区及龙泉驿医院等项目</v>
      </c>
    </row>
    <row r="4728" hidden="1" spans="2:18">
      <c r="B4728" s="47" t="s">
        <v>203</v>
      </c>
      <c r="C4728" s="59">
        <v>45949</v>
      </c>
      <c r="D4728" s="15" t="str">
        <f>VLOOKUP(B4728,辅助信息!E:K,7,FALSE)</f>
        <v>JWDDCD2025051800044</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 t="shared" si="230"/>
        <v/>
      </c>
      <c r="P4728" s="51" t="str">
        <f ca="1" t="shared" si="231"/>
        <v/>
      </c>
      <c r="Q4728" s="18" t="str">
        <f>VLOOKUP(B4728,辅助信息!E:M,9,FALSE)</f>
        <v>ZTWM-CDGS-XS-2025-0073-五冶天府-成都怡心湖片区及龙泉驿医院等项目</v>
      </c>
      <c r="R4728" s="18" t="str">
        <f>_xlfn._xlws.FILTER(辅助信息!D:D,辅助信息!E:E=B4728)</f>
        <v>五冶建设成都怡心湖片区及龙泉驿医院等项目</v>
      </c>
    </row>
    <row r="4729" hidden="1" spans="2:18">
      <c r="B4729" s="47" t="s">
        <v>203</v>
      </c>
      <c r="C4729" s="59">
        <v>45949</v>
      </c>
      <c r="D4729" s="15" t="str">
        <f>VLOOKUP(B4729,辅助信息!E:K,7,FALSE)</f>
        <v>JWDDCD2025051800044</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 t="shared" si="230"/>
        <v/>
      </c>
      <c r="P4729" s="51" t="str">
        <f ca="1" t="shared" si="231"/>
        <v/>
      </c>
      <c r="Q4729" s="18" t="str">
        <f>VLOOKUP(B4729,辅助信息!E:M,9,FALSE)</f>
        <v>ZTWM-CDGS-XS-2025-0073-五冶天府-成都怡心湖片区及龙泉驿医院等项目</v>
      </c>
      <c r="R4729" s="18" t="str">
        <f>_xlfn._xlws.FILTER(辅助信息!D:D,辅助信息!E:E=B4729)</f>
        <v>五冶建设成都怡心湖片区及龙泉驿医院等项目</v>
      </c>
    </row>
    <row r="4730" hidden="1" spans="2:18">
      <c r="B4730" s="47" t="s">
        <v>203</v>
      </c>
      <c r="C4730" s="59">
        <v>45949</v>
      </c>
      <c r="D4730" s="15" t="str">
        <f>VLOOKUP(B4730,辅助信息!E:K,7,FALSE)</f>
        <v>JWDDCD2025051800044</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 t="shared" si="230"/>
        <v/>
      </c>
      <c r="P4730" s="51" t="str">
        <f ca="1" t="shared" si="231"/>
        <v/>
      </c>
      <c r="Q4730" s="18" t="str">
        <f>VLOOKUP(B4730,辅助信息!E:M,9,FALSE)</f>
        <v>ZTWM-CDGS-XS-2025-0073-五冶天府-成都怡心湖片区及龙泉驿医院等项目</v>
      </c>
      <c r="R4730" s="18" t="str">
        <f>_xlfn._xlws.FILTER(辅助信息!D:D,辅助信息!E:E=B4730)</f>
        <v>五冶建设成都怡心湖片区及龙泉驿医院等项目</v>
      </c>
    </row>
    <row r="4731" hidden="1" spans="2:18">
      <c r="B4731" s="47" t="s">
        <v>203</v>
      </c>
      <c r="C4731" s="59">
        <v>45949</v>
      </c>
      <c r="D4731" s="15" t="str">
        <f>VLOOKUP(B4731,辅助信息!E:K,7,FALSE)</f>
        <v>JWDDCD2025051800044</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 t="shared" si="230"/>
        <v/>
      </c>
      <c r="P4731" s="51" t="str">
        <f ca="1" t="shared" si="231"/>
        <v/>
      </c>
      <c r="Q4731" s="18" t="str">
        <f>VLOOKUP(B4731,辅助信息!E:M,9,FALSE)</f>
        <v>ZTWM-CDGS-XS-2025-0073-五冶天府-成都怡心湖片区及龙泉驿医院等项目</v>
      </c>
      <c r="R4731" s="18" t="str">
        <f>_xlfn._xlws.FILTER(辅助信息!D:D,辅助信息!E:E=B4731)</f>
        <v>五冶建设成都怡心湖片区及龙泉驿医院等项目</v>
      </c>
    </row>
    <row r="4732" hidden="1" spans="2:18">
      <c r="B4732" s="47" t="s">
        <v>203</v>
      </c>
      <c r="C4732" s="59">
        <v>45949</v>
      </c>
      <c r="D4732" s="15" t="str">
        <f>VLOOKUP(B4732,辅助信息!E:K,7,FALSE)</f>
        <v>JWDDCD2025051800044</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 t="shared" si="230"/>
        <v/>
      </c>
      <c r="P4732" s="51" t="str">
        <f ca="1" t="shared" si="231"/>
        <v/>
      </c>
      <c r="Q4732" s="18" t="str">
        <f>VLOOKUP(B4732,辅助信息!E:M,9,FALSE)</f>
        <v>ZTWM-CDGS-XS-2025-0073-五冶天府-成都怡心湖片区及龙泉驿医院等项目</v>
      </c>
      <c r="R4732" s="18" t="str">
        <f>_xlfn._xlws.FILTER(辅助信息!D:D,辅助信息!E:E=B4732)</f>
        <v>五冶建设成都怡心湖片区及龙泉驿医院等项目</v>
      </c>
    </row>
    <row r="4733" hidden="1" spans="2:18">
      <c r="B4733" s="47" t="s">
        <v>203</v>
      </c>
      <c r="C4733" s="59">
        <v>45949</v>
      </c>
      <c r="D4733" s="15" t="str">
        <f>VLOOKUP(B4733,辅助信息!E:K,7,FALSE)</f>
        <v>JWDDCD2025051800044</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 t="shared" si="230"/>
        <v/>
      </c>
      <c r="P4733" s="51" t="str">
        <f ca="1" t="shared" si="231"/>
        <v/>
      </c>
      <c r="Q4733" s="18" t="str">
        <f>VLOOKUP(B4733,辅助信息!E:M,9,FALSE)</f>
        <v>ZTWM-CDGS-XS-2025-0073-五冶天府-成都怡心湖片区及龙泉驿医院等项目</v>
      </c>
      <c r="R4733" s="18" t="str">
        <f>_xlfn._xlws.FILTER(辅助信息!D:D,辅助信息!E:E=B4733)</f>
        <v>五冶建设成都怡心湖片区及龙泉驿医院等项目</v>
      </c>
    </row>
    <row r="4734" hidden="1" spans="2:18">
      <c r="B4734" s="47" t="s">
        <v>203</v>
      </c>
      <c r="C4734" s="59">
        <v>45949</v>
      </c>
      <c r="D4734" s="15" t="str">
        <f>VLOOKUP(B4734,辅助信息!E:K,7,FALSE)</f>
        <v>JWDDCD2025051800044</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 t="shared" si="230"/>
        <v/>
      </c>
      <c r="P4734" s="51" t="str">
        <f ca="1" t="shared" si="231"/>
        <v/>
      </c>
      <c r="Q4734" s="18" t="str">
        <f>VLOOKUP(B4734,辅助信息!E:M,9,FALSE)</f>
        <v>ZTWM-CDGS-XS-2025-0073-五冶天府-成都怡心湖片区及龙泉驿医院等项目</v>
      </c>
      <c r="R4734" s="18" t="str">
        <f>_xlfn._xlws.FILTER(辅助信息!D:D,辅助信息!E:E=B4734)</f>
        <v>五冶建设成都怡心湖片区及龙泉驿医院等项目</v>
      </c>
    </row>
    <row r="4735" hidden="1" spans="2:18">
      <c r="B4735" s="47" t="s">
        <v>203</v>
      </c>
      <c r="C4735" s="59">
        <v>45949</v>
      </c>
      <c r="D4735" s="15" t="str">
        <f>VLOOKUP(B4735,辅助信息!E:K,7,FALSE)</f>
        <v>JWDDCD2025051800044</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 t="shared" si="230"/>
        <v/>
      </c>
      <c r="P4735" s="51" t="str">
        <f ca="1" t="shared" si="231"/>
        <v/>
      </c>
      <c r="Q4735" s="18" t="str">
        <f>VLOOKUP(B4735,辅助信息!E:M,9,FALSE)</f>
        <v>ZTWM-CDGS-XS-2025-0073-五冶天府-成都怡心湖片区及龙泉驿医院等项目</v>
      </c>
      <c r="R4735" s="18" t="str">
        <f>_xlfn._xlws.FILTER(辅助信息!D:D,辅助信息!E:E=B4735)</f>
        <v>五冶建设成都怡心湖片区及龙泉驿医院等项目</v>
      </c>
    </row>
    <row r="4736" hidden="1" spans="2:18">
      <c r="B4736" s="47" t="s">
        <v>203</v>
      </c>
      <c r="C4736" s="73">
        <v>45949</v>
      </c>
      <c r="D4736" s="15" t="str">
        <f>VLOOKUP(B4736,辅助信息!E:K,7,FALSE)</f>
        <v>JWDDCD2025051800044</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 t="shared" si="230"/>
        <v/>
      </c>
      <c r="P4736" s="51" t="str">
        <f ca="1" t="shared" si="231"/>
        <v/>
      </c>
      <c r="Q4736" s="18" t="str">
        <f>VLOOKUP(B4736,辅助信息!E:M,9,FALSE)</f>
        <v>ZTWM-CDGS-XS-2025-0073-五冶天府-成都怡心湖片区及龙泉驿医院等项目</v>
      </c>
      <c r="R4736" s="18" t="str">
        <f>_xlfn._xlws.FILTER(辅助信息!D:D,辅助信息!E:E=B4736)</f>
        <v>五冶建设成都怡心湖片区及龙泉驿医院等项目</v>
      </c>
    </row>
    <row r="4737" spans="2:18">
      <c r="B4737" s="124" t="s">
        <v>203</v>
      </c>
      <c r="C4737" s="59">
        <v>45950</v>
      </c>
      <c r="D4737" s="29" t="str">
        <f>VLOOKUP(B4737,辅助信息!E:K,7,FALSE)</f>
        <v>JWDDCD2025051800044</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 t="shared" si="230"/>
        <v>0</v>
      </c>
      <c r="P4737" s="51">
        <f ca="1" t="shared" si="231"/>
        <v>1</v>
      </c>
      <c r="Q4737" s="18" t="str">
        <f>VLOOKUP(B4737,辅助信息!E:M,9,FALSE)</f>
        <v>ZTWM-CDGS-XS-2025-0073-五冶天府-成都怡心湖片区及龙泉驿医院等项目</v>
      </c>
      <c r="R4737" s="18" t="str">
        <f>_xlfn._xlws.FILTER(辅助信息!D:D,辅助信息!E:E=B4737)</f>
        <v>五冶建设成都怡心湖片区及龙泉驿医院等项目</v>
      </c>
    </row>
    <row r="4738" spans="2:18">
      <c r="B4738" s="124" t="s">
        <v>203</v>
      </c>
      <c r="C4738" s="59">
        <v>45950</v>
      </c>
      <c r="D4738" s="29" t="str">
        <f>VLOOKUP(B4738,辅助信息!E:K,7,FALSE)</f>
        <v>JWDDCD2025051800044</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 t="shared" si="230"/>
        <v>0</v>
      </c>
      <c r="P4738" s="51">
        <f ca="1" t="shared" si="231"/>
        <v>1</v>
      </c>
      <c r="Q4738" s="18" t="str">
        <f>VLOOKUP(B4738,辅助信息!E:M,9,FALSE)</f>
        <v>ZTWM-CDGS-XS-2025-0073-五冶天府-成都怡心湖片区及龙泉驿医院等项目</v>
      </c>
      <c r="R4738" s="18" t="str">
        <f>_xlfn._xlws.FILTER(辅助信息!D:D,辅助信息!E:E=B4738)</f>
        <v>五冶建设成都怡心湖片区及龙泉驿医院等项目</v>
      </c>
    </row>
    <row r="4739" spans="2:18">
      <c r="B4739" s="124" t="s">
        <v>203</v>
      </c>
      <c r="C4739" s="59">
        <v>45950</v>
      </c>
      <c r="D4739" s="29" t="str">
        <f>VLOOKUP(B4739,辅助信息!E:K,7,FALSE)</f>
        <v>JWDDCD2025051800044</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 t="shared" si="230"/>
        <v>0</v>
      </c>
      <c r="P4739" s="51">
        <f ca="1" t="shared" si="231"/>
        <v>1</v>
      </c>
      <c r="Q4739" s="18" t="str">
        <f>VLOOKUP(B4739,辅助信息!E:M,9,FALSE)</f>
        <v>ZTWM-CDGS-XS-2025-0073-五冶天府-成都怡心湖片区及龙泉驿医院等项目</v>
      </c>
      <c r="R4739" s="18" t="str">
        <f>_xlfn._xlws.FILTER(辅助信息!D:D,辅助信息!E:E=B4739)</f>
        <v>五冶建设成都怡心湖片区及龙泉驿医院等项目</v>
      </c>
    </row>
    <row r="4740" spans="2:18">
      <c r="B4740" s="124" t="s">
        <v>203</v>
      </c>
      <c r="C4740" s="59">
        <v>45950</v>
      </c>
      <c r="D4740" s="29" t="str">
        <f>VLOOKUP(B4740,辅助信息!E:K,7,FALSE)</f>
        <v>JWDDCD2025051800044</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 t="shared" si="230"/>
        <v>0</v>
      </c>
      <c r="P4740" s="51">
        <f ca="1" t="shared" si="231"/>
        <v>1</v>
      </c>
      <c r="Q4740" s="18" t="str">
        <f>VLOOKUP(B4740,辅助信息!E:M,9,FALSE)</f>
        <v>ZTWM-CDGS-XS-2025-0073-五冶天府-成都怡心湖片区及龙泉驿医院等项目</v>
      </c>
      <c r="R4740" s="18" t="str">
        <f>_xlfn._xlws.FILTER(辅助信息!D:D,辅助信息!E:E=B4740)</f>
        <v>五冶建设成都怡心湖片区及龙泉驿医院等项目</v>
      </c>
    </row>
    <row r="4741" spans="2:18">
      <c r="B4741" s="124" t="s">
        <v>203</v>
      </c>
      <c r="C4741" s="59">
        <v>45950</v>
      </c>
      <c r="D4741" s="29" t="str">
        <f>VLOOKUP(B4741,辅助信息!E:K,7,FALSE)</f>
        <v>JWDDCD2025051800044</v>
      </c>
      <c r="E4741" s="29" t="str">
        <f>VLOOKUP(F4741,辅助信息!A:B,2,FALSE)</f>
        <v>螺纹钢</v>
      </c>
      <c r="F4741" s="29" t="s">
        <v>27</v>
      </c>
      <c r="G4741" s="25">
        <v>17</v>
      </c>
      <c r="H4741" s="123" t="str">
        <f>IF(SUMIFS('[1]2025年已发货'!$E:$E,'[1]2025年已发货'!$F:$F,C4741,'[1]2025年已发货'!$C:$C,F4741,'[1]2025年已发货'!$G:$G,I4741,'[1]2025年已发货'!$H:$H,J4741)=0,"未发货",SUMIFS('[1]2025年已发货'!$E:$E,'[1]2025年已发货'!$F:$F,C4741,'[1]2025年已发货'!$C:$C,F4741,'[1]2025年已发货'!$G:$G,I4741,'[1]2025年已发货'!$H:$H,J4741))</f>
        <v>未发货</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 t="shared" si="230"/>
        <v>0</v>
      </c>
      <c r="P4741" s="51">
        <f ca="1" t="shared" si="231"/>
        <v>1</v>
      </c>
      <c r="Q4741" s="18" t="str">
        <f>VLOOKUP(B4741,辅助信息!E:M,9,FALSE)</f>
        <v>ZTWM-CDGS-XS-2025-0073-五冶天府-成都怡心湖片区及龙泉驿医院等项目</v>
      </c>
      <c r="R4741" s="18" t="str">
        <f>_xlfn._xlws.FILTER(辅助信息!D:D,辅助信息!E:E=B4741)</f>
        <v>五冶建设成都怡心湖片区及龙泉驿医院等项目</v>
      </c>
    </row>
    <row r="4742" spans="2:18">
      <c r="B4742" s="124" t="s">
        <v>203</v>
      </c>
      <c r="C4742" s="59">
        <v>45950</v>
      </c>
      <c r="D4742" s="29" t="str">
        <f>VLOOKUP(B4742,辅助信息!E:K,7,FALSE)</f>
        <v>JWDDCD2025051800044</v>
      </c>
      <c r="E4742" s="29" t="str">
        <f>VLOOKUP(F4742,辅助信息!A:B,2,FALSE)</f>
        <v>螺纹钢</v>
      </c>
      <c r="F4742" s="29" t="s">
        <v>19</v>
      </c>
      <c r="G4742" s="25">
        <v>11</v>
      </c>
      <c r="H4742" s="123" t="str">
        <f>IF(SUMIFS('[1]2025年已发货'!$E:$E,'[1]2025年已发货'!$F:$F,C4742,'[1]2025年已发货'!$C:$C,F4742,'[1]2025年已发货'!$G:$G,I4742,'[1]2025年已发货'!$H:$H,J4742)=0,"未发货",SUMIFS('[1]2025年已发货'!$E:$E,'[1]2025年已发货'!$F:$F,C4742,'[1]2025年已发货'!$C:$C,F4742,'[1]2025年已发货'!$G:$G,I4742,'[1]2025年已发货'!$H:$H,J4742))</f>
        <v>未发货</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 t="shared" si="230"/>
        <v>0</v>
      </c>
      <c r="P4742" s="51">
        <f ca="1" t="shared" si="231"/>
        <v>1</v>
      </c>
      <c r="Q4742" s="18" t="str">
        <f>VLOOKUP(B4742,辅助信息!E:M,9,FALSE)</f>
        <v>ZTWM-CDGS-XS-2025-0073-五冶天府-成都怡心湖片区及龙泉驿医院等项目</v>
      </c>
      <c r="R4742" s="18" t="str">
        <f>_xlfn._xlws.FILTER(辅助信息!D:D,辅助信息!E:E=B4742)</f>
        <v>五冶建设成都怡心湖片区及龙泉驿医院等项目</v>
      </c>
    </row>
    <row r="4743" spans="2:18">
      <c r="B4743" s="124" t="s">
        <v>203</v>
      </c>
      <c r="C4743" s="59">
        <v>45950</v>
      </c>
      <c r="D4743" s="29" t="str">
        <f>VLOOKUP(B4743,辅助信息!E:K,7,FALSE)</f>
        <v>JWDDCD2025051800044</v>
      </c>
      <c r="E4743" s="29" t="str">
        <f>VLOOKUP(F4743,辅助信息!A:B,2,FALSE)</f>
        <v>螺纹钢</v>
      </c>
      <c r="F4743" s="29" t="s">
        <v>32</v>
      </c>
      <c r="G4743" s="25">
        <v>10</v>
      </c>
      <c r="H4743" s="123" t="str">
        <f>IF(SUMIFS('[1]2025年已发货'!$E:$E,'[1]2025年已发货'!$F:$F,C4743,'[1]2025年已发货'!$C:$C,F4743,'[1]2025年已发货'!$G:$G,I4743,'[1]2025年已发货'!$H:$H,J4743)=0,"未发货",SUMIFS('[1]2025年已发货'!$E:$E,'[1]2025年已发货'!$F:$F,C4743,'[1]2025年已发货'!$C:$C,F4743,'[1]2025年已发货'!$G:$G,I4743,'[1]2025年已发货'!$H:$H,J4743))</f>
        <v>未发货</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 t="shared" si="230"/>
        <v>0</v>
      </c>
      <c r="P4743" s="51">
        <f ca="1" t="shared" si="231"/>
        <v>1</v>
      </c>
      <c r="Q4743" s="18" t="str">
        <f>VLOOKUP(B4743,辅助信息!E:M,9,FALSE)</f>
        <v>ZTWM-CDGS-XS-2025-0073-五冶天府-成都怡心湖片区及龙泉驿医院等项目</v>
      </c>
      <c r="R4743" s="18" t="str">
        <f>_xlfn._xlws.FILTER(辅助信息!D:D,辅助信息!E:E=B4743)</f>
        <v>五冶建设成都怡心湖片区及龙泉驿医院等项目</v>
      </c>
    </row>
    <row r="4744" spans="2:18">
      <c r="B4744" s="124" t="s">
        <v>203</v>
      </c>
      <c r="C4744" s="59">
        <v>45950</v>
      </c>
      <c r="D4744" s="29" t="str">
        <f>VLOOKUP(B4744,辅助信息!E:K,7,FALSE)</f>
        <v>JWDDCD2025051800044</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 t="shared" si="230"/>
        <v>0</v>
      </c>
      <c r="P4744" s="51">
        <f ca="1" t="shared" si="231"/>
        <v>1</v>
      </c>
      <c r="Q4744" s="18" t="str">
        <f>VLOOKUP(B4744,辅助信息!E:M,9,FALSE)</f>
        <v>ZTWM-CDGS-XS-2025-0073-五冶天府-成都怡心湖片区及龙泉驿医院等项目</v>
      </c>
      <c r="R4744" s="18" t="str">
        <f>_xlfn._xlws.FILTER(辅助信息!D:D,辅助信息!E:E=B4744)</f>
        <v>五冶建设成都怡心湖片区及龙泉驿医院等项目</v>
      </c>
    </row>
    <row r="4745" spans="2:18">
      <c r="B4745" s="124" t="s">
        <v>176</v>
      </c>
      <c r="C4745" s="59">
        <v>45950</v>
      </c>
      <c r="D4745" s="29" t="str">
        <f>VLOOKUP(B4745,辅助信息!E:K,7,FALSE)</f>
        <v>JWDDCD2025062200016</v>
      </c>
      <c r="E4745" s="29" t="str">
        <f>VLOOKUP(F4745,辅助信息!A:B,2,FALSE)</f>
        <v>螺纹钢</v>
      </c>
      <c r="F4745" s="29" t="s">
        <v>19</v>
      </c>
      <c r="G4745" s="25">
        <v>5</v>
      </c>
      <c r="H4745" s="135"/>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 t="shared" si="230"/>
        <v>0</v>
      </c>
      <c r="P4745" s="51">
        <f ca="1" t="shared" si="231"/>
        <v>4</v>
      </c>
      <c r="Q4745" s="18" t="str">
        <f>VLOOKUP(B4745,辅助信息!E:M,9,FALSE)</f>
        <v>ZTWM-CDGS-XS-2025-0033-中铁武汉电气化局集团有限公司成达万高速铁路强电工程项目</v>
      </c>
      <c r="R4745" s="18" t="str">
        <f>_xlfn._xlws.FILTER(辅助信息!D:D,辅助信息!E:E=B4745)</f>
        <v>武汉电气化局成达万高铁强电项目</v>
      </c>
    </row>
    <row r="4746" spans="2:18">
      <c r="B4746" s="124" t="s">
        <v>176</v>
      </c>
      <c r="C4746" s="59">
        <v>45950</v>
      </c>
      <c r="D4746" s="29" t="str">
        <f>VLOOKUP(B4746,辅助信息!E:K,7,FALSE)</f>
        <v>JWDDCD2025062200016</v>
      </c>
      <c r="E4746" s="29" t="str">
        <f>VLOOKUP(F4746,辅助信息!A:B,2,FALSE)</f>
        <v>螺纹钢</v>
      </c>
      <c r="F4746" s="29" t="s">
        <v>76</v>
      </c>
      <c r="G4746" s="25">
        <v>5</v>
      </c>
      <c r="H4746" s="135"/>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 t="shared" si="230"/>
        <v>0</v>
      </c>
      <c r="P4746" s="51">
        <f ca="1" t="shared" si="231"/>
        <v>4</v>
      </c>
      <c r="Q4746" s="18" t="str">
        <f>VLOOKUP(B4746,辅助信息!E:M,9,FALSE)</f>
        <v>ZTWM-CDGS-XS-2025-0033-中铁武汉电气化局集团有限公司成达万高速铁路强电工程项目</v>
      </c>
      <c r="R4746" s="18" t="str">
        <f>_xlfn._xlws.FILTER(辅助信息!D:D,辅助信息!E:E=B4746)</f>
        <v>武汉电气化局成达万高铁强电项目</v>
      </c>
    </row>
    <row r="4747" spans="2:18">
      <c r="B4747" s="124" t="s">
        <v>176</v>
      </c>
      <c r="C4747" s="59">
        <v>45950</v>
      </c>
      <c r="D4747" s="29" t="str">
        <f>VLOOKUP(B4747,辅助信息!E:K,7,FALSE)</f>
        <v>JWDDCD2025062200016</v>
      </c>
      <c r="E4747" s="29" t="str">
        <f>VLOOKUP(F4747,辅助信息!A:B,2,FALSE)</f>
        <v>螺纹钢</v>
      </c>
      <c r="F4747" s="29" t="s">
        <v>130</v>
      </c>
      <c r="G4747" s="25">
        <v>15</v>
      </c>
      <c r="H4747" s="135"/>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 t="shared" si="230"/>
        <v>0</v>
      </c>
      <c r="P4747" s="51">
        <f ca="1" t="shared" si="231"/>
        <v>4</v>
      </c>
      <c r="Q4747" s="18" t="str">
        <f>VLOOKUP(B4747,辅助信息!E:M,9,FALSE)</f>
        <v>ZTWM-CDGS-XS-2025-0033-中铁武汉电气化局集团有限公司成达万高速铁路强电工程项目</v>
      </c>
      <c r="R4747" s="18" t="str">
        <f>_xlfn._xlws.FILTER(辅助信息!D:D,辅助信息!E:E=B4747)</f>
        <v>武汉电气化局成达万高铁强电项目</v>
      </c>
    </row>
    <row r="4748" spans="2:18">
      <c r="B4748" s="124" t="s">
        <v>176</v>
      </c>
      <c r="C4748" s="59">
        <v>45950</v>
      </c>
      <c r="D4748" s="29" t="str">
        <f>VLOOKUP(B4748,辅助信息!E:K,7,FALSE)</f>
        <v>JWDDCD2025062200016</v>
      </c>
      <c r="E4748" s="29" t="str">
        <f>VLOOKUP(F4748,辅助信息!A:B,2,FALSE)</f>
        <v>螺纹钢</v>
      </c>
      <c r="F4748" s="29" t="s">
        <v>91</v>
      </c>
      <c r="G4748" s="25">
        <v>9</v>
      </c>
      <c r="H4748" s="135"/>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 t="shared" si="230"/>
        <v>0</v>
      </c>
      <c r="P4748" s="51">
        <f ca="1" t="shared" si="231"/>
        <v>4</v>
      </c>
      <c r="Q4748" s="18" t="str">
        <f>VLOOKUP(B4748,辅助信息!E:M,9,FALSE)</f>
        <v>ZTWM-CDGS-XS-2025-0033-中铁武汉电气化局集团有限公司成达万高速铁路强电工程项目</v>
      </c>
      <c r="R4748" s="18" t="str">
        <f>_xlfn._xlws.FILTER(辅助信息!D:D,辅助信息!E:E=B4748)</f>
        <v>武汉电气化局成达万高铁强电项目</v>
      </c>
    </row>
    <row r="4749" spans="2:18">
      <c r="B4749" s="124" t="s">
        <v>226</v>
      </c>
      <c r="C4749" s="59">
        <v>45950</v>
      </c>
      <c r="D4749" s="29" t="str">
        <f>VLOOKUP(B4749,辅助信息!E:K,7,FALSE)</f>
        <v>JWDDCD2025092400211</v>
      </c>
      <c r="E4749" s="29" t="str">
        <f>VLOOKUP(F4749,辅助信息!A:B,2,FALSE)</f>
        <v>盘螺</v>
      </c>
      <c r="F4749" s="29" t="s">
        <v>40</v>
      </c>
      <c r="G4749" s="25">
        <v>35</v>
      </c>
      <c r="H4749" s="135"/>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 t="shared" si="230"/>
        <v>0</v>
      </c>
      <c r="P4749" s="51">
        <f ca="1" t="shared" si="231"/>
        <v>1</v>
      </c>
      <c r="Q4749" s="18" t="str">
        <f>VLOOKUP(B4749,辅助信息!E:M,9,FALSE)</f>
        <v>ZTWM-CDGS-XS-2025-0156-五冶钢构-2025年九月第一批次钢筋采购合同(三圣乡项目)-中铁物贸成都公司</v>
      </c>
      <c r="R4749" s="18" t="str">
        <f>_xlfn._xlws.FILTER(辅助信息!D:D,辅助信息!E:E=B4749)</f>
        <v>五冶钢构龙泉东洪片区（70亩、85亩）住宅商业及配套工程项目</v>
      </c>
    </row>
    <row r="4750" spans="2:18">
      <c r="B4750" s="124" t="s">
        <v>226</v>
      </c>
      <c r="C4750" s="59">
        <v>45950</v>
      </c>
      <c r="D4750" s="29" t="str">
        <f>VLOOKUP(B4750,辅助信息!E:K,7,FALSE)</f>
        <v>JWDDCD2025092400211</v>
      </c>
      <c r="E4750" s="29" t="str">
        <f>VLOOKUP(F4750,辅助信息!A:B,2,FALSE)</f>
        <v>螺纹钢</v>
      </c>
      <c r="F4750" s="29" t="s">
        <v>27</v>
      </c>
      <c r="G4750" s="25">
        <v>35</v>
      </c>
      <c r="H4750" s="135"/>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 t="shared" si="230"/>
        <v>0</v>
      </c>
      <c r="P4750" s="51">
        <f ca="1" t="shared" si="231"/>
        <v>1</v>
      </c>
      <c r="Q4750" s="18" t="str">
        <f>VLOOKUP(B4750,辅助信息!E:M,9,FALSE)</f>
        <v>ZTWM-CDGS-XS-2025-0156-五冶钢构-2025年九月第一批次钢筋采购合同(三圣乡项目)-中铁物贸成都公司</v>
      </c>
      <c r="R4750" s="18" t="str">
        <f>_xlfn._xlws.FILTER(辅助信息!D:D,辅助信息!E:E=B4750)</f>
        <v>五冶钢构龙泉东洪片区（70亩、85亩）住宅商业及配套工程项目</v>
      </c>
    </row>
    <row r="4751" spans="2:18">
      <c r="B4751" s="124" t="s">
        <v>226</v>
      </c>
      <c r="C4751" s="59">
        <v>45950</v>
      </c>
      <c r="D4751" s="29" t="str">
        <f>VLOOKUP(B4751,辅助信息!E:K,7,FALSE)</f>
        <v>JWDDCD2025092400211</v>
      </c>
      <c r="E4751" s="29" t="str">
        <f>VLOOKUP(F4751,辅助信息!A:B,2,FALSE)</f>
        <v>螺纹钢</v>
      </c>
      <c r="F4751" s="29" t="s">
        <v>32</v>
      </c>
      <c r="G4751" s="25">
        <v>20</v>
      </c>
      <c r="H4751" s="135"/>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 t="shared" si="230"/>
        <v>0</v>
      </c>
      <c r="P4751" s="51">
        <f ca="1" t="shared" si="231"/>
        <v>1</v>
      </c>
      <c r="Q4751" s="18" t="str">
        <f>VLOOKUP(B4751,辅助信息!E:M,9,FALSE)</f>
        <v>ZTWM-CDGS-XS-2025-0156-五冶钢构-2025年九月第一批次钢筋采购合同(三圣乡项目)-中铁物贸成都公司</v>
      </c>
      <c r="R4751" s="18" t="str">
        <f>_xlfn._xlws.FILTER(辅助信息!D:D,辅助信息!E:E=B4751)</f>
        <v>五冶钢构龙泉东洪片区（70亩、85亩）住宅商业及配套工程项目</v>
      </c>
    </row>
    <row r="4752" spans="2:18">
      <c r="B4752" s="124" t="s">
        <v>226</v>
      </c>
      <c r="C4752" s="59">
        <v>45950</v>
      </c>
      <c r="D4752" s="29" t="str">
        <f>VLOOKUP(B4752,辅助信息!E:K,7,FALSE)</f>
        <v>JWDDCD2025092400211</v>
      </c>
      <c r="E4752" s="29" t="str">
        <f>VLOOKUP(F4752,辅助信息!A:B,2,FALSE)</f>
        <v>螺纹钢</v>
      </c>
      <c r="F4752" s="29" t="s">
        <v>30</v>
      </c>
      <c r="G4752" s="25">
        <v>15</v>
      </c>
      <c r="H4752" s="135"/>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 t="shared" si="230"/>
        <v>0</v>
      </c>
      <c r="P4752" s="51">
        <f ca="1" t="shared" si="231"/>
        <v>1</v>
      </c>
      <c r="Q4752" s="18" t="str">
        <f>VLOOKUP(B4752,辅助信息!E:M,9,FALSE)</f>
        <v>ZTWM-CDGS-XS-2025-0156-五冶钢构-2025年九月第一批次钢筋采购合同(三圣乡项目)-中铁物贸成都公司</v>
      </c>
      <c r="R4752" s="18" t="str">
        <f>_xlfn._xlws.FILTER(辅助信息!D:D,辅助信息!E:E=B4752)</f>
        <v>五冶钢构龙泉东洪片区（70亩、85亩）住宅商业及配套工程项目</v>
      </c>
    </row>
    <row r="4753" spans="2:18">
      <c r="B4753" s="124" t="s">
        <v>225</v>
      </c>
      <c r="C4753" s="59">
        <v>45950</v>
      </c>
      <c r="D4753" s="29" t="str">
        <f>VLOOKUP(B4753,辅助信息!E:K,7,FALSE)</f>
        <v>JWDDCD2025092400210</v>
      </c>
      <c r="E4753" s="29" t="str">
        <f>VLOOKUP(F4753,辅助信息!A:B,2,FALSE)</f>
        <v>盘螺</v>
      </c>
      <c r="F4753" s="29" t="s">
        <v>40</v>
      </c>
      <c r="G4753" s="25">
        <v>35</v>
      </c>
      <c r="H4753" s="135"/>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 t="shared" si="230"/>
        <v>0</v>
      </c>
      <c r="P4753" s="51">
        <f ca="1" t="shared" si="231"/>
        <v>1</v>
      </c>
      <c r="Q4753" s="18" t="str">
        <f>VLOOKUP(B4753,辅助信息!E:M,9,FALSE)</f>
        <v>ZTWM-CDGS-XS-2025-0156-五冶钢构-2025年九月第一批次钢筋采购合同(三圣乡项目)-中铁物贸成都公司</v>
      </c>
      <c r="R4753" s="18" t="str">
        <f>_xlfn._xlws.FILTER(辅助信息!D:D,辅助信息!E:E=B4753)</f>
        <v>五冶钢构龙泉东洪片区（70亩、85亩）住宅商业及配套工程项目</v>
      </c>
    </row>
    <row r="4754" spans="2:18">
      <c r="B4754" s="124" t="s">
        <v>215</v>
      </c>
      <c r="C4754" s="59">
        <v>45950</v>
      </c>
      <c r="D4754" s="29" t="str">
        <f>VLOOKUP(B4754,辅助信息!E:K,7,FALSE)</f>
        <v>JWDDCD2025051800044</v>
      </c>
      <c r="E4754" s="29" t="str">
        <f>VLOOKUP(F4754,辅助信息!A:B,2,FALSE)</f>
        <v>盘螺</v>
      </c>
      <c r="F4754" s="29" t="s">
        <v>49</v>
      </c>
      <c r="G4754" s="25">
        <v>2</v>
      </c>
      <c r="H4754" s="135"/>
      <c r="I4754" s="29" t="str">
        <f>VLOOKUP(B4754,辅助信息!E:I,3,FALSE)</f>
        <v>(五冶建设龙泉驿一医院配套建设工程)成都市龙泉驿区董朗路69号龙泉驿一医院5号门</v>
      </c>
      <c r="J4754" s="29" t="str">
        <f>VLOOKUP(B4754,辅助信息!E:I,4,FALSE)</f>
        <v>孙敏</v>
      </c>
      <c r="K4754" s="29">
        <f>VLOOKUP(J4754,辅助信息!H:I,2,FALSE)</f>
        <v>13617695006</v>
      </c>
      <c r="L4754" s="98" t="str">
        <f>VLOOKUP(B4754,辅助信息!E:J,6,FALSE)</f>
        <v>联系实际收货人（孙敏13617695006）五冶建设送货单,6份材质书,锈货不收，装货前联系收货人核实到场规格,没提前告知进场规格现场不给予接收</v>
      </c>
      <c r="M4754" s="80">
        <v>45946</v>
      </c>
      <c r="O4754" s="51">
        <f ca="1" t="shared" si="230"/>
        <v>0</v>
      </c>
      <c r="P4754" s="51">
        <f ca="1" t="shared" si="231"/>
        <v>4</v>
      </c>
      <c r="Q4754" s="18" t="str">
        <f>VLOOKUP(B4754,辅助信息!E:M,9,FALSE)</f>
        <v>ZTWM-CDGS-XS-2025-0073-五冶天府-成都怡心湖片区及龙泉驿医院等项目</v>
      </c>
      <c r="R4754" s="18" t="str">
        <f>_xlfn._xlws.FILTER(辅助信息!D:D,辅助信息!E:E=B4754)</f>
        <v>五冶建设成都怡心湖片区及龙泉驿医院等项目</v>
      </c>
    </row>
    <row r="4755" spans="2:18">
      <c r="B4755" s="124" t="s">
        <v>215</v>
      </c>
      <c r="C4755" s="59">
        <v>45950</v>
      </c>
      <c r="D4755" s="29" t="str">
        <f>VLOOKUP(B4755,辅助信息!E:K,7,FALSE)</f>
        <v>JWDDCD2025051800044</v>
      </c>
      <c r="E4755" s="29" t="str">
        <f>VLOOKUP(F4755,辅助信息!A:B,2,FALSE)</f>
        <v>盘螺</v>
      </c>
      <c r="F4755" s="29" t="s">
        <v>40</v>
      </c>
      <c r="G4755" s="25">
        <v>16</v>
      </c>
      <c r="H4755" s="135"/>
      <c r="I4755" s="29" t="str">
        <f>VLOOKUP(B4755,辅助信息!E:I,3,FALSE)</f>
        <v>(五冶建设龙泉驿一医院配套建设工程)成都市龙泉驿区董朗路69号龙泉驿一医院5号门</v>
      </c>
      <c r="J4755" s="29" t="str">
        <f>VLOOKUP(B4755,辅助信息!E:I,4,FALSE)</f>
        <v>孙敏</v>
      </c>
      <c r="K4755" s="29">
        <f>VLOOKUP(J4755,辅助信息!H:I,2,FALSE)</f>
        <v>13617695006</v>
      </c>
      <c r="L4755" s="98" t="str">
        <f>VLOOKUP(B4755,辅助信息!E:J,6,FALSE)</f>
        <v>联系实际收货人（孙敏13617695006）五冶建设送货单,6份材质书,锈货不收，装货前联系收货人核实到场规格,没提前告知进场规格现场不给予接收</v>
      </c>
      <c r="M4755" s="80">
        <v>45946</v>
      </c>
      <c r="O4755" s="51">
        <f ca="1" t="shared" si="230"/>
        <v>0</v>
      </c>
      <c r="P4755" s="51">
        <f ca="1" t="shared" si="231"/>
        <v>4</v>
      </c>
      <c r="Q4755" s="18" t="str">
        <f>VLOOKUP(B4755,辅助信息!E:M,9,FALSE)</f>
        <v>ZTWM-CDGS-XS-2025-0073-五冶天府-成都怡心湖片区及龙泉驿医院等项目</v>
      </c>
      <c r="R4755" s="18" t="str">
        <f>_xlfn._xlws.FILTER(辅助信息!D:D,辅助信息!E:E=B4755)</f>
        <v>五冶建设成都怡心湖片区及龙泉驿医院等项目</v>
      </c>
    </row>
    <row r="4756" spans="2:18">
      <c r="B4756" s="124" t="s">
        <v>215</v>
      </c>
      <c r="C4756" s="59">
        <v>45950</v>
      </c>
      <c r="D4756" s="29" t="str">
        <f>VLOOKUP(B4756,辅助信息!E:K,7,FALSE)</f>
        <v>JWDDCD2025051800044</v>
      </c>
      <c r="E4756" s="29" t="str">
        <f>VLOOKUP(F4756,辅助信息!A:B,2,FALSE)</f>
        <v>盘螺</v>
      </c>
      <c r="F4756" s="29" t="s">
        <v>41</v>
      </c>
      <c r="G4756" s="25">
        <v>38</v>
      </c>
      <c r="H4756" s="135"/>
      <c r="I4756" s="29" t="str">
        <f>VLOOKUP(B4756,辅助信息!E:I,3,FALSE)</f>
        <v>(五冶建设龙泉驿一医院配套建设工程)成都市龙泉驿区董朗路69号龙泉驿一医院5号门</v>
      </c>
      <c r="J4756" s="29" t="str">
        <f>VLOOKUP(B4756,辅助信息!E:I,4,FALSE)</f>
        <v>孙敏</v>
      </c>
      <c r="K4756" s="29">
        <f>VLOOKUP(J4756,辅助信息!H:I,2,FALSE)</f>
        <v>13617695006</v>
      </c>
      <c r="L4756" s="98" t="str">
        <f>VLOOKUP(B4756,辅助信息!E:J,6,FALSE)</f>
        <v>联系实际收货人（孙敏13617695006）五冶建设送货单,6份材质书,锈货不收，装货前联系收货人核实到场规格,没提前告知进场规格现场不给予接收</v>
      </c>
      <c r="M4756" s="80">
        <v>45946</v>
      </c>
      <c r="O4756" s="51">
        <f ca="1" t="shared" si="230"/>
        <v>0</v>
      </c>
      <c r="P4756" s="51">
        <f ca="1" t="shared" si="231"/>
        <v>4</v>
      </c>
      <c r="Q4756" s="18" t="str">
        <f>VLOOKUP(B4756,辅助信息!E:M,9,FALSE)</f>
        <v>ZTWM-CDGS-XS-2025-0073-五冶天府-成都怡心湖片区及龙泉驿医院等项目</v>
      </c>
      <c r="R4756" s="18" t="str">
        <f>_xlfn._xlws.FILTER(辅助信息!D:D,辅助信息!E:E=B4756)</f>
        <v>五冶建设成都怡心湖片区及龙泉驿医院等项目</v>
      </c>
    </row>
    <row r="4757" spans="2:18">
      <c r="B4757" s="124" t="s">
        <v>215</v>
      </c>
      <c r="C4757" s="59">
        <v>45950</v>
      </c>
      <c r="D4757" s="29" t="str">
        <f>VLOOKUP(B4757,辅助信息!E:K,7,FALSE)</f>
        <v>JWDDCD2025051800044</v>
      </c>
      <c r="E4757" s="29" t="str">
        <f>VLOOKUP(F4757,辅助信息!A:B,2,FALSE)</f>
        <v>盘螺</v>
      </c>
      <c r="F4757" s="29" t="s">
        <v>26</v>
      </c>
      <c r="G4757" s="25">
        <v>30</v>
      </c>
      <c r="H4757" s="135"/>
      <c r="I4757" s="29" t="str">
        <f>VLOOKUP(B4757,辅助信息!E:I,3,FALSE)</f>
        <v>(五冶建设龙泉驿一医院配套建设工程)成都市龙泉驿区董朗路69号龙泉驿一医院5号门</v>
      </c>
      <c r="J4757" s="29" t="str">
        <f>VLOOKUP(B4757,辅助信息!E:I,4,FALSE)</f>
        <v>孙敏</v>
      </c>
      <c r="K4757" s="29">
        <f>VLOOKUP(J4757,辅助信息!H:I,2,FALSE)</f>
        <v>13617695006</v>
      </c>
      <c r="L4757" s="98" t="str">
        <f>VLOOKUP(B4757,辅助信息!E:J,6,FALSE)</f>
        <v>联系实际收货人（孙敏13617695006）五冶建设送货单,6份材质书,锈货不收，装货前联系收货人核实到场规格,没提前告知进场规格现场不给予接收</v>
      </c>
      <c r="M4757" s="80">
        <v>45946</v>
      </c>
      <c r="O4757" s="51">
        <f ca="1" t="shared" si="230"/>
        <v>0</v>
      </c>
      <c r="P4757" s="51">
        <f ca="1" t="shared" si="231"/>
        <v>4</v>
      </c>
      <c r="Q4757" s="18" t="str">
        <f>VLOOKUP(B4757,辅助信息!E:M,9,FALSE)</f>
        <v>ZTWM-CDGS-XS-2025-0073-五冶天府-成都怡心湖片区及龙泉驿医院等项目</v>
      </c>
      <c r="R4757" s="18" t="str">
        <f>_xlfn._xlws.FILTER(辅助信息!D:D,辅助信息!E:E=B4757)</f>
        <v>五冶建设成都怡心湖片区及龙泉驿医院等项目</v>
      </c>
    </row>
    <row r="4758" spans="2:18">
      <c r="B4758" s="124" t="s">
        <v>215</v>
      </c>
      <c r="C4758" s="59">
        <v>45950</v>
      </c>
      <c r="D4758" s="29" t="str">
        <f>VLOOKUP(B4758,辅助信息!E:K,7,FALSE)</f>
        <v>JWDDCD2025051800044</v>
      </c>
      <c r="E4758" s="29" t="str">
        <f>VLOOKUP(F4758,辅助信息!A:B,2,FALSE)</f>
        <v>螺纹钢</v>
      </c>
      <c r="F4758" s="29" t="s">
        <v>27</v>
      </c>
      <c r="G4758" s="25">
        <v>12</v>
      </c>
      <c r="H4758" s="135"/>
      <c r="I4758" s="29" t="str">
        <f>VLOOKUP(B4758,辅助信息!E:I,3,FALSE)</f>
        <v>(五冶建设龙泉驿一医院配套建设工程)成都市龙泉驿区董朗路69号龙泉驿一医院5号门</v>
      </c>
      <c r="J4758" s="29" t="str">
        <f>VLOOKUP(B4758,辅助信息!E:I,4,FALSE)</f>
        <v>孙敏</v>
      </c>
      <c r="K4758" s="29">
        <f>VLOOKUP(J4758,辅助信息!H:I,2,FALSE)</f>
        <v>13617695006</v>
      </c>
      <c r="L4758" s="98" t="str">
        <f>VLOOKUP(B4758,辅助信息!E:J,6,FALSE)</f>
        <v>联系实际收货人（孙敏13617695006）五冶建设送货单,6份材质书,锈货不收，装货前联系收货人核实到场规格,没提前告知进场规格现场不给予接收</v>
      </c>
      <c r="M4758" s="80">
        <v>45946</v>
      </c>
      <c r="O4758" s="51">
        <f ca="1" t="shared" si="230"/>
        <v>0</v>
      </c>
      <c r="P4758" s="51">
        <f ca="1" t="shared" si="231"/>
        <v>4</v>
      </c>
      <c r="Q4758" s="18" t="str">
        <f>VLOOKUP(B4758,辅助信息!E:M,9,FALSE)</f>
        <v>ZTWM-CDGS-XS-2025-0073-五冶天府-成都怡心湖片区及龙泉驿医院等项目</v>
      </c>
      <c r="R4758" s="18" t="str">
        <f>_xlfn._xlws.FILTER(辅助信息!D:D,辅助信息!E:E=B4758)</f>
        <v>五冶建设成都怡心湖片区及龙泉驿医院等项目</v>
      </c>
    </row>
    <row r="4759" spans="2:18">
      <c r="B4759" s="124" t="s">
        <v>215</v>
      </c>
      <c r="C4759" s="59">
        <v>45950</v>
      </c>
      <c r="D4759" s="29" t="str">
        <f>VLOOKUP(B4759,辅助信息!E:K,7,FALSE)</f>
        <v>JWDDCD2025051800044</v>
      </c>
      <c r="E4759" s="29" t="str">
        <f>VLOOKUP(F4759,辅助信息!A:B,2,FALSE)</f>
        <v>螺纹钢</v>
      </c>
      <c r="F4759" s="29" t="s">
        <v>52</v>
      </c>
      <c r="G4759" s="25">
        <v>1.5</v>
      </c>
      <c r="H4759" s="135"/>
      <c r="I4759" s="29" t="str">
        <f>VLOOKUP(B4759,辅助信息!E:I,3,FALSE)</f>
        <v>(五冶建设龙泉驿一医院配套建设工程)成都市龙泉驿区董朗路69号龙泉驿一医院5号门</v>
      </c>
      <c r="J4759" s="29" t="str">
        <f>VLOOKUP(B4759,辅助信息!E:I,4,FALSE)</f>
        <v>孙敏</v>
      </c>
      <c r="K4759" s="29">
        <f>VLOOKUP(J4759,辅助信息!H:I,2,FALSE)</f>
        <v>13617695006</v>
      </c>
      <c r="L4759" s="98" t="str">
        <f>VLOOKUP(B4759,辅助信息!E:J,6,FALSE)</f>
        <v>联系实际收货人（孙敏13617695006）五冶建设送货单,6份材质书,锈货不收，装货前联系收货人核实到场规格,没提前告知进场规格现场不给予接收</v>
      </c>
      <c r="M4759" s="80">
        <v>45946</v>
      </c>
      <c r="O4759" s="51">
        <f ca="1" t="shared" si="230"/>
        <v>0</v>
      </c>
      <c r="P4759" s="51">
        <f ca="1" t="shared" si="231"/>
        <v>4</v>
      </c>
      <c r="Q4759" s="18" t="str">
        <f>VLOOKUP(B4759,辅助信息!E:M,9,FALSE)</f>
        <v>ZTWM-CDGS-XS-2025-0073-五冶天府-成都怡心湖片区及龙泉驿医院等项目</v>
      </c>
      <c r="R4759" s="18" t="str">
        <f>_xlfn._xlws.FILTER(辅助信息!D:D,辅助信息!E:E=B4759)</f>
        <v>五冶建设成都怡心湖片区及龙泉驿医院等项目</v>
      </c>
    </row>
    <row r="4760" spans="2:18">
      <c r="B4760" s="124" t="s">
        <v>215</v>
      </c>
      <c r="C4760" s="59">
        <v>45950</v>
      </c>
      <c r="D4760" s="29" t="str">
        <f>VLOOKUP(B4760,辅助信息!E:K,7,FALSE)</f>
        <v>JWDDCD2025051800044</v>
      </c>
      <c r="E4760" s="29" t="str">
        <f>VLOOKUP(F4760,辅助信息!A:B,2,FALSE)</f>
        <v>螺纹钢</v>
      </c>
      <c r="F4760" s="29" t="s">
        <v>82</v>
      </c>
      <c r="G4760" s="25">
        <v>3</v>
      </c>
      <c r="H4760" s="135"/>
      <c r="I4760" s="29" t="str">
        <f>VLOOKUP(B4760,辅助信息!E:I,3,FALSE)</f>
        <v>(五冶建设龙泉驿一医院配套建设工程)成都市龙泉驿区董朗路69号龙泉驿一医院5号门</v>
      </c>
      <c r="J4760" s="29" t="str">
        <f>VLOOKUP(B4760,辅助信息!E:I,4,FALSE)</f>
        <v>孙敏</v>
      </c>
      <c r="K4760" s="29">
        <f>VLOOKUP(J4760,辅助信息!H:I,2,FALSE)</f>
        <v>13617695006</v>
      </c>
      <c r="L4760" s="98" t="str">
        <f>VLOOKUP(B4760,辅助信息!E:J,6,FALSE)</f>
        <v>联系实际收货人（孙敏13617695006）五冶建设送货单,6份材质书,锈货不收，装货前联系收货人核实到场规格,没提前告知进场规格现场不给予接收</v>
      </c>
      <c r="M4760" s="80">
        <v>45946</v>
      </c>
      <c r="O4760" s="51">
        <f ca="1" t="shared" si="230"/>
        <v>0</v>
      </c>
      <c r="P4760" s="51">
        <f ca="1" t="shared" si="231"/>
        <v>4</v>
      </c>
      <c r="Q4760" s="18" t="str">
        <f>VLOOKUP(B4760,辅助信息!E:M,9,FALSE)</f>
        <v>ZTWM-CDGS-XS-2025-0073-五冶天府-成都怡心湖片区及龙泉驿医院等项目</v>
      </c>
      <c r="R4760" s="18" t="str">
        <f>_xlfn._xlws.FILTER(辅助信息!D:D,辅助信息!E:E=B4760)</f>
        <v>五冶建设成都怡心湖片区及龙泉驿医院等项目</v>
      </c>
    </row>
    <row r="4761" spans="2:18">
      <c r="B4761" s="124" t="s">
        <v>215</v>
      </c>
      <c r="C4761" s="59">
        <v>45950</v>
      </c>
      <c r="D4761" s="29" t="str">
        <f>VLOOKUP(B4761,辅助信息!E:K,7,FALSE)</f>
        <v>JWDDCD2025051800044</v>
      </c>
      <c r="E4761" s="29" t="str">
        <f>VLOOKUP(F4761,辅助信息!A:B,2,FALSE)</f>
        <v>螺纹钢</v>
      </c>
      <c r="F4761" s="29" t="s">
        <v>45</v>
      </c>
      <c r="G4761" s="25">
        <v>6</v>
      </c>
      <c r="H4761" s="135"/>
      <c r="I4761" s="29" t="str">
        <f>VLOOKUP(B4761,辅助信息!E:I,3,FALSE)</f>
        <v>(五冶建设龙泉驿一医院配套建设工程)成都市龙泉驿区董朗路69号龙泉驿一医院5号门</v>
      </c>
      <c r="J4761" s="29" t="str">
        <f>VLOOKUP(B4761,辅助信息!E:I,4,FALSE)</f>
        <v>孙敏</v>
      </c>
      <c r="K4761" s="29">
        <f>VLOOKUP(J4761,辅助信息!H:I,2,FALSE)</f>
        <v>13617695006</v>
      </c>
      <c r="L4761" s="98" t="str">
        <f>VLOOKUP(B4761,辅助信息!E:J,6,FALSE)</f>
        <v>联系实际收货人（孙敏13617695006）五冶建设送货单,6份材质书,锈货不收，装货前联系收货人核实到场规格,没提前告知进场规格现场不给予接收</v>
      </c>
      <c r="M4761" s="80">
        <v>45946</v>
      </c>
      <c r="O4761" s="51">
        <f ca="1" t="shared" si="230"/>
        <v>0</v>
      </c>
      <c r="P4761" s="51">
        <f ca="1" t="shared" si="231"/>
        <v>4</v>
      </c>
      <c r="Q4761" s="18" t="str">
        <f>VLOOKUP(B4761,辅助信息!E:M,9,FALSE)</f>
        <v>ZTWM-CDGS-XS-2025-0073-五冶天府-成都怡心湖片区及龙泉驿医院等项目</v>
      </c>
      <c r="R4761" s="18" t="str">
        <f>_xlfn._xlws.FILTER(辅助信息!D:D,辅助信息!E:E=B4761)</f>
        <v>五冶建设成都怡心湖片区及龙泉驿医院等项目</v>
      </c>
    </row>
    <row r="4762" spans="2:18">
      <c r="B4762" s="124" t="s">
        <v>215</v>
      </c>
      <c r="C4762" s="59">
        <v>45950</v>
      </c>
      <c r="D4762" s="29" t="str">
        <f>VLOOKUP(B4762,辅助信息!E:K,7,FALSE)</f>
        <v>JWDDCD2025051800044</v>
      </c>
      <c r="E4762" s="29" t="str">
        <f>VLOOKUP(F4762,辅助信息!A:B,2,FALSE)</f>
        <v>螺纹钢</v>
      </c>
      <c r="F4762" s="29" t="s">
        <v>21</v>
      </c>
      <c r="G4762" s="25">
        <v>6</v>
      </c>
      <c r="H4762" s="135"/>
      <c r="I4762" s="29" t="str">
        <f>VLOOKUP(B4762,辅助信息!E:I,3,FALSE)</f>
        <v>(五冶建设龙泉驿一医院配套建设工程)成都市龙泉驿区董朗路69号龙泉驿一医院5号门</v>
      </c>
      <c r="J4762" s="29" t="str">
        <f>VLOOKUP(B4762,辅助信息!E:I,4,FALSE)</f>
        <v>孙敏</v>
      </c>
      <c r="K4762" s="29">
        <f>VLOOKUP(J4762,辅助信息!H:I,2,FALSE)</f>
        <v>13617695006</v>
      </c>
      <c r="L4762" s="98" t="str">
        <f>VLOOKUP(B4762,辅助信息!E:J,6,FALSE)</f>
        <v>联系实际收货人（孙敏13617695006）五冶建设送货单,6份材质书,锈货不收，装货前联系收货人核实到场规格,没提前告知进场规格现场不给予接收</v>
      </c>
      <c r="M4762" s="80">
        <v>45946</v>
      </c>
      <c r="O4762" s="51">
        <f ca="1" t="shared" si="230"/>
        <v>0</v>
      </c>
      <c r="P4762" s="51">
        <f ca="1" t="shared" si="231"/>
        <v>4</v>
      </c>
      <c r="Q4762" s="18" t="str">
        <f>VLOOKUP(B4762,辅助信息!E:M,9,FALSE)</f>
        <v>ZTWM-CDGS-XS-2025-0073-五冶天府-成都怡心湖片区及龙泉驿医院等项目</v>
      </c>
      <c r="R4762" s="18" t="str">
        <f>_xlfn._xlws.FILTER(辅助信息!D:D,辅助信息!E:E=B4762)</f>
        <v>五冶建设成都怡心湖片区及龙泉驿医院等项目</v>
      </c>
    </row>
    <row r="4763" spans="2:18">
      <c r="B4763" s="124" t="s">
        <v>215</v>
      </c>
      <c r="C4763" s="59">
        <v>45950</v>
      </c>
      <c r="D4763" s="29" t="str">
        <f>VLOOKUP(B4763,辅助信息!E:K,7,FALSE)</f>
        <v>JWDDCD2025051800044</v>
      </c>
      <c r="E4763" s="29" t="str">
        <f>VLOOKUP(F4763,辅助信息!A:B,2,FALSE)</f>
        <v>螺纹钢</v>
      </c>
      <c r="F4763" s="29" t="s">
        <v>58</v>
      </c>
      <c r="G4763" s="25">
        <v>12</v>
      </c>
      <c r="H4763" s="135"/>
      <c r="I4763" s="29" t="str">
        <f>VLOOKUP(B4763,辅助信息!E:I,3,FALSE)</f>
        <v>(五冶建设龙泉驿一医院配套建设工程)成都市龙泉驿区董朗路69号龙泉驿一医院5号门</v>
      </c>
      <c r="J4763" s="29" t="str">
        <f>VLOOKUP(B4763,辅助信息!E:I,4,FALSE)</f>
        <v>孙敏</v>
      </c>
      <c r="K4763" s="29">
        <f>VLOOKUP(J4763,辅助信息!H:I,2,FALSE)</f>
        <v>13617695006</v>
      </c>
      <c r="L4763" s="98" t="str">
        <f>VLOOKUP(B4763,辅助信息!E:J,6,FALSE)</f>
        <v>联系实际收货人（孙敏13617695006）五冶建设送货单,6份材质书,锈货不收，装货前联系收货人核实到场规格,没提前告知进场规格现场不给予接收</v>
      </c>
      <c r="M4763" s="80">
        <v>45946</v>
      </c>
      <c r="O4763" s="51">
        <f ca="1" t="shared" si="230"/>
        <v>0</v>
      </c>
      <c r="P4763" s="51">
        <f ca="1" t="shared" si="231"/>
        <v>4</v>
      </c>
      <c r="Q4763" s="18" t="str">
        <f>VLOOKUP(B4763,辅助信息!E:M,9,FALSE)</f>
        <v>ZTWM-CDGS-XS-2025-0073-五冶天府-成都怡心湖片区及龙泉驿医院等项目</v>
      </c>
      <c r="R4763" s="18" t="str">
        <f>_xlfn._xlws.FILTER(辅助信息!D:D,辅助信息!E:E=B4763)</f>
        <v>五冶建设成都怡心湖片区及龙泉驿医院等项目</v>
      </c>
    </row>
    <row r="4764" spans="2:18">
      <c r="B4764" s="124" t="s">
        <v>215</v>
      </c>
      <c r="C4764" s="59">
        <v>45950</v>
      </c>
      <c r="D4764" s="29" t="str">
        <f>VLOOKUP(B4764,辅助信息!E:K,7,FALSE)</f>
        <v>JWDDCD2025051800044</v>
      </c>
      <c r="E4764" s="29" t="str">
        <f>VLOOKUP(F4764,辅助信息!A:B,2,FALSE)</f>
        <v>螺纹钢</v>
      </c>
      <c r="F4764" s="29" t="s">
        <v>46</v>
      </c>
      <c r="G4764" s="25">
        <v>12</v>
      </c>
      <c r="H4764" s="135"/>
      <c r="I4764" s="29" t="str">
        <f>VLOOKUP(B4764,辅助信息!E:I,3,FALSE)</f>
        <v>(五冶建设龙泉驿一医院配套建设工程)成都市龙泉驿区董朗路69号龙泉驿一医院5号门</v>
      </c>
      <c r="J4764" s="29" t="str">
        <f>VLOOKUP(B4764,辅助信息!E:I,4,FALSE)</f>
        <v>孙敏</v>
      </c>
      <c r="K4764" s="29">
        <f>VLOOKUP(J4764,辅助信息!H:I,2,FALSE)</f>
        <v>13617695006</v>
      </c>
      <c r="L4764" s="98" t="str">
        <f>VLOOKUP(B4764,辅助信息!E:J,6,FALSE)</f>
        <v>联系实际收货人（孙敏13617695006）五冶建设送货单,6份材质书,锈货不收，装货前联系收货人核实到场规格,没提前告知进场规格现场不给予接收</v>
      </c>
      <c r="M4764" s="80">
        <v>45946</v>
      </c>
      <c r="O4764" s="51">
        <f ca="1" t="shared" si="230"/>
        <v>0</v>
      </c>
      <c r="P4764" s="51">
        <f ca="1" t="shared" si="231"/>
        <v>4</v>
      </c>
      <c r="Q4764" s="18" t="str">
        <f>VLOOKUP(B4764,辅助信息!E:M,9,FALSE)</f>
        <v>ZTWM-CDGS-XS-2025-0073-五冶天府-成都怡心湖片区及龙泉驿医院等项目</v>
      </c>
      <c r="R4764" s="18" t="str">
        <f>_xlfn._xlws.FILTER(辅助信息!D:D,辅助信息!E:E=B4764)</f>
        <v>五冶建设成都怡心湖片区及龙泉驿医院等项目</v>
      </c>
    </row>
    <row r="4765" spans="2:18">
      <c r="B4765" s="124" t="s">
        <v>215</v>
      </c>
      <c r="C4765" s="59">
        <v>45950</v>
      </c>
      <c r="D4765" s="29" t="str">
        <f>VLOOKUP(B4765,辅助信息!E:K,7,FALSE)</f>
        <v>JWDDCD2025051800044</v>
      </c>
      <c r="E4765" s="29" t="str">
        <f>VLOOKUP(F4765,辅助信息!A:B,2,FALSE)</f>
        <v>螺纹钢</v>
      </c>
      <c r="F4765" s="29" t="s">
        <v>22</v>
      </c>
      <c r="G4765" s="25">
        <v>37</v>
      </c>
      <c r="H4765" s="135"/>
      <c r="I4765" s="29" t="str">
        <f>VLOOKUP(B4765,辅助信息!E:I,3,FALSE)</f>
        <v>(五冶建设龙泉驿一医院配套建设工程)成都市龙泉驿区董朗路69号龙泉驿一医院5号门</v>
      </c>
      <c r="J4765" s="29" t="str">
        <f>VLOOKUP(B4765,辅助信息!E:I,4,FALSE)</f>
        <v>孙敏</v>
      </c>
      <c r="K4765" s="29">
        <f>VLOOKUP(J4765,辅助信息!H:I,2,FALSE)</f>
        <v>13617695006</v>
      </c>
      <c r="L4765" s="98" t="str">
        <f>VLOOKUP(B4765,辅助信息!E:J,6,FALSE)</f>
        <v>联系实际收货人（孙敏13617695006）五冶建设送货单,6份材质书,锈货不收，装货前联系收货人核实到场规格,没提前告知进场规格现场不给予接收</v>
      </c>
      <c r="M4765" s="80">
        <v>45946</v>
      </c>
      <c r="O4765" s="51">
        <f ca="1" t="shared" si="230"/>
        <v>0</v>
      </c>
      <c r="P4765" s="51">
        <f ca="1" t="shared" si="231"/>
        <v>4</v>
      </c>
      <c r="Q4765" s="18" t="str">
        <f>VLOOKUP(B4765,辅助信息!E:M,9,FALSE)</f>
        <v>ZTWM-CDGS-XS-2025-0073-五冶天府-成都怡心湖片区及龙泉驿医院等项目</v>
      </c>
      <c r="R4765" s="18" t="str">
        <f>_xlfn._xlws.FILTER(辅助信息!D:D,辅助信息!E:E=B4765)</f>
        <v>五冶建设成都怡心湖片区及龙泉驿医院等项目</v>
      </c>
    </row>
    <row r="4766" spans="2:18">
      <c r="B4766" s="124" t="s">
        <v>215</v>
      </c>
      <c r="C4766" s="59">
        <v>45950</v>
      </c>
      <c r="D4766" s="29" t="str">
        <f>VLOOKUP(B4766,辅助信息!E:K,7,FALSE)</f>
        <v>JWDDCD2025051800044</v>
      </c>
      <c r="E4766" s="29" t="str">
        <f>VLOOKUP(F4766,辅助信息!A:B,2,FALSE)</f>
        <v>螺纹钢</v>
      </c>
      <c r="F4766" s="29" t="s">
        <v>181</v>
      </c>
      <c r="G4766" s="25">
        <v>1.5</v>
      </c>
      <c r="H4766" s="135"/>
      <c r="I4766" s="29" t="str">
        <f>VLOOKUP(B4766,辅助信息!E:I,3,FALSE)</f>
        <v>(五冶建设龙泉驿一医院配套建设工程)成都市龙泉驿区董朗路69号龙泉驿一医院5号门</v>
      </c>
      <c r="J4766" s="29" t="str">
        <f>VLOOKUP(B4766,辅助信息!E:I,4,FALSE)</f>
        <v>孙敏</v>
      </c>
      <c r="K4766" s="29">
        <f>VLOOKUP(J4766,辅助信息!H:I,2,FALSE)</f>
        <v>13617695006</v>
      </c>
      <c r="L4766" s="98" t="str">
        <f>VLOOKUP(B4766,辅助信息!E:J,6,FALSE)</f>
        <v>联系实际收货人（孙敏13617695006）五冶建设送货单,6份材质书,锈货不收，装货前联系收货人核实到场规格,没提前告知进场规格现场不给予接收</v>
      </c>
      <c r="M4766" s="80">
        <v>45946</v>
      </c>
      <c r="O4766" s="51">
        <f ca="1" t="shared" si="230"/>
        <v>0</v>
      </c>
      <c r="P4766" s="51">
        <f ca="1" t="shared" si="231"/>
        <v>4</v>
      </c>
      <c r="Q4766" s="18" t="str">
        <f>VLOOKUP(B4766,辅助信息!E:M,9,FALSE)</f>
        <v>ZTWM-CDGS-XS-2025-0073-五冶天府-成都怡心湖片区及龙泉驿医院等项目</v>
      </c>
      <c r="R4766" s="18" t="str">
        <f>_xlfn._xlws.FILTER(辅助信息!D:D,辅助信息!E:E=B4766)</f>
        <v>五冶建设成都怡心湖片区及龙泉驿医院等项目</v>
      </c>
    </row>
    <row r="4767" spans="2:18">
      <c r="B4767" s="124" t="s">
        <v>231</v>
      </c>
      <c r="C4767" s="59">
        <v>45950</v>
      </c>
      <c r="D4767" s="29" t="str">
        <f>VLOOKUP(B4767,辅助信息!E:K,7,FALSE)</f>
        <v>JWDDCD2025051800044</v>
      </c>
      <c r="E4767" s="29" t="str">
        <f>VLOOKUP(F4767,辅助信息!A:B,2,FALSE)</f>
        <v>盘螺</v>
      </c>
      <c r="F4767" s="29" t="s">
        <v>41</v>
      </c>
      <c r="G4767" s="25">
        <v>22</v>
      </c>
      <c r="H4767" s="135"/>
      <c r="I4767" s="29" t="str">
        <f>VLOOKUP(B4767,辅助信息!E:I,3,FALSE)</f>
        <v>(五冶建设成都盐道街中学初中部改扩建工程-一标)四川省成都市锦江区春熙路街道盐道街4号（盐道街中学初中部）</v>
      </c>
      <c r="J4767" s="29" t="str">
        <f>VLOOKUP(B4767,辅助信息!E:I,4,FALSE)</f>
        <v>谢鑫</v>
      </c>
      <c r="K4767" s="29">
        <f>VLOOKUP(J4767,辅助信息!H:I,2,FALSE)</f>
        <v>18228465067</v>
      </c>
      <c r="L4767" s="98" t="str">
        <f>VLOOKUP(B4767,辅助信息!E:J,6,FALSE)</f>
        <v>联系实际收货人（易前刚18228465067）五冶建设送货单,6份材质书,锈货不收，装货前联系收货人核实到场规格,没提前告知进场规格现场不给予接收</v>
      </c>
      <c r="M4767" s="80">
        <v>45950</v>
      </c>
      <c r="O4767" s="51">
        <f ca="1" t="shared" si="230"/>
        <v>0</v>
      </c>
      <c r="P4767" s="51">
        <f ca="1" t="shared" si="231"/>
        <v>0</v>
      </c>
      <c r="Q4767" s="18" t="str">
        <f>VLOOKUP(B4767,辅助信息!E:M,9,FALSE)</f>
        <v>ZTWM-CDGS-XS-2025-0073-五冶天府-成都怡心湖片区及龙泉驿医院等项目</v>
      </c>
      <c r="R4767" s="18" t="str">
        <f>_xlfn._xlws.FILTER(辅助信息!D:D,辅助信息!E:E=B4767)</f>
        <v>五冶建设成都怡心湖片区及龙泉驿医院等项目</v>
      </c>
    </row>
    <row r="4768" spans="2:18">
      <c r="B4768" s="124" t="s">
        <v>231</v>
      </c>
      <c r="C4768" s="59">
        <v>45950</v>
      </c>
      <c r="D4768" s="29" t="str">
        <f>VLOOKUP(B4768,辅助信息!E:K,7,FALSE)</f>
        <v>JWDDCD2025051800044</v>
      </c>
      <c r="E4768" s="29" t="str">
        <f>VLOOKUP(F4768,辅助信息!A:B,2,FALSE)</f>
        <v>盘螺</v>
      </c>
      <c r="F4768" s="29" t="s">
        <v>26</v>
      </c>
      <c r="G4768" s="25">
        <v>10</v>
      </c>
      <c r="H4768" s="135"/>
      <c r="I4768" s="29" t="str">
        <f>VLOOKUP(B4768,辅助信息!E:I,3,FALSE)</f>
        <v>(五冶建设成都盐道街中学初中部改扩建工程-一标)四川省成都市锦江区春熙路街道盐道街4号（盐道街中学初中部）</v>
      </c>
      <c r="J4768" s="29" t="str">
        <f>VLOOKUP(B4768,辅助信息!E:I,4,FALSE)</f>
        <v>谢鑫</v>
      </c>
      <c r="K4768" s="29">
        <f>VLOOKUP(J4768,辅助信息!H:I,2,FALSE)</f>
        <v>18228465067</v>
      </c>
      <c r="L4768" s="98" t="str">
        <f>VLOOKUP(B4768,辅助信息!E:J,6,FALSE)</f>
        <v>联系实际收货人（易前刚18228465067）五冶建设送货单,6份材质书,锈货不收，装货前联系收货人核实到场规格,没提前告知进场规格现场不给予接收</v>
      </c>
      <c r="M4768" s="80">
        <v>45950</v>
      </c>
      <c r="O4768" s="51">
        <f ca="1" t="shared" ref="O4768:O4784" si="232">IF(OR(M4768="",N4768&lt;&gt;""),"",MAX(M4768-TODAY(),0))</f>
        <v>0</v>
      </c>
      <c r="P4768" s="51">
        <f ca="1" t="shared" ref="P4768:P4784" si="233">IF(M4768="","",IF(N4768&lt;&gt;"",MAX(N4768-M4768,0),IF(TODAY()&gt;M4768,TODAY()-M4768,0)))</f>
        <v>0</v>
      </c>
      <c r="Q4768" s="18" t="str">
        <f>VLOOKUP(B4768,辅助信息!E:M,9,FALSE)</f>
        <v>ZTWM-CDGS-XS-2025-0073-五冶天府-成都怡心湖片区及龙泉驿医院等项目</v>
      </c>
      <c r="R4768" s="18" t="str">
        <f>_xlfn._xlws.FILTER(辅助信息!D:D,辅助信息!E:E=B4768)</f>
        <v>五冶建设成都怡心湖片区及龙泉驿医院等项目</v>
      </c>
    </row>
    <row r="4769" spans="2:18">
      <c r="B4769" s="124" t="s">
        <v>231</v>
      </c>
      <c r="C4769" s="59">
        <v>45950</v>
      </c>
      <c r="D4769" s="29" t="str">
        <f>VLOOKUP(B4769,辅助信息!E:K,7,FALSE)</f>
        <v>JWDDCD2025051800044</v>
      </c>
      <c r="E4769" s="29" t="str">
        <f>VLOOKUP(F4769,辅助信息!A:B,2,FALSE)</f>
        <v>螺纹钢</v>
      </c>
      <c r="F4769" s="29" t="s">
        <v>32</v>
      </c>
      <c r="G4769" s="25">
        <v>2.5</v>
      </c>
      <c r="H4769" s="135"/>
      <c r="I4769" s="29" t="str">
        <f>VLOOKUP(B4769,辅助信息!E:I,3,FALSE)</f>
        <v>(五冶建设成都盐道街中学初中部改扩建工程-一标)四川省成都市锦江区春熙路街道盐道街4号（盐道街中学初中部）</v>
      </c>
      <c r="J4769" s="29" t="str">
        <f>VLOOKUP(B4769,辅助信息!E:I,4,FALSE)</f>
        <v>谢鑫</v>
      </c>
      <c r="K4769" s="29">
        <f>VLOOKUP(J4769,辅助信息!H:I,2,FALSE)</f>
        <v>18228465067</v>
      </c>
      <c r="L4769" s="98" t="str">
        <f>VLOOKUP(B4769,辅助信息!E:J,6,FALSE)</f>
        <v>联系实际收货人（易前刚18228465067）五冶建设送货单,6份材质书,锈货不收，装货前联系收货人核实到场规格,没提前告知进场规格现场不给予接收</v>
      </c>
      <c r="M4769" s="80">
        <v>45950</v>
      </c>
      <c r="O4769" s="51">
        <f ca="1" t="shared" si="232"/>
        <v>0</v>
      </c>
      <c r="P4769" s="51">
        <f ca="1" t="shared" si="233"/>
        <v>0</v>
      </c>
      <c r="Q4769" s="18" t="str">
        <f>VLOOKUP(B4769,辅助信息!E:M,9,FALSE)</f>
        <v>ZTWM-CDGS-XS-2025-0073-五冶天府-成都怡心湖片区及龙泉驿医院等项目</v>
      </c>
      <c r="R4769" s="18" t="str">
        <f>_xlfn._xlws.FILTER(辅助信息!D:D,辅助信息!E:E=B4769)</f>
        <v>五冶建设成都怡心湖片区及龙泉驿医院等项目</v>
      </c>
    </row>
    <row r="4770" spans="2:18">
      <c r="B4770" s="124" t="s">
        <v>194</v>
      </c>
      <c r="C4770" s="59">
        <v>45950</v>
      </c>
      <c r="D4770" s="29" t="str">
        <f>VLOOKUP(B4770,辅助信息!E:K,7,FALSE)</f>
        <v>JWDD2025071500089</v>
      </c>
      <c r="E4770" s="29" t="str">
        <f>VLOOKUP(F4770,辅助信息!A:B,2,FALSE)</f>
        <v>螺纹钢</v>
      </c>
      <c r="F4770" s="29" t="s">
        <v>27</v>
      </c>
      <c r="G4770" s="25">
        <v>10</v>
      </c>
      <c r="H4770" s="135"/>
      <c r="I4770" s="29" t="str">
        <f>VLOOKUP(B4770,辅助信息!E:I,3,FALSE)</f>
        <v>(宜宾兴港三江新区长江工业园保障性租赁住房建设项目-土建)四川省宜宾市翠屏区永善路南段宜宾市三江新区长江工业园区</v>
      </c>
      <c r="J4770" s="29" t="str">
        <f>VLOOKUP(B4770,辅助信息!E:I,4,FALSE)</f>
        <v>赵元虎</v>
      </c>
      <c r="K4770" s="29">
        <f>VLOOKUP(J4770,辅助信息!H:I,2,FALSE)</f>
        <v>13684167136</v>
      </c>
      <c r="L4770" s="98" t="str">
        <f>VLOOKUP(B4770,辅助信息!E:J,6,FALSE)</f>
        <v>现场要求调度统一联系指定收货人，不单独发司机位置。锈货不收，装货前联系收货人核实到场规格,没提前告知进场规格现场不给予接收</v>
      </c>
      <c r="O4770" s="51" t="str">
        <f ca="1" t="shared" si="232"/>
        <v/>
      </c>
      <c r="P4770" s="51" t="str">
        <f ca="1" t="shared" si="233"/>
        <v/>
      </c>
      <c r="Q4770" s="18" t="str">
        <f>VLOOKUP(B4770,辅助信息!E:M,9,FALSE)</f>
        <v>ZTWM-CDYXGS-XS-2025-0014-宜宾兴港建材-三江新区长江工业园片区保障性租赁住房建设项目</v>
      </c>
      <c r="R4770" s="18" t="str">
        <f>_xlfn._xlws.FILTER(辅助信息!D:D,辅助信息!E:E=B4770)</f>
        <v>宜宾兴港三江新区长江工业园建设项目</v>
      </c>
    </row>
    <row r="4771" spans="2:18">
      <c r="B4771" s="124" t="s">
        <v>194</v>
      </c>
      <c r="C4771" s="59">
        <v>45950</v>
      </c>
      <c r="D4771" s="29" t="str">
        <f>VLOOKUP(B4771,辅助信息!E:K,7,FALSE)</f>
        <v>JWDD2025071500089</v>
      </c>
      <c r="E4771" s="29" t="str">
        <f>VLOOKUP(F4771,辅助信息!A:B,2,FALSE)</f>
        <v>螺纹钢</v>
      </c>
      <c r="F4771" s="29" t="s">
        <v>30</v>
      </c>
      <c r="G4771" s="25">
        <v>25</v>
      </c>
      <c r="H4771" s="135"/>
      <c r="I4771" s="29" t="str">
        <f>VLOOKUP(B4771,辅助信息!E:I,3,FALSE)</f>
        <v>(宜宾兴港三江新区长江工业园保障性租赁住房建设项目-土建)四川省宜宾市翠屏区永善路南段宜宾市三江新区长江工业园区</v>
      </c>
      <c r="J4771" s="29" t="str">
        <f>VLOOKUP(B4771,辅助信息!E:I,4,FALSE)</f>
        <v>赵元虎</v>
      </c>
      <c r="K4771" s="29">
        <f>VLOOKUP(J4771,辅助信息!H:I,2,FALSE)</f>
        <v>13684167136</v>
      </c>
      <c r="L4771" s="98" t="str">
        <f>VLOOKUP(B4771,辅助信息!E:J,6,FALSE)</f>
        <v>现场要求调度统一联系指定收货人，不单独发司机位置。锈货不收，装货前联系收货人核实到场规格,没提前告知进场规格现场不给予接收</v>
      </c>
      <c r="O4771" s="51" t="str">
        <f ca="1" t="shared" si="232"/>
        <v/>
      </c>
      <c r="P4771" s="51" t="str">
        <f ca="1" t="shared" si="233"/>
        <v/>
      </c>
      <c r="Q4771" s="18" t="str">
        <f>VLOOKUP(B4771,辅助信息!E:M,9,FALSE)</f>
        <v>ZTWM-CDYXGS-XS-2025-0014-宜宾兴港建材-三江新区长江工业园片区保障性租赁住房建设项目</v>
      </c>
      <c r="R4771" s="18" t="str">
        <f>_xlfn._xlws.FILTER(辅助信息!D:D,辅助信息!E:E=B4771)</f>
        <v>宜宾兴港三江新区长江工业园建设项目</v>
      </c>
    </row>
    <row r="4772" spans="2:18">
      <c r="B4772" s="124" t="s">
        <v>187</v>
      </c>
      <c r="C4772" s="59">
        <v>45950</v>
      </c>
      <c r="D4772" s="29" t="str">
        <f>VLOOKUP(B4772,辅助信息!E:K,7,FALSE)</f>
        <v>JWDDCD2025072900121</v>
      </c>
      <c r="E4772" s="29" t="str">
        <f>VLOOKUP(F4772,辅助信息!A:B,2,FALSE)</f>
        <v>螺纹钢</v>
      </c>
      <c r="F4772" s="29" t="s">
        <v>82</v>
      </c>
      <c r="G4772" s="25">
        <v>10</v>
      </c>
      <c r="H4772" s="135"/>
      <c r="I4772" s="29" t="str">
        <f>VLOOKUP(B4772,辅助信息!E:I,3,FALSE)</f>
        <v>(乐山市校地共建产教融合基地建设项目一标段)四川省乐山市市中区苏稽镇周山嘴</v>
      </c>
      <c r="J4772" s="29" t="str">
        <f>VLOOKUP(B4772,辅助信息!E:I,4,FALSE)</f>
        <v>范增云</v>
      </c>
      <c r="K4772" s="29">
        <f>VLOOKUP(J4772,辅助信息!H:I,2,FALSE)</f>
        <v>13668153241</v>
      </c>
      <c r="L4772" s="98" t="str">
        <f>VLOOKUP(B4772,辅助信息!E:J,6,FALSE)</f>
        <v>联系实际收货人（范增云13668153241）现场要求炉批号控制2个以下，超2个不给予签收。提前联系到场规格及数量</v>
      </c>
      <c r="O4772" s="51" t="str">
        <f ca="1" t="shared" si="232"/>
        <v/>
      </c>
      <c r="P4772" s="51" t="str">
        <f ca="1" t="shared" si="233"/>
        <v/>
      </c>
      <c r="Q4772" s="18" t="str">
        <f>VLOOKUP(B4772,辅助信息!E:M,9,FALSE)</f>
        <v>ZTWM-CDGS-XS-2025-0125-四川机司-乐山市校地共建产教融合基地配套设施项目施工一标段钢筋采购合同</v>
      </c>
      <c r="R4772" s="18" t="str">
        <f>_xlfn._xlws.FILTER(辅助信息!D:D,辅助信息!E:E=B4772)</f>
        <v>乐山市校地共建产教融合基地配套设施项目（一,二标段）</v>
      </c>
    </row>
    <row r="4773" spans="2:18">
      <c r="B4773" s="124" t="s">
        <v>187</v>
      </c>
      <c r="C4773" s="59">
        <v>45950</v>
      </c>
      <c r="D4773" s="29" t="str">
        <f>VLOOKUP(B4773,辅助信息!E:K,7,FALSE)</f>
        <v>JWDDCD2025072900121</v>
      </c>
      <c r="E4773" s="29" t="str">
        <f>VLOOKUP(F4773,辅助信息!A:B,2,FALSE)</f>
        <v>螺纹钢</v>
      </c>
      <c r="F4773" s="29" t="s">
        <v>22</v>
      </c>
      <c r="G4773" s="25">
        <v>15</v>
      </c>
      <c r="H4773" s="135"/>
      <c r="I4773" s="29" t="str">
        <f>VLOOKUP(B4773,辅助信息!E:I,3,FALSE)</f>
        <v>(乐山市校地共建产教融合基地建设项目一标段)四川省乐山市市中区苏稽镇周山嘴</v>
      </c>
      <c r="J4773" s="29" t="str">
        <f>VLOOKUP(B4773,辅助信息!E:I,4,FALSE)</f>
        <v>范增云</v>
      </c>
      <c r="K4773" s="29">
        <f>VLOOKUP(J4773,辅助信息!H:I,2,FALSE)</f>
        <v>13668153241</v>
      </c>
      <c r="L4773" s="98" t="str">
        <f>VLOOKUP(B4773,辅助信息!E:J,6,FALSE)</f>
        <v>联系实际收货人（范增云13668153241）现场要求炉批号控制2个以下，超2个不给予签收。提前联系到场规格及数量</v>
      </c>
      <c r="O4773" s="51" t="str">
        <f ca="1" t="shared" si="232"/>
        <v/>
      </c>
      <c r="P4773" s="51" t="str">
        <f ca="1" t="shared" si="233"/>
        <v/>
      </c>
      <c r="Q4773" s="18" t="str">
        <f>VLOOKUP(B4773,辅助信息!E:M,9,FALSE)</f>
        <v>ZTWM-CDGS-XS-2025-0125-四川机司-乐山市校地共建产教融合基地配套设施项目施工一标段钢筋采购合同</v>
      </c>
      <c r="R4773" s="18" t="str">
        <f>_xlfn._xlws.FILTER(辅助信息!D:D,辅助信息!E:E=B4773)</f>
        <v>乐山市校地共建产教融合基地配套设施项目（一,二标段）</v>
      </c>
    </row>
    <row r="4774" spans="2:18">
      <c r="B4774" s="124" t="s">
        <v>187</v>
      </c>
      <c r="C4774" s="59">
        <v>45950</v>
      </c>
      <c r="D4774" s="29" t="str">
        <f>VLOOKUP(B4774,辅助信息!E:K,7,FALSE)</f>
        <v>JWDDCD2025072900121</v>
      </c>
      <c r="E4774" s="29" t="str">
        <f>VLOOKUP(F4774,辅助信息!A:B,2,FALSE)</f>
        <v>螺纹钢</v>
      </c>
      <c r="F4774" s="29" t="s">
        <v>142</v>
      </c>
      <c r="G4774" s="25">
        <v>10</v>
      </c>
      <c r="H4774" s="135"/>
      <c r="I4774" s="29" t="str">
        <f>VLOOKUP(B4774,辅助信息!E:I,3,FALSE)</f>
        <v>(乐山市校地共建产教融合基地建设项目一标段)四川省乐山市市中区苏稽镇周山嘴</v>
      </c>
      <c r="J4774" s="29" t="str">
        <f>VLOOKUP(B4774,辅助信息!E:I,4,FALSE)</f>
        <v>范增云</v>
      </c>
      <c r="K4774" s="29">
        <f>VLOOKUP(J4774,辅助信息!H:I,2,FALSE)</f>
        <v>13668153241</v>
      </c>
      <c r="L4774" s="98" t="str">
        <f>VLOOKUP(B4774,辅助信息!E:J,6,FALSE)</f>
        <v>联系实际收货人（范增云13668153241）现场要求炉批号控制2个以下，超2个不给予签收。提前联系到场规格及数量</v>
      </c>
      <c r="O4774" s="51" t="str">
        <f ca="1" t="shared" si="232"/>
        <v/>
      </c>
      <c r="P4774" s="51" t="str">
        <f ca="1" t="shared" si="233"/>
        <v/>
      </c>
      <c r="Q4774" s="18" t="str">
        <f>VLOOKUP(B4774,辅助信息!E:M,9,FALSE)</f>
        <v>ZTWM-CDGS-XS-2025-0125-四川机司-乐山市校地共建产教融合基地配套设施项目施工一标段钢筋采购合同</v>
      </c>
      <c r="R4774" s="18" t="str">
        <f>_xlfn._xlws.FILTER(辅助信息!D:D,辅助信息!E:E=B4774)</f>
        <v>乐山市校地共建产教融合基地配套设施项目（一,二标段）</v>
      </c>
    </row>
    <row r="4775" spans="2:18">
      <c r="B4775" s="124" t="s">
        <v>167</v>
      </c>
      <c r="C4775" s="59">
        <v>45950</v>
      </c>
      <c r="D4775" s="29" t="str">
        <f>VLOOKUP(B4775,辅助信息!E:K,7,FALSE)</f>
        <v>JWDDCD2025051800044</v>
      </c>
      <c r="E4775" s="29" t="str">
        <f>VLOOKUP(F4775,辅助信息!A:B,2,FALSE)</f>
        <v>螺纹钢</v>
      </c>
      <c r="F4775" s="29" t="s">
        <v>19</v>
      </c>
      <c r="G4775" s="25">
        <v>6</v>
      </c>
      <c r="H4775" s="135"/>
      <c r="I4775" s="29" t="str">
        <f>VLOOKUP(B4775,辅助信息!E:I,3,FALSE)</f>
        <v>(五冶建设扩建艺体中学二期工程)四川省成都市双流区光荣路成都艺体中学南200米</v>
      </c>
      <c r="J4775" s="29" t="str">
        <f>VLOOKUP(B4775,辅助信息!E:I,4,FALSE)</f>
        <v>谢序强</v>
      </c>
      <c r="K4775" s="29">
        <f>VLOOKUP(J4775,辅助信息!H:I,2,FALSE)</f>
        <v>13458588232</v>
      </c>
      <c r="L4775" s="98"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 t="shared" si="232"/>
        <v/>
      </c>
      <c r="P4775" s="51" t="str">
        <f ca="1" t="shared" si="233"/>
        <v/>
      </c>
      <c r="Q4775" s="18" t="str">
        <f>VLOOKUP(B4775,辅助信息!E:M,9,FALSE)</f>
        <v>ZTWM-CDGS-XS-2025-0073-五冶天府-成都怡心湖片区及龙泉驿医院等项目</v>
      </c>
      <c r="R4775" s="18" t="str">
        <f>_xlfn._xlws.FILTER(辅助信息!D:D,辅助信息!E:E=B4775)</f>
        <v>五冶建设成都怡心湖片区及龙泉驿医院等项目</v>
      </c>
    </row>
    <row r="4776" spans="2:18">
      <c r="B4776" s="124" t="s">
        <v>167</v>
      </c>
      <c r="C4776" s="59">
        <v>45950</v>
      </c>
      <c r="D4776" s="29" t="str">
        <f>VLOOKUP(B4776,辅助信息!E:K,7,FALSE)</f>
        <v>JWDDCD2025051800044</v>
      </c>
      <c r="E4776" s="29" t="str">
        <f>VLOOKUP(F4776,辅助信息!A:B,2,FALSE)</f>
        <v>螺纹钢</v>
      </c>
      <c r="F4776" s="29" t="s">
        <v>66</v>
      </c>
      <c r="G4776" s="25">
        <v>6</v>
      </c>
      <c r="H4776" s="135"/>
      <c r="I4776" s="29" t="str">
        <f>VLOOKUP(B4776,辅助信息!E:I,3,FALSE)</f>
        <v>(五冶建设扩建艺体中学二期工程)四川省成都市双流区光荣路成都艺体中学南200米</v>
      </c>
      <c r="J4776" s="29" t="str">
        <f>VLOOKUP(B4776,辅助信息!E:I,4,FALSE)</f>
        <v>谢序强</v>
      </c>
      <c r="K4776" s="29">
        <f>VLOOKUP(J4776,辅助信息!H:I,2,FALSE)</f>
        <v>13458588232</v>
      </c>
      <c r="L4776" s="98"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 t="shared" si="232"/>
        <v/>
      </c>
      <c r="P4776" s="51" t="str">
        <f ca="1" t="shared" si="233"/>
        <v/>
      </c>
      <c r="Q4776" s="18" t="str">
        <f>VLOOKUP(B4776,辅助信息!E:M,9,FALSE)</f>
        <v>ZTWM-CDGS-XS-2025-0073-五冶天府-成都怡心湖片区及龙泉驿医院等项目</v>
      </c>
      <c r="R4776" s="18" t="str">
        <f>_xlfn._xlws.FILTER(辅助信息!D:D,辅助信息!E:E=B4776)</f>
        <v>五冶建设成都怡心湖片区及龙泉驿医院等项目</v>
      </c>
    </row>
    <row r="4777" spans="2:18">
      <c r="B4777" s="124" t="s">
        <v>167</v>
      </c>
      <c r="C4777" s="59">
        <v>45950</v>
      </c>
      <c r="D4777" s="29" t="str">
        <f>VLOOKUP(B4777,辅助信息!E:K,7,FALSE)</f>
        <v>JWDDCD2025051800044</v>
      </c>
      <c r="E4777" s="29" t="str">
        <f>VLOOKUP(F4777,辅助信息!A:B,2,FALSE)</f>
        <v>螺纹钢</v>
      </c>
      <c r="F4777" s="29" t="s">
        <v>82</v>
      </c>
      <c r="G4777" s="25">
        <v>8</v>
      </c>
      <c r="H4777" s="135"/>
      <c r="I4777" s="29" t="str">
        <f>VLOOKUP(B4777,辅助信息!E:I,3,FALSE)</f>
        <v>(五冶建设扩建艺体中学二期工程)四川省成都市双流区光荣路成都艺体中学南200米</v>
      </c>
      <c r="J4777" s="29" t="str">
        <f>VLOOKUP(B4777,辅助信息!E:I,4,FALSE)</f>
        <v>谢序强</v>
      </c>
      <c r="K4777" s="29">
        <f>VLOOKUP(J4777,辅助信息!H:I,2,FALSE)</f>
        <v>13458588232</v>
      </c>
      <c r="L4777" s="98"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 t="shared" si="232"/>
        <v/>
      </c>
      <c r="P4777" s="51" t="str">
        <f ca="1" t="shared" si="233"/>
        <v/>
      </c>
      <c r="Q4777" s="18" t="str">
        <f>VLOOKUP(B4777,辅助信息!E:M,9,FALSE)</f>
        <v>ZTWM-CDGS-XS-2025-0073-五冶天府-成都怡心湖片区及龙泉驿医院等项目</v>
      </c>
      <c r="R4777" s="18" t="str">
        <f>_xlfn._xlws.FILTER(辅助信息!D:D,辅助信息!E:E=B4777)</f>
        <v>五冶建设成都怡心湖片区及龙泉驿医院等项目</v>
      </c>
    </row>
    <row r="4778" spans="2:18">
      <c r="B4778" s="124" t="s">
        <v>167</v>
      </c>
      <c r="C4778" s="59">
        <v>45950</v>
      </c>
      <c r="D4778" s="29" t="str">
        <f>VLOOKUP(B4778,辅助信息!E:K,7,FALSE)</f>
        <v>JWDDCD2025051800044</v>
      </c>
      <c r="E4778" s="29" t="str">
        <f>VLOOKUP(F4778,辅助信息!A:B,2,FALSE)</f>
        <v>螺纹钢</v>
      </c>
      <c r="F4778" s="29" t="s">
        <v>45</v>
      </c>
      <c r="G4778" s="25">
        <v>8</v>
      </c>
      <c r="H4778" s="135"/>
      <c r="I4778" s="29" t="str">
        <f>VLOOKUP(B4778,辅助信息!E:I,3,FALSE)</f>
        <v>(五冶建设扩建艺体中学二期工程)四川省成都市双流区光荣路成都艺体中学南200米</v>
      </c>
      <c r="J4778" s="29" t="str">
        <f>VLOOKUP(B4778,辅助信息!E:I,4,FALSE)</f>
        <v>谢序强</v>
      </c>
      <c r="K4778" s="29">
        <f>VLOOKUP(J4778,辅助信息!H:I,2,FALSE)</f>
        <v>13458588232</v>
      </c>
      <c r="L4778" s="98"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 t="shared" si="232"/>
        <v/>
      </c>
      <c r="P4778" s="51" t="str">
        <f ca="1" t="shared" si="233"/>
        <v/>
      </c>
      <c r="Q4778" s="18" t="str">
        <f>VLOOKUP(B4778,辅助信息!E:M,9,FALSE)</f>
        <v>ZTWM-CDGS-XS-2025-0073-五冶天府-成都怡心湖片区及龙泉驿医院等项目</v>
      </c>
      <c r="R4778" s="18" t="str">
        <f>_xlfn._xlws.FILTER(辅助信息!D:D,辅助信息!E:E=B4778)</f>
        <v>五冶建设成都怡心湖片区及龙泉驿医院等项目</v>
      </c>
    </row>
    <row r="4779" spans="2:18">
      <c r="B4779" s="124" t="s">
        <v>167</v>
      </c>
      <c r="C4779" s="59">
        <v>45950</v>
      </c>
      <c r="D4779" s="29" t="str">
        <f>VLOOKUP(B4779,辅助信息!E:K,7,FALSE)</f>
        <v>JWDDCD2025051800044</v>
      </c>
      <c r="E4779" s="29" t="str">
        <f>VLOOKUP(F4779,辅助信息!A:B,2,FALSE)</f>
        <v>螺纹钢</v>
      </c>
      <c r="F4779" s="29" t="s">
        <v>21</v>
      </c>
      <c r="G4779" s="25">
        <v>3</v>
      </c>
      <c r="H4779" s="135"/>
      <c r="I4779" s="29" t="str">
        <f>VLOOKUP(B4779,辅助信息!E:I,3,FALSE)</f>
        <v>(五冶建设扩建艺体中学二期工程)四川省成都市双流区光荣路成都艺体中学南200米</v>
      </c>
      <c r="J4779" s="29" t="str">
        <f>VLOOKUP(B4779,辅助信息!E:I,4,FALSE)</f>
        <v>谢序强</v>
      </c>
      <c r="K4779" s="29">
        <f>VLOOKUP(J4779,辅助信息!H:I,2,FALSE)</f>
        <v>13458588232</v>
      </c>
      <c r="L4779" s="98"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 t="shared" si="232"/>
        <v/>
      </c>
      <c r="P4779" s="51" t="str">
        <f ca="1" t="shared" si="233"/>
        <v/>
      </c>
      <c r="Q4779" s="18" t="str">
        <f>VLOOKUP(B4779,辅助信息!E:M,9,FALSE)</f>
        <v>ZTWM-CDGS-XS-2025-0073-五冶天府-成都怡心湖片区及龙泉驿医院等项目</v>
      </c>
      <c r="R4779" s="18" t="str">
        <f>_xlfn._xlws.FILTER(辅助信息!D:D,辅助信息!E:E=B4779)</f>
        <v>五冶建设成都怡心湖片区及龙泉驿医院等项目</v>
      </c>
    </row>
    <row r="4780" spans="2:18">
      <c r="B4780" s="124" t="s">
        <v>167</v>
      </c>
      <c r="C4780" s="59">
        <v>45950</v>
      </c>
      <c r="D4780" s="29" t="str">
        <f>VLOOKUP(B4780,辅助信息!E:K,7,FALSE)</f>
        <v>JWDDCD2025051800044</v>
      </c>
      <c r="E4780" s="29" t="str">
        <f>VLOOKUP(F4780,辅助信息!A:B,2,FALSE)</f>
        <v>螺纹钢</v>
      </c>
      <c r="F4780" s="29" t="s">
        <v>58</v>
      </c>
      <c r="G4780" s="25">
        <v>3</v>
      </c>
      <c r="H4780" s="135"/>
      <c r="I4780" s="29" t="str">
        <f>VLOOKUP(B4780,辅助信息!E:I,3,FALSE)</f>
        <v>(五冶建设扩建艺体中学二期工程)四川省成都市双流区光荣路成都艺体中学南200米</v>
      </c>
      <c r="J4780" s="29" t="str">
        <f>VLOOKUP(B4780,辅助信息!E:I,4,FALSE)</f>
        <v>谢序强</v>
      </c>
      <c r="K4780" s="29">
        <f>VLOOKUP(J4780,辅助信息!H:I,2,FALSE)</f>
        <v>13458588232</v>
      </c>
      <c r="L4780" s="98"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 t="shared" si="232"/>
        <v/>
      </c>
      <c r="P4780" s="51" t="str">
        <f ca="1" t="shared" si="233"/>
        <v/>
      </c>
      <c r="Q4780" s="18" t="str">
        <f>VLOOKUP(B4780,辅助信息!E:M,9,FALSE)</f>
        <v>ZTWM-CDGS-XS-2025-0073-五冶天府-成都怡心湖片区及龙泉驿医院等项目</v>
      </c>
      <c r="R4780" s="18" t="str">
        <f>_xlfn._xlws.FILTER(辅助信息!D:D,辅助信息!E:E=B4780)</f>
        <v>五冶建设成都怡心湖片区及龙泉驿医院等项目</v>
      </c>
    </row>
    <row r="4781" spans="2:18">
      <c r="B4781" s="124" t="s">
        <v>167</v>
      </c>
      <c r="C4781" s="59">
        <v>45950</v>
      </c>
      <c r="D4781" s="29" t="str">
        <f>VLOOKUP(B4781,辅助信息!E:K,7,FALSE)</f>
        <v>JWDDCD2025051800044</v>
      </c>
      <c r="E4781" s="29" t="str">
        <f>VLOOKUP(F4781,辅助信息!A:B,2,FALSE)</f>
        <v>螺纹钢</v>
      </c>
      <c r="F4781" s="29" t="s">
        <v>46</v>
      </c>
      <c r="G4781" s="25">
        <v>11</v>
      </c>
      <c r="H4781" s="135"/>
      <c r="I4781" s="29" t="str">
        <f>VLOOKUP(B4781,辅助信息!E:I,3,FALSE)</f>
        <v>(五冶建设扩建艺体中学二期工程)四川省成都市双流区光荣路成都艺体中学南200米</v>
      </c>
      <c r="J4781" s="29" t="str">
        <f>VLOOKUP(B4781,辅助信息!E:I,4,FALSE)</f>
        <v>谢序强</v>
      </c>
      <c r="K4781" s="29">
        <f>VLOOKUP(J4781,辅助信息!H:I,2,FALSE)</f>
        <v>13458588232</v>
      </c>
      <c r="L4781" s="98"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 t="shared" si="232"/>
        <v/>
      </c>
      <c r="P4781" s="51" t="str">
        <f ca="1" t="shared" si="233"/>
        <v/>
      </c>
      <c r="Q4781" s="18" t="str">
        <f>VLOOKUP(B4781,辅助信息!E:M,9,FALSE)</f>
        <v>ZTWM-CDGS-XS-2025-0073-五冶天府-成都怡心湖片区及龙泉驿医院等项目</v>
      </c>
      <c r="R4781" s="18" t="str">
        <f>_xlfn._xlws.FILTER(辅助信息!D:D,辅助信息!E:E=B4781)</f>
        <v>五冶建设成都怡心湖片区及龙泉驿医院等项目</v>
      </c>
    </row>
    <row r="4782" spans="2:18">
      <c r="B4782" s="124" t="s">
        <v>167</v>
      </c>
      <c r="C4782" s="59">
        <v>45950</v>
      </c>
      <c r="D4782" s="29" t="str">
        <f>VLOOKUP(B4782,辅助信息!E:K,7,FALSE)</f>
        <v>JWDDCD2025051800044</v>
      </c>
      <c r="E4782" s="29" t="str">
        <f>VLOOKUP(F4782,辅助信息!A:B,2,FALSE)</f>
        <v>螺纹钢</v>
      </c>
      <c r="F4782" s="29" t="s">
        <v>22</v>
      </c>
      <c r="G4782" s="25">
        <v>46</v>
      </c>
      <c r="H4782" s="135"/>
      <c r="I4782" s="29" t="str">
        <f>VLOOKUP(B4782,辅助信息!E:I,3,FALSE)</f>
        <v>(五冶建设扩建艺体中学二期工程)四川省成都市双流区光荣路成都艺体中学南200米</v>
      </c>
      <c r="J4782" s="29" t="str">
        <f>VLOOKUP(B4782,辅助信息!E:I,4,FALSE)</f>
        <v>谢序强</v>
      </c>
      <c r="K4782" s="29">
        <f>VLOOKUP(J4782,辅助信息!H:I,2,FALSE)</f>
        <v>13458588232</v>
      </c>
      <c r="L4782" s="98"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 t="shared" si="232"/>
        <v/>
      </c>
      <c r="P4782" s="51" t="str">
        <f ca="1" t="shared" si="233"/>
        <v/>
      </c>
      <c r="Q4782" s="18" t="str">
        <f>VLOOKUP(B4782,辅助信息!E:M,9,FALSE)</f>
        <v>ZTWM-CDGS-XS-2025-0073-五冶天府-成都怡心湖片区及龙泉驿医院等项目</v>
      </c>
      <c r="R4782" s="18" t="str">
        <f>_xlfn._xlws.FILTER(辅助信息!D:D,辅助信息!E:E=B4782)</f>
        <v>五冶建设成都怡心湖片区及龙泉驿医院等项目</v>
      </c>
    </row>
    <row r="4783" spans="2:18">
      <c r="B4783" s="124" t="s">
        <v>167</v>
      </c>
      <c r="C4783" s="59">
        <v>45950</v>
      </c>
      <c r="D4783" s="29" t="str">
        <f>VLOOKUP(B4783,辅助信息!E:K,7,FALSE)</f>
        <v>JWDDCD2025051800044</v>
      </c>
      <c r="E4783" s="29" t="str">
        <f>VLOOKUP(F4783,辅助信息!A:B,2,FALSE)</f>
        <v>螺纹钢</v>
      </c>
      <c r="F4783" s="29" t="s">
        <v>181</v>
      </c>
      <c r="G4783" s="25">
        <v>8</v>
      </c>
      <c r="H4783" s="135"/>
      <c r="I4783" s="29" t="str">
        <f>VLOOKUP(B4783,辅助信息!E:I,3,FALSE)</f>
        <v>(五冶建设扩建艺体中学二期工程)四川省成都市双流区光荣路成都艺体中学南200米</v>
      </c>
      <c r="J4783" s="29" t="str">
        <f>VLOOKUP(B4783,辅助信息!E:I,4,FALSE)</f>
        <v>谢序强</v>
      </c>
      <c r="K4783" s="29">
        <f>VLOOKUP(J4783,辅助信息!H:I,2,FALSE)</f>
        <v>13458588232</v>
      </c>
      <c r="L4783" s="98"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 t="shared" si="232"/>
        <v/>
      </c>
      <c r="P4783" s="51" t="str">
        <f ca="1" t="shared" si="233"/>
        <v/>
      </c>
      <c r="Q4783" s="18" t="str">
        <f>VLOOKUP(B4783,辅助信息!E:M,9,FALSE)</f>
        <v>ZTWM-CDGS-XS-2025-0073-五冶天府-成都怡心湖片区及龙泉驿医院等项目</v>
      </c>
      <c r="R4783" s="18" t="str">
        <f>_xlfn._xlws.FILTER(辅助信息!D:D,辅助信息!E:E=B4783)</f>
        <v>五冶建设成都怡心湖片区及龙泉驿医院等项目</v>
      </c>
    </row>
    <row r="4784" spans="2:18">
      <c r="B4784" s="124" t="s">
        <v>167</v>
      </c>
      <c r="C4784" s="59">
        <v>45950</v>
      </c>
      <c r="D4784" s="29" t="str">
        <f>VLOOKUP(B4784,辅助信息!E:K,7,FALSE)</f>
        <v>JWDDCD2025051800044</v>
      </c>
      <c r="E4784" s="29" t="str">
        <f>VLOOKUP(F4784,辅助信息!A:B,2,FALSE)</f>
        <v>螺纹钢</v>
      </c>
      <c r="F4784" s="29" t="s">
        <v>182</v>
      </c>
      <c r="G4784" s="25">
        <v>6</v>
      </c>
      <c r="H4784" s="135"/>
      <c r="I4784" s="29" t="str">
        <f>VLOOKUP(B4784,辅助信息!E:I,3,FALSE)</f>
        <v>(五冶建设扩建艺体中学二期工程)四川省成都市双流区光荣路成都艺体中学南200米</v>
      </c>
      <c r="J4784" s="29" t="str">
        <f>VLOOKUP(B4784,辅助信息!E:I,4,FALSE)</f>
        <v>谢序强</v>
      </c>
      <c r="K4784" s="29">
        <f>VLOOKUP(J4784,辅助信息!H:I,2,FALSE)</f>
        <v>13458588232</v>
      </c>
      <c r="L4784" s="98"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 t="shared" si="232"/>
        <v/>
      </c>
      <c r="P4784" s="51" t="str">
        <f ca="1" t="shared" si="233"/>
        <v/>
      </c>
      <c r="Q4784" s="18" t="str">
        <f>VLOOKUP(B4784,辅助信息!E:M,9,FALSE)</f>
        <v>ZTWM-CDGS-XS-2025-0073-五冶天府-成都怡心湖片区及龙泉驿医院等项目</v>
      </c>
      <c r="R4784" s="18" t="str">
        <f>_xlfn._xlws.FILTER(辅助信息!D:D,辅助信息!E:E=B4784)</f>
        <v>五冶建设成都怡心湖片区及龙泉驿医院等项目</v>
      </c>
    </row>
  </sheetData>
  <protectedRanges>
    <protectedRange sqref="M3348:M3353" name="区域1"/>
  </protectedRanges>
  <autoFilter ref="A1:Q4784">
    <filterColumn colId="2">
      <filters>
        <dateGroupItem year="2025" month="10" day="20" dateTimeGrouping="day"/>
      </filters>
    </filterColumn>
    <extLst/>
  </autoFilter>
  <mergeCells count="32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38" operator="lessThan">
      <formula>TODAY()</formula>
    </cfRule>
  </conditionalFormatting>
  <conditionalFormatting sqref="L32:O32">
    <cfRule type="containsText" dxfId="1" priority="1945" operator="between" text="送货车型9.6米">
      <formula>NOT(ISERROR(SEARCH("送货车型9.6米",L32)))</formula>
    </cfRule>
  </conditionalFormatting>
  <conditionalFormatting sqref="L40:O40">
    <cfRule type="containsText" dxfId="1" priority="1942" operator="between" text="送货车型9.6米">
      <formula>NOT(ISERROR(SEARCH("送货车型9.6米",L40)))</formula>
    </cfRule>
  </conditionalFormatting>
  <conditionalFormatting sqref="L45:O45">
    <cfRule type="containsText" dxfId="1" priority="1944" operator="between" text="送货车型9.6米">
      <formula>NOT(ISERROR(SEARCH("送货车型9.6米",L45)))</formula>
    </cfRule>
  </conditionalFormatting>
  <conditionalFormatting sqref="L50:O50">
    <cfRule type="containsText" dxfId="1" priority="1941" operator="between" text="送货车型9.6米">
      <formula>NOT(ISERROR(SEARCH("送货车型9.6米",L50)))</formula>
    </cfRule>
  </conditionalFormatting>
  <conditionalFormatting sqref="L85:O85">
    <cfRule type="containsText" dxfId="1" priority="1936" operator="between" text="送货车型9.6米">
      <formula>NOT(ISERROR(SEARCH("送货车型9.6米",L85)))</formula>
    </cfRule>
  </conditionalFormatting>
  <conditionalFormatting sqref="L89:O89">
    <cfRule type="containsText" dxfId="1" priority="1935" operator="between" text="送货车型9.6米">
      <formula>NOT(ISERROR(SEARCH("送货车型9.6米",L89)))</formula>
    </cfRule>
  </conditionalFormatting>
  <conditionalFormatting sqref="L166:O166">
    <cfRule type="containsText" dxfId="1" priority="1931" operator="between" text="送货车型9.6米">
      <formula>NOT(ISERROR(SEARCH("送货车型9.6米",L166)))</formula>
    </cfRule>
  </conditionalFormatting>
  <conditionalFormatting sqref="L178:O178">
    <cfRule type="containsText" dxfId="1" priority="1926" operator="between" text="送货车型9.6米">
      <formula>NOT(ISERROR(SEARCH("送货车型9.6米",L178)))</formula>
    </cfRule>
  </conditionalFormatting>
  <conditionalFormatting sqref="L193:O193">
    <cfRule type="containsText" dxfId="1" priority="1923" operator="between" text="送货车型9.6米">
      <formula>NOT(ISERROR(SEARCH("送货车型9.6米",L193)))</formula>
    </cfRule>
  </conditionalFormatting>
  <conditionalFormatting sqref="L197:O197">
    <cfRule type="containsText" dxfId="1" priority="1922" operator="between" text="送货车型9.6米">
      <formula>NOT(ISERROR(SEARCH("送货车型9.6米",L197)))</formula>
    </cfRule>
  </conditionalFormatting>
  <conditionalFormatting sqref="L270:O270">
    <cfRule type="containsText" dxfId="1" priority="1902" operator="between" text="送货车型9.6米">
      <formula>NOT(ISERROR(SEARCH("送货车型9.6米",L270)))</formula>
    </cfRule>
  </conditionalFormatting>
  <conditionalFormatting sqref="L274:O274">
    <cfRule type="containsText" dxfId="1" priority="1901" operator="between" text="送货车型9.6米">
      <formula>NOT(ISERROR(SEARCH("送货车型9.6米",L274)))</formula>
    </cfRule>
  </conditionalFormatting>
  <conditionalFormatting sqref="L278:O278">
    <cfRule type="containsText" dxfId="1" priority="1900" operator="between" text="送货车型9.6米">
      <formula>NOT(ISERROR(SEARCH("送货车型9.6米",L278)))</formula>
    </cfRule>
  </conditionalFormatting>
  <conditionalFormatting sqref="L284:O284">
    <cfRule type="containsText" dxfId="1" priority="1899" operator="between" text="送货车型9.6米">
      <formula>NOT(ISERROR(SEARCH("送货车型9.6米",L284)))</formula>
    </cfRule>
  </conditionalFormatting>
  <conditionalFormatting sqref="L288:O288">
    <cfRule type="containsText" dxfId="1" priority="1898" operator="between" text="送货车型9.6米">
      <formula>NOT(ISERROR(SEARCH("送货车型9.6米",L288)))</formula>
    </cfRule>
  </conditionalFormatting>
  <conditionalFormatting sqref="L290:O290">
    <cfRule type="containsText" dxfId="1" priority="1897" operator="between" text="送货车型9.6米">
      <formula>NOT(ISERROR(SEARCH("送货车型9.6米",L290)))</formula>
    </cfRule>
  </conditionalFormatting>
  <conditionalFormatting sqref="L295:O295">
    <cfRule type="containsText" dxfId="1" priority="1896" operator="between" text="送货车型9.6米">
      <formula>NOT(ISERROR(SEARCH("送货车型9.6米",L295)))</formula>
    </cfRule>
  </conditionalFormatting>
  <conditionalFormatting sqref="L299:O299">
    <cfRule type="containsText" dxfId="1" priority="1895" operator="between" text="送货车型9.6米">
      <formula>NOT(ISERROR(SEARCH("送货车型9.6米",L299)))</formula>
    </cfRule>
  </conditionalFormatting>
  <conditionalFormatting sqref="L307:O307">
    <cfRule type="containsText" dxfId="1" priority="1894" operator="between" text="送货车型9.6米">
      <formula>NOT(ISERROR(SEARCH("送货车型9.6米",L307)))</formula>
    </cfRule>
  </conditionalFormatting>
  <conditionalFormatting sqref="L310:O310">
    <cfRule type="containsText" dxfId="1" priority="1893" operator="between" text="送货车型9.6米">
      <formula>NOT(ISERROR(SEARCH("送货车型9.6米",L310)))</formula>
    </cfRule>
  </conditionalFormatting>
  <conditionalFormatting sqref="L318">
    <cfRule type="containsText" dxfId="1" priority="1892" operator="between" text="送货车型9.6米">
      <formula>NOT(ISERROR(SEARCH("送货车型9.6米",L318)))</formula>
    </cfRule>
  </conditionalFormatting>
  <conditionalFormatting sqref="L328">
    <cfRule type="containsText" dxfId="1" priority="1891" operator="between" text="送货车型9.6米">
      <formula>NOT(ISERROR(SEARCH("送货车型9.6米",L328)))</formula>
    </cfRule>
  </conditionalFormatting>
  <conditionalFormatting sqref="L332">
    <cfRule type="containsText" dxfId="1" priority="1888" operator="between" text="送货车型9.6米">
      <formula>NOT(ISERROR(SEARCH("送货车型9.6米",L332)))</formula>
    </cfRule>
  </conditionalFormatting>
  <conditionalFormatting sqref="L350:O350">
    <cfRule type="containsText" dxfId="1" priority="1886" operator="between" text="送货车型9.6米">
      <formula>NOT(ISERROR(SEARCH("送货车型9.6米",L350)))</formula>
    </cfRule>
  </conditionalFormatting>
  <conditionalFormatting sqref="L353">
    <cfRule type="containsText" dxfId="1" priority="1880" operator="between" text="送货车型9.6米">
      <formula>NOT(ISERROR(SEARCH("送货车型9.6米",L353)))</formula>
    </cfRule>
  </conditionalFormatting>
  <conditionalFormatting sqref="L357">
    <cfRule type="containsText" dxfId="1" priority="1879" operator="between" text="送货车型9.6米">
      <formula>NOT(ISERROR(SEARCH("送货车型9.6米",L357)))</formula>
    </cfRule>
  </conditionalFormatting>
  <conditionalFormatting sqref="L362">
    <cfRule type="containsText" dxfId="1" priority="1878" operator="between" text="送货车型9.6米">
      <formula>NOT(ISERROR(SEARCH("送货车型9.6米",L362)))</formula>
    </cfRule>
  </conditionalFormatting>
  <conditionalFormatting sqref="L365">
    <cfRule type="containsText" dxfId="1" priority="1877" operator="between" text="送货车型9.6米">
      <formula>NOT(ISERROR(SEARCH("送货车型9.6米",L365)))</formula>
    </cfRule>
  </conditionalFormatting>
  <conditionalFormatting sqref="L368">
    <cfRule type="containsText" dxfId="1" priority="1876" operator="between" text="送货车型9.6米">
      <formula>NOT(ISERROR(SEARCH("送货车型9.6米",L368)))</formula>
    </cfRule>
  </conditionalFormatting>
  <conditionalFormatting sqref="L395">
    <cfRule type="containsText" dxfId="1" priority="1847" operator="between" text="送货车型9.6米">
      <formula>NOT(ISERROR(SEARCH("送货车型9.6米",L395)))</formula>
    </cfRule>
  </conditionalFormatting>
  <conditionalFormatting sqref="L417:O417">
    <cfRule type="containsText" dxfId="1" priority="1839" operator="between" text="送货车型9.6米">
      <formula>NOT(ISERROR(SEARCH("送货车型9.6米",L417)))</formula>
    </cfRule>
  </conditionalFormatting>
  <conditionalFormatting sqref="L509">
    <cfRule type="containsText" dxfId="1" priority="1837" operator="between" text="送货车型9.6米">
      <formula>NOT(ISERROR(SEARCH("送货车型9.6米",L509)))</formula>
    </cfRule>
  </conditionalFormatting>
  <conditionalFormatting sqref="L559">
    <cfRule type="containsText" dxfId="1" priority="1836" operator="between" text="送货车型9.6米">
      <formula>NOT(ISERROR(SEARCH("送货车型9.6米",L559)))</formula>
    </cfRule>
  </conditionalFormatting>
  <conditionalFormatting sqref="L702">
    <cfRule type="containsText" dxfId="1" priority="1831" operator="between" text="送货车型9.6米">
      <formula>NOT(ISERROR(SEARCH("送货车型9.6米",L702)))</formula>
    </cfRule>
  </conditionalFormatting>
  <conditionalFormatting sqref="L713">
    <cfRule type="containsText" dxfId="1" priority="1828" operator="between" text="送货车型9.6米">
      <formula>NOT(ISERROR(SEARCH("送货车型9.6米",L713)))</formula>
    </cfRule>
  </conditionalFormatting>
  <conditionalFormatting sqref="L719">
    <cfRule type="containsText" dxfId="1" priority="1821" operator="between" text="送货车型9.6米">
      <formula>NOT(ISERROR(SEARCH("送货车型9.6米",L719)))</formula>
    </cfRule>
  </conditionalFormatting>
  <conditionalFormatting sqref="L726">
    <cfRule type="containsText" dxfId="1" priority="1820" operator="between" text="送货车型9.6米">
      <formula>NOT(ISERROR(SEARCH("送货车型9.6米",L726)))</formula>
    </cfRule>
  </conditionalFormatting>
  <conditionalFormatting sqref="L733">
    <cfRule type="containsText" dxfId="1" priority="1813" operator="between" text="送货车型9.6米">
      <formula>NOT(ISERROR(SEARCH("送货车型9.6米",L733)))</formula>
    </cfRule>
  </conditionalFormatting>
  <conditionalFormatting sqref="L738">
    <cfRule type="containsText" dxfId="1" priority="1817" operator="between" text="送货车型9.6米">
      <formula>NOT(ISERROR(SEARCH("送货车型9.6米",L738)))</formula>
    </cfRule>
  </conditionalFormatting>
  <conditionalFormatting sqref="L740">
    <cfRule type="containsText" dxfId="1" priority="1815" operator="between" text="送货车型9.6米">
      <formula>NOT(ISERROR(SEARCH("送货车型9.6米",L740)))</formula>
    </cfRule>
  </conditionalFormatting>
  <conditionalFormatting sqref="L746">
    <cfRule type="containsText" dxfId="1" priority="1812" operator="between" text="送货车型9.6米">
      <formula>NOT(ISERROR(SEARCH("送货车型9.6米",L746)))</formula>
    </cfRule>
  </conditionalFormatting>
  <conditionalFormatting sqref="L752">
    <cfRule type="containsText" dxfId="1" priority="1766" operator="between" text="送货车型9.6米">
      <formula>NOT(ISERROR(SEARCH("送货车型9.6米",L752)))</formula>
    </cfRule>
  </conditionalFormatting>
  <conditionalFormatting sqref="L755">
    <cfRule type="containsText" dxfId="1" priority="1758" operator="between" text="送货车型9.6米">
      <formula>NOT(ISERROR(SEARCH("送货车型9.6米",L755)))</formula>
    </cfRule>
  </conditionalFormatting>
  <conditionalFormatting sqref="L767">
    <cfRule type="containsText" dxfId="1" priority="1752" operator="between" text="送货车型9.6米">
      <formula>NOT(ISERROR(SEARCH("送货车型9.6米",L767)))</formula>
    </cfRule>
  </conditionalFormatting>
  <conditionalFormatting sqref="L793">
    <cfRule type="containsText" dxfId="1" priority="1736" operator="between" text="送货车型9.6米">
      <formula>NOT(ISERROR(SEARCH("送货车型9.6米",L793)))</formula>
    </cfRule>
  </conditionalFormatting>
  <conditionalFormatting sqref="L795">
    <cfRule type="containsText" dxfId="1" priority="1745" operator="between" text="送货车型9.6米">
      <formula>NOT(ISERROR(SEARCH("送货车型9.6米",L795)))</formula>
    </cfRule>
  </conditionalFormatting>
  <conditionalFormatting sqref="L799">
    <cfRule type="containsText" dxfId="1" priority="1744" operator="between" text="送货车型9.6米">
      <formula>NOT(ISERROR(SEARCH("送货车型9.6米",L799)))</formula>
    </cfRule>
  </conditionalFormatting>
  <conditionalFormatting sqref="L801">
    <cfRule type="containsText" dxfId="1" priority="1740" operator="between" text="送货车型9.6米">
      <formula>NOT(ISERROR(SEARCH("送货车型9.6米",L801)))</formula>
    </cfRule>
  </conditionalFormatting>
  <conditionalFormatting sqref="L803:N803">
    <cfRule type="containsText" dxfId="1" priority="1739" operator="between" text="送货车型9.6米">
      <formula>NOT(ISERROR(SEARCH("送货车型9.6米",L803)))</formula>
    </cfRule>
  </conditionalFormatting>
  <conditionalFormatting sqref="L805">
    <cfRule type="containsText" dxfId="1" priority="1738" operator="between" text="送货车型9.6米">
      <formula>NOT(ISERROR(SEARCH("送货车型9.6米",L805)))</formula>
    </cfRule>
  </conditionalFormatting>
  <conditionalFormatting sqref="L809">
    <cfRule type="containsText" dxfId="1" priority="1737" operator="between" text="送货车型9.6米">
      <formula>NOT(ISERROR(SEARCH("送货车型9.6米",L809)))</formula>
    </cfRule>
  </conditionalFormatting>
  <conditionalFormatting sqref="L820">
    <cfRule type="containsText" dxfId="1" priority="1734" operator="between" text="送货车型9.6米">
      <formula>NOT(ISERROR(SEARCH("送货车型9.6米",L820)))</formula>
    </cfRule>
  </conditionalFormatting>
  <conditionalFormatting sqref="L825">
    <cfRule type="containsText" dxfId="1" priority="1731" operator="between" text="送货车型9.6米">
      <formula>NOT(ISERROR(SEARCH("送货车型9.6米",L825)))</formula>
    </cfRule>
  </conditionalFormatting>
  <conditionalFormatting sqref="L827">
    <cfRule type="containsText" dxfId="1" priority="1730" operator="between" text="送货车型9.6米">
      <formula>NOT(ISERROR(SEARCH("送货车型9.6米",L827)))</formula>
    </cfRule>
  </conditionalFormatting>
  <conditionalFormatting sqref="L883">
    <cfRule type="containsText" dxfId="1" priority="1707" operator="between" text="送货车型9.6米">
      <formula>NOT(ISERROR(SEARCH("送货车型9.6米",L883)))</formula>
    </cfRule>
  </conditionalFormatting>
  <conditionalFormatting sqref="L887">
    <cfRule type="containsText" dxfId="1" priority="1705" operator="between" text="送货车型9.6米">
      <formula>NOT(ISERROR(SEARCH("送货车型9.6米",L887)))</formula>
    </cfRule>
  </conditionalFormatting>
  <conditionalFormatting sqref="N887">
    <cfRule type="expression" dxfId="2" priority="1688">
      <formula>N887&gt;0</formula>
    </cfRule>
  </conditionalFormatting>
  <conditionalFormatting sqref="L894">
    <cfRule type="containsText" dxfId="1" priority="1704" operator="between" text="送货车型9.6米">
      <formula>NOT(ISERROR(SEARCH("送货车型9.6米",L894)))</formula>
    </cfRule>
  </conditionalFormatting>
  <conditionalFormatting sqref="L901">
    <cfRule type="containsText" dxfId="1" priority="1661" operator="between" text="送货车型9.6米">
      <formula>NOT(ISERROR(SEARCH("送货车型9.6米",L901)))</formula>
    </cfRule>
  </conditionalFormatting>
  <conditionalFormatting sqref="L905">
    <cfRule type="containsText" dxfId="1" priority="1659" operator="between" text="送货车型9.6米">
      <formula>NOT(ISERROR(SEARCH("送货车型9.6米",L905)))</formula>
    </cfRule>
  </conditionalFormatting>
  <conditionalFormatting sqref="L908">
    <cfRule type="containsText" dxfId="1" priority="1658" operator="between" text="送货车型9.6米">
      <formula>NOT(ISERROR(SEARCH("送货车型9.6米",L908)))</formula>
    </cfRule>
  </conditionalFormatting>
  <conditionalFormatting sqref="L911">
    <cfRule type="containsText" dxfId="1" priority="1657" operator="between" text="送货车型9.6米">
      <formula>NOT(ISERROR(SEARCH("送货车型9.6米",L911)))</formula>
    </cfRule>
  </conditionalFormatting>
  <conditionalFormatting sqref="L923">
    <cfRule type="containsText" dxfId="1" priority="1654" operator="between" text="送货车型9.6米">
      <formula>NOT(ISERROR(SEARCH("送货车型9.6米",L923)))</formula>
    </cfRule>
  </conditionalFormatting>
  <conditionalFormatting sqref="L951">
    <cfRule type="containsText" dxfId="1" priority="1652" operator="between" text="送货车型9.6米">
      <formula>NOT(ISERROR(SEARCH("送货车型9.6米",L951)))</formula>
    </cfRule>
  </conditionalFormatting>
  <conditionalFormatting sqref="L955">
    <cfRule type="containsText" dxfId="1" priority="1564" operator="between" text="送货车型9.6米">
      <formula>NOT(ISERROR(SEARCH("送货车型9.6米",L955)))</formula>
    </cfRule>
  </conditionalFormatting>
  <conditionalFormatting sqref="L961">
    <cfRule type="containsText" dxfId="1" priority="1563" operator="between" text="送货车型9.6米">
      <formula>NOT(ISERROR(SEARCH("送货车型9.6米",L961)))</formula>
    </cfRule>
  </conditionalFormatting>
  <conditionalFormatting sqref="L964">
    <cfRule type="containsText" dxfId="1" priority="1562" operator="between" text="送货车型9.6米">
      <formula>NOT(ISERROR(SEARCH("送货车型9.6米",L964)))</formula>
    </cfRule>
  </conditionalFormatting>
  <conditionalFormatting sqref="L972">
    <cfRule type="containsText" dxfId="1" priority="1559" operator="between" text="送货车型9.6米">
      <formula>NOT(ISERROR(SEARCH("送货车型9.6米",L972)))</formula>
    </cfRule>
  </conditionalFormatting>
  <conditionalFormatting sqref="L976">
    <cfRule type="containsText" dxfId="1" priority="1558" operator="between" text="送货车型9.6米">
      <formula>NOT(ISERROR(SEARCH("送货车型9.6米",L976)))</formula>
    </cfRule>
  </conditionalFormatting>
  <conditionalFormatting sqref="L981">
    <cfRule type="containsText" dxfId="1" priority="1557" operator="between" text="送货车型9.6米">
      <formula>NOT(ISERROR(SEARCH("送货车型9.6米",L981)))</formula>
    </cfRule>
  </conditionalFormatting>
  <conditionalFormatting sqref="L987">
    <cfRule type="containsText" dxfId="1" priority="1556" operator="between" text="送货车型9.6米">
      <formula>NOT(ISERROR(SEARCH("送货车型9.6米",L987)))</formula>
    </cfRule>
  </conditionalFormatting>
  <conditionalFormatting sqref="L991">
    <cfRule type="containsText" dxfId="1" priority="1555" operator="between" text="送货车型9.6米">
      <formula>NOT(ISERROR(SEARCH("送货车型9.6米",L991)))</formula>
    </cfRule>
  </conditionalFormatting>
  <conditionalFormatting sqref="L998:O998">
    <cfRule type="containsText" dxfId="1" priority="1357" operator="between" text="送货车型9.6米">
      <formula>NOT(ISERROR(SEARCH("送货车型9.6米",L998)))</formula>
    </cfRule>
  </conditionalFormatting>
  <conditionalFormatting sqref="L1004">
    <cfRule type="containsText" dxfId="1" priority="1338" operator="between" text="送货车型9.6米">
      <formula>NOT(ISERROR(SEARCH("送货车型9.6米",L1004)))</formula>
    </cfRule>
  </conditionalFormatting>
  <conditionalFormatting sqref="L1006">
    <cfRule type="containsText" dxfId="1" priority="1342" operator="between" text="送货车型9.6米">
      <formula>NOT(ISERROR(SEARCH("送货车型9.6米",L1006)))</formula>
    </cfRule>
  </conditionalFormatting>
  <conditionalFormatting sqref="L1008">
    <cfRule type="containsText" dxfId="1" priority="1341" operator="between" text="送货车型9.6米">
      <formula>NOT(ISERROR(SEARCH("送货车型9.6米",L1008)))</formula>
    </cfRule>
  </conditionalFormatting>
  <conditionalFormatting sqref="L1012">
    <cfRule type="containsText" dxfId="1" priority="1340" operator="between" text="送货车型9.6米">
      <formula>NOT(ISERROR(SEARCH("送货车型9.6米",L1012)))</formula>
    </cfRule>
  </conditionalFormatting>
  <conditionalFormatting sqref="L1017">
    <cfRule type="containsText" dxfId="1" priority="1339" operator="between" text="送货车型9.6米">
      <formula>NOT(ISERROR(SEARCH("送货车型9.6米",L1017)))</formula>
    </cfRule>
  </conditionalFormatting>
  <conditionalFormatting sqref="L1028">
    <cfRule type="containsText" dxfId="1" priority="1317" operator="between" text="送货车型9.6米">
      <formula>NOT(ISERROR(SEARCH("送货车型9.6米",L1028)))</formula>
    </cfRule>
  </conditionalFormatting>
  <conditionalFormatting sqref="L1032">
    <cfRule type="containsText" dxfId="1" priority="1316" operator="between" text="送货车型9.6米">
      <formula>NOT(ISERROR(SEARCH("送货车型9.6米",L1032)))</formula>
    </cfRule>
  </conditionalFormatting>
  <conditionalFormatting sqref="L1034">
    <cfRule type="containsText" dxfId="1" priority="1315" operator="between" text="送货车型9.6米">
      <formula>NOT(ISERROR(SEARCH("送货车型9.6米",L1034)))</formula>
    </cfRule>
  </conditionalFormatting>
  <conditionalFormatting sqref="L1041">
    <cfRule type="containsText" dxfId="1" priority="1314" operator="between" text="送货车型9.6米">
      <formula>NOT(ISERROR(SEARCH("送货车型9.6米",L1041)))</formula>
    </cfRule>
  </conditionalFormatting>
  <conditionalFormatting sqref="L1045">
    <cfRule type="containsText" dxfId="1" priority="1313" operator="between" text="送货车型9.6米">
      <formula>NOT(ISERROR(SEARCH("送货车型9.6米",L1045)))</formula>
    </cfRule>
  </conditionalFormatting>
  <conditionalFormatting sqref="L1050">
    <cfRule type="containsText" dxfId="1" priority="1312" operator="between" text="送货车型9.6米">
      <formula>NOT(ISERROR(SEARCH("送货车型9.6米",L1050)))</formula>
    </cfRule>
  </conditionalFormatting>
  <conditionalFormatting sqref="L1054">
    <cfRule type="containsText" dxfId="1" priority="1311" operator="between" text="送货车型9.6米">
      <formula>NOT(ISERROR(SEARCH("送货车型9.6米",L1054)))</formula>
    </cfRule>
  </conditionalFormatting>
  <conditionalFormatting sqref="L1056">
    <cfRule type="containsText" dxfId="1" priority="1310" operator="between" text="送货车型9.6米">
      <formula>NOT(ISERROR(SEARCH("送货车型9.6米",L1056)))</formula>
    </cfRule>
  </conditionalFormatting>
  <conditionalFormatting sqref="L1059">
    <cfRule type="containsText" dxfId="1" priority="1309" operator="between" text="送货车型9.6米">
      <formula>NOT(ISERROR(SEARCH("送货车型9.6米",L1059)))</formula>
    </cfRule>
  </conditionalFormatting>
  <conditionalFormatting sqref="L1062">
    <cfRule type="containsText" dxfId="1" priority="1308" operator="between" text="送货车型9.6米">
      <formula>NOT(ISERROR(SEARCH("送货车型9.6米",L1062)))</formula>
    </cfRule>
  </conditionalFormatting>
  <conditionalFormatting sqref="L1066">
    <cfRule type="containsText" dxfId="1" priority="1307" operator="between" text="送货车型9.6米">
      <formula>NOT(ISERROR(SEARCH("送货车型9.6米",L1066)))</formula>
    </cfRule>
  </conditionalFormatting>
  <conditionalFormatting sqref="D1419:E1419">
    <cfRule type="expression" dxfId="3" priority="7673">
      <formula>AND(NOT(HasFormula(XEZ1419)),XEZ1419&lt;&gt;"")</formula>
    </cfRule>
    <cfRule type="expression" dxfId="4" priority="7672">
      <formula>AND(NOT(HasFormula(#REF!)),#REF!&lt;&gt;"")</formula>
    </cfRule>
  </conditionalFormatting>
  <conditionalFormatting sqref="H1419:L1419">
    <cfRule type="expression" dxfId="4" priority="7674">
      <formula>AND(NOT(HasFormula(#REF!)),#REF!&lt;&gt;"")</formula>
    </cfRule>
    <cfRule type="expression" dxfId="3" priority="7675">
      <formula>AND(NOT(HasFormula(XFD1419)),XFD1419&lt;&gt;"")</formula>
    </cfRule>
  </conditionalFormatting>
  <conditionalFormatting sqref="D1420">
    <cfRule type="expression" dxfId="4" priority="7628">
      <formula>AND(NOT(HasFormula(XFD1422)),XFD1422&lt;&gt;"")</formula>
    </cfRule>
    <cfRule type="expression" dxfId="3" priority="7629">
      <formula>AND(NOT(HasFormula(XEZ1420)),XEZ1420&lt;&gt;"")</formula>
    </cfRule>
  </conditionalFormatting>
  <conditionalFormatting sqref="D1421">
    <cfRule type="expression" dxfId="4" priority="7620">
      <formula>AND(NOT(HasFormula(#REF!)),#REF!&lt;&gt;"")</formula>
    </cfRule>
    <cfRule type="expression" dxfId="3" priority="7621">
      <formula>AND(NOT(HasFormula(XEZ1421)),XEZ1421&lt;&gt;"")</formula>
    </cfRule>
  </conditionalFormatting>
  <conditionalFormatting sqref="H1428:L1428">
    <cfRule type="expression" dxfId="4" priority="7644">
      <formula>AND(NOT(HasFormula(D1432)),D1432&lt;&gt;"")</formula>
    </cfRule>
    <cfRule type="expression" dxfId="3" priority="7645">
      <formula>AND(NOT(HasFormula(XFD1428)),XFD1428&lt;&gt;"")</formula>
    </cfRule>
  </conditionalFormatting>
  <conditionalFormatting sqref="H1431:L1431">
    <cfRule type="expression" dxfId="4" priority="7652">
      <formula>AND(NOT(HasFormula(D1435)),D1435&lt;&gt;"")</formula>
    </cfRule>
    <cfRule type="expression" dxfId="3" priority="7653">
      <formula>AND(NOT(HasFormula(XFD1431)),XFD1431&lt;&gt;"")</formula>
    </cfRule>
  </conditionalFormatting>
  <conditionalFormatting sqref="D1487:E1487">
    <cfRule type="expression" dxfId="4" priority="7696">
      <formula>AND(NOT(HasFormula(#REF!)),#REF!&lt;&gt;"")</formula>
    </cfRule>
    <cfRule type="expression" dxfId="3" priority="7697">
      <formula>AND(NOT(HasFormula(XEZ1487)),XEZ1487&lt;&gt;"")</formula>
    </cfRule>
  </conditionalFormatting>
  <conditionalFormatting sqref="H1487:L1487">
    <cfRule type="expression" dxfId="4" priority="7698">
      <formula>AND(NOT(HasFormula(#REF!)),#REF!&lt;&gt;"")</formula>
    </cfRule>
    <cfRule type="expression" dxfId="3" priority="7699">
      <formula>AND(NOT(HasFormula(XFD1487)),XFD1487&lt;&gt;"")</formula>
    </cfRule>
  </conditionalFormatting>
  <conditionalFormatting sqref="D1497:E1497">
    <cfRule type="expression" dxfId="4" priority="7714">
      <formula>AND(NOT(HasFormula(#REF!)),#REF!&lt;&gt;"")</formula>
    </cfRule>
    <cfRule type="expression" dxfId="3" priority="7715">
      <formula>AND(NOT(HasFormula(XEZ1497)),XEZ1497&lt;&gt;"")</formula>
    </cfRule>
  </conditionalFormatting>
  <conditionalFormatting sqref="H1497:L1497">
    <cfRule type="expression" dxfId="4" priority="7716">
      <formula>AND(NOT(HasFormula(#REF!)),#REF!&lt;&gt;"")</formula>
    </cfRule>
    <cfRule type="expression" dxfId="3" priority="7717">
      <formula>AND(NOT(HasFormula(XFD1497)),XFD1497&lt;&gt;"")</formula>
    </cfRule>
  </conditionalFormatting>
  <conditionalFormatting sqref="D1502:E1502">
    <cfRule type="expression" dxfId="4" priority="7702">
      <formula>AND(NOT(HasFormula(#REF!)),#REF!&lt;&gt;"")</formula>
    </cfRule>
    <cfRule type="expression" dxfId="3" priority="7703">
      <formula>AND(NOT(HasFormula(XEZ1502)),XEZ1502&lt;&gt;"")</formula>
    </cfRule>
  </conditionalFormatting>
  <conditionalFormatting sqref="D1503:E1503">
    <cfRule type="expression" dxfId="4" priority="927">
      <formula>AND(NOT(HasFormula(XFD1506)),XFD1506&lt;&gt;"")</formula>
    </cfRule>
    <cfRule type="expression" dxfId="3" priority="928">
      <formula>AND(NOT(HasFormula(XEZ1503)),XEZ1503&lt;&gt;"")</formula>
    </cfRule>
  </conditionalFormatting>
  <conditionalFormatting sqref="D1504:E1504">
    <cfRule type="expression" dxfId="4" priority="957">
      <formula>AND(NOT(HasFormula(XFD1505)),XFD1505&lt;&gt;"")</formula>
    </cfRule>
  </conditionalFormatting>
  <conditionalFormatting sqref="D1505:E1505">
    <cfRule type="expression" dxfId="4" priority="956">
      <formula>AND(NOT(HasFormula(XFD1514)),XFD1514&lt;&gt;"")</formula>
    </cfRule>
  </conditionalFormatting>
  <conditionalFormatting sqref="D1513:E1513">
    <cfRule type="expression" dxfId="4" priority="958">
      <formula>AND(NOT(HasFormula(XFD1504)),XFD1504&lt;&gt;"")</formula>
    </cfRule>
  </conditionalFormatting>
  <conditionalFormatting sqref="D1563">
    <cfRule type="expression" dxfId="4" priority="7722">
      <formula>AND(NOT(HasFormula(#REF!)),#REF!&lt;&gt;"")</formula>
    </cfRule>
  </conditionalFormatting>
  <conditionalFormatting sqref="H1563">
    <cfRule type="expression" dxfId="4" priority="7732">
      <formula>AND(NOT(HasFormula(#REF!)),#REF!&lt;&gt;"")</formula>
    </cfRule>
    <cfRule type="expression" dxfId="3" priority="7733">
      <formula>AND(NOT(HasFormula(XFD1563)),XFD1563&lt;&gt;"")</formula>
    </cfRule>
  </conditionalFormatting>
  <conditionalFormatting sqref="I1563:L1563">
    <cfRule type="expression" dxfId="4" priority="7718">
      <formula>AND(NOT(HasFormula(#REF!)),#REF!&lt;&gt;"")</formula>
    </cfRule>
    <cfRule type="expression" dxfId="3" priority="7719">
      <formula>AND(NOT(HasFormula(A1563)),A1563&lt;&gt;"")</formula>
    </cfRule>
  </conditionalFormatting>
  <conditionalFormatting sqref="D1565">
    <cfRule type="expression" dxfId="4" priority="7737">
      <formula>AND(NOT(HasFormula(#REF!)),#REF!&lt;&gt;"")</formula>
    </cfRule>
  </conditionalFormatting>
  <conditionalFormatting sqref="E1565">
    <cfRule type="expression" dxfId="4" priority="7734">
      <formula>AND(NOT(HasFormula(#REF!)),#REF!&lt;&gt;"")</formula>
    </cfRule>
  </conditionalFormatting>
  <conditionalFormatting sqref="H1565">
    <cfRule type="expression" dxfId="4" priority="7735">
      <formula>AND(NOT(HasFormula(#REF!)),#REF!&lt;&gt;"")</formula>
    </cfRule>
    <cfRule type="expression" dxfId="3" priority="7736">
      <formula>AND(NOT(HasFormula(XFD1565)),XFD1565&lt;&gt;"")</formula>
    </cfRule>
  </conditionalFormatting>
  <conditionalFormatting sqref="I1565:L1565">
    <cfRule type="expression" dxfId="4" priority="7738">
      <formula>AND(NOT(HasFormula(#REF!)),#REF!&lt;&gt;"")</formula>
    </cfRule>
    <cfRule type="expression" dxfId="3" priority="7739">
      <formula>AND(NOT(HasFormula(A1565)),A1565&lt;&gt;"")</formula>
    </cfRule>
  </conditionalFormatting>
  <conditionalFormatting sqref="D1609">
    <cfRule type="expression" dxfId="4" priority="7745">
      <formula>AND(NOT(HasFormula(#REF!)),#REF!&lt;&gt;"")</formula>
    </cfRule>
  </conditionalFormatting>
  <conditionalFormatting sqref="E1609">
    <cfRule type="expression" dxfId="4" priority="7746">
      <formula>AND(NOT(HasFormula(#REF!)),#REF!&lt;&gt;"")</formula>
    </cfRule>
  </conditionalFormatting>
  <conditionalFormatting sqref="H1609">
    <cfRule type="expression" dxfId="4" priority="7743">
      <formula>AND(NOT(HasFormula(#REF!)),#REF!&lt;&gt;"")</formula>
    </cfRule>
    <cfRule type="expression" dxfId="3" priority="7744">
      <formula>AND(NOT(HasFormula(XFD1609)),XFD1609&lt;&gt;"")</formula>
    </cfRule>
  </conditionalFormatting>
  <conditionalFormatting sqref="I1609:L1609">
    <cfRule type="expression" dxfId="4" priority="7747">
      <formula>AND(NOT(HasFormula(#REF!)),#REF!&lt;&gt;"")</formula>
    </cfRule>
    <cfRule type="expression" dxfId="3" priority="7748">
      <formula>AND(NOT(HasFormula(A1609)),A1609&lt;&gt;"")</formula>
    </cfRule>
  </conditionalFormatting>
  <conditionalFormatting sqref="M1630:O1630">
    <cfRule type="containsText" dxfId="1" priority="887" operator="between" text="送货车型9.6米">
      <formula>NOT(ISERROR(SEARCH("送货车型9.6米",M1630)))</formula>
    </cfRule>
  </conditionalFormatting>
  <conditionalFormatting sqref="M1631:O1631">
    <cfRule type="containsText" dxfId="1" priority="856" operator="between" text="送货车型9.6米">
      <formula>NOT(ISERROR(SEARCH("送货车型9.6米",M1631)))</formula>
    </cfRule>
  </conditionalFormatting>
  <conditionalFormatting sqref="M1632:O1632">
    <cfRule type="containsText" dxfId="1" priority="855" operator="between" text="送货车型9.6米">
      <formula>NOT(ISERROR(SEARCH("送货车型9.6米",M1632)))</formula>
    </cfRule>
  </conditionalFormatting>
  <conditionalFormatting sqref="M1633:O1633">
    <cfRule type="containsText" dxfId="1" priority="854" operator="between" text="送货车型9.6米">
      <formula>NOT(ISERROR(SEARCH("送货车型9.6米",M1633)))</formula>
    </cfRule>
  </conditionalFormatting>
  <conditionalFormatting sqref="M1634:O1634">
    <cfRule type="containsText" dxfId="1" priority="853" operator="between" text="送货车型9.6米">
      <formula>NOT(ISERROR(SEARCH("送货车型9.6米",M1634)))</formula>
    </cfRule>
  </conditionalFormatting>
  <conditionalFormatting sqref="D1650:E1650">
    <cfRule type="expression" dxfId="3" priority="840">
      <formula>AND(NOT(HasFormula(XEZ1650)),XEZ1650&lt;&gt;"")</formula>
    </cfRule>
  </conditionalFormatting>
  <conditionalFormatting sqref="D1650">
    <cfRule type="expression" dxfId="2" priority="838">
      <formula>AND(NOT(_xlfn.ISFORMULA(D1650)),D1650&lt;&gt;"")</formula>
    </cfRule>
    <cfRule type="expression" dxfId="4" priority="839">
      <formula>AND(NOT(HasFormula(#REF!)),#REF!&lt;&gt;"")</formula>
    </cfRule>
  </conditionalFormatting>
  <conditionalFormatting sqref="E1650">
    <cfRule type="expression" dxfId="4" priority="847">
      <formula>AND(NOT(HasFormula(#REF!)),#REF!&lt;&gt;"")</formula>
    </cfRule>
  </conditionalFormatting>
  <conditionalFormatting sqref="F1650">
    <cfRule type="containsText" dxfId="5" priority="842" operator="between" text="HRB500E">
      <formula>NOT(ISERROR(SEARCH("HRB500E",F1650)))</formula>
    </cfRule>
    <cfRule type="containsText" dxfId="6" priority="841" operator="between" text="12m">
      <formula>NOT(ISERROR(SEARCH("12m",F1650)))</formula>
    </cfRule>
  </conditionalFormatting>
  <conditionalFormatting sqref="H1650">
    <cfRule type="expression" dxfId="4" priority="843">
      <formula>AND(NOT(HasFormula(#REF!)),#REF!&lt;&gt;"")</formula>
    </cfRule>
    <cfRule type="expression" dxfId="3" priority="844">
      <formula>AND(NOT(HasFormula(XFD1650)),XFD1650&lt;&gt;"")</formula>
    </cfRule>
  </conditionalFormatting>
  <conditionalFormatting sqref="I1650:L1650">
    <cfRule type="expression" dxfId="4" priority="845">
      <formula>AND(NOT(HasFormula(#REF!)),#REF!&lt;&gt;"")</formula>
    </cfRule>
    <cfRule type="expression" dxfId="3" priority="846">
      <formula>AND(NOT(HasFormula(A1650)),A1650&lt;&gt;"")</formula>
    </cfRule>
  </conditionalFormatting>
  <conditionalFormatting sqref="L1650:N1650">
    <cfRule type="containsText" dxfId="1" priority="837" operator="between" text="送货车型9.6米">
      <formula>NOT(ISERROR(SEARCH("送货车型9.6米",L1650)))</formula>
    </cfRule>
  </conditionalFormatting>
  <conditionalFormatting sqref="O1650">
    <cfRule type="containsText" dxfId="1" priority="835" operator="between" text="送货车型9.6米">
      <formula>NOT(ISERROR(SEARCH("送货车型9.6米",O1650)))</formula>
    </cfRule>
  </conditionalFormatting>
  <conditionalFormatting sqref="O1665">
    <cfRule type="containsText" dxfId="1" priority="834" operator="between" text="送货车型9.6米">
      <formula>NOT(ISERROR(SEARCH("送货车型9.6米",O1665)))</formula>
    </cfRule>
  </conditionalFormatting>
  <conditionalFormatting sqref="O1666">
    <cfRule type="containsText" dxfId="1" priority="833" operator="between" text="送货车型9.6米">
      <formula>NOT(ISERROR(SEARCH("送货车型9.6米",O1666)))</formula>
    </cfRule>
  </conditionalFormatting>
  <conditionalFormatting sqref="O1667">
    <cfRule type="containsText" dxfId="1" priority="832" operator="between" text="送货车型9.6米">
      <formula>NOT(ISERROR(SEARCH("送货车型9.6米",O1667)))</formula>
    </cfRule>
  </conditionalFormatting>
  <conditionalFormatting sqref="O1668">
    <cfRule type="containsText" dxfId="1" priority="831" operator="between" text="送货车型9.6米">
      <formula>NOT(ISERROR(SEARCH("送货车型9.6米",O1668)))</formula>
    </cfRule>
  </conditionalFormatting>
  <conditionalFormatting sqref="O1669">
    <cfRule type="containsText" dxfId="1" priority="830" operator="between" text="送货车型9.6米">
      <formula>NOT(ISERROR(SEARCH("送货车型9.6米",O1669)))</formula>
    </cfRule>
  </conditionalFormatting>
  <conditionalFormatting sqref="O1670">
    <cfRule type="containsText" dxfId="1" priority="829" operator="between" text="送货车型9.6米">
      <formula>NOT(ISERROR(SEARCH("送货车型9.6米",O1670)))</formula>
    </cfRule>
  </conditionalFormatting>
  <conditionalFormatting sqref="O1671">
    <cfRule type="containsText" dxfId="1" priority="828" operator="between" text="送货车型9.6米">
      <formula>NOT(ISERROR(SEARCH("送货车型9.6米",O1671)))</formula>
    </cfRule>
  </conditionalFormatting>
  <conditionalFormatting sqref="O1672">
    <cfRule type="containsText" dxfId="1" priority="827" operator="between" text="送货车型9.6米">
      <formula>NOT(ISERROR(SEARCH("送货车型9.6米",O1672)))</formula>
    </cfRule>
  </conditionalFormatting>
  <conditionalFormatting sqref="N1673">
    <cfRule type="containsText" dxfId="1" priority="826" operator="between" text="送货车型9.6米">
      <formula>NOT(ISERROR(SEARCH("送货车型9.6米",N1673)))</formula>
    </cfRule>
  </conditionalFormatting>
  <conditionalFormatting sqref="O1673">
    <cfRule type="containsText" dxfId="1" priority="822" operator="between" text="送货车型9.6米">
      <formula>NOT(ISERROR(SEARCH("送货车型9.6米",O1673)))</formula>
    </cfRule>
  </conditionalFormatting>
  <conditionalFormatting sqref="N1674">
    <cfRule type="containsText" dxfId="1" priority="825" operator="between" text="送货车型9.6米">
      <formula>NOT(ISERROR(SEARCH("送货车型9.6米",N1674)))</formula>
    </cfRule>
  </conditionalFormatting>
  <conditionalFormatting sqref="O1674">
    <cfRule type="containsText" dxfId="1" priority="821" operator="between" text="送货车型9.6米">
      <formula>NOT(ISERROR(SEARCH("送货车型9.6米",O1674)))</formula>
    </cfRule>
  </conditionalFormatting>
  <conditionalFormatting sqref="N1675">
    <cfRule type="containsText" dxfId="1" priority="824" operator="between" text="送货车型9.6米">
      <formula>NOT(ISERROR(SEARCH("送货车型9.6米",N1675)))</formula>
    </cfRule>
  </conditionalFormatting>
  <conditionalFormatting sqref="O1675">
    <cfRule type="containsText" dxfId="1" priority="820" operator="between" text="送货车型9.6米">
      <formula>NOT(ISERROR(SEARCH("送货车型9.6米",O1675)))</formula>
    </cfRule>
  </conditionalFormatting>
  <conditionalFormatting sqref="N1676">
    <cfRule type="containsText" dxfId="1" priority="823" operator="between" text="送货车型9.6米">
      <formula>NOT(ISERROR(SEARCH("送货车型9.6米",N1676)))</formula>
    </cfRule>
  </conditionalFormatting>
  <conditionalFormatting sqref="O1676">
    <cfRule type="containsText" dxfId="1" priority="819" operator="between" text="送货车型9.6米">
      <formula>NOT(ISERROR(SEARCH("送货车型9.6米",O1676)))</formula>
    </cfRule>
  </conditionalFormatting>
  <conditionalFormatting sqref="M1811:O1811">
    <cfRule type="containsText" dxfId="1" priority="814" operator="between" text="送货车型9.6米">
      <formula>NOT(ISERROR(SEARCH("送货车型9.6米",M1811)))</formula>
    </cfRule>
  </conditionalFormatting>
  <conditionalFormatting sqref="D1844">
    <cfRule type="expression" dxfId="4" priority="7787">
      <formula>AND(NOT(HasFormula(XFD1846)),XFD1846&lt;&gt;"")</formula>
    </cfRule>
  </conditionalFormatting>
  <conditionalFormatting sqref="E1844">
    <cfRule type="expression" dxfId="4" priority="7788">
      <formula>AND(NOT(HasFormula(A1846)),A1846&lt;&gt;"")</formula>
    </cfRule>
  </conditionalFormatting>
  <conditionalFormatting sqref="H1844">
    <cfRule type="expression" dxfId="4" priority="7785">
      <formula>AND(NOT(HasFormula(D1846)),D1846&lt;&gt;"")</formula>
    </cfRule>
    <cfRule type="expression" dxfId="3" priority="7786">
      <formula>AND(NOT(HasFormula(XFD1844)),XFD1844&lt;&gt;"")</formula>
    </cfRule>
  </conditionalFormatting>
  <conditionalFormatting sqref="I1844:L1844">
    <cfRule type="expression" dxfId="4" priority="7789">
      <formula>AND(NOT(HasFormula(E1846)),E1846&lt;&gt;"")</formula>
    </cfRule>
    <cfRule type="expression" dxfId="3" priority="7790">
      <formula>AND(NOT(HasFormula(A1844)),A1844&lt;&gt;"")</formula>
    </cfRule>
  </conditionalFormatting>
  <conditionalFormatting sqref="C1845">
    <cfRule type="timePeriod" dxfId="7" priority="801" timePeriod="yesterday">
      <formula>FLOOR(C1845,1)=TODAY()-1</formula>
    </cfRule>
  </conditionalFormatting>
  <conditionalFormatting sqref="D1845:E1845">
    <cfRule type="expression" dxfId="3" priority="806">
      <formula>AND(NOT(HasFormula(XEZ1845)),XEZ1845&lt;&gt;"")</formula>
    </cfRule>
  </conditionalFormatting>
  <conditionalFormatting sqref="D1845">
    <cfRule type="expression" dxfId="4" priority="805">
      <formula>AND(NOT(HasFormula(XFD1846)),XFD1846&lt;&gt;"")</formula>
    </cfRule>
    <cfRule type="expression" dxfId="2" priority="803">
      <formula>AND(NOT(_xlfn.ISFORMULA(D1845)),D1845&lt;&gt;"")</formula>
    </cfRule>
  </conditionalFormatting>
  <conditionalFormatting sqref="E1845">
    <cfRule type="expression" dxfId="4" priority="813">
      <formula>AND(NOT(HasFormula(A1846)),A1846&lt;&gt;"")</formula>
    </cfRule>
  </conditionalFormatting>
  <conditionalFormatting sqref="F1845">
    <cfRule type="containsText" dxfId="5" priority="808" operator="between" text="HRB500E">
      <formula>NOT(ISERROR(SEARCH("HRB500E",F1845)))</formula>
    </cfRule>
    <cfRule type="containsText" dxfId="6" priority="807" operator="between" text="12m">
      <formula>NOT(ISERROR(SEARCH("12m",F1845)))</formula>
    </cfRule>
  </conditionalFormatting>
  <conditionalFormatting sqref="H1845">
    <cfRule type="expression" dxfId="3" priority="810">
      <formula>AND(NOT(HasFormula(XFD1845)),XFD1845&lt;&gt;"")</formula>
    </cfRule>
    <cfRule type="expression" dxfId="4" priority="809">
      <formula>AND(NOT(HasFormula(D1846)),D1846&lt;&gt;"")</formula>
    </cfRule>
  </conditionalFormatting>
  <conditionalFormatting sqref="I1845:L1845">
    <cfRule type="expression" dxfId="3" priority="812">
      <formula>AND(NOT(HasFormula(A1845)),A1845&lt;&gt;"")</formula>
    </cfRule>
    <cfRule type="expression" dxfId="4" priority="811">
      <formula>AND(NOT(HasFormula(E1846)),E1846&lt;&gt;"")</formula>
    </cfRule>
  </conditionalFormatting>
  <conditionalFormatting sqref="L1845:O1845">
    <cfRule type="containsText" dxfId="1" priority="802" operator="between" text="送货车型9.6米">
      <formula>NOT(ISERROR(SEARCH("送货车型9.6米",L1845)))</formula>
    </cfRule>
  </conditionalFormatting>
  <conditionalFormatting sqref="H1846">
    <cfRule type="expression" dxfId="3" priority="800">
      <formula>AND(NOT(HasFormula(XFD1846)),XFD1846&lt;&gt;"")</formula>
    </cfRule>
    <cfRule type="expression" dxfId="4" priority="799">
      <formula>AND(NOT(HasFormula(D1847)),D1847&lt;&gt;"")</formula>
    </cfRule>
  </conditionalFormatting>
  <conditionalFormatting sqref="O1871">
    <cfRule type="containsText" dxfId="1" priority="784" operator="between" text="送货车型9.6米">
      <formula>NOT(ISERROR(SEARCH("送货车型9.6米",O1871)))</formula>
    </cfRule>
  </conditionalFormatting>
  <conditionalFormatting sqref="O1872">
    <cfRule type="containsText" dxfId="1" priority="783" operator="between" text="送货车型9.6米">
      <formula>NOT(ISERROR(SEARCH("送货车型9.6米",O1872)))</formula>
    </cfRule>
  </conditionalFormatting>
  <conditionalFormatting sqref="O1873">
    <cfRule type="containsText" dxfId="1" priority="782" operator="between" text="送货车型9.6米">
      <formula>NOT(ISERROR(SEARCH("送货车型9.6米",O1873)))</formula>
    </cfRule>
  </conditionalFormatting>
  <conditionalFormatting sqref="O1874">
    <cfRule type="containsText" dxfId="1" priority="781" operator="between" text="送货车型9.6米">
      <formula>NOT(ISERROR(SEARCH("送货车型9.6米",O1874)))</formula>
    </cfRule>
  </conditionalFormatting>
  <conditionalFormatting sqref="O1875">
    <cfRule type="containsText" dxfId="1" priority="780" operator="between" text="送货车型9.6米">
      <formula>NOT(ISERROR(SEARCH("送货车型9.6米",O1875)))</formula>
    </cfRule>
  </conditionalFormatting>
  <conditionalFormatting sqref="O1876">
    <cfRule type="containsText" dxfId="1" priority="779" operator="between" text="送货车型9.6米">
      <formula>NOT(ISERROR(SEARCH("送货车型9.6米",O1876)))</formula>
    </cfRule>
  </conditionalFormatting>
  <conditionalFormatting sqref="O1877">
    <cfRule type="containsText" dxfId="1" priority="778" operator="between" text="送货车型9.6米">
      <formula>NOT(ISERROR(SEARCH("送货车型9.6米",O1877)))</formula>
    </cfRule>
  </conditionalFormatting>
  <conditionalFormatting sqref="O1878">
    <cfRule type="containsText" dxfId="1" priority="777" operator="between" text="送货车型9.6米">
      <formula>NOT(ISERROR(SEARCH("送货车型9.6米",O1878)))</formula>
    </cfRule>
  </conditionalFormatting>
  <conditionalFormatting sqref="O1879">
    <cfRule type="containsText" dxfId="1" priority="776" operator="between" text="送货车型9.6米">
      <formula>NOT(ISERROR(SEARCH("送货车型9.6米",O1879)))</formula>
    </cfRule>
  </conditionalFormatting>
  <conditionalFormatting sqref="O1880">
    <cfRule type="containsText" dxfId="1" priority="775" operator="between" text="送货车型9.6米">
      <formula>NOT(ISERROR(SEARCH("送货车型9.6米",O1880)))</formula>
    </cfRule>
  </conditionalFormatting>
  <conditionalFormatting sqref="D1897">
    <cfRule type="expression" dxfId="4" priority="7793">
      <formula>AND(NOT(HasFormula(#REF!)),#REF!&lt;&gt;"")</formula>
    </cfRule>
  </conditionalFormatting>
  <conditionalFormatting sqref="E1897">
    <cfRule type="expression" dxfId="4" priority="7794">
      <formula>AND(NOT(HasFormula(#REF!)),#REF!&lt;&gt;"")</formula>
    </cfRule>
  </conditionalFormatting>
  <conditionalFormatting sqref="H1897">
    <cfRule type="expression" dxfId="4" priority="7791">
      <formula>AND(NOT(HasFormula(#REF!)),#REF!&lt;&gt;"")</formula>
    </cfRule>
    <cfRule type="expression" dxfId="3" priority="7792">
      <formula>AND(NOT(HasFormula(XFD1897)),XFD1897&lt;&gt;"")</formula>
    </cfRule>
  </conditionalFormatting>
  <conditionalFormatting sqref="I1897:L1897">
    <cfRule type="expression" dxfId="4" priority="7795">
      <formula>AND(NOT(HasFormula(#REF!)),#REF!&lt;&gt;"")</formula>
    </cfRule>
    <cfRule type="expression" dxfId="3" priority="7796">
      <formula>AND(NOT(HasFormula(A1897)),A1897&lt;&gt;"")</formula>
    </cfRule>
  </conditionalFormatting>
  <conditionalFormatting sqref="J1907:L1907">
    <cfRule type="expression" dxfId="4" priority="7801">
      <formula>AND(NOT(HasFormula(#REF!)),#REF!&lt;&gt;"")</formula>
    </cfRule>
    <cfRule type="expression" dxfId="3" priority="7802">
      <formula>AND(NOT(HasFormula(B1907)),B1907&lt;&gt;"")</formula>
    </cfRule>
  </conditionalFormatting>
  <conditionalFormatting sqref="J1908:L1908">
    <cfRule type="expression" dxfId="3" priority="742">
      <formula>AND(NOT(HasFormula(B1908)),B1908&lt;&gt;"")</formula>
    </cfRule>
    <cfRule type="expression" dxfId="4" priority="731">
      <formula>AND(NOT(HasFormula(F1909)),F1909&lt;&gt;"")</formula>
    </cfRule>
  </conditionalFormatting>
  <conditionalFormatting sqref="J1909:L1909">
    <cfRule type="expression" dxfId="3" priority="741">
      <formula>AND(NOT(HasFormula(B1909)),B1909&lt;&gt;"")</formula>
    </cfRule>
    <cfRule type="expression" dxfId="4" priority="730">
      <formula>AND(NOT(HasFormula(F1910)),F1910&lt;&gt;"")</formula>
    </cfRule>
  </conditionalFormatting>
  <conditionalFormatting sqref="J1910:L1910">
    <cfRule type="expression" dxfId="3" priority="740">
      <formula>AND(NOT(HasFormula(B1910)),B1910&lt;&gt;"")</formula>
    </cfRule>
    <cfRule type="expression" dxfId="4" priority="729">
      <formula>AND(NOT(HasFormula(F1911)),F1911&lt;&gt;"")</formula>
    </cfRule>
  </conditionalFormatting>
  <conditionalFormatting sqref="J1911:L1911">
    <cfRule type="expression" dxfId="3" priority="739">
      <formula>AND(NOT(HasFormula(B1911)),B1911&lt;&gt;"")</formula>
    </cfRule>
    <cfRule type="expression" dxfId="4" priority="728">
      <formula>AND(NOT(HasFormula(F1912)),F1912&lt;&gt;"")</formula>
    </cfRule>
  </conditionalFormatting>
  <conditionalFormatting sqref="J1912:L1912">
    <cfRule type="expression" dxfId="3" priority="738">
      <formula>AND(NOT(HasFormula(B1912)),B1912&lt;&gt;"")</formula>
    </cfRule>
    <cfRule type="expression" dxfId="4" priority="727">
      <formula>AND(NOT(HasFormula(F1913)),F1913&lt;&gt;"")</formula>
    </cfRule>
  </conditionalFormatting>
  <conditionalFormatting sqref="J1913:L1913">
    <cfRule type="expression" dxfId="3" priority="737">
      <formula>AND(NOT(HasFormula(B1913)),B1913&lt;&gt;"")</formula>
    </cfRule>
    <cfRule type="expression" dxfId="4" priority="726">
      <formula>AND(NOT(HasFormula(F1914)),F1914&lt;&gt;"")</formula>
    </cfRule>
  </conditionalFormatting>
  <conditionalFormatting sqref="J1914:L1914">
    <cfRule type="expression" dxfId="3" priority="736">
      <formula>AND(NOT(HasFormula(B1914)),B1914&lt;&gt;"")</formula>
    </cfRule>
    <cfRule type="expression" dxfId="4" priority="725">
      <formula>AND(NOT(HasFormula(F1915)),F1915&lt;&gt;"")</formula>
    </cfRule>
  </conditionalFormatting>
  <conditionalFormatting sqref="J1915:L1915">
    <cfRule type="expression" dxfId="3" priority="735">
      <formula>AND(NOT(HasFormula(B1915)),B1915&lt;&gt;"")</formula>
    </cfRule>
    <cfRule type="expression" dxfId="4" priority="724">
      <formula>AND(NOT(HasFormula(F1916)),F1916&lt;&gt;"")</formula>
    </cfRule>
  </conditionalFormatting>
  <conditionalFormatting sqref="J1916:L1916">
    <cfRule type="expression" dxfId="3" priority="734">
      <formula>AND(NOT(HasFormula(B1916)),B1916&lt;&gt;"")</formula>
    </cfRule>
    <cfRule type="expression" dxfId="4" priority="723">
      <formula>AND(NOT(HasFormula(F1917)),F1917&lt;&gt;"")</formula>
    </cfRule>
  </conditionalFormatting>
  <conditionalFormatting sqref="J1917:L1917">
    <cfRule type="expression" dxfId="3" priority="733">
      <formula>AND(NOT(HasFormula(B1917)),B1917&lt;&gt;"")</formula>
    </cfRule>
    <cfRule type="expression" dxfId="4" priority="722">
      <formula>AND(NOT(HasFormula(F1918)),F1918&lt;&gt;"")</formula>
    </cfRule>
  </conditionalFormatting>
  <conditionalFormatting sqref="J1918:L1918">
    <cfRule type="expression" dxfId="3" priority="732">
      <formula>AND(NOT(HasFormula(B1918)),B1918&lt;&gt;"")</formula>
    </cfRule>
    <cfRule type="expression" dxfId="4" priority="721">
      <formula>AND(NOT(HasFormula(F1919)),F1919&lt;&gt;"")</formula>
    </cfRule>
  </conditionalFormatting>
  <conditionalFormatting sqref="C1936">
    <cfRule type="timePeriod" dxfId="7" priority="682" timePeriod="yesterday">
      <formula>FLOOR(C1936,1)=TODAY()-1</formula>
    </cfRule>
  </conditionalFormatting>
  <conditionalFormatting sqref="D1936:E1936">
    <cfRule type="expression" dxfId="3" priority="694">
      <formula>AND(NOT(HasFormula(XEZ1936)),XEZ1936&lt;&gt;"")</formula>
    </cfRule>
  </conditionalFormatting>
  <conditionalFormatting sqref="D1936">
    <cfRule type="expression" dxfId="4" priority="690">
      <formula>AND(NOT(HasFormula(XFD1937)),XFD1937&lt;&gt;"")</formula>
    </cfRule>
    <cfRule type="expression" dxfId="2" priority="686">
      <formula>AND(NOT(_xlfn.ISFORMULA(D1936)),D1936&lt;&gt;"")</formula>
    </cfRule>
  </conditionalFormatting>
  <conditionalFormatting sqref="E1936">
    <cfRule type="expression" dxfId="4" priority="698">
      <formula>AND(NOT(HasFormula(A1937)),A1937&lt;&gt;"")</formula>
    </cfRule>
  </conditionalFormatting>
  <conditionalFormatting sqref="C1937">
    <cfRule type="timePeriod" dxfId="7" priority="681" timePeriod="yesterday">
      <formula>FLOOR(C1937,1)=TODAY()-1</formula>
    </cfRule>
  </conditionalFormatting>
  <conditionalFormatting sqref="D1937:E1937">
    <cfRule type="expression" dxfId="3" priority="693">
      <formula>AND(NOT(HasFormula(XEZ1937)),XEZ1937&lt;&gt;"")</formula>
    </cfRule>
  </conditionalFormatting>
  <conditionalFormatting sqref="D1937">
    <cfRule type="expression" dxfId="4" priority="689">
      <formula>AND(NOT(HasFormula(XFD1938)),XFD1938&lt;&gt;"")</formula>
    </cfRule>
    <cfRule type="expression" dxfId="2" priority="685">
      <formula>AND(NOT(_xlfn.ISFORMULA(D1937)),D1937&lt;&gt;"")</formula>
    </cfRule>
  </conditionalFormatting>
  <conditionalFormatting sqref="E1937">
    <cfRule type="expression" dxfId="4" priority="697">
      <formula>AND(NOT(HasFormula(A1938)),A1938&lt;&gt;"")</formula>
    </cfRule>
  </conditionalFormatting>
  <conditionalFormatting sqref="C1938">
    <cfRule type="timePeriod" dxfId="7" priority="680" timePeriod="yesterday">
      <formula>FLOOR(C1938,1)=TODAY()-1</formula>
    </cfRule>
  </conditionalFormatting>
  <conditionalFormatting sqref="D1938:E1938">
    <cfRule type="expression" dxfId="3" priority="692">
      <formula>AND(NOT(HasFormula(XEZ1938)),XEZ1938&lt;&gt;"")</formula>
    </cfRule>
  </conditionalFormatting>
  <conditionalFormatting sqref="D1938">
    <cfRule type="expression" dxfId="4" priority="688">
      <formula>AND(NOT(HasFormula(XFD1939)),XFD1939&lt;&gt;"")</formula>
    </cfRule>
    <cfRule type="expression" dxfId="2" priority="684">
      <formula>AND(NOT(_xlfn.ISFORMULA(D1938)),D1938&lt;&gt;"")</formula>
    </cfRule>
  </conditionalFormatting>
  <conditionalFormatting sqref="E1938">
    <cfRule type="expression" dxfId="4" priority="696">
      <formula>AND(NOT(HasFormula(A1939)),A1939&lt;&gt;"")</formula>
    </cfRule>
  </conditionalFormatting>
  <conditionalFormatting sqref="C1939">
    <cfRule type="timePeriod" dxfId="7" priority="679" timePeriod="yesterday">
      <formula>FLOOR(C1939,1)=TODAY()-1</formula>
    </cfRule>
  </conditionalFormatting>
  <conditionalFormatting sqref="D1939:E1939">
    <cfRule type="expression" dxfId="3" priority="691">
      <formula>AND(NOT(HasFormula(XEZ1939)),XEZ1939&lt;&gt;"")</formula>
    </cfRule>
  </conditionalFormatting>
  <conditionalFormatting sqref="D1939">
    <cfRule type="expression" dxfId="4" priority="687">
      <formula>AND(NOT(HasFormula(XFD1940)),XFD1940&lt;&gt;"")</formula>
    </cfRule>
    <cfRule type="expression" dxfId="2" priority="683">
      <formula>AND(NOT(_xlfn.ISFORMULA(D1939)),D1939&lt;&gt;"")</formula>
    </cfRule>
  </conditionalFormatting>
  <conditionalFormatting sqref="E1939">
    <cfRule type="expression" dxfId="4" priority="695">
      <formula>AND(NOT(HasFormula(A1940)),A1940&lt;&gt;"")</formula>
    </cfRule>
  </conditionalFormatting>
  <conditionalFormatting sqref="D2022">
    <cfRule type="expression" dxfId="4" priority="7805">
      <formula>AND(NOT(HasFormula(#REF!)),#REF!&lt;&gt;"")</formula>
    </cfRule>
  </conditionalFormatting>
  <conditionalFormatting sqref="E2022">
    <cfRule type="expression" dxfId="4" priority="7806">
      <formula>AND(NOT(HasFormula(#REF!)),#REF!&lt;&gt;"")</formula>
    </cfRule>
  </conditionalFormatting>
  <conditionalFormatting sqref="H2022">
    <cfRule type="expression" dxfId="4" priority="7803">
      <formula>AND(NOT(HasFormula(#REF!)),#REF!&lt;&gt;"")</formula>
    </cfRule>
    <cfRule type="expression" dxfId="3" priority="7804">
      <formula>AND(NOT(HasFormula(XFD2022)),XFD2022&lt;&gt;"")</formula>
    </cfRule>
  </conditionalFormatting>
  <conditionalFormatting sqref="I2022:L2022">
    <cfRule type="expression" dxfId="4" priority="7807">
      <formula>AND(NOT(HasFormula(#REF!)),#REF!&lt;&gt;"")</formula>
    </cfRule>
    <cfRule type="expression" dxfId="3" priority="7808">
      <formula>AND(NOT(HasFormula(A2022)),A2022&lt;&gt;"")</formula>
    </cfRule>
  </conditionalFormatting>
  <conditionalFormatting sqref="M2109:O2109">
    <cfRule type="containsText" dxfId="1" priority="656" operator="between" text="送货车型9.6米">
      <formula>NOT(ISERROR(SEARCH("送货车型9.6米",M2109)))</formula>
    </cfRule>
  </conditionalFormatting>
  <conditionalFormatting sqref="M2110:O2110">
    <cfRule type="containsText" dxfId="1" priority="655" operator="between" text="送货车型9.6米">
      <formula>NOT(ISERROR(SEARCH("送货车型9.6米",M2110)))</formula>
    </cfRule>
  </conditionalFormatting>
  <conditionalFormatting sqref="M2111:O2111">
    <cfRule type="containsText" dxfId="1" priority="654" operator="between" text="送货车型9.6米">
      <formula>NOT(ISERROR(SEARCH("送货车型9.6米",M2111)))</formula>
    </cfRule>
  </conditionalFormatting>
  <conditionalFormatting sqref="M2112:O2112">
    <cfRule type="containsText" dxfId="1" priority="653" operator="between" text="送货车型9.6米">
      <formula>NOT(ISERROR(SEARCH("送货车型9.6米",M2112)))</formula>
    </cfRule>
  </conditionalFormatting>
  <conditionalFormatting sqref="M2113:O2113">
    <cfRule type="containsText" dxfId="1" priority="652" operator="between" text="送货车型9.6米">
      <formula>NOT(ISERROR(SEARCH("送货车型9.6米",M2113)))</formula>
    </cfRule>
  </conditionalFormatting>
  <conditionalFormatting sqref="M2114:O2114">
    <cfRule type="containsText" dxfId="1" priority="651" operator="between" text="送货车型9.6米">
      <formula>NOT(ISERROR(SEARCH("送货车型9.6米",M2114)))</formula>
    </cfRule>
  </conditionalFormatting>
  <conditionalFormatting sqref="M2115:O2115">
    <cfRule type="containsText" dxfId="1" priority="650" operator="between" text="送货车型9.6米">
      <formula>NOT(ISERROR(SEARCH("送货车型9.6米",M2115)))</formula>
    </cfRule>
  </conditionalFormatting>
  <conditionalFormatting sqref="M2116:O2116">
    <cfRule type="containsText" dxfId="1" priority="649" operator="between" text="送货车型9.6米">
      <formula>NOT(ISERROR(SEARCH("送货车型9.6米",M2116)))</formula>
    </cfRule>
  </conditionalFormatting>
  <conditionalFormatting sqref="M2117:O2117">
    <cfRule type="containsText" dxfId="1" priority="648" operator="between" text="送货车型9.6米">
      <formula>NOT(ISERROR(SEARCH("送货车型9.6米",M2117)))</formula>
    </cfRule>
  </conditionalFormatting>
  <conditionalFormatting sqref="M2118:O2118">
    <cfRule type="containsText" dxfId="1" priority="647" operator="between" text="送货车型9.6米">
      <formula>NOT(ISERROR(SEARCH("送货车型9.6米",M2118)))</formula>
    </cfRule>
  </conditionalFormatting>
  <conditionalFormatting sqref="M2119:O2119">
    <cfRule type="containsText" dxfId="1" priority="646" operator="between" text="送货车型9.6米">
      <formula>NOT(ISERROR(SEARCH("送货车型9.6米",M2119)))</formula>
    </cfRule>
  </conditionalFormatting>
  <conditionalFormatting sqref="M2129:O2129">
    <cfRule type="containsText" dxfId="1" priority="644" operator="between" text="送货车型9.6米">
      <formula>NOT(ISERROR(SEARCH("送货车型9.6米",M2129)))</formula>
    </cfRule>
  </conditionalFormatting>
  <conditionalFormatting sqref="M2130:O2130">
    <cfRule type="containsText" dxfId="1" priority="643" operator="between" text="送货车型9.6米">
      <formula>NOT(ISERROR(SEARCH("送货车型9.6米",M2130)))</formula>
    </cfRule>
  </conditionalFormatting>
  <conditionalFormatting sqref="M2131:O2131">
    <cfRule type="containsText" dxfId="1" priority="642" operator="between" text="送货车型9.6米">
      <formula>NOT(ISERROR(SEARCH("送货车型9.6米",M2131)))</formula>
    </cfRule>
  </conditionalFormatting>
  <conditionalFormatting sqref="M2132:O2132">
    <cfRule type="containsText" dxfId="1" priority="641" operator="between" text="送货车型9.6米">
      <formula>NOT(ISERROR(SEARCH("送货车型9.6米",M2132)))</formula>
    </cfRule>
  </conditionalFormatting>
  <conditionalFormatting sqref="M2133:O2133">
    <cfRule type="containsText" dxfId="1" priority="640" operator="between" text="送货车型9.6米">
      <formula>NOT(ISERROR(SEARCH("送货车型9.6米",M2133)))</formula>
    </cfRule>
  </conditionalFormatting>
  <conditionalFormatting sqref="M2134:O2134">
    <cfRule type="containsText" dxfId="1" priority="639" operator="between" text="送货车型9.6米">
      <formula>NOT(ISERROR(SEARCH("送货车型9.6米",M2134)))</formula>
    </cfRule>
  </conditionalFormatting>
  <conditionalFormatting sqref="D2135">
    <cfRule type="expression" dxfId="4" priority="7874">
      <formula>AND(NOT(HasFormula(#REF!)),#REF!&lt;&gt;"")</formula>
    </cfRule>
  </conditionalFormatting>
  <conditionalFormatting sqref="E2135">
    <cfRule type="expression" dxfId="4" priority="7875">
      <formula>AND(NOT(HasFormula(#REF!)),#REF!&lt;&gt;"")</formula>
    </cfRule>
  </conditionalFormatting>
  <conditionalFormatting sqref="H2135">
    <cfRule type="expression" dxfId="4" priority="7872">
      <formula>AND(NOT(HasFormula(#REF!)),#REF!&lt;&gt;"")</formula>
    </cfRule>
    <cfRule type="expression" dxfId="3" priority="7873">
      <formula>AND(NOT(HasFormula(XFD2135)),XFD2135&lt;&gt;"")</formula>
    </cfRule>
  </conditionalFormatting>
  <conditionalFormatting sqref="I2135:L2135">
    <cfRule type="expression" dxfId="4" priority="7876">
      <formula>AND(NOT(HasFormula(#REF!)),#REF!&lt;&gt;"")</formula>
    </cfRule>
    <cfRule type="expression" dxfId="3" priority="7877">
      <formula>AND(NOT(HasFormula(A2135)),A2135&lt;&gt;"")</formula>
    </cfRule>
  </conditionalFormatting>
  <conditionalFormatting sqref="M2135:O2135">
    <cfRule type="containsText" dxfId="1" priority="638" operator="between" text="送货车型9.6米">
      <formula>NOT(ISERROR(SEARCH("送货车型9.6米",M2135)))</formula>
    </cfRule>
  </conditionalFormatting>
  <conditionalFormatting sqref="M2136:O2136">
    <cfRule type="containsText" dxfId="1" priority="609" operator="between" text="送货车型9.6米">
      <formula>NOT(ISERROR(SEARCH("送货车型9.6米",M2136)))</formula>
    </cfRule>
  </conditionalFormatting>
  <conditionalFormatting sqref="M2137:O2137">
    <cfRule type="containsText" dxfId="1" priority="608" operator="between" text="送货车型9.6米">
      <formula>NOT(ISERROR(SEARCH("送货车型9.6米",M2137)))</formula>
    </cfRule>
  </conditionalFormatting>
  <conditionalFormatting sqref="M2138:O2138">
    <cfRule type="containsText" dxfId="1" priority="607" operator="between" text="送货车型9.6米">
      <formula>NOT(ISERROR(SEARCH("送货车型9.6米",M2138)))</formula>
    </cfRule>
  </conditionalFormatting>
  <conditionalFormatting sqref="M2139:O2139">
    <cfRule type="containsText" dxfId="1" priority="605" operator="between" text="送货车型9.6米">
      <formula>NOT(ISERROR(SEARCH("送货车型9.6米",M2139)))</formula>
    </cfRule>
  </conditionalFormatting>
  <conditionalFormatting sqref="M2140:O2140">
    <cfRule type="containsText" dxfId="1" priority="603" operator="between" text="送货车型9.6米">
      <formula>NOT(ISERROR(SEARCH("送货车型9.6米",M2140)))</formula>
    </cfRule>
  </conditionalFormatting>
  <conditionalFormatting sqref="M2141:O2141">
    <cfRule type="containsText" dxfId="1" priority="602" operator="between" text="送货车型9.6米">
      <formula>NOT(ISERROR(SEARCH("送货车型9.6米",M2141)))</formula>
    </cfRule>
  </conditionalFormatting>
  <conditionalFormatting sqref="M2142:O2142">
    <cfRule type="containsText" dxfId="1" priority="601" operator="between" text="送货车型9.6米">
      <formula>NOT(ISERROR(SEARCH("送货车型9.6米",M2142)))</formula>
    </cfRule>
  </conditionalFormatting>
  <conditionalFormatting sqref="E2165">
    <cfRule type="expression" dxfId="4" priority="7898">
      <formula>AND(NOT(HasFormula(#REF!)),#REF!&lt;&gt;"")</formula>
    </cfRule>
  </conditionalFormatting>
  <conditionalFormatting sqref="D2167">
    <cfRule type="expression" dxfId="4" priority="7940">
      <formula>AND(NOT(HasFormula(#REF!)),#REF!&lt;&gt;"")</formula>
    </cfRule>
  </conditionalFormatting>
  <conditionalFormatting sqref="H2167">
    <cfRule type="expression" dxfId="4" priority="7941">
      <formula>AND(NOT(HasFormula(#REF!)),#REF!&lt;&gt;"")</formula>
    </cfRule>
    <cfRule type="expression" dxfId="3" priority="7942">
      <formula>AND(NOT(HasFormula(XFD2167)),XFD2167&lt;&gt;"")</formula>
    </cfRule>
  </conditionalFormatting>
  <conditionalFormatting sqref="I2167:L2167">
    <cfRule type="expression" dxfId="4" priority="7944">
      <formula>AND(NOT(HasFormula(#REF!)),#REF!&lt;&gt;"")</formula>
    </cfRule>
    <cfRule type="expression" dxfId="3" priority="7945">
      <formula>AND(NOT(HasFormula(A2167)),A2167&lt;&gt;"")</formula>
    </cfRule>
  </conditionalFormatting>
  <conditionalFormatting sqref="E2168">
    <cfRule type="expression" dxfId="4" priority="7889">
      <formula>AND(NOT(HasFormula(#REF!)),#REF!&lt;&gt;"")</formula>
    </cfRule>
  </conditionalFormatting>
  <conditionalFormatting sqref="I2168:L2168">
    <cfRule type="expression" dxfId="4" priority="7930">
      <formula>AND(NOT(HasFormula(#REF!)),#REF!&lt;&gt;"")</formula>
    </cfRule>
    <cfRule type="expression" dxfId="3" priority="7931">
      <formula>AND(NOT(HasFormula(A2168)),A2168&lt;&gt;"")</formula>
    </cfRule>
  </conditionalFormatting>
  <conditionalFormatting sqref="D2173">
    <cfRule type="expression" dxfId="4" priority="7958">
      <formula>AND(NOT(HasFormula(#REF!)),#REF!&lt;&gt;"")</formula>
    </cfRule>
  </conditionalFormatting>
  <conditionalFormatting sqref="E2173">
    <cfRule type="expression" dxfId="4" priority="7959">
      <formula>AND(NOT(HasFormula(#REF!)),#REF!&lt;&gt;"")</formula>
    </cfRule>
  </conditionalFormatting>
  <conditionalFormatting sqref="I2173:L2173">
    <cfRule type="expression" dxfId="4" priority="7960">
      <formula>AND(NOT(HasFormula(#REF!)),#REF!&lt;&gt;"")</formula>
    </cfRule>
    <cfRule type="expression" dxfId="3" priority="7961">
      <formula>AND(NOT(HasFormula(A2173)),A2173&lt;&gt;"")</formula>
    </cfRule>
  </conditionalFormatting>
  <conditionalFormatting sqref="D2188">
    <cfRule type="expression" dxfId="4" priority="7954">
      <formula>AND(NOT(HasFormula(#REF!)),#REF!&lt;&gt;"")</formula>
    </cfRule>
  </conditionalFormatting>
  <conditionalFormatting sqref="E2188">
    <cfRule type="expression" dxfId="4" priority="7955">
      <formula>AND(NOT(HasFormula(#REF!)),#REF!&lt;&gt;"")</formula>
    </cfRule>
  </conditionalFormatting>
  <conditionalFormatting sqref="H2188">
    <cfRule type="expression" dxfId="4" priority="7952">
      <formula>AND(NOT(HasFormula(#REF!)),#REF!&lt;&gt;"")</formula>
    </cfRule>
    <cfRule type="expression" dxfId="3" priority="7953">
      <formula>AND(NOT(HasFormula(XFD2188)),XFD2188&lt;&gt;"")</formula>
    </cfRule>
  </conditionalFormatting>
  <conditionalFormatting sqref="I2188:L2188">
    <cfRule type="expression" dxfId="4" priority="7956">
      <formula>AND(NOT(HasFormula(#REF!)),#REF!&lt;&gt;"")</formula>
    </cfRule>
    <cfRule type="expression" dxfId="3" priority="7957">
      <formula>AND(NOT(HasFormula(A2188)),A2188&lt;&gt;"")</formula>
    </cfRule>
  </conditionalFormatting>
  <conditionalFormatting sqref="D2190">
    <cfRule type="expression" dxfId="4" priority="7948">
      <formula>AND(NOT(HasFormula(#REF!)),#REF!&lt;&gt;"")</formula>
    </cfRule>
  </conditionalFormatting>
  <conditionalFormatting sqref="E2190">
    <cfRule type="expression" dxfId="4" priority="7949">
      <formula>AND(NOT(HasFormula(#REF!)),#REF!&lt;&gt;"")</formula>
    </cfRule>
  </conditionalFormatting>
  <conditionalFormatting sqref="H2190">
    <cfRule type="expression" dxfId="4" priority="7946">
      <formula>AND(NOT(HasFormula(#REF!)),#REF!&lt;&gt;"")</formula>
    </cfRule>
    <cfRule type="expression" dxfId="3" priority="7947">
      <formula>AND(NOT(HasFormula(XFD2190)),XFD2190&lt;&gt;"")</formula>
    </cfRule>
  </conditionalFormatting>
  <conditionalFormatting sqref="I2190:L2190">
    <cfRule type="expression" dxfId="4" priority="7950">
      <formula>AND(NOT(HasFormula(#REF!)),#REF!&lt;&gt;"")</formula>
    </cfRule>
    <cfRule type="expression" dxfId="3" priority="7951">
      <formula>AND(NOT(HasFormula(A2190)),A2190&lt;&gt;"")</formula>
    </cfRule>
  </conditionalFormatting>
  <conditionalFormatting sqref="D2200">
    <cfRule type="expression" dxfId="4" priority="7970">
      <formula>AND(NOT(HasFormula(#REF!)),#REF!&lt;&gt;"")</formula>
    </cfRule>
  </conditionalFormatting>
  <conditionalFormatting sqref="E2200">
    <cfRule type="expression" dxfId="4" priority="7971">
      <formula>AND(NOT(HasFormula(#REF!)),#REF!&lt;&gt;"")</formula>
    </cfRule>
  </conditionalFormatting>
  <conditionalFormatting sqref="H2200">
    <cfRule type="expression" dxfId="4" priority="7968">
      <formula>AND(NOT(HasFormula(#REF!)),#REF!&lt;&gt;"")</formula>
    </cfRule>
    <cfRule type="expression" dxfId="3" priority="7969">
      <formula>AND(NOT(HasFormula(XFD2200)),XFD2200&lt;&gt;"")</formula>
    </cfRule>
  </conditionalFormatting>
  <conditionalFormatting sqref="I2200:L2200">
    <cfRule type="expression" dxfId="4" priority="7972">
      <formula>AND(NOT(HasFormula(#REF!)),#REF!&lt;&gt;"")</formula>
    </cfRule>
    <cfRule type="expression" dxfId="3" priority="7973">
      <formula>AND(NOT(HasFormula(A2200)),A2200&lt;&gt;"")</formula>
    </cfRule>
  </conditionalFormatting>
  <conditionalFormatting sqref="D2216">
    <cfRule type="expression" dxfId="4" priority="7964">
      <formula>AND(NOT(HasFormula(#REF!)),#REF!&lt;&gt;"")</formula>
    </cfRule>
  </conditionalFormatting>
  <conditionalFormatting sqref="E2216">
    <cfRule type="expression" dxfId="4" priority="7965">
      <formula>AND(NOT(HasFormula(#REF!)),#REF!&lt;&gt;"")</formula>
    </cfRule>
  </conditionalFormatting>
  <conditionalFormatting sqref="I2216:L2216">
    <cfRule type="expression" dxfId="4" priority="7966">
      <formula>AND(NOT(HasFormula(#REF!)),#REF!&lt;&gt;"")</formula>
    </cfRule>
    <cfRule type="expression" dxfId="3" priority="7967">
      <formula>AND(NOT(HasFormula(A2216)),A2216&lt;&gt;"")</formula>
    </cfRule>
  </conditionalFormatting>
  <conditionalFormatting sqref="D2219">
    <cfRule type="expression" dxfId="4" priority="7976">
      <formula>AND(NOT(HasFormula(#REF!)),#REF!&lt;&gt;"")</formula>
    </cfRule>
  </conditionalFormatting>
  <conditionalFormatting sqref="E2219">
    <cfRule type="expression" dxfId="4" priority="7977">
      <formula>AND(NOT(HasFormula(#REF!)),#REF!&lt;&gt;"")</formula>
    </cfRule>
  </conditionalFormatting>
  <conditionalFormatting sqref="I2219:L2219">
    <cfRule type="expression" dxfId="4" priority="7978">
      <formula>AND(NOT(HasFormula(#REF!)),#REF!&lt;&gt;"")</formula>
    </cfRule>
    <cfRule type="expression" dxfId="3" priority="7979">
      <formula>AND(NOT(HasFormula(A2219)),A2219&lt;&gt;"")</formula>
    </cfRule>
  </conditionalFormatting>
  <conditionalFormatting sqref="D2229">
    <cfRule type="expression" dxfId="4" priority="8000">
      <formula>AND(NOT(HasFormula(#REF!)),#REF!&lt;&gt;"")</formula>
    </cfRule>
  </conditionalFormatting>
  <conditionalFormatting sqref="E2229">
    <cfRule type="expression" dxfId="4" priority="8001">
      <formula>AND(NOT(HasFormula(#REF!)),#REF!&lt;&gt;"")</formula>
    </cfRule>
  </conditionalFormatting>
  <conditionalFormatting sqref="I2229:L2229">
    <cfRule type="expression" dxfId="4" priority="8002">
      <formula>AND(NOT(HasFormula(#REF!)),#REF!&lt;&gt;"")</formula>
    </cfRule>
    <cfRule type="expression" dxfId="3" priority="8003">
      <formula>AND(NOT(HasFormula(A2229)),A2229&lt;&gt;"")</formula>
    </cfRule>
  </conditionalFormatting>
  <conditionalFormatting sqref="D2233">
    <cfRule type="expression" dxfId="4" priority="8012">
      <formula>AND(NOT(HasFormula(#REF!)),#REF!&lt;&gt;"")</formula>
    </cfRule>
  </conditionalFormatting>
  <conditionalFormatting sqref="E2233">
    <cfRule type="expression" dxfId="4" priority="8013">
      <formula>AND(NOT(HasFormula(#REF!)),#REF!&lt;&gt;"")</formula>
    </cfRule>
  </conditionalFormatting>
  <conditionalFormatting sqref="I2233:L2233">
    <cfRule type="expression" dxfId="4" priority="8014">
      <formula>AND(NOT(HasFormula(#REF!)),#REF!&lt;&gt;"")</formula>
    </cfRule>
    <cfRule type="expression" dxfId="3" priority="8015">
      <formula>AND(NOT(HasFormula(A2233)),A2233&lt;&gt;"")</formula>
    </cfRule>
  </conditionalFormatting>
  <conditionalFormatting sqref="M2238">
    <cfRule type="containsText" dxfId="1" priority="576" operator="between" text="送货车型9.6米">
      <formula>NOT(ISERROR(SEARCH("送货车型9.6米",M2238)))</formula>
    </cfRule>
  </conditionalFormatting>
  <conditionalFormatting sqref="D2245">
    <cfRule type="expression" dxfId="4" priority="8030">
      <formula>AND(NOT(HasFormula(XFD2250)),XFD2250&lt;&gt;"")</formula>
    </cfRule>
  </conditionalFormatting>
  <conditionalFormatting sqref="E2245">
    <cfRule type="expression" dxfId="4" priority="8032">
      <formula>AND(NOT(HasFormula(A2250)),A2250&lt;&gt;"")</formula>
    </cfRule>
  </conditionalFormatting>
  <conditionalFormatting sqref="H2245">
    <cfRule type="expression" dxfId="4" priority="8026">
      <formula>AND(NOT(HasFormula(D2250)),D2250&lt;&gt;"")</formula>
    </cfRule>
    <cfRule type="expression" dxfId="3" priority="8027">
      <formula>AND(NOT(HasFormula(XFD2245)),XFD2245&lt;&gt;"")</formula>
    </cfRule>
  </conditionalFormatting>
  <conditionalFormatting sqref="I2245:L2245">
    <cfRule type="expression" dxfId="4" priority="8038">
      <formula>AND(NOT(HasFormula(E2250)),E2250&lt;&gt;"")</formula>
    </cfRule>
    <cfRule type="expression" dxfId="3" priority="8039">
      <formula>AND(NOT(HasFormula(A2245)),A2245&lt;&gt;"")</formula>
    </cfRule>
  </conditionalFormatting>
  <conditionalFormatting sqref="D2246">
    <cfRule type="expression" dxfId="4" priority="8022">
      <formula>AND(NOT(HasFormula(XFD2247)),XFD2247&lt;&gt;"")</formula>
    </cfRule>
  </conditionalFormatting>
  <conditionalFormatting sqref="E2246">
    <cfRule type="expression" dxfId="4" priority="8023">
      <formula>AND(NOT(HasFormula(A2247)),A2247&lt;&gt;"")</formula>
    </cfRule>
  </conditionalFormatting>
  <conditionalFormatting sqref="H2246">
    <cfRule type="expression" dxfId="4" priority="557">
      <formula>AND(NOT(HasFormula(#REF!)),#REF!&lt;&gt;"")</formula>
    </cfRule>
    <cfRule type="expression" dxfId="3" priority="558">
      <formula>AND(NOT(HasFormula(XFD2246)),XFD2246&lt;&gt;"")</formula>
    </cfRule>
  </conditionalFormatting>
  <conditionalFormatting sqref="I2246:L2246">
    <cfRule type="expression" dxfId="4" priority="8024">
      <formula>AND(NOT(HasFormula(E2247)),E2247&lt;&gt;"")</formula>
    </cfRule>
    <cfRule type="expression" dxfId="3" priority="8025">
      <formula>AND(NOT(HasFormula(A2246)),A2246&lt;&gt;"")</formula>
    </cfRule>
  </conditionalFormatting>
  <conditionalFormatting sqref="D2250">
    <cfRule type="expression" dxfId="4" priority="8031">
      <formula>AND(NOT(HasFormula(XFD2251)),XFD2251&lt;&gt;"")</formula>
    </cfRule>
  </conditionalFormatting>
  <conditionalFormatting sqref="E2250">
    <cfRule type="expression" dxfId="4" priority="8033">
      <formula>AND(NOT(HasFormula(A2251)),A2251&lt;&gt;"")</formula>
    </cfRule>
  </conditionalFormatting>
  <conditionalFormatting sqref="H2250">
    <cfRule type="expression" dxfId="4" priority="8034">
      <formula>AND(NOT(HasFormula(D2251)),D2251&lt;&gt;"")</formula>
    </cfRule>
    <cfRule type="expression" dxfId="3" priority="8035">
      <formula>AND(NOT(HasFormula(XFD2250)),XFD2250&lt;&gt;"")</formula>
    </cfRule>
    <cfRule type="expression" dxfId="4" priority="8036">
      <formula>AND(NOT(HasFormula(D2251)),D2251&lt;&gt;"")</formula>
    </cfRule>
    <cfRule type="expression" dxfId="3" priority="8037">
      <formula>AND(NOT(HasFormula(XFD2250)),XFD2250&lt;&gt;"")</formula>
    </cfRule>
  </conditionalFormatting>
  <conditionalFormatting sqref="I2250:L2250">
    <cfRule type="expression" dxfId="4" priority="8040">
      <formula>AND(NOT(HasFormula(E2251)),E2251&lt;&gt;"")</formula>
    </cfRule>
    <cfRule type="expression" dxfId="3" priority="8041">
      <formula>AND(NOT(HasFormula(A2250)),A2250&lt;&gt;"")</formula>
    </cfRule>
  </conditionalFormatting>
  <conditionalFormatting sqref="M2270">
    <cfRule type="containsText" dxfId="1" priority="561" operator="between" text="送货车型9.6米">
      <formula>NOT(ISERROR(SEARCH("送货车型9.6米",M2270)))</formula>
    </cfRule>
  </conditionalFormatting>
  <conditionalFormatting sqref="D2323">
    <cfRule type="expression" dxfId="4" priority="8050">
      <formula>AND(NOT(HasFormula(XFD2337)),XFD2337&lt;&gt;"")</formula>
    </cfRule>
  </conditionalFormatting>
  <conditionalFormatting sqref="E2323">
    <cfRule type="expression" dxfId="4" priority="8052">
      <formula>AND(NOT(HasFormula(A2337)),A2337&lt;&gt;"")</formula>
    </cfRule>
  </conditionalFormatting>
  <conditionalFormatting sqref="H2323">
    <cfRule type="expression" dxfId="4" priority="8042">
      <formula>AND(NOT(HasFormula(D2337)),D2337&lt;&gt;"")</formula>
    </cfRule>
    <cfRule type="expression" dxfId="3" priority="8043">
      <formula>AND(NOT(HasFormula(XFD2323)),XFD2323&lt;&gt;"")</formula>
    </cfRule>
  </conditionalFormatting>
  <conditionalFormatting sqref="I2323:L2323">
    <cfRule type="expression" dxfId="4" priority="8054">
      <formula>AND(NOT(HasFormula(E2337)),E2337&lt;&gt;"")</formula>
    </cfRule>
    <cfRule type="expression" dxfId="3" priority="8055">
      <formula>AND(NOT(HasFormula(A2323)),A2323&lt;&gt;"")</formula>
    </cfRule>
  </conditionalFormatting>
  <conditionalFormatting sqref="D2336">
    <cfRule type="expression" dxfId="4" priority="8051">
      <formula>AND(NOT(HasFormula(#REF!)),#REF!&lt;&gt;"")</formula>
    </cfRule>
  </conditionalFormatting>
  <conditionalFormatting sqref="E2336">
    <cfRule type="expression" dxfId="4" priority="8053">
      <formula>AND(NOT(HasFormula(#REF!)),#REF!&lt;&gt;"")</formula>
    </cfRule>
  </conditionalFormatting>
  <conditionalFormatting sqref="H2336">
    <cfRule type="expression" dxfId="4" priority="8044">
      <formula>AND(NOT(HasFormula(#REF!)),#REF!&lt;&gt;"")</formula>
    </cfRule>
    <cfRule type="expression" dxfId="3" priority="8045">
      <formula>AND(NOT(HasFormula(XFD2336)),XFD2336&lt;&gt;"")</formula>
    </cfRule>
    <cfRule type="expression" dxfId="4" priority="8048">
      <formula>AND(NOT(HasFormula(#REF!)),#REF!&lt;&gt;"")</formula>
    </cfRule>
    <cfRule type="expression" dxfId="3" priority="8049">
      <formula>AND(NOT(HasFormula(XFD2336)),XFD2336&lt;&gt;"")</formula>
    </cfRule>
  </conditionalFormatting>
  <conditionalFormatting sqref="I2336:L2336">
    <cfRule type="expression" dxfId="4" priority="8056">
      <formula>AND(NOT(HasFormula(#REF!)),#REF!&lt;&gt;"")</formula>
    </cfRule>
    <cfRule type="expression" dxfId="3" priority="8057">
      <formula>AND(NOT(HasFormula(A2336)),A2336&lt;&gt;"")</formula>
    </cfRule>
  </conditionalFormatting>
  <conditionalFormatting sqref="D2337:E2337">
    <cfRule type="expression" dxfId="3" priority="546">
      <formula>AND(NOT(HasFormula(XEZ2337)),XEZ2337&lt;&gt;"")</formula>
    </cfRule>
  </conditionalFormatting>
  <conditionalFormatting sqref="D2337">
    <cfRule type="expression" dxfId="2" priority="543">
      <formula>AND(NOT(_xlfn.ISFORMULA(D2337)),D2337&lt;&gt;"")</formula>
    </cfRule>
    <cfRule type="expression" dxfId="4" priority="545">
      <formula>AND(NOT(HasFormula(XFD2324)),XFD2324&lt;&gt;"")</formula>
    </cfRule>
  </conditionalFormatting>
  <conditionalFormatting sqref="E2337">
    <cfRule type="expression" dxfId="4" priority="553">
      <formula>AND(NOT(HasFormula(A2324)),A2324&lt;&gt;"")</formula>
    </cfRule>
  </conditionalFormatting>
  <conditionalFormatting sqref="F2337">
    <cfRule type="containsText" dxfId="6" priority="547" operator="between" text="12m">
      <formula>NOT(ISERROR(SEARCH("12m",F2337)))</formula>
    </cfRule>
    <cfRule type="containsText" dxfId="5" priority="548" operator="between" text="HRB500E">
      <formula>NOT(ISERROR(SEARCH("HRB500E",F2337)))</formula>
    </cfRule>
  </conditionalFormatting>
  <conditionalFormatting sqref="H2337">
    <cfRule type="expression" dxfId="4" priority="8046">
      <formula>AND(NOT(HasFormula(D2324)),D2324&lt;&gt;"")</formula>
    </cfRule>
    <cfRule type="expression" dxfId="3" priority="8047">
      <formula>AND(NOT(HasFormula(XFD2337)),XFD2337&lt;&gt;"")</formula>
    </cfRule>
  </conditionalFormatting>
  <conditionalFormatting sqref="I2337:L2337">
    <cfRule type="expression" dxfId="4" priority="551">
      <formula>AND(NOT(HasFormula(E2324)),E2324&lt;&gt;"")</formula>
    </cfRule>
    <cfRule type="expression" dxfId="3" priority="552">
      <formula>AND(NOT(HasFormula(A2337)),A2337&lt;&gt;"")</formula>
    </cfRule>
  </conditionalFormatting>
  <conditionalFormatting sqref="D2338:E2338">
    <cfRule type="expression" dxfId="3" priority="529">
      <formula>AND(NOT(HasFormula(XEZ2338)),XEZ2338&lt;&gt;"")</formula>
    </cfRule>
  </conditionalFormatting>
  <conditionalFormatting sqref="D2338">
    <cfRule type="expression" dxfId="4" priority="528">
      <formula>AND(NOT(HasFormula(XFD2325)),XFD2325&lt;&gt;"")</formula>
    </cfRule>
    <cfRule type="expression" dxfId="2" priority="527">
      <formula>AND(NOT(_xlfn.ISFORMULA(D2338)),D2338&lt;&gt;"")</formula>
    </cfRule>
  </conditionalFormatting>
  <conditionalFormatting sqref="E2338">
    <cfRule type="expression" dxfId="4" priority="534">
      <formula>AND(NOT(HasFormula(A2325)),A2325&lt;&gt;"")</formula>
    </cfRule>
  </conditionalFormatting>
  <conditionalFormatting sqref="F2338">
    <cfRule type="containsText" dxfId="5" priority="531" operator="between" text="HRB500E">
      <formula>NOT(ISERROR(SEARCH("HRB500E",F2338)))</formula>
    </cfRule>
    <cfRule type="containsText" dxfId="6" priority="530" operator="between" text="12m">
      <formula>NOT(ISERROR(SEARCH("12m",F2338)))</formula>
    </cfRule>
  </conditionalFormatting>
  <conditionalFormatting sqref="I2338:L2338">
    <cfRule type="expression" dxfId="3" priority="533">
      <formula>AND(NOT(HasFormula(A2338)),A2338&lt;&gt;"")</formula>
    </cfRule>
    <cfRule type="expression" dxfId="4" priority="532">
      <formula>AND(NOT(HasFormula(E2325)),E2325&lt;&gt;"")</formula>
    </cfRule>
  </conditionalFormatting>
  <conditionalFormatting sqref="D2349">
    <cfRule type="expression" dxfId="4" priority="513">
      <formula>AND(NOT(HasFormula(XFD2336)),XFD2336&lt;&gt;"")</formula>
    </cfRule>
    <cfRule type="expression" dxfId="2" priority="512">
      <formula>AND(NOT(_xlfn.ISFORMULA(D2349)),D2349&lt;&gt;"")</formula>
    </cfRule>
  </conditionalFormatting>
  <conditionalFormatting sqref="F2349">
    <cfRule type="containsText" dxfId="5" priority="516" operator="between" text="HRB500E">
      <formula>NOT(ISERROR(SEARCH("HRB500E",F2349)))</formula>
    </cfRule>
    <cfRule type="containsText" dxfId="6" priority="515" operator="between" text="12m">
      <formula>NOT(ISERROR(SEARCH("12m",F2349)))</formula>
    </cfRule>
  </conditionalFormatting>
  <conditionalFormatting sqref="I2349:L2349">
    <cfRule type="expression" dxfId="3" priority="518">
      <formula>AND(NOT(HasFormula(A2349)),A2349&lt;&gt;"")</formula>
    </cfRule>
    <cfRule type="expression" dxfId="4" priority="517">
      <formula>AND(NOT(HasFormula(E2336)),E2336&lt;&gt;"")</formula>
    </cfRule>
  </conditionalFormatting>
  <conditionalFormatting sqref="M2349">
    <cfRule type="containsText" dxfId="1" priority="509" operator="between" text="送货车型9.6米">
      <formula>NOT(ISERROR(SEARCH("送货车型9.6米",M2349)))</formula>
    </cfRule>
  </conditionalFormatting>
  <conditionalFormatting sqref="D2358">
    <cfRule type="expression" dxfId="4" priority="8058">
      <formula>AND(NOT(HasFormula(#REF!)),#REF!&lt;&gt;"")</formula>
    </cfRule>
  </conditionalFormatting>
  <conditionalFormatting sqref="E2358">
    <cfRule type="expression" dxfId="4" priority="8059">
      <formula>AND(NOT(HasFormula(#REF!)),#REF!&lt;&gt;"")</formula>
    </cfRule>
  </conditionalFormatting>
  <conditionalFormatting sqref="I2358:L2358">
    <cfRule type="expression" dxfId="4" priority="8060">
      <formula>AND(NOT(HasFormula(#REF!)),#REF!&lt;&gt;"")</formula>
    </cfRule>
    <cfRule type="expression" dxfId="3" priority="8061">
      <formula>AND(NOT(HasFormula(A2358)),A2358&lt;&gt;"")</formula>
    </cfRule>
  </conditionalFormatting>
  <conditionalFormatting sqref="M2359">
    <cfRule type="containsText" dxfId="1" priority="495" operator="between" text="送货车型9.6米">
      <formula>NOT(ISERROR(SEARCH("送货车型9.6米",M2359)))</formula>
    </cfRule>
  </conditionalFormatting>
  <conditionalFormatting sqref="D2428">
    <cfRule type="expression" dxfId="4" priority="8062">
      <formula>AND(NOT(HasFormula(XFD2429)),XFD2429&lt;&gt;"")</formula>
    </cfRule>
  </conditionalFormatting>
  <conditionalFormatting sqref="E2428">
    <cfRule type="expression" dxfId="4" priority="8063">
      <formula>AND(NOT(HasFormula(A2429)),A2429&lt;&gt;"")</formula>
    </cfRule>
  </conditionalFormatting>
  <conditionalFormatting sqref="I2428:K2428">
    <cfRule type="expression" dxfId="4" priority="8064">
      <formula>AND(NOT(HasFormula(E2429)),E2429&lt;&gt;"")</formula>
    </cfRule>
    <cfRule type="expression" dxfId="3" priority="8065">
      <formula>AND(NOT(HasFormula(A2428)),A2428&lt;&gt;"")</formula>
    </cfRule>
  </conditionalFormatting>
  <conditionalFormatting sqref="D2438">
    <cfRule type="expression" dxfId="4" priority="8068">
      <formula>AND(NOT(HasFormula(#REF!)),#REF!&lt;&gt;"")</formula>
    </cfRule>
  </conditionalFormatting>
  <conditionalFormatting sqref="E2438">
    <cfRule type="expression" dxfId="4" priority="8069">
      <formula>AND(NOT(HasFormula(#REF!)),#REF!&lt;&gt;"")</formula>
    </cfRule>
  </conditionalFormatting>
  <conditionalFormatting sqref="H2438">
    <cfRule type="expression" dxfId="4" priority="8066">
      <formula>AND(NOT(HasFormula(#REF!)),#REF!&lt;&gt;"")</formula>
    </cfRule>
    <cfRule type="expression" dxfId="3" priority="8067">
      <formula>AND(NOT(HasFormula(XFD2438)),XFD2438&lt;&gt;"")</formula>
    </cfRule>
  </conditionalFormatting>
  <conditionalFormatting sqref="I2438:L2438">
    <cfRule type="expression" dxfId="4" priority="8070">
      <formula>AND(NOT(HasFormula(#REF!)),#REF!&lt;&gt;"")</formula>
    </cfRule>
    <cfRule type="expression" dxfId="3" priority="8071">
      <formula>AND(NOT(HasFormula(A2438)),A2438&lt;&gt;"")</formula>
    </cfRule>
  </conditionalFormatting>
  <conditionalFormatting sqref="D2455">
    <cfRule type="expression" dxfId="4" priority="8078">
      <formula>AND(NOT(HasFormula(XFD2461)),XFD2461&lt;&gt;"")</formula>
    </cfRule>
  </conditionalFormatting>
  <conditionalFormatting sqref="E2455">
    <cfRule type="expression" dxfId="4" priority="8081">
      <formula>AND(NOT(HasFormula(A2461)),A2461&lt;&gt;"")</formula>
    </cfRule>
  </conditionalFormatting>
  <conditionalFormatting sqref="I2455:L2455">
    <cfRule type="expression" dxfId="4" priority="8084">
      <formula>AND(NOT(HasFormula(E2461)),E2461&lt;&gt;"")</formula>
    </cfRule>
    <cfRule type="expression" dxfId="3" priority="8085">
      <formula>AND(NOT(HasFormula(A2455)),A2455&lt;&gt;"")</formula>
    </cfRule>
  </conditionalFormatting>
  <conditionalFormatting sqref="D2458">
    <cfRule type="expression" dxfId="4" priority="8080">
      <formula>AND(NOT(HasFormula(XFD2475)),XFD2475&lt;&gt;"")</formula>
    </cfRule>
  </conditionalFormatting>
  <conditionalFormatting sqref="E2458">
    <cfRule type="expression" dxfId="4" priority="8083">
      <formula>AND(NOT(HasFormula(A2475)),A2475&lt;&gt;"")</formula>
    </cfRule>
  </conditionalFormatting>
  <conditionalFormatting sqref="I2458:L2458">
    <cfRule type="expression" dxfId="4" priority="8088">
      <formula>AND(NOT(HasFormula(E2475)),E2475&lt;&gt;"")</formula>
    </cfRule>
    <cfRule type="expression" dxfId="3" priority="8089">
      <formula>AND(NOT(HasFormula(A2458)),A2458&lt;&gt;"")</formula>
    </cfRule>
  </conditionalFormatting>
  <conditionalFormatting sqref="D2459">
    <cfRule type="expression" dxfId="4" priority="8095">
      <formula>AND(NOT(HasFormula(XFD2463)),XFD2463&lt;&gt;"")</formula>
    </cfRule>
  </conditionalFormatting>
  <conditionalFormatting sqref="E2459">
    <cfRule type="expression" dxfId="4" priority="8097">
      <formula>AND(NOT(HasFormula(A2463)),A2463&lt;&gt;"")</formula>
    </cfRule>
  </conditionalFormatting>
  <conditionalFormatting sqref="I2459:L2459">
    <cfRule type="expression" dxfId="4" priority="8100">
      <formula>AND(NOT(HasFormula(E2463)),E2463&lt;&gt;"")</formula>
    </cfRule>
    <cfRule type="expression" dxfId="3" priority="8101">
      <formula>AND(NOT(HasFormula(A2459)),A2459&lt;&gt;"")</formula>
    </cfRule>
  </conditionalFormatting>
  <conditionalFormatting sqref="D2460">
    <cfRule type="expression" dxfId="4" priority="8107">
      <formula>AND(NOT(HasFormula(XFD2464)),XFD2464&lt;&gt;"")</formula>
    </cfRule>
  </conditionalFormatting>
  <conditionalFormatting sqref="E2460">
    <cfRule type="expression" dxfId="4" priority="8109">
      <formula>AND(NOT(HasFormula(A2464)),A2464&lt;&gt;"")</formula>
    </cfRule>
  </conditionalFormatting>
  <conditionalFormatting sqref="I2460:L2460">
    <cfRule type="expression" dxfId="4" priority="8112">
      <formula>AND(NOT(HasFormula(E2464)),E2464&lt;&gt;"")</formula>
    </cfRule>
    <cfRule type="expression" dxfId="3" priority="8113">
      <formula>AND(NOT(HasFormula(A2460)),A2460&lt;&gt;"")</formula>
    </cfRule>
  </conditionalFormatting>
  <conditionalFormatting sqref="D2462">
    <cfRule type="expression" dxfId="4" priority="8094">
      <formula>AND(NOT(HasFormula(XFD2459)),XFD2459&lt;&gt;"")</formula>
    </cfRule>
  </conditionalFormatting>
  <conditionalFormatting sqref="E2462">
    <cfRule type="expression" dxfId="4" priority="8096">
      <formula>AND(NOT(HasFormula(A2459)),A2459&lt;&gt;"")</formula>
    </cfRule>
  </conditionalFormatting>
  <conditionalFormatting sqref="I2462:L2462">
    <cfRule type="expression" dxfId="4" priority="8098">
      <formula>AND(NOT(HasFormula(E2459)),E2459&lt;&gt;"")</formula>
    </cfRule>
    <cfRule type="expression" dxfId="3" priority="8099">
      <formula>AND(NOT(HasFormula(A2462)),A2462&lt;&gt;"")</formula>
    </cfRule>
  </conditionalFormatting>
  <conditionalFormatting sqref="D2463">
    <cfRule type="expression" dxfId="4" priority="8106">
      <formula>AND(NOT(HasFormula(XFD2460)),XFD2460&lt;&gt;"")</formula>
    </cfRule>
  </conditionalFormatting>
  <conditionalFormatting sqref="E2463">
    <cfRule type="expression" dxfId="4" priority="8108">
      <formula>AND(NOT(HasFormula(A2460)),A2460&lt;&gt;"")</formula>
    </cfRule>
  </conditionalFormatting>
  <conditionalFormatting sqref="I2463:L2463">
    <cfRule type="expression" dxfId="4" priority="8110">
      <formula>AND(NOT(HasFormula(E2460)),E2460&lt;&gt;"")</formula>
    </cfRule>
    <cfRule type="expression" dxfId="3" priority="8111">
      <formula>AND(NOT(HasFormula(A2463)),A2463&lt;&gt;"")</formula>
    </cfRule>
  </conditionalFormatting>
  <conditionalFormatting sqref="D2474">
    <cfRule type="expression" dxfId="4" priority="8079">
      <formula>AND(NOT(HasFormula(XFD2456)),XFD2456&lt;&gt;"")</formula>
    </cfRule>
  </conditionalFormatting>
  <conditionalFormatting sqref="E2474">
    <cfRule type="expression" dxfId="4" priority="8082">
      <formula>AND(NOT(HasFormula(A2456)),A2456&lt;&gt;"")</formula>
    </cfRule>
  </conditionalFormatting>
  <conditionalFormatting sqref="I2474:L2474">
    <cfRule type="expression" dxfId="4" priority="8086">
      <formula>AND(NOT(HasFormula(E2456)),E2456&lt;&gt;"")</formula>
    </cfRule>
    <cfRule type="expression" dxfId="3" priority="8087">
      <formula>AND(NOT(HasFormula(A2474)),A2474&lt;&gt;"")</formula>
    </cfRule>
  </conditionalFormatting>
  <conditionalFormatting sqref="D2483">
    <cfRule type="expression" dxfId="4" priority="8122">
      <formula>AND(NOT(HasFormula(#REF!)),#REF!&lt;&gt;"")</formula>
    </cfRule>
  </conditionalFormatting>
  <conditionalFormatting sqref="E2483">
    <cfRule type="expression" dxfId="4" priority="8123">
      <formula>AND(NOT(HasFormula(#REF!)),#REF!&lt;&gt;"")</formula>
    </cfRule>
  </conditionalFormatting>
  <conditionalFormatting sqref="I2483:L2483">
    <cfRule type="expression" dxfId="4" priority="8124">
      <formula>AND(NOT(HasFormula(#REF!)),#REF!&lt;&gt;"")</formula>
    </cfRule>
    <cfRule type="expression" dxfId="3" priority="8125">
      <formula>AND(NOT(HasFormula(A2483)),A2483&lt;&gt;"")</formula>
    </cfRule>
  </conditionalFormatting>
  <conditionalFormatting sqref="D2484">
    <cfRule type="expression" dxfId="4" priority="8116">
      <formula>AND(NOT(HasFormula(XFD2486)),XFD2486&lt;&gt;"")</formula>
    </cfRule>
  </conditionalFormatting>
  <conditionalFormatting sqref="E2484">
    <cfRule type="expression" dxfId="4" priority="8117">
      <formula>AND(NOT(HasFormula(A2486)),A2486&lt;&gt;"")</formula>
    </cfRule>
  </conditionalFormatting>
  <conditionalFormatting sqref="I2484:L2484">
    <cfRule type="expression" dxfId="4" priority="8118">
      <formula>AND(NOT(HasFormula(E2486)),E2486&lt;&gt;"")</formula>
    </cfRule>
    <cfRule type="expression" dxfId="3" priority="8119">
      <formula>AND(NOT(HasFormula(A2484)),A2484&lt;&gt;"")</formula>
    </cfRule>
  </conditionalFormatting>
  <conditionalFormatting sqref="E2548">
    <cfRule type="expression" dxfId="4" priority="8133">
      <formula>AND(NOT(HasFormula(#REF!)),#REF!&lt;&gt;"")</formula>
    </cfRule>
  </conditionalFormatting>
  <conditionalFormatting sqref="H2548">
    <cfRule type="expression" dxfId="4" priority="8136">
      <formula>AND(NOT(HasFormula(#REF!)),#REF!&lt;&gt;"")</formula>
    </cfRule>
    <cfRule type="expression" dxfId="3" priority="8137">
      <formula>AND(NOT(HasFormula(XFD2548)),XFD2548&lt;&gt;"")</formula>
    </cfRule>
  </conditionalFormatting>
  <conditionalFormatting sqref="I2548:L2548">
    <cfRule type="expression" dxfId="4" priority="8134">
      <formula>AND(NOT(HasFormula(#REF!)),#REF!&lt;&gt;"")</formula>
    </cfRule>
    <cfRule type="expression" dxfId="3" priority="8135">
      <formula>AND(NOT(HasFormula(A2548)),A2548&lt;&gt;"")</formula>
    </cfRule>
  </conditionalFormatting>
  <conditionalFormatting sqref="D2554">
    <cfRule type="expression" dxfId="4" priority="8140">
      <formula>AND(NOT(HasFormula(#REF!)),#REF!&lt;&gt;"")</formula>
    </cfRule>
  </conditionalFormatting>
  <conditionalFormatting sqref="E2554">
    <cfRule type="expression" dxfId="4" priority="8141">
      <formula>AND(NOT(HasFormula(#REF!)),#REF!&lt;&gt;"")</formula>
    </cfRule>
  </conditionalFormatting>
  <conditionalFormatting sqref="H2554">
    <cfRule type="expression" dxfId="4" priority="8138">
      <formula>AND(NOT(HasFormula(#REF!)),#REF!&lt;&gt;"")</formula>
    </cfRule>
    <cfRule type="expression" dxfId="3" priority="8139">
      <formula>AND(NOT(HasFormula(XFD2554)),XFD2554&lt;&gt;"")</formula>
    </cfRule>
  </conditionalFormatting>
  <conditionalFormatting sqref="I2554:L2554">
    <cfRule type="expression" dxfId="4" priority="8142">
      <formula>AND(NOT(HasFormula(#REF!)),#REF!&lt;&gt;"")</formula>
    </cfRule>
    <cfRule type="expression" dxfId="3" priority="8143">
      <formula>AND(NOT(HasFormula(A2554)),A2554&lt;&gt;"")</formula>
    </cfRule>
  </conditionalFormatting>
  <conditionalFormatting sqref="D2576:E2576">
    <cfRule type="expression" dxfId="3" priority="481">
      <formula>AND(NOT(HasFormula(XEZ2576)),XEZ2576&lt;&gt;"")</formula>
    </cfRule>
  </conditionalFormatting>
  <conditionalFormatting sqref="D2576">
    <cfRule type="expression" dxfId="4" priority="480">
      <formula>AND(NOT(HasFormula(XFD2577)),XFD2577&lt;&gt;"")</formula>
    </cfRule>
    <cfRule type="expression" dxfId="2" priority="478">
      <formula>AND(NOT(_xlfn.ISFORMULA(D2576)),D2576&lt;&gt;"")</formula>
    </cfRule>
  </conditionalFormatting>
  <conditionalFormatting sqref="E2576">
    <cfRule type="expression" dxfId="4" priority="488">
      <formula>AND(NOT(HasFormula(A2577)),A2577&lt;&gt;"")</formula>
    </cfRule>
  </conditionalFormatting>
  <conditionalFormatting sqref="F2576">
    <cfRule type="containsText" dxfId="5" priority="483" operator="between" text="HRB500E">
      <formula>NOT(ISERROR(SEARCH("HRB500E",F2576)))</formula>
    </cfRule>
    <cfRule type="containsText" dxfId="6" priority="482" operator="between" text="12m">
      <formula>NOT(ISERROR(SEARCH("12m",F2576)))</formula>
    </cfRule>
  </conditionalFormatting>
  <conditionalFormatting sqref="I2576:L2576">
    <cfRule type="expression" dxfId="3" priority="487">
      <formula>AND(NOT(HasFormula(A2576)),A2576&lt;&gt;"")</formula>
    </cfRule>
    <cfRule type="expression" dxfId="4" priority="486">
      <formula>AND(NOT(HasFormula(E2577)),E2577&lt;&gt;"")</formula>
    </cfRule>
  </conditionalFormatting>
  <conditionalFormatting sqref="L2576:O2576">
    <cfRule type="containsText" dxfId="1" priority="477" operator="between" text="送货车型9.6米">
      <formula>NOT(ISERROR(SEARCH("送货车型9.6米",L2576)))</formula>
    </cfRule>
  </conditionalFormatting>
  <conditionalFormatting sqref="D2604">
    <cfRule type="expression" dxfId="4" priority="8146">
      <formula>AND(NOT(HasFormula(XFD2606)),XFD2606&lt;&gt;"")</formula>
    </cfRule>
  </conditionalFormatting>
  <conditionalFormatting sqref="E2604">
    <cfRule type="expression" dxfId="4" priority="8147">
      <formula>AND(NOT(HasFormula(A2606)),A2606&lt;&gt;"")</formula>
    </cfRule>
  </conditionalFormatting>
  <conditionalFormatting sqref="I2604:L2604">
    <cfRule type="expression" dxfId="4" priority="8148">
      <formula>AND(NOT(HasFormula(E2606)),E2606&lt;&gt;"")</formula>
    </cfRule>
    <cfRule type="expression" dxfId="3" priority="8149">
      <formula>AND(NOT(HasFormula(A2604)),A2604&lt;&gt;"")</formula>
    </cfRule>
  </conditionalFormatting>
  <conditionalFormatting sqref="D2611">
    <cfRule type="expression" dxfId="4" priority="8158">
      <formula>AND(NOT(HasFormula(#REF!)),#REF!&lt;&gt;"")</formula>
    </cfRule>
  </conditionalFormatting>
  <conditionalFormatting sqref="E2611">
    <cfRule type="expression" dxfId="4" priority="8159">
      <formula>AND(NOT(HasFormula(#REF!)),#REF!&lt;&gt;"")</formula>
    </cfRule>
  </conditionalFormatting>
  <conditionalFormatting sqref="I2611:L2611">
    <cfRule type="expression" dxfId="4" priority="8160">
      <formula>AND(NOT(HasFormula(#REF!)),#REF!&lt;&gt;"")</formula>
    </cfRule>
    <cfRule type="expression" dxfId="3" priority="8161">
      <formula>AND(NOT(HasFormula(A2611)),A2611&lt;&gt;"")</formula>
    </cfRule>
  </conditionalFormatting>
  <conditionalFormatting sqref="D2619">
    <cfRule type="expression" dxfId="4" priority="8164">
      <formula>AND(NOT(HasFormula(#REF!)),#REF!&lt;&gt;"")</formula>
    </cfRule>
  </conditionalFormatting>
  <conditionalFormatting sqref="E2619">
    <cfRule type="expression" dxfId="4" priority="8165">
      <formula>AND(NOT(HasFormula(#REF!)),#REF!&lt;&gt;"")</formula>
    </cfRule>
  </conditionalFormatting>
  <conditionalFormatting sqref="I2619:L2619">
    <cfRule type="expression" dxfId="4" priority="8166">
      <formula>AND(NOT(HasFormula(#REF!)),#REF!&lt;&gt;"")</formula>
    </cfRule>
    <cfRule type="expression" dxfId="3" priority="8167">
      <formula>AND(NOT(HasFormula(A2619)),A2619&lt;&gt;"")</formula>
    </cfRule>
  </conditionalFormatting>
  <conditionalFormatting sqref="D2643">
    <cfRule type="expression" dxfId="4" priority="8174">
      <formula>AND(NOT(HasFormula(#REF!)),#REF!&lt;&gt;"")</formula>
    </cfRule>
  </conditionalFormatting>
  <conditionalFormatting sqref="E2643">
    <cfRule type="expression" dxfId="4" priority="8175">
      <formula>AND(NOT(HasFormula(#REF!)),#REF!&lt;&gt;"")</formula>
    </cfRule>
  </conditionalFormatting>
  <conditionalFormatting sqref="I2643:L2643">
    <cfRule type="expression" dxfId="4" priority="8176">
      <formula>AND(NOT(HasFormula(#REF!)),#REF!&lt;&gt;"")</formula>
    </cfRule>
    <cfRule type="expression" dxfId="3" priority="8177">
      <formula>AND(NOT(HasFormula(A2643)),A2643&lt;&gt;"")</formula>
    </cfRule>
  </conditionalFormatting>
  <conditionalFormatting sqref="D2646">
    <cfRule type="expression" dxfId="4" priority="8170">
      <formula>AND(NOT(HasFormula(#REF!)),#REF!&lt;&gt;"")</formula>
    </cfRule>
  </conditionalFormatting>
  <conditionalFormatting sqref="E2646">
    <cfRule type="expression" dxfId="4" priority="8171">
      <formula>AND(NOT(HasFormula(#REF!)),#REF!&lt;&gt;"")</formula>
    </cfRule>
  </conditionalFormatting>
  <conditionalFormatting sqref="H2646">
    <cfRule type="expression" dxfId="4" priority="8200">
      <formula>AND(NOT(HasFormula(D2650)),D2650&lt;&gt;"")</formula>
    </cfRule>
    <cfRule type="expression" dxfId="3" priority="8201">
      <formula>AND(NOT(HasFormula(XFD2646)),XFD2646&lt;&gt;"")</formula>
    </cfRule>
  </conditionalFormatting>
  <conditionalFormatting sqref="I2646:L2646">
    <cfRule type="expression" dxfId="4" priority="8172">
      <formula>AND(NOT(HasFormula(#REF!)),#REF!&lt;&gt;"")</formula>
    </cfRule>
    <cfRule type="expression" dxfId="3" priority="8173">
      <formula>AND(NOT(HasFormula(A2646)),A2646&lt;&gt;"")</formula>
    </cfRule>
  </conditionalFormatting>
  <conditionalFormatting sqref="D2647">
    <cfRule type="expression" dxfId="4" priority="8188">
      <formula>AND(NOT(HasFormula(#REF!)),#REF!&lt;&gt;"")</formula>
    </cfRule>
  </conditionalFormatting>
  <conditionalFormatting sqref="E2647">
    <cfRule type="expression" dxfId="4" priority="8189">
      <formula>AND(NOT(HasFormula(#REF!)),#REF!&lt;&gt;"")</formula>
    </cfRule>
  </conditionalFormatting>
  <conditionalFormatting sqref="I2647:L2647">
    <cfRule type="expression" dxfId="4" priority="8190">
      <formula>AND(NOT(HasFormula(#REF!)),#REF!&lt;&gt;"")</formula>
    </cfRule>
    <cfRule type="expression" dxfId="3" priority="8191">
      <formula>AND(NOT(HasFormula(A2647)),A2647&lt;&gt;"")</formula>
    </cfRule>
  </conditionalFormatting>
  <conditionalFormatting sqref="D2649">
    <cfRule type="expression" dxfId="4" priority="8193">
      <formula>AND(NOT(HasFormula(XFD2647)),XFD2647&lt;&gt;"")</formula>
    </cfRule>
  </conditionalFormatting>
  <conditionalFormatting sqref="E2649">
    <cfRule type="expression" dxfId="4" priority="8195">
      <formula>AND(NOT(HasFormula(A2647)),A2647&lt;&gt;"")</formula>
    </cfRule>
  </conditionalFormatting>
  <conditionalFormatting sqref="I2649:L2649">
    <cfRule type="expression" dxfId="4" priority="8198">
      <formula>AND(NOT(HasFormula(E2647)),E2647&lt;&gt;"")</formula>
    </cfRule>
    <cfRule type="expression" dxfId="3" priority="8199">
      <formula>AND(NOT(HasFormula(A2649)),A2649&lt;&gt;"")</formula>
    </cfRule>
  </conditionalFormatting>
  <conditionalFormatting sqref="D2665">
    <cfRule type="expression" dxfId="4" priority="8180">
      <formula>AND(NOT(HasFormula(#REF!)),#REF!&lt;&gt;"")</formula>
    </cfRule>
  </conditionalFormatting>
  <conditionalFormatting sqref="E2665">
    <cfRule type="expression" dxfId="4" priority="8181">
      <formula>AND(NOT(HasFormula(#REF!)),#REF!&lt;&gt;"")</formula>
    </cfRule>
  </conditionalFormatting>
  <conditionalFormatting sqref="I2665:L2665">
    <cfRule type="expression" dxfId="4" priority="8182">
      <formula>AND(NOT(HasFormula(#REF!)),#REF!&lt;&gt;"")</formula>
    </cfRule>
    <cfRule type="expression" dxfId="3" priority="8183">
      <formula>AND(NOT(HasFormula(A2665)),A2665&lt;&gt;"")</formula>
    </cfRule>
  </conditionalFormatting>
  <conditionalFormatting sqref="D2669">
    <cfRule type="expression" dxfId="4" priority="8192">
      <formula>AND(NOT(HasFormula(XFD2648)),XFD2648&lt;&gt;"")</formula>
    </cfRule>
  </conditionalFormatting>
  <conditionalFormatting sqref="E2669">
    <cfRule type="expression" dxfId="4" priority="8194">
      <formula>AND(NOT(HasFormula(A2648)),A2648&lt;&gt;"")</formula>
    </cfRule>
  </conditionalFormatting>
  <conditionalFormatting sqref="I2669:L2669">
    <cfRule type="expression" dxfId="4" priority="8196">
      <formula>AND(NOT(HasFormula(E2648)),E2648&lt;&gt;"")</formula>
    </cfRule>
    <cfRule type="expression" dxfId="3" priority="8197">
      <formula>AND(NOT(HasFormula(A2669)),A2669&lt;&gt;"")</formula>
    </cfRule>
  </conditionalFormatting>
  <conditionalFormatting sqref="D2699">
    <cfRule type="expression" dxfId="4" priority="8204">
      <formula>AND(NOT(HasFormula(XFD2700)),XFD2700&lt;&gt;"")</formula>
    </cfRule>
  </conditionalFormatting>
  <conditionalFormatting sqref="E2699">
    <cfRule type="expression" dxfId="4" priority="8205">
      <formula>AND(NOT(HasFormula(A2700)),A2700&lt;&gt;"")</formula>
    </cfRule>
  </conditionalFormatting>
  <conditionalFormatting sqref="I2699:L2699">
    <cfRule type="expression" dxfId="4" priority="8206">
      <formula>AND(NOT(HasFormula(E2700)),E2700&lt;&gt;"")</formula>
    </cfRule>
    <cfRule type="expression" dxfId="3" priority="8207">
      <formula>AND(NOT(HasFormula(A2699)),A2699&lt;&gt;"")</formula>
    </cfRule>
  </conditionalFormatting>
  <conditionalFormatting sqref="D2709">
    <cfRule type="expression" dxfId="4" priority="8213">
      <formula>AND(NOT(HasFormula(#REF!)),#REF!&lt;&gt;"")</formula>
    </cfRule>
  </conditionalFormatting>
  <conditionalFormatting sqref="E2709">
    <cfRule type="expression" dxfId="4" priority="8214">
      <formula>AND(NOT(HasFormula(#REF!)),#REF!&lt;&gt;"")</formula>
    </cfRule>
  </conditionalFormatting>
  <conditionalFormatting sqref="I2709:L2709">
    <cfRule type="expression" dxfId="4" priority="8215">
      <formula>AND(NOT(HasFormula(#REF!)),#REF!&lt;&gt;"")</formula>
    </cfRule>
    <cfRule type="expression" dxfId="3" priority="8216">
      <formula>AND(NOT(HasFormula(A2709)),A2709&lt;&gt;"")</formula>
    </cfRule>
  </conditionalFormatting>
  <conditionalFormatting sqref="D2721">
    <cfRule type="expression" dxfId="4" priority="8223">
      <formula>AND(NOT(HasFormula(#REF!)),#REF!&lt;&gt;"")</formula>
    </cfRule>
  </conditionalFormatting>
  <conditionalFormatting sqref="E2721">
    <cfRule type="expression" dxfId="4" priority="8224">
      <formula>AND(NOT(HasFormula(#REF!)),#REF!&lt;&gt;"")</formula>
    </cfRule>
  </conditionalFormatting>
  <conditionalFormatting sqref="I2721:L2721">
    <cfRule type="expression" dxfId="4" priority="8225">
      <formula>AND(NOT(HasFormula(#REF!)),#REF!&lt;&gt;"")</formula>
    </cfRule>
    <cfRule type="expression" dxfId="3" priority="8226">
      <formula>AND(NOT(HasFormula(A2721)),A2721&lt;&gt;"")</formula>
    </cfRule>
  </conditionalFormatting>
  <conditionalFormatting sqref="D2794">
    <cfRule type="expression" dxfId="4" priority="8233">
      <formula>AND(NOT(HasFormula(XFD2796)),XFD2796&lt;&gt;"")</formula>
    </cfRule>
  </conditionalFormatting>
  <conditionalFormatting sqref="E2794">
    <cfRule type="expression" dxfId="4" priority="8234">
      <formula>AND(NOT(HasFormula(A2796)),A2796&lt;&gt;"")</formula>
    </cfRule>
  </conditionalFormatting>
  <conditionalFormatting sqref="I2794:L2794">
    <cfRule type="expression" dxfId="4" priority="8235">
      <formula>AND(NOT(HasFormula(E2796)),E2796&lt;&gt;"")</formula>
    </cfRule>
    <cfRule type="expression" dxfId="3" priority="8236">
      <formula>AND(NOT(HasFormula(A2794)),A2794&lt;&gt;"")</formula>
    </cfRule>
  </conditionalFormatting>
  <conditionalFormatting sqref="D2795">
    <cfRule type="expression" dxfId="4" priority="8237">
      <formula>AND(NOT(HasFormula(XFD2798)),XFD2798&lt;&gt;"")</formula>
    </cfRule>
  </conditionalFormatting>
  <conditionalFormatting sqref="E2795">
    <cfRule type="expression" dxfId="4" priority="8238">
      <formula>AND(NOT(HasFormula(A2798)),A2798&lt;&gt;"")</formula>
    </cfRule>
  </conditionalFormatting>
  <conditionalFormatting sqref="I2795:L2795">
    <cfRule type="expression" dxfId="4" priority="8247">
      <formula>AND(NOT(HasFormula(E2798)),E2798&lt;&gt;"")</formula>
    </cfRule>
    <cfRule type="expression" dxfId="3" priority="8248">
      <formula>AND(NOT(HasFormula(A2795)),A2795&lt;&gt;"")</formula>
    </cfRule>
  </conditionalFormatting>
  <conditionalFormatting sqref="D2808">
    <cfRule type="expression" dxfId="4" priority="8271">
      <formula>AND(NOT(HasFormula(XFD2813)),XFD2813&lt;&gt;"")</formula>
    </cfRule>
  </conditionalFormatting>
  <conditionalFormatting sqref="E2808">
    <cfRule type="expression" dxfId="4" priority="8274">
      <formula>AND(NOT(HasFormula(A2813)),A2813&lt;&gt;"")</formula>
    </cfRule>
  </conditionalFormatting>
  <conditionalFormatting sqref="I2808:L2808">
    <cfRule type="expression" dxfId="4" priority="8277">
      <formula>AND(NOT(HasFormula(E2813)),E2813&lt;&gt;"")</formula>
    </cfRule>
    <cfRule type="expression" dxfId="3" priority="8278">
      <formula>AND(NOT(HasFormula(A2808)),A2808&lt;&gt;"")</formula>
    </cfRule>
  </conditionalFormatting>
  <conditionalFormatting sqref="D2809">
    <cfRule type="expression" dxfId="4" priority="8291">
      <formula>AND(NOT(HasFormula(XFD2810)),XFD2810&lt;&gt;"")</formula>
    </cfRule>
  </conditionalFormatting>
  <conditionalFormatting sqref="E2809">
    <cfRule type="expression" dxfId="4" priority="8292">
      <formula>AND(NOT(HasFormula(A2810)),A2810&lt;&gt;"")</formula>
    </cfRule>
  </conditionalFormatting>
  <conditionalFormatting sqref="I2809:L2809">
    <cfRule type="expression" dxfId="4" priority="8293">
      <formula>AND(NOT(HasFormula(E2810)),E2810&lt;&gt;"")</formula>
    </cfRule>
    <cfRule type="expression" dxfId="3" priority="8294">
      <formula>AND(NOT(HasFormula(A2809)),A2809&lt;&gt;"")</formula>
    </cfRule>
  </conditionalFormatting>
  <conditionalFormatting sqref="D2810">
    <cfRule type="expression" dxfId="4" priority="8261">
      <formula>AND(NOT(HasFormula(#REF!)),#REF!&lt;&gt;"")</formula>
    </cfRule>
  </conditionalFormatting>
  <conditionalFormatting sqref="E2810">
    <cfRule type="expression" dxfId="4" priority="8262">
      <formula>AND(NOT(HasFormula(#REF!)),#REF!&lt;&gt;"")</formula>
    </cfRule>
  </conditionalFormatting>
  <conditionalFormatting sqref="I2810:L2810">
    <cfRule type="expression" dxfId="4" priority="8263">
      <formula>AND(NOT(HasFormula(#REF!)),#REF!&lt;&gt;"")</formula>
    </cfRule>
    <cfRule type="expression" dxfId="3" priority="8264">
      <formula>AND(NOT(HasFormula(A2810)),A2810&lt;&gt;"")</formula>
    </cfRule>
  </conditionalFormatting>
  <conditionalFormatting sqref="D2811">
    <cfRule type="expression" dxfId="4" priority="8272">
      <formula>AND(NOT(HasFormula(XFD2812)),XFD2812&lt;&gt;"")</formula>
    </cfRule>
  </conditionalFormatting>
  <conditionalFormatting sqref="E2811">
    <cfRule type="expression" dxfId="4" priority="8275">
      <formula>AND(NOT(HasFormula(A2812)),A2812&lt;&gt;"")</formula>
    </cfRule>
  </conditionalFormatting>
  <conditionalFormatting sqref="I2811:L2811">
    <cfRule type="expression" dxfId="4" priority="8279">
      <formula>AND(NOT(HasFormula(E2812)),E2812&lt;&gt;"")</formula>
    </cfRule>
    <cfRule type="expression" dxfId="3" priority="8280">
      <formula>AND(NOT(HasFormula(A2811)),A2811&lt;&gt;"")</formula>
    </cfRule>
  </conditionalFormatting>
  <conditionalFormatting sqref="D2812">
    <cfRule type="expression" dxfId="4" priority="8273">
      <formula>AND(NOT(HasFormula(XFD2809)),XFD2809&lt;&gt;"")</formula>
    </cfRule>
  </conditionalFormatting>
  <conditionalFormatting sqref="E2812">
    <cfRule type="expression" dxfId="4" priority="8276">
      <formula>AND(NOT(HasFormula(A2809)),A2809&lt;&gt;"")</formula>
    </cfRule>
  </conditionalFormatting>
  <conditionalFormatting sqref="I2812:L2812">
    <cfRule type="expression" dxfId="4" priority="8281">
      <formula>AND(NOT(HasFormula(E2809)),E2809&lt;&gt;"")</formula>
    </cfRule>
    <cfRule type="expression" dxfId="3" priority="8282">
      <formula>AND(NOT(HasFormula(A2812)),A2812&lt;&gt;"")</formula>
    </cfRule>
  </conditionalFormatting>
  <conditionalFormatting sqref="D2818">
    <cfRule type="expression" dxfId="4" priority="8255">
      <formula>AND(NOT(HasFormula(#REF!)),#REF!&lt;&gt;"")</formula>
    </cfRule>
  </conditionalFormatting>
  <conditionalFormatting sqref="E2818">
    <cfRule type="expression" dxfId="4" priority="8256">
      <formula>AND(NOT(HasFormula(#REF!)),#REF!&lt;&gt;"")</formula>
    </cfRule>
  </conditionalFormatting>
  <conditionalFormatting sqref="I2818:L2818">
    <cfRule type="expression" dxfId="4" priority="8257">
      <formula>AND(NOT(HasFormula(#REF!)),#REF!&lt;&gt;"")</formula>
    </cfRule>
    <cfRule type="expression" dxfId="3" priority="8258">
      <formula>AND(NOT(HasFormula(A2818)),A2818&lt;&gt;"")</formula>
    </cfRule>
  </conditionalFormatting>
  <conditionalFormatting sqref="D2825">
    <cfRule type="expression" dxfId="4" priority="8285">
      <formula>AND(NOT(HasFormula(XFD2811)),XFD2811&lt;&gt;"")</formula>
    </cfRule>
  </conditionalFormatting>
  <conditionalFormatting sqref="E2825">
    <cfRule type="expression" dxfId="4" priority="8286">
      <formula>AND(NOT(HasFormula(A2811)),A2811&lt;&gt;"")</formula>
    </cfRule>
  </conditionalFormatting>
  <conditionalFormatting sqref="I2825:L2825">
    <cfRule type="expression" dxfId="4" priority="8287">
      <formula>AND(NOT(HasFormula(E2811)),E2811&lt;&gt;"")</formula>
    </cfRule>
    <cfRule type="expression" dxfId="3" priority="8288">
      <formula>AND(NOT(HasFormula(A2825)),A2825&lt;&gt;"")</formula>
    </cfRule>
  </conditionalFormatting>
  <conditionalFormatting sqref="D2845">
    <cfRule type="expression" dxfId="4" priority="8319">
      <formula>AND(NOT(HasFormula(#REF!)),#REF!&lt;&gt;"")</formula>
    </cfRule>
  </conditionalFormatting>
  <conditionalFormatting sqref="E2845">
    <cfRule type="expression" dxfId="4" priority="8320">
      <formula>AND(NOT(HasFormula(#REF!)),#REF!&lt;&gt;"")</formula>
    </cfRule>
  </conditionalFormatting>
  <conditionalFormatting sqref="H2845">
    <cfRule type="expression" dxfId="4" priority="8317">
      <formula>AND(NOT(HasFormula(#REF!)),#REF!&lt;&gt;"")</formula>
    </cfRule>
    <cfRule type="expression" dxfId="3" priority="8318">
      <formula>AND(NOT(HasFormula(XFD2845)),XFD2845&lt;&gt;"")</formula>
    </cfRule>
  </conditionalFormatting>
  <conditionalFormatting sqref="I2845:L2845">
    <cfRule type="expression" dxfId="4" priority="8321">
      <formula>AND(NOT(HasFormula(#REF!)),#REF!&lt;&gt;"")</formula>
    </cfRule>
    <cfRule type="expression" dxfId="3" priority="8322">
      <formula>AND(NOT(HasFormula(A2845)),A2845&lt;&gt;"")</formula>
    </cfRule>
  </conditionalFormatting>
  <conditionalFormatting sqref="D2851">
    <cfRule type="expression" dxfId="4" priority="8297">
      <formula>AND(NOT(HasFormula(#REF!)),#REF!&lt;&gt;"")</formula>
    </cfRule>
  </conditionalFormatting>
  <conditionalFormatting sqref="E2851">
    <cfRule type="expression" dxfId="4" priority="8298">
      <formula>AND(NOT(HasFormula(#REF!)),#REF!&lt;&gt;"")</formula>
    </cfRule>
  </conditionalFormatting>
  <conditionalFormatting sqref="I2851:L2851">
    <cfRule type="expression" dxfId="4" priority="8299">
      <formula>AND(NOT(HasFormula(#REF!)),#REF!&lt;&gt;"")</formula>
    </cfRule>
    <cfRule type="expression" dxfId="3" priority="8300">
      <formula>AND(NOT(HasFormula(A2851)),A2851&lt;&gt;"")</formula>
    </cfRule>
  </conditionalFormatting>
  <conditionalFormatting sqref="D2852">
    <cfRule type="expression" dxfId="4" priority="8311">
      <formula>AND(NOT(HasFormula(XFD2854)),XFD2854&lt;&gt;"")</formula>
    </cfRule>
  </conditionalFormatting>
  <conditionalFormatting sqref="E2852">
    <cfRule type="expression" dxfId="4" priority="8312">
      <formula>AND(NOT(HasFormula(A2854)),A2854&lt;&gt;"")</formula>
    </cfRule>
  </conditionalFormatting>
  <conditionalFormatting sqref="I2852:L2852">
    <cfRule type="expression" dxfId="4" priority="8315">
      <formula>AND(NOT(HasFormula(E2854)),E2854&lt;&gt;"")</formula>
    </cfRule>
    <cfRule type="expression" dxfId="3" priority="8316">
      <formula>AND(NOT(HasFormula(A2852)),A2852&lt;&gt;"")</formula>
    </cfRule>
  </conditionalFormatting>
  <conditionalFormatting sqref="D2853">
    <cfRule type="expression" dxfId="4" priority="8301">
      <formula>AND(NOT(HasFormula(#REF!)),#REF!&lt;&gt;"")</formula>
    </cfRule>
  </conditionalFormatting>
  <conditionalFormatting sqref="E2853">
    <cfRule type="expression" dxfId="4" priority="8302">
      <formula>AND(NOT(HasFormula(#REF!)),#REF!&lt;&gt;"")</formula>
    </cfRule>
  </conditionalFormatting>
  <conditionalFormatting sqref="I2853:L2853">
    <cfRule type="expression" dxfId="4" priority="8309">
      <formula>AND(NOT(HasFormula(#REF!)),#REF!&lt;&gt;"")</formula>
    </cfRule>
    <cfRule type="expression" dxfId="3" priority="8310">
      <formula>AND(NOT(HasFormula(A2853)),A2853&lt;&gt;"")</formula>
    </cfRule>
  </conditionalFormatting>
  <conditionalFormatting sqref="D2891">
    <cfRule type="expression" dxfId="4" priority="8409">
      <formula>AND(NOT(HasFormula(#REF!)),#REF!&lt;&gt;"")</formula>
    </cfRule>
  </conditionalFormatting>
  <conditionalFormatting sqref="E2891">
    <cfRule type="expression" dxfId="4" priority="8410">
      <formula>AND(NOT(HasFormula(#REF!)),#REF!&lt;&gt;"")</formula>
    </cfRule>
  </conditionalFormatting>
  <conditionalFormatting sqref="H2891">
    <cfRule type="expression" dxfId="4" priority="8407">
      <formula>AND(NOT(HasFormula(#REF!)),#REF!&lt;&gt;"")</formula>
    </cfRule>
    <cfRule type="expression" dxfId="3" priority="8408">
      <formula>AND(NOT(HasFormula(XFD2891)),XFD2891&lt;&gt;"")</formula>
    </cfRule>
  </conditionalFormatting>
  <conditionalFormatting sqref="J2891:K2891">
    <cfRule type="expression" dxfId="4" priority="8325">
      <formula>AND(NOT(HasFormula(F2892)),F2892&lt;&gt;"")</formula>
    </cfRule>
    <cfRule type="expression" dxfId="3" priority="8326">
      <formula>AND(NOT(HasFormula(B2891)),B2891&lt;&gt;"")</formula>
    </cfRule>
  </conditionalFormatting>
  <conditionalFormatting sqref="D2927">
    <cfRule type="expression" dxfId="4" priority="8347">
      <formula>AND(NOT(HasFormula(#REF!)),#REF!&lt;&gt;"")</formula>
    </cfRule>
  </conditionalFormatting>
  <conditionalFormatting sqref="E2927">
    <cfRule type="expression" dxfId="4" priority="8348">
      <formula>AND(NOT(HasFormula(#REF!)),#REF!&lt;&gt;"")</formula>
    </cfRule>
  </conditionalFormatting>
  <conditionalFormatting sqref="H2927">
    <cfRule type="expression" dxfId="4" priority="8345">
      <formula>AND(NOT(HasFormula(#REF!)),#REF!&lt;&gt;"")</formula>
    </cfRule>
    <cfRule type="expression" dxfId="3" priority="8346">
      <formula>AND(NOT(HasFormula(XFD2927)),XFD2927&lt;&gt;"")</formula>
    </cfRule>
  </conditionalFormatting>
  <conditionalFormatting sqref="I2927:L2927">
    <cfRule type="expression" dxfId="4" priority="8349">
      <formula>AND(NOT(HasFormula(#REF!)),#REF!&lt;&gt;"")</formula>
    </cfRule>
    <cfRule type="expression" dxfId="3" priority="8350">
      <formula>AND(NOT(HasFormula(A2927)),A2927&lt;&gt;"")</formula>
    </cfRule>
  </conditionalFormatting>
  <conditionalFormatting sqref="D2931">
    <cfRule type="expression" dxfId="4" priority="8357">
      <formula>AND(NOT(HasFormula(#REF!)),#REF!&lt;&gt;"")</formula>
    </cfRule>
  </conditionalFormatting>
  <conditionalFormatting sqref="E2931">
    <cfRule type="expression" dxfId="4" priority="8358">
      <formula>AND(NOT(HasFormula(#REF!)),#REF!&lt;&gt;"")</formula>
    </cfRule>
  </conditionalFormatting>
  <conditionalFormatting sqref="H2931">
    <cfRule type="expression" dxfId="4" priority="8359">
      <formula>AND(NOT(HasFormula(#REF!)),#REF!&lt;&gt;"")</formula>
    </cfRule>
    <cfRule type="expression" dxfId="3" priority="8360">
      <formula>AND(NOT(HasFormula(XFD2931)),XFD2931&lt;&gt;"")</formula>
    </cfRule>
  </conditionalFormatting>
  <conditionalFormatting sqref="I2931:L2931">
    <cfRule type="expression" dxfId="4" priority="8373">
      <formula>AND(NOT(HasFormula(#REF!)),#REF!&lt;&gt;"")</formula>
    </cfRule>
    <cfRule type="expression" dxfId="3" priority="8374">
      <formula>AND(NOT(HasFormula(A2931)),A2931&lt;&gt;"")</formula>
    </cfRule>
  </conditionalFormatting>
  <conditionalFormatting sqref="D2933">
    <cfRule type="expression" dxfId="4" priority="8366">
      <formula>AND(NOT(HasFormula(XFD2938)),XFD2938&lt;&gt;"")</formula>
    </cfRule>
  </conditionalFormatting>
  <conditionalFormatting sqref="E2933">
    <cfRule type="expression" dxfId="4" priority="8368">
      <formula>AND(NOT(HasFormula(A2938)),A2938&lt;&gt;"")</formula>
    </cfRule>
  </conditionalFormatting>
  <conditionalFormatting sqref="I2933:L2933">
    <cfRule type="expression" dxfId="4" priority="8371">
      <formula>AND(NOT(HasFormula(E2938)),E2938&lt;&gt;"")</formula>
    </cfRule>
    <cfRule type="expression" dxfId="3" priority="8372">
      <formula>AND(NOT(HasFormula(A2933)),A2933&lt;&gt;"")</formula>
    </cfRule>
  </conditionalFormatting>
  <conditionalFormatting sqref="D2935">
    <cfRule type="expression" dxfId="4" priority="8379">
      <formula>AND(NOT(HasFormula(XFD2937)),XFD2937&lt;&gt;"")</formula>
    </cfRule>
  </conditionalFormatting>
  <conditionalFormatting sqref="E2935">
    <cfRule type="expression" dxfId="4" priority="8381">
      <formula>AND(NOT(HasFormula(A2937)),A2937&lt;&gt;"")</formula>
    </cfRule>
  </conditionalFormatting>
  <conditionalFormatting sqref="I2935:L2935">
    <cfRule type="expression" dxfId="4" priority="8383">
      <formula>AND(NOT(HasFormula(E2937)),E2937&lt;&gt;"")</formula>
    </cfRule>
    <cfRule type="expression" dxfId="3" priority="8384">
      <formula>AND(NOT(HasFormula(A2935)),A2935&lt;&gt;"")</formula>
    </cfRule>
  </conditionalFormatting>
  <conditionalFormatting sqref="D2936">
    <cfRule type="expression" dxfId="4" priority="8365">
      <formula>AND(NOT(HasFormula(XFD2932)),XFD2932&lt;&gt;"")</formula>
    </cfRule>
  </conditionalFormatting>
  <conditionalFormatting sqref="E2936">
    <cfRule type="expression" dxfId="4" priority="8367">
      <formula>AND(NOT(HasFormula(A2932)),A2932&lt;&gt;"")</formula>
    </cfRule>
  </conditionalFormatting>
  <conditionalFormatting sqref="I2936:L2936">
    <cfRule type="expression" dxfId="4" priority="8369">
      <formula>AND(NOT(HasFormula(E2932)),E2932&lt;&gt;"")</formula>
    </cfRule>
    <cfRule type="expression" dxfId="3" priority="8370">
      <formula>AND(NOT(HasFormula(A2936)),A2936&lt;&gt;"")</formula>
    </cfRule>
  </conditionalFormatting>
  <conditionalFormatting sqref="D2937">
    <cfRule type="expression" dxfId="4" priority="8380">
      <formula>AND(NOT(HasFormula(XFD2936)),XFD2936&lt;&gt;"")</formula>
    </cfRule>
  </conditionalFormatting>
  <conditionalFormatting sqref="E2937">
    <cfRule type="expression" dxfId="4" priority="8382">
      <formula>AND(NOT(HasFormula(A2936)),A2936&lt;&gt;"")</formula>
    </cfRule>
  </conditionalFormatting>
  <conditionalFormatting sqref="I2937:L2937">
    <cfRule type="expression" dxfId="4" priority="8385">
      <formula>AND(NOT(HasFormula(E2936)),E2936&lt;&gt;"")</formula>
    </cfRule>
    <cfRule type="expression" dxfId="3" priority="8386">
      <formula>AND(NOT(HasFormula(A2937)),A2937&lt;&gt;"")</formula>
    </cfRule>
  </conditionalFormatting>
  <conditionalFormatting sqref="C2996">
    <cfRule type="timePeriod" dxfId="7" priority="377" timePeriod="yesterday">
      <formula>FLOOR(C2996,1)=TODAY()-1</formula>
    </cfRule>
  </conditionalFormatting>
  <conditionalFormatting sqref="D2999">
    <cfRule type="expression" dxfId="4" priority="389">
      <formula>AND(NOT(HasFormula(XFD3001)),XFD3001&lt;&gt;"")</formula>
    </cfRule>
  </conditionalFormatting>
  <conditionalFormatting sqref="E2999">
    <cfRule type="expression" dxfId="4" priority="390">
      <formula>AND(NOT(HasFormula(A3001)),A3001&lt;&gt;"")</formula>
    </cfRule>
  </conditionalFormatting>
  <conditionalFormatting sqref="I2999:L2999">
    <cfRule type="expression" dxfId="4" priority="391">
      <formula>AND(NOT(HasFormula(E3001)),E3001&lt;&gt;"")</formula>
    </cfRule>
    <cfRule type="expression" dxfId="3" priority="392">
      <formula>AND(NOT(HasFormula(A2999)),A2999&lt;&gt;"")</formula>
    </cfRule>
  </conditionalFormatting>
  <conditionalFormatting sqref="D3023">
    <cfRule type="expression" dxfId="4" priority="8399">
      <formula>AND(NOT(HasFormula(XFD3025)),XFD3025&lt;&gt;"")</formula>
    </cfRule>
  </conditionalFormatting>
  <conditionalFormatting sqref="E3023">
    <cfRule type="expression" dxfId="4" priority="8400">
      <formula>AND(NOT(HasFormula(A3025)),A3025&lt;&gt;"")</formula>
    </cfRule>
  </conditionalFormatting>
  <conditionalFormatting sqref="I3023:L3023">
    <cfRule type="expression" dxfId="4" priority="8401">
      <formula>AND(NOT(HasFormula(E3025)),E3025&lt;&gt;"")</formula>
    </cfRule>
    <cfRule type="expression" dxfId="3" priority="8402">
      <formula>AND(NOT(HasFormula(A3023)),A3023&lt;&gt;"")</formula>
    </cfRule>
  </conditionalFormatting>
  <conditionalFormatting sqref="D3024">
    <cfRule type="expression" dxfId="4" priority="8413">
      <formula>AND(NOT(HasFormula(#REF!)),#REF!&lt;&gt;"")</formula>
    </cfRule>
  </conditionalFormatting>
  <conditionalFormatting sqref="E3024">
    <cfRule type="expression" dxfId="4" priority="8414">
      <formula>AND(NOT(HasFormula(#REF!)),#REF!&lt;&gt;"")</formula>
    </cfRule>
  </conditionalFormatting>
  <conditionalFormatting sqref="I3024:L3024">
    <cfRule type="expression" dxfId="4" priority="8419">
      <formula>AND(NOT(HasFormula(#REF!)),#REF!&lt;&gt;"")</formula>
    </cfRule>
    <cfRule type="expression" dxfId="3" priority="8420">
      <formula>AND(NOT(HasFormula(A3024)),A3024&lt;&gt;"")</formula>
    </cfRule>
  </conditionalFormatting>
  <conditionalFormatting sqref="D3028">
    <cfRule type="expression" dxfId="4" priority="8421">
      <formula>AND(NOT(HasFormula(#REF!)),#REF!&lt;&gt;"")</formula>
    </cfRule>
  </conditionalFormatting>
  <conditionalFormatting sqref="E3028">
    <cfRule type="expression" dxfId="4" priority="8422">
      <formula>AND(NOT(HasFormula(#REF!)),#REF!&lt;&gt;"")</formula>
    </cfRule>
  </conditionalFormatting>
  <conditionalFormatting sqref="I3028:L3028">
    <cfRule type="expression" dxfId="4" priority="8423">
      <formula>AND(NOT(HasFormula(#REF!)),#REF!&lt;&gt;"")</formula>
    </cfRule>
    <cfRule type="expression" dxfId="3" priority="8424">
      <formula>AND(NOT(HasFormula(A3028)),A3028&lt;&gt;"")</formula>
    </cfRule>
  </conditionalFormatting>
  <conditionalFormatting sqref="D3040">
    <cfRule type="expression" dxfId="4" priority="8403">
      <formula>AND(NOT(HasFormula(#REF!)),#REF!&lt;&gt;"")</formula>
    </cfRule>
  </conditionalFormatting>
  <conditionalFormatting sqref="E3040">
    <cfRule type="expression" dxfId="4" priority="8404">
      <formula>AND(NOT(HasFormula(#REF!)),#REF!&lt;&gt;"")</formula>
    </cfRule>
  </conditionalFormatting>
  <conditionalFormatting sqref="I3040:L3040">
    <cfRule type="expression" dxfId="4" priority="8405">
      <formula>AND(NOT(HasFormula(#REF!)),#REF!&lt;&gt;"")</formula>
    </cfRule>
    <cfRule type="expression" dxfId="3" priority="8406">
      <formula>AND(NOT(HasFormula(A3040)),A3040&lt;&gt;"")</formula>
    </cfRule>
  </conditionalFormatting>
  <conditionalFormatting sqref="D3045">
    <cfRule type="expression" dxfId="4" priority="287">
      <formula>AND(NOT(HasFormula(XFD3047)),XFD3047&lt;&gt;"")</formula>
    </cfRule>
  </conditionalFormatting>
  <conditionalFormatting sqref="E3045">
    <cfRule type="expression" dxfId="4" priority="288">
      <formula>AND(NOT(HasFormula(A3047)),A3047&lt;&gt;"")</formula>
    </cfRule>
  </conditionalFormatting>
  <conditionalFormatting sqref="I3045:L3045">
    <cfRule type="expression" dxfId="4" priority="289">
      <formula>AND(NOT(HasFormula(E3047)),E3047&lt;&gt;"")</formula>
    </cfRule>
    <cfRule type="expression" dxfId="3" priority="290">
      <formula>AND(NOT(HasFormula(A3045)),A3045&lt;&gt;"")</formula>
    </cfRule>
  </conditionalFormatting>
  <conditionalFormatting sqref="D3050">
    <cfRule type="expression" dxfId="4" priority="300">
      <formula>AND(NOT(HasFormula(XFD3052)),XFD3052&lt;&gt;"")</formula>
    </cfRule>
  </conditionalFormatting>
  <conditionalFormatting sqref="E3050">
    <cfRule type="expression" dxfId="4" priority="301">
      <formula>AND(NOT(HasFormula(A3052)),A3052&lt;&gt;"")</formula>
    </cfRule>
  </conditionalFormatting>
  <conditionalFormatting sqref="I3050:L3050">
    <cfRule type="expression" dxfId="4" priority="302">
      <formula>AND(NOT(HasFormula(E3052)),E3052&lt;&gt;"")</formula>
    </cfRule>
    <cfRule type="expression" dxfId="3" priority="303">
      <formula>AND(NOT(HasFormula(A3050)),A3050&lt;&gt;"")</formula>
    </cfRule>
  </conditionalFormatting>
  <conditionalFormatting sqref="D3054">
    <cfRule type="expression" dxfId="2" priority="8431">
      <formula>AND(NOT(_xlfn.ISFORMULA(D3054)),D3054&lt;&gt;"")</formula>
    </cfRule>
    <cfRule type="expression" dxfId="4" priority="8432">
      <formula>AND(NOT(HasFormula(#REF!)),#REF!&lt;&gt;"")</formula>
    </cfRule>
  </conditionalFormatting>
  <conditionalFormatting sqref="E3054">
    <cfRule type="expression" dxfId="4" priority="8433">
      <formula>AND(NOT(HasFormula(#REF!)),#REF!&lt;&gt;"")</formula>
    </cfRule>
  </conditionalFormatting>
  <conditionalFormatting sqref="I3054:L3054">
    <cfRule type="expression" dxfId="4" priority="8434">
      <formula>AND(NOT(HasFormula(#REF!)),#REF!&lt;&gt;"")</formula>
    </cfRule>
    <cfRule type="expression" dxfId="3" priority="8435">
      <formula>AND(NOT(HasFormula(A3054)),A3054&lt;&gt;"")</formula>
    </cfRule>
  </conditionalFormatting>
  <conditionalFormatting sqref="E3055">
    <cfRule type="expression" dxfId="4" priority="8426">
      <formula>AND(NOT(HasFormula(A3055)),A3055&lt;&gt;"")</formula>
    </cfRule>
  </conditionalFormatting>
  <conditionalFormatting sqref="I3055">
    <cfRule type="expression" dxfId="4" priority="8427">
      <formula>AND(NOT(HasFormula(E3056)),E3056&lt;&gt;"")</formula>
    </cfRule>
    <cfRule type="expression" dxfId="3" priority="8428">
      <formula>AND(NOT(HasFormula(#REF!)),#REF!&lt;&gt;"")</formula>
    </cfRule>
  </conditionalFormatting>
  <conditionalFormatting sqref="I3056">
    <cfRule type="expression" dxfId="4" priority="8429">
      <formula>AND(NOT(HasFormula(E3057)),E3057&lt;&gt;"")</formula>
    </cfRule>
    <cfRule type="expression" dxfId="3" priority="8430">
      <formula>AND(NOT(HasFormula(A3055)),A3055&lt;&gt;"")</formula>
    </cfRule>
  </conditionalFormatting>
  <conditionalFormatting sqref="D3088">
    <cfRule type="expression" dxfId="2" priority="8442">
      <formula>AND(NOT(_xlfn.ISFORMULA(D3088)),D3088&lt;&gt;"")</formula>
    </cfRule>
    <cfRule type="expression" dxfId="4" priority="8443">
      <formula>AND(NOT(HasFormula(XFD3092)),XFD3092&lt;&gt;"")</formula>
    </cfRule>
  </conditionalFormatting>
  <conditionalFormatting sqref="I3088:L3088">
    <cfRule type="expression" dxfId="4" priority="8444">
      <formula>AND(NOT(HasFormula(E3092)),E3092&lt;&gt;"")</formula>
    </cfRule>
    <cfRule type="expression" dxfId="3" priority="8445">
      <formula>AND(NOT(HasFormula(A3088)),A3088&lt;&gt;"")</formula>
    </cfRule>
  </conditionalFormatting>
  <conditionalFormatting sqref="M3089">
    <cfRule type="containsText" dxfId="1" priority="244" operator="between" text="送货车型9.6米">
      <formula>NOT(ISERROR(SEARCH("送货车型9.6米",M3089)))</formula>
    </cfRule>
  </conditionalFormatting>
  <conditionalFormatting sqref="D3100">
    <cfRule type="expression" dxfId="4" priority="8438">
      <formula>AND(NOT(HasFormula(XFD3102)),XFD3102&lt;&gt;"")</formula>
    </cfRule>
  </conditionalFormatting>
  <conditionalFormatting sqref="E3100">
    <cfRule type="expression" dxfId="4" priority="8439">
      <formula>AND(NOT(HasFormula(A3102)),A3102&lt;&gt;"")</formula>
    </cfRule>
  </conditionalFormatting>
  <conditionalFormatting sqref="I3100:L3100">
    <cfRule type="expression" dxfId="4" priority="8440">
      <formula>AND(NOT(HasFormula(E3102)),E3102&lt;&gt;"")</formula>
    </cfRule>
    <cfRule type="expression" dxfId="3" priority="8441">
      <formula>AND(NOT(HasFormula(A3100)),A3100&lt;&gt;"")</formula>
    </cfRule>
  </conditionalFormatting>
  <conditionalFormatting sqref="D3101">
    <cfRule type="expression" dxfId="4" priority="8484">
      <formula>AND(NOT(HasFormula(#REF!)),#REF!&lt;&gt;"")</formula>
    </cfRule>
  </conditionalFormatting>
  <conditionalFormatting sqref="E3101">
    <cfRule type="expression" dxfId="4" priority="8485">
      <formula>AND(NOT(HasFormula(#REF!)),#REF!&lt;&gt;"")</formula>
    </cfRule>
  </conditionalFormatting>
  <conditionalFormatting sqref="I3101:L3101">
    <cfRule type="expression" dxfId="4" priority="8490">
      <formula>AND(NOT(HasFormula(#REF!)),#REF!&lt;&gt;"")</formula>
    </cfRule>
    <cfRule type="expression" dxfId="3" priority="8491">
      <formula>AND(NOT(HasFormula(A3101)),A3101&lt;&gt;"")</formula>
    </cfRule>
  </conditionalFormatting>
  <conditionalFormatting sqref="D3102">
    <cfRule type="expression" dxfId="4" priority="8486">
      <formula>AND(NOT(HasFormula(#REF!)),#REF!&lt;&gt;"")</formula>
    </cfRule>
  </conditionalFormatting>
  <conditionalFormatting sqref="E3102">
    <cfRule type="expression" dxfId="4" priority="8487">
      <formula>AND(NOT(HasFormula(#REF!)),#REF!&lt;&gt;"")</formula>
    </cfRule>
  </conditionalFormatting>
  <conditionalFormatting sqref="I3102:L3102">
    <cfRule type="expression" dxfId="4" priority="8488">
      <formula>AND(NOT(HasFormula(#REF!)),#REF!&lt;&gt;"")</formula>
    </cfRule>
    <cfRule type="expression" dxfId="3" priority="8489">
      <formula>AND(NOT(HasFormula(A3102)),A3102&lt;&gt;"")</formula>
    </cfRule>
  </conditionalFormatting>
  <conditionalFormatting sqref="D3133">
    <cfRule type="expression" dxfId="4" priority="8480">
      <formula>AND(NOT(HasFormula(#REF!)),#REF!&lt;&gt;"")</formula>
    </cfRule>
  </conditionalFormatting>
  <conditionalFormatting sqref="E3133">
    <cfRule type="expression" dxfId="4" priority="8481">
      <formula>AND(NOT(HasFormula(#REF!)),#REF!&lt;&gt;"")</formula>
    </cfRule>
  </conditionalFormatting>
  <conditionalFormatting sqref="H3133">
    <cfRule type="expression" dxfId="4" priority="8504">
      <formula>AND(NOT(HasFormula(#REF!)),#REF!&lt;&gt;"")</formula>
    </cfRule>
    <cfRule type="expression" dxfId="3" priority="8505">
      <formula>AND(NOT(HasFormula(XFD3133)),XFD3133&lt;&gt;"")</formula>
    </cfRule>
  </conditionalFormatting>
  <conditionalFormatting sqref="I3133:L3133">
    <cfRule type="expression" dxfId="4" priority="8482">
      <formula>AND(NOT(HasFormula(#REF!)),#REF!&lt;&gt;"")</formula>
    </cfRule>
    <cfRule type="expression" dxfId="3" priority="8483">
      <formula>AND(NOT(HasFormula(A3133)),A3133&lt;&gt;"")</formula>
    </cfRule>
  </conditionalFormatting>
  <conditionalFormatting sqref="D3154">
    <cfRule type="expression" dxfId="4" priority="8500">
      <formula>AND(NOT(HasFormula(#REF!)),#REF!&lt;&gt;"")</formula>
    </cfRule>
  </conditionalFormatting>
  <conditionalFormatting sqref="E3154">
    <cfRule type="expression" dxfId="4" priority="8501">
      <formula>AND(NOT(HasFormula(#REF!)),#REF!&lt;&gt;"")</formula>
    </cfRule>
  </conditionalFormatting>
  <conditionalFormatting sqref="I3154:L3154">
    <cfRule type="expression" dxfId="4" priority="8502">
      <formula>AND(NOT(HasFormula(#REF!)),#REF!&lt;&gt;"")</formula>
    </cfRule>
    <cfRule type="expression" dxfId="3" priority="8503">
      <formula>AND(NOT(HasFormula(A3154)),A3154&lt;&gt;"")</formula>
    </cfRule>
  </conditionalFormatting>
  <conditionalFormatting sqref="D3205">
    <cfRule type="expression" dxfId="4" priority="212">
      <formula>AND(NOT(HasFormula(#REF!)),#REF!&lt;&gt;"")</formula>
    </cfRule>
  </conditionalFormatting>
  <conditionalFormatting sqref="E3205">
    <cfRule type="expression" dxfId="4" priority="213">
      <formula>AND(NOT(HasFormula(#REF!)),#REF!&lt;&gt;"")</formula>
    </cfRule>
  </conditionalFormatting>
  <conditionalFormatting sqref="I3205:L3205">
    <cfRule type="expression" dxfId="3" priority="215">
      <formula>AND(NOT(HasFormula(A3205)),A3205&lt;&gt;"")</formula>
    </cfRule>
    <cfRule type="expression" dxfId="4" priority="214">
      <formula>AND(NOT(HasFormula(#REF!)),#REF!&lt;&gt;"")</formula>
    </cfRule>
  </conditionalFormatting>
  <conditionalFormatting sqref="D3206">
    <cfRule type="expression" dxfId="4" priority="8512">
      <formula>AND(NOT(HasFormula(XFD3208)),XFD3208&lt;&gt;"")</formula>
    </cfRule>
  </conditionalFormatting>
  <conditionalFormatting sqref="E3206">
    <cfRule type="expression" dxfId="4" priority="8513">
      <formula>AND(NOT(HasFormula(A3208)),A3208&lt;&gt;"")</formula>
    </cfRule>
  </conditionalFormatting>
  <conditionalFormatting sqref="I3206:L3206">
    <cfRule type="expression" dxfId="4" priority="8514">
      <formula>AND(NOT(HasFormula(E3208)),E3208&lt;&gt;"")</formula>
    </cfRule>
    <cfRule type="expression" dxfId="3" priority="8515">
      <formula>AND(NOT(HasFormula(A3206)),A3206&lt;&gt;"")</formula>
    </cfRule>
  </conditionalFormatting>
  <conditionalFormatting sqref="D3207">
    <cfRule type="expression" dxfId="4" priority="8516">
      <formula>AND(NOT(HasFormula(XFD3210)),XFD3210&lt;&gt;"")</formula>
    </cfRule>
  </conditionalFormatting>
  <conditionalFormatting sqref="E3207">
    <cfRule type="expression" dxfId="4" priority="8517">
      <formula>AND(NOT(HasFormula(A3210)),A3210&lt;&gt;"")</formula>
    </cfRule>
  </conditionalFormatting>
  <conditionalFormatting sqref="I3207:L3207">
    <cfRule type="expression" dxfId="4" priority="8522">
      <formula>AND(NOT(HasFormula(E3210)),E3210&lt;&gt;"")</formula>
    </cfRule>
    <cfRule type="expression" dxfId="3" priority="8523">
      <formula>AND(NOT(HasFormula(A3207)),A3207&lt;&gt;"")</formula>
    </cfRule>
  </conditionalFormatting>
  <conditionalFormatting sqref="D3208">
    <cfRule type="expression" dxfId="4" priority="8518">
      <formula>AND(NOT(HasFormula(XFD3210)),XFD3210&lt;&gt;"")</formula>
    </cfRule>
  </conditionalFormatting>
  <conditionalFormatting sqref="E3208">
    <cfRule type="expression" dxfId="4" priority="8519">
      <formula>AND(NOT(HasFormula(A3210)),A3210&lt;&gt;"")</formula>
    </cfRule>
  </conditionalFormatting>
  <conditionalFormatting sqref="I3208:L3208">
    <cfRule type="expression" dxfId="4" priority="8520">
      <formula>AND(NOT(HasFormula(E3210)),E3210&lt;&gt;"")</formula>
    </cfRule>
    <cfRule type="expression" dxfId="3" priority="8521">
      <formula>AND(NOT(HasFormula(A3208)),A3208&lt;&gt;"")</formula>
    </cfRule>
  </conditionalFormatting>
  <conditionalFormatting sqref="D3209">
    <cfRule type="expression" dxfId="4" priority="8524">
      <formula>AND(NOT(HasFormula(XFD3212)),XFD3212&lt;&gt;"")</formula>
    </cfRule>
  </conditionalFormatting>
  <conditionalFormatting sqref="E3209">
    <cfRule type="expression" dxfId="4" priority="8525">
      <formula>AND(NOT(HasFormula(A3212)),A3212&lt;&gt;"")</formula>
    </cfRule>
  </conditionalFormatting>
  <conditionalFormatting sqref="I3209:L3209">
    <cfRule type="expression" dxfId="4" priority="8530">
      <formula>AND(NOT(HasFormula(E3212)),E3212&lt;&gt;"")</formula>
    </cfRule>
    <cfRule type="expression" dxfId="3" priority="8531">
      <formula>AND(NOT(HasFormula(A3209)),A3209&lt;&gt;"")</formula>
    </cfRule>
  </conditionalFormatting>
  <conditionalFormatting sqref="D3210">
    <cfRule type="expression" dxfId="4" priority="8526">
      <formula>AND(NOT(HasFormula(XFD3212)),XFD3212&lt;&gt;"")</formula>
    </cfRule>
  </conditionalFormatting>
  <conditionalFormatting sqref="E3210">
    <cfRule type="expression" dxfId="4" priority="8527">
      <formula>AND(NOT(HasFormula(A3212)),A3212&lt;&gt;"")</formula>
    </cfRule>
  </conditionalFormatting>
  <conditionalFormatting sqref="I3210:L3210">
    <cfRule type="expression" dxfId="4" priority="8528">
      <formula>AND(NOT(HasFormula(E3212)),E3212&lt;&gt;"")</formula>
    </cfRule>
    <cfRule type="expression" dxfId="3" priority="8529">
      <formula>AND(NOT(HasFormula(A3210)),A3210&lt;&gt;"")</formula>
    </cfRule>
  </conditionalFormatting>
  <conditionalFormatting sqref="D3211">
    <cfRule type="expression" dxfId="4" priority="8532">
      <formula>AND(NOT(HasFormula(XFD3214)),XFD3214&lt;&gt;"")</formula>
    </cfRule>
  </conditionalFormatting>
  <conditionalFormatting sqref="E3211">
    <cfRule type="expression" dxfId="4" priority="8533">
      <formula>AND(NOT(HasFormula(A3214)),A3214&lt;&gt;"")</formula>
    </cfRule>
  </conditionalFormatting>
  <conditionalFormatting sqref="I3211:L3211">
    <cfRule type="expression" dxfId="4" priority="8538">
      <formula>AND(NOT(HasFormula(E3214)),E3214&lt;&gt;"")</formula>
    </cfRule>
    <cfRule type="expression" dxfId="3" priority="8539">
      <formula>AND(NOT(HasFormula(A3211)),A3211&lt;&gt;"")</formula>
    </cfRule>
  </conditionalFormatting>
  <conditionalFormatting sqref="D3256">
    <cfRule type="expression" dxfId="4" priority="8508">
      <formula>AND(NOT(HasFormula(#REF!)),#REF!&lt;&gt;"")</formula>
    </cfRule>
  </conditionalFormatting>
  <conditionalFormatting sqref="E3256">
    <cfRule type="expression" dxfId="4" priority="8509">
      <formula>AND(NOT(HasFormula(#REF!)),#REF!&lt;&gt;"")</formula>
    </cfRule>
  </conditionalFormatting>
  <conditionalFormatting sqref="I3256:L3256">
    <cfRule type="expression" dxfId="4" priority="8510">
      <formula>AND(NOT(HasFormula(#REF!)),#REF!&lt;&gt;"")</formula>
    </cfRule>
    <cfRule type="expression" dxfId="3" priority="8511">
      <formula>AND(NOT(HasFormula(A3256)),A3256&lt;&gt;"")</formula>
    </cfRule>
  </conditionalFormatting>
  <conditionalFormatting sqref="D3318">
    <cfRule type="expression" dxfId="4" priority="8558">
      <formula>AND(NOT(HasFormula(#REF!)),#REF!&lt;&gt;"")</formula>
    </cfRule>
  </conditionalFormatting>
  <conditionalFormatting sqref="E3318">
    <cfRule type="expression" dxfId="4" priority="8559">
      <formula>AND(NOT(HasFormula(#REF!)),#REF!&lt;&gt;"")</formula>
    </cfRule>
  </conditionalFormatting>
  <conditionalFormatting sqref="I3318:L3318">
    <cfRule type="expression" dxfId="4" priority="8560">
      <formula>AND(NOT(HasFormula(#REF!)),#REF!&lt;&gt;"")</formula>
    </cfRule>
    <cfRule type="expression" dxfId="3" priority="8561">
      <formula>AND(NOT(HasFormula(A3318)),A3318&lt;&gt;"")</formula>
    </cfRule>
  </conditionalFormatting>
  <conditionalFormatting sqref="D3319">
    <cfRule type="expression" dxfId="4" priority="8554">
      <formula>AND(NOT(HasFormula(#REF!)),#REF!&lt;&gt;"")</formula>
    </cfRule>
  </conditionalFormatting>
  <conditionalFormatting sqref="E3319">
    <cfRule type="expression" dxfId="4" priority="8555">
      <formula>AND(NOT(HasFormula(#REF!)),#REF!&lt;&gt;"")</formula>
    </cfRule>
  </conditionalFormatting>
  <conditionalFormatting sqref="I3319:L3319">
    <cfRule type="expression" dxfId="4" priority="8556">
      <formula>AND(NOT(HasFormula(#REF!)),#REF!&lt;&gt;"")</formula>
    </cfRule>
    <cfRule type="expression" dxfId="3" priority="8557">
      <formula>AND(NOT(HasFormula(A3319)),A3319&lt;&gt;"")</formula>
    </cfRule>
  </conditionalFormatting>
  <conditionalFormatting sqref="D3329">
    <cfRule type="expression" dxfId="4" priority="8566">
      <formula>AND(NOT(HasFormula(#REF!)),#REF!&lt;&gt;"")</formula>
    </cfRule>
  </conditionalFormatting>
  <conditionalFormatting sqref="E3329">
    <cfRule type="expression" dxfId="4" priority="8567">
      <formula>AND(NOT(HasFormula(#REF!)),#REF!&lt;&gt;"")</formula>
    </cfRule>
  </conditionalFormatting>
  <conditionalFormatting sqref="I3329:L3329">
    <cfRule type="expression" dxfId="4" priority="8568">
      <formula>AND(NOT(HasFormula(#REF!)),#REF!&lt;&gt;"")</formula>
    </cfRule>
    <cfRule type="expression" dxfId="3" priority="8569">
      <formula>AND(NOT(HasFormula(A3329)),A3329&lt;&gt;"")</formula>
    </cfRule>
  </conditionalFormatting>
  <conditionalFormatting sqref="D3338">
    <cfRule type="expression" dxfId="4" priority="8570">
      <formula>AND(NOT(HasFormula(#REF!)),#REF!&lt;&gt;"")</formula>
    </cfRule>
  </conditionalFormatting>
  <conditionalFormatting sqref="E3338">
    <cfRule type="expression" dxfId="4" priority="8571">
      <formula>AND(NOT(HasFormula(#REF!)),#REF!&lt;&gt;"")</formula>
    </cfRule>
  </conditionalFormatting>
  <conditionalFormatting sqref="I3338:L3338">
    <cfRule type="expression" dxfId="4" priority="8572">
      <formula>AND(NOT(HasFormula(#REF!)),#REF!&lt;&gt;"")</formula>
    </cfRule>
    <cfRule type="expression" dxfId="3" priority="8573">
      <formula>AND(NOT(HasFormula(A3338)),A3338&lt;&gt;"")</formula>
    </cfRule>
  </conditionalFormatting>
  <conditionalFormatting sqref="D3346">
    <cfRule type="expression" dxfId="4" priority="8578">
      <formula>AND(NOT(HasFormula(XFD3348)),XFD3348&lt;&gt;"")</formula>
    </cfRule>
  </conditionalFormatting>
  <conditionalFormatting sqref="E3346">
    <cfRule type="expression" dxfId="4" priority="8579">
      <formula>AND(NOT(HasFormula(A3348)),A3348&lt;&gt;"")</formula>
    </cfRule>
  </conditionalFormatting>
  <conditionalFormatting sqref="C3347">
    <cfRule type="timePeriod" dxfId="7" priority="179" timePeriod="yesterday">
      <formula>FLOOR(C3347,1)=TODAY()-1</formula>
    </cfRule>
  </conditionalFormatting>
  <conditionalFormatting sqref="D3347:E3347">
    <cfRule type="expression" dxfId="3" priority="181">
      <formula>AND(NOT(HasFormula(XEZ3347)),XEZ3347&lt;&gt;"")</formula>
    </cfRule>
  </conditionalFormatting>
  <conditionalFormatting sqref="D3347">
    <cfRule type="expression" dxfId="4" priority="180">
      <formula>AND(NOT(HasFormula(XFD3348)),XFD3348&lt;&gt;"")</formula>
    </cfRule>
    <cfRule type="expression" dxfId="2" priority="178">
      <formula>AND(NOT(_xlfn.ISFORMULA(D3347)),D3347&lt;&gt;"")</formula>
    </cfRule>
  </conditionalFormatting>
  <conditionalFormatting sqref="E3347">
    <cfRule type="expression" dxfId="4" priority="182">
      <formula>AND(NOT(HasFormula(A3348)),A3348&lt;&gt;"")</formula>
    </cfRule>
  </conditionalFormatting>
  <conditionalFormatting sqref="D3375">
    <cfRule type="expression" dxfId="4" priority="8612">
      <formula>AND(NOT(HasFormula(#REF!)),#REF!&lt;&gt;"")</formula>
    </cfRule>
  </conditionalFormatting>
  <conditionalFormatting sqref="E3375">
    <cfRule type="expression" dxfId="4" priority="8613">
      <formula>AND(NOT(HasFormula(#REF!)),#REF!&lt;&gt;"")</formula>
    </cfRule>
  </conditionalFormatting>
  <conditionalFormatting sqref="I3375:L3375">
    <cfRule type="expression" dxfId="4" priority="8614">
      <formula>AND(NOT(HasFormula(#REF!)),#REF!&lt;&gt;"")</formula>
    </cfRule>
    <cfRule type="expression" dxfId="3" priority="8615">
      <formula>AND(NOT(HasFormula(A3375)),A3375&lt;&gt;"")</formula>
    </cfRule>
  </conditionalFormatting>
  <conditionalFormatting sqref="D3474">
    <cfRule type="expression" dxfId="4" priority="8708">
      <formula>AND(NOT(HasFormula(#REF!)),#REF!&lt;&gt;"")</formula>
    </cfRule>
  </conditionalFormatting>
  <conditionalFormatting sqref="E3474">
    <cfRule type="expression" dxfId="4" priority="8709">
      <formula>AND(NOT(HasFormula(#REF!)),#REF!&lt;&gt;"")</formula>
    </cfRule>
  </conditionalFormatting>
  <conditionalFormatting sqref="H3474">
    <cfRule type="expression" dxfId="4" priority="8706">
      <formula>AND(NOT(HasFormula(#REF!)),#REF!&lt;&gt;"")</formula>
    </cfRule>
    <cfRule type="expression" dxfId="3" priority="8707">
      <formula>AND(NOT(HasFormula(XFD3474)),XFD3474&lt;&gt;"")</formula>
    </cfRule>
  </conditionalFormatting>
  <conditionalFormatting sqref="I3474:L3474">
    <cfRule type="expression" dxfId="4" priority="8710">
      <formula>AND(NOT(HasFormula(#REF!)),#REF!&lt;&gt;"")</formula>
    </cfRule>
    <cfRule type="expression" dxfId="3" priority="8711">
      <formula>AND(NOT(HasFormula(A3474)),A3474&lt;&gt;"")</formula>
    </cfRule>
  </conditionalFormatting>
  <conditionalFormatting sqref="D3475">
    <cfRule type="expression" dxfId="4" priority="8718">
      <formula>AND(NOT(HasFormula(#REF!)),#REF!&lt;&gt;"")</formula>
    </cfRule>
  </conditionalFormatting>
  <conditionalFormatting sqref="E3475">
    <cfRule type="expression" dxfId="4" priority="8719">
      <formula>AND(NOT(HasFormula(#REF!)),#REF!&lt;&gt;"")</formula>
    </cfRule>
  </conditionalFormatting>
  <conditionalFormatting sqref="H3475">
    <cfRule type="expression" dxfId="4" priority="8716">
      <formula>AND(NOT(HasFormula(#REF!)),#REF!&lt;&gt;"")</formula>
    </cfRule>
    <cfRule type="expression" dxfId="3" priority="8717">
      <formula>AND(NOT(HasFormula(XFD3475)),XFD3475&lt;&gt;"")</formula>
    </cfRule>
  </conditionalFormatting>
  <conditionalFormatting sqref="I3475:L3475">
    <cfRule type="expression" dxfId="4" priority="8720">
      <formula>AND(NOT(HasFormula(#REF!)),#REF!&lt;&gt;"")</formula>
    </cfRule>
    <cfRule type="expression" dxfId="3" priority="8721">
      <formula>AND(NOT(HasFormula(A3475)),A3475&lt;&gt;"")</formula>
    </cfRule>
  </conditionalFormatting>
  <conditionalFormatting sqref="D3484">
    <cfRule type="expression" dxfId="4" priority="8684">
      <formula>AND(NOT(HasFormula(XFD3485)),XFD3485&lt;&gt;"")</formula>
    </cfRule>
  </conditionalFormatting>
  <conditionalFormatting sqref="E3484">
    <cfRule type="expression" dxfId="4" priority="8685">
      <formula>AND(NOT(HasFormula(A3485)),A3485&lt;&gt;"")</formula>
    </cfRule>
  </conditionalFormatting>
  <conditionalFormatting sqref="I3484:L3484">
    <cfRule type="expression" dxfId="4" priority="8686">
      <formula>AND(NOT(HasFormula(E3485)),E3485&lt;&gt;"")</formula>
    </cfRule>
    <cfRule type="expression" dxfId="3" priority="8687">
      <formula>AND(NOT(HasFormula(A3484)),A3484&lt;&gt;"")</formula>
    </cfRule>
  </conditionalFormatting>
  <conditionalFormatting sqref="D3485">
    <cfRule type="expression" dxfId="4" priority="8700">
      <formula>AND(NOT(HasFormula(XFD3486)),XFD3486&lt;&gt;"")</formula>
    </cfRule>
  </conditionalFormatting>
  <conditionalFormatting sqref="E3485">
    <cfRule type="expression" dxfId="4" priority="8701">
      <formula>AND(NOT(HasFormula(A3486)),A3486&lt;&gt;"")</formula>
    </cfRule>
  </conditionalFormatting>
  <conditionalFormatting sqref="I3485:L3485">
    <cfRule type="expression" dxfId="4" priority="8704">
      <formula>AND(NOT(HasFormula(E3486)),E3486&lt;&gt;"")</formula>
    </cfRule>
    <cfRule type="expression" dxfId="3" priority="8705">
      <formula>AND(NOT(HasFormula(A3485)),A3485&lt;&gt;"")</formula>
    </cfRule>
  </conditionalFormatting>
  <conditionalFormatting sqref="D3488">
    <cfRule type="expression" dxfId="4" priority="8732">
      <formula>AND(NOT(HasFormula(#REF!)),#REF!&lt;&gt;"")</formula>
    </cfRule>
  </conditionalFormatting>
  <conditionalFormatting sqref="E3488">
    <cfRule type="expression" dxfId="4" priority="8733">
      <formula>AND(NOT(HasFormula(#REF!)),#REF!&lt;&gt;"")</formula>
    </cfRule>
  </conditionalFormatting>
  <conditionalFormatting sqref="H3488">
    <cfRule type="expression" dxfId="4" priority="167">
      <formula>AND(NOT(HasFormula(#REF!)),#REF!&lt;&gt;"")</formula>
    </cfRule>
    <cfRule type="expression" dxfId="3" priority="168">
      <formula>AND(NOT(HasFormula(XFD3488)),XFD3488&lt;&gt;"")</formula>
    </cfRule>
  </conditionalFormatting>
  <conditionalFormatting sqref="I3488:L3488">
    <cfRule type="expression" dxfId="4" priority="8734">
      <formula>AND(NOT(HasFormula(#REF!)),#REF!&lt;&gt;"")</formula>
    </cfRule>
    <cfRule type="expression" dxfId="3" priority="8735">
      <formula>AND(NOT(HasFormula(A3488)),A3488&lt;&gt;"")</formula>
    </cfRule>
  </conditionalFormatting>
  <conditionalFormatting sqref="D3509">
    <cfRule type="expression" dxfId="4" priority="8728">
      <formula>AND(NOT(HasFormula(#REF!)),#REF!&lt;&gt;"")</formula>
    </cfRule>
  </conditionalFormatting>
  <conditionalFormatting sqref="E3509">
    <cfRule type="expression" dxfId="4" priority="8729">
      <formula>AND(NOT(HasFormula(#REF!)),#REF!&lt;&gt;"")</formula>
    </cfRule>
  </conditionalFormatting>
  <conditionalFormatting sqref="I3509:L3509">
    <cfRule type="expression" dxfId="4" priority="8730">
      <formula>AND(NOT(HasFormula(#REF!)),#REF!&lt;&gt;"")</formula>
    </cfRule>
    <cfRule type="expression" dxfId="3" priority="8731">
      <formula>AND(NOT(HasFormula(A3509)),A3509&lt;&gt;"")</formula>
    </cfRule>
  </conditionalFormatting>
  <conditionalFormatting sqref="H3569">
    <cfRule type="expression" dxfId="4" priority="8750">
      <formula>AND(NOT(HasFormula(D3572)),D3572&lt;&gt;"")</formula>
    </cfRule>
    <cfRule type="expression" dxfId="3" priority="8751">
      <formula>AND(NOT(HasFormula(XFD3569)),XFD3569&lt;&gt;"")</formula>
    </cfRule>
  </conditionalFormatting>
  <conditionalFormatting sqref="D3571">
    <cfRule type="expression" dxfId="4" priority="8744">
      <formula>AND(NOT(HasFormula(XFD3573)),XFD3573&lt;&gt;"")</formula>
    </cfRule>
  </conditionalFormatting>
  <conditionalFormatting sqref="E3571">
    <cfRule type="expression" dxfId="4" priority="8745">
      <formula>AND(NOT(HasFormula(A3573)),A3573&lt;&gt;"")</formula>
    </cfRule>
  </conditionalFormatting>
  <conditionalFormatting sqref="I3571:L3571">
    <cfRule type="expression" dxfId="4" priority="8746">
      <formula>AND(NOT(HasFormula(E3573)),E3573&lt;&gt;"")</formula>
    </cfRule>
    <cfRule type="expression" dxfId="3" priority="8747">
      <formula>AND(NOT(HasFormula(A3571)),A3571&lt;&gt;"")</formula>
    </cfRule>
  </conditionalFormatting>
  <conditionalFormatting sqref="D3581">
    <cfRule type="expression" dxfId="4" priority="8756">
      <formula>AND(NOT(HasFormula(#REF!)),#REF!&lt;&gt;"")</formula>
    </cfRule>
  </conditionalFormatting>
  <conditionalFormatting sqref="E3581">
    <cfRule type="expression" dxfId="4" priority="8757">
      <formula>AND(NOT(HasFormula(#REF!)),#REF!&lt;&gt;"")</formula>
    </cfRule>
  </conditionalFormatting>
  <conditionalFormatting sqref="H3581">
    <cfRule type="expression" dxfId="4" priority="8766">
      <formula>AND(NOT(HasFormula(#REF!)),#REF!&lt;&gt;"")</formula>
    </cfRule>
    <cfRule type="expression" dxfId="3" priority="8767">
      <formula>AND(NOT(HasFormula(XFD3581)),XFD3581&lt;&gt;"")</formula>
    </cfRule>
  </conditionalFormatting>
  <conditionalFormatting sqref="I3581:L3581">
    <cfRule type="expression" dxfId="4" priority="8758">
      <formula>AND(NOT(HasFormula(#REF!)),#REF!&lt;&gt;"")</formula>
    </cfRule>
    <cfRule type="expression" dxfId="3" priority="8759">
      <formula>AND(NOT(HasFormula(A3581)),A3581&lt;&gt;"")</formula>
    </cfRule>
  </conditionalFormatting>
  <conditionalFormatting sqref="D3586">
    <cfRule type="expression" dxfId="4" priority="8762">
      <formula>AND(NOT(HasFormula(#REF!)),#REF!&lt;&gt;"")</formula>
    </cfRule>
  </conditionalFormatting>
  <conditionalFormatting sqref="E3586">
    <cfRule type="expression" dxfId="4" priority="8763">
      <formula>AND(NOT(HasFormula(#REF!)),#REF!&lt;&gt;"")</formula>
    </cfRule>
  </conditionalFormatting>
  <conditionalFormatting sqref="H3586">
    <cfRule type="expression" dxfId="4" priority="8760">
      <formula>AND(NOT(HasFormula(#REF!)),#REF!&lt;&gt;"")</formula>
    </cfRule>
    <cfRule type="expression" dxfId="3" priority="8761">
      <formula>AND(NOT(HasFormula(XFD3586)),XFD3586&lt;&gt;"")</formula>
    </cfRule>
  </conditionalFormatting>
  <conditionalFormatting sqref="I3586:L3586">
    <cfRule type="expression" dxfId="4" priority="8764">
      <formula>AND(NOT(HasFormula(#REF!)),#REF!&lt;&gt;"")</formula>
    </cfRule>
    <cfRule type="expression" dxfId="3" priority="8765">
      <formula>AND(NOT(HasFormula(A3586)),A3586&lt;&gt;"")</formula>
    </cfRule>
  </conditionalFormatting>
  <conditionalFormatting sqref="D3593">
    <cfRule type="expression" dxfId="4" priority="8806">
      <formula>AND(NOT(HasFormula(#REF!)),#REF!&lt;&gt;"")</formula>
    </cfRule>
  </conditionalFormatting>
  <conditionalFormatting sqref="E3593">
    <cfRule type="expression" dxfId="4" priority="8807">
      <formula>AND(NOT(HasFormula(#REF!)),#REF!&lt;&gt;"")</formula>
    </cfRule>
  </conditionalFormatting>
  <conditionalFormatting sqref="I3593:L3593">
    <cfRule type="expression" dxfId="4" priority="8808">
      <formula>AND(NOT(HasFormula(#REF!)),#REF!&lt;&gt;"")</formula>
    </cfRule>
    <cfRule type="expression" dxfId="3" priority="8809">
      <formula>AND(NOT(HasFormula(A3593)),A3593&lt;&gt;"")</formula>
    </cfRule>
  </conditionalFormatting>
  <conditionalFormatting sqref="D3606">
    <cfRule type="expression" dxfId="4" priority="8773">
      <formula>AND(NOT(HasFormula(XFD3605)),XFD3605&lt;&gt;"")</formula>
    </cfRule>
  </conditionalFormatting>
  <conditionalFormatting sqref="E3606">
    <cfRule type="expression" dxfId="4" priority="8775">
      <formula>AND(NOT(HasFormula(A3605)),A3605&lt;&gt;"")</formula>
    </cfRule>
  </conditionalFormatting>
  <conditionalFormatting sqref="I3606:L3606">
    <cfRule type="expression" dxfId="4" priority="8778">
      <formula>AND(NOT(HasFormula(E3605)),E3605&lt;&gt;"")</formula>
    </cfRule>
    <cfRule type="expression" dxfId="3" priority="8779">
      <formula>AND(NOT(HasFormula(A3606)),A3606&lt;&gt;"")</formula>
    </cfRule>
  </conditionalFormatting>
  <conditionalFormatting sqref="D3607">
    <cfRule type="expression" dxfId="4" priority="8782">
      <formula>AND(NOT(HasFormula(XFD3609)),XFD3609&lt;&gt;"")</formula>
    </cfRule>
  </conditionalFormatting>
  <conditionalFormatting sqref="E3607">
    <cfRule type="expression" dxfId="4" priority="8783">
      <formula>AND(NOT(HasFormula(A3609)),A3609&lt;&gt;"")</formula>
    </cfRule>
  </conditionalFormatting>
  <conditionalFormatting sqref="I3607:L3607">
    <cfRule type="expression" dxfId="4" priority="8784">
      <formula>AND(NOT(HasFormula(E3609)),E3609&lt;&gt;"")</formula>
    </cfRule>
    <cfRule type="expression" dxfId="3" priority="8785">
      <formula>AND(NOT(HasFormula(A3607)),A3607&lt;&gt;"")</formula>
    </cfRule>
  </conditionalFormatting>
  <conditionalFormatting sqref="D3608">
    <cfRule type="expression" dxfId="4" priority="8786">
      <formula>AND(NOT(HasFormula(XFD3611)),XFD3611&lt;&gt;"")</formula>
    </cfRule>
  </conditionalFormatting>
  <conditionalFormatting sqref="E3608">
    <cfRule type="expression" dxfId="4" priority="8787">
      <formula>AND(NOT(HasFormula(A3611)),A3611&lt;&gt;"")</formula>
    </cfRule>
  </conditionalFormatting>
  <conditionalFormatting sqref="I3608:L3608">
    <cfRule type="expression" dxfId="4" priority="8796">
      <formula>AND(NOT(HasFormula(E3611)),E3611&lt;&gt;"")</formula>
    </cfRule>
    <cfRule type="expression" dxfId="3" priority="8797">
      <formula>AND(NOT(HasFormula(A3608)),A3608&lt;&gt;"")</formula>
    </cfRule>
  </conditionalFormatting>
  <conditionalFormatting sqref="D3672">
    <cfRule type="expression" dxfId="4" priority="8824">
      <formula>AND(NOT(HasFormula(XFD3675)),XFD3675&lt;&gt;"")</formula>
    </cfRule>
  </conditionalFormatting>
  <conditionalFormatting sqref="E3672">
    <cfRule type="expression" dxfId="4" priority="8825">
      <formula>AND(NOT(HasFormula(A3675)),A3675&lt;&gt;"")</formula>
    </cfRule>
  </conditionalFormatting>
  <conditionalFormatting sqref="I3672:L3672">
    <cfRule type="expression" dxfId="4" priority="8826">
      <formula>AND(NOT(HasFormula(E3675)),E3675&lt;&gt;"")</formula>
    </cfRule>
    <cfRule type="expression" dxfId="3" priority="8827">
      <formula>AND(NOT(HasFormula(A3672)),A3672&lt;&gt;"")</formula>
    </cfRule>
  </conditionalFormatting>
  <conditionalFormatting sqref="D3761">
    <cfRule type="expression" dxfId="4" priority="8872">
      <formula>AND(NOT(HasFormula(#REF!)),#REF!&lt;&gt;"")</formula>
    </cfRule>
  </conditionalFormatting>
  <conditionalFormatting sqref="E3761">
    <cfRule type="expression" dxfId="4" priority="8873">
      <formula>AND(NOT(HasFormula(#REF!)),#REF!&lt;&gt;"")</formula>
    </cfRule>
  </conditionalFormatting>
  <conditionalFormatting sqref="I3761:L3761">
    <cfRule type="expression" dxfId="4" priority="8874">
      <formula>AND(NOT(HasFormula(#REF!)),#REF!&lt;&gt;"")</formula>
    </cfRule>
    <cfRule type="expression" dxfId="3" priority="8875">
      <formula>AND(NOT(HasFormula(A3761)),A3761&lt;&gt;"")</formula>
    </cfRule>
  </conditionalFormatting>
  <conditionalFormatting sqref="D3763">
    <cfRule type="expression" dxfId="4" priority="8848">
      <formula>AND(NOT(HasFormula(#REF!)),#REF!&lt;&gt;"")</formula>
    </cfRule>
  </conditionalFormatting>
  <conditionalFormatting sqref="E3763">
    <cfRule type="expression" dxfId="4" priority="8849">
      <formula>AND(NOT(HasFormula(#REF!)),#REF!&lt;&gt;"")</formula>
    </cfRule>
  </conditionalFormatting>
  <conditionalFormatting sqref="I3763:L3763">
    <cfRule type="expression" dxfId="4" priority="8850">
      <formula>AND(NOT(HasFormula(#REF!)),#REF!&lt;&gt;"")</formula>
    </cfRule>
    <cfRule type="expression" dxfId="3" priority="8851">
      <formula>AND(NOT(HasFormula(A3763)),A3763&lt;&gt;"")</formula>
    </cfRule>
  </conditionalFormatting>
  <conditionalFormatting sqref="D3766">
    <cfRule type="expression" dxfId="4" priority="8857">
      <formula>AND(NOT(HasFormula(XFD3762)),XFD3762&lt;&gt;"")</formula>
    </cfRule>
  </conditionalFormatting>
  <conditionalFormatting sqref="E3766">
    <cfRule type="expression" dxfId="4" priority="8859">
      <formula>AND(NOT(HasFormula(A3762)),A3762&lt;&gt;"")</formula>
    </cfRule>
  </conditionalFormatting>
  <conditionalFormatting sqref="I3766:L3766">
    <cfRule type="expression" dxfId="4" priority="8862">
      <formula>AND(NOT(HasFormula(E3762)),E3762&lt;&gt;"")</formula>
    </cfRule>
    <cfRule type="expression" dxfId="3" priority="8863">
      <formula>AND(NOT(HasFormula(A3766)),A3766&lt;&gt;"")</formula>
    </cfRule>
  </conditionalFormatting>
  <conditionalFormatting sqref="D3767">
    <cfRule type="expression" dxfId="4" priority="8864">
      <formula>AND(NOT(HasFormula(XFD3768)),XFD3768&lt;&gt;"")</formula>
    </cfRule>
  </conditionalFormatting>
  <conditionalFormatting sqref="E3767">
    <cfRule type="expression" dxfId="4" priority="8865">
      <formula>AND(NOT(HasFormula(A3768)),A3768&lt;&gt;"")</formula>
    </cfRule>
  </conditionalFormatting>
  <conditionalFormatting sqref="I3767:L3767">
    <cfRule type="expression" dxfId="4" priority="8868">
      <formula>AND(NOT(HasFormula(E3768)),E3768&lt;&gt;"")</formula>
    </cfRule>
    <cfRule type="expression" dxfId="3" priority="8869">
      <formula>AND(NOT(HasFormula(A3767)),A3767&lt;&gt;"")</formula>
    </cfRule>
  </conditionalFormatting>
  <conditionalFormatting sqref="D3776">
    <cfRule type="expression" dxfId="4" priority="8878">
      <formula>AND(NOT(HasFormula(#REF!)),#REF!&lt;&gt;"")</formula>
    </cfRule>
  </conditionalFormatting>
  <conditionalFormatting sqref="E3776">
    <cfRule type="expression" dxfId="4" priority="8879">
      <formula>AND(NOT(HasFormula(#REF!)),#REF!&lt;&gt;"")</formula>
    </cfRule>
  </conditionalFormatting>
  <conditionalFormatting sqref="I3776:L3776">
    <cfRule type="expression" dxfId="4" priority="8880">
      <formula>AND(NOT(HasFormula(#REF!)),#REF!&lt;&gt;"")</formula>
    </cfRule>
    <cfRule type="expression" dxfId="3" priority="8881">
      <formula>AND(NOT(HasFormula(A3776)),A3776&lt;&gt;"")</formula>
    </cfRule>
  </conditionalFormatting>
  <conditionalFormatting sqref="H3876">
    <cfRule type="expression" dxfId="4" priority="8900">
      <formula>AND(NOT(HasFormula(#REF!)),#REF!&lt;&gt;"")</formula>
    </cfRule>
    <cfRule type="expression" dxfId="3" priority="8901">
      <formula>AND(NOT(HasFormula(XFD3876)),XFD3876&lt;&gt;"")</formula>
    </cfRule>
  </conditionalFormatting>
  <conditionalFormatting sqref="D3888">
    <cfRule type="expression" dxfId="4" priority="8884">
      <formula>AND(NOT(HasFormula(#REF!)),#REF!&lt;&gt;"")</formula>
    </cfRule>
  </conditionalFormatting>
  <conditionalFormatting sqref="E3888">
    <cfRule type="expression" dxfId="4" priority="8885">
      <formula>AND(NOT(HasFormula(#REF!)),#REF!&lt;&gt;"")</formula>
    </cfRule>
  </conditionalFormatting>
  <conditionalFormatting sqref="I3888:L3888">
    <cfRule type="expression" dxfId="4" priority="8886">
      <formula>AND(NOT(HasFormula(#REF!)),#REF!&lt;&gt;"")</formula>
    </cfRule>
    <cfRule type="expression" dxfId="3" priority="8887">
      <formula>AND(NOT(HasFormula(A3888)),A3888&lt;&gt;"")</formula>
    </cfRule>
  </conditionalFormatting>
  <conditionalFormatting sqref="D3895">
    <cfRule type="expression" dxfId="4" priority="8912">
      <formula>AND(NOT(HasFormula(#REF!)),#REF!&lt;&gt;"")</formula>
    </cfRule>
  </conditionalFormatting>
  <conditionalFormatting sqref="E3895">
    <cfRule type="expression" dxfId="4" priority="8913">
      <formula>AND(NOT(HasFormula(#REF!)),#REF!&lt;&gt;"")</formula>
    </cfRule>
  </conditionalFormatting>
  <conditionalFormatting sqref="I3895:L3895">
    <cfRule type="expression" dxfId="4" priority="8914">
      <formula>AND(NOT(HasFormula(#REF!)),#REF!&lt;&gt;"")</formula>
    </cfRule>
    <cfRule type="expression" dxfId="3" priority="8915">
      <formula>AND(NOT(HasFormula(A3895)),A3895&lt;&gt;"")</formula>
    </cfRule>
  </conditionalFormatting>
  <conditionalFormatting sqref="D3896">
    <cfRule type="expression" dxfId="4" priority="8890">
      <formula>AND(NOT(HasFormula(XFD3898)),XFD3898&lt;&gt;"")</formula>
    </cfRule>
  </conditionalFormatting>
  <conditionalFormatting sqref="E3896">
    <cfRule type="expression" dxfId="4" priority="8891">
      <formula>AND(NOT(HasFormula(A3898)),A3898&lt;&gt;"")</formula>
    </cfRule>
  </conditionalFormatting>
  <conditionalFormatting sqref="I3896:L3896">
    <cfRule type="expression" dxfId="4" priority="8892">
      <formula>AND(NOT(HasFormula(E3898)),E3898&lt;&gt;"")</formula>
    </cfRule>
    <cfRule type="expression" dxfId="3" priority="8893">
      <formula>AND(NOT(HasFormula(A3896)),A3896&lt;&gt;"")</formula>
    </cfRule>
  </conditionalFormatting>
  <conditionalFormatting sqref="D3968">
    <cfRule type="expression" dxfId="4" priority="8922">
      <formula>AND(NOT(HasFormula(#REF!)),#REF!&lt;&gt;"")</formula>
    </cfRule>
  </conditionalFormatting>
  <conditionalFormatting sqref="E3968">
    <cfRule type="expression" dxfId="4" priority="8923">
      <formula>AND(NOT(HasFormula(#REF!)),#REF!&lt;&gt;"")</formula>
    </cfRule>
  </conditionalFormatting>
  <conditionalFormatting sqref="I3968:L3968">
    <cfRule type="expression" dxfId="4" priority="8924">
      <formula>AND(NOT(HasFormula(#REF!)),#REF!&lt;&gt;"")</formula>
    </cfRule>
    <cfRule type="expression" dxfId="3" priority="8925">
      <formula>AND(NOT(HasFormula(A3968)),A3968&lt;&gt;"")</formula>
    </cfRule>
  </conditionalFormatting>
  <conditionalFormatting sqref="D4066">
    <cfRule type="expression" dxfId="4" priority="8932">
      <formula>AND(NOT(HasFormula(XFD4068)),XFD4068&lt;&gt;"")</formula>
    </cfRule>
  </conditionalFormatting>
  <conditionalFormatting sqref="E4066">
    <cfRule type="expression" dxfId="4" priority="8933">
      <formula>AND(NOT(HasFormula(A4068)),A4068&lt;&gt;"")</formula>
    </cfRule>
  </conditionalFormatting>
  <conditionalFormatting sqref="H4066">
    <cfRule type="expression" dxfId="4" priority="8930">
      <formula>AND(NOT(HasFormula(D4068)),D4068&lt;&gt;"")</formula>
    </cfRule>
    <cfRule type="expression" dxfId="3" priority="8931">
      <formula>AND(NOT(HasFormula(XFD4066)),XFD4066&lt;&gt;"")</formula>
    </cfRule>
  </conditionalFormatting>
  <conditionalFormatting sqref="I4066:L4066">
    <cfRule type="expression" dxfId="4" priority="8934">
      <formula>AND(NOT(HasFormula(E4068)),E4068&lt;&gt;"")</formula>
    </cfRule>
    <cfRule type="expression" dxfId="3" priority="8935">
      <formula>AND(NOT(HasFormula(A4066)),A4066&lt;&gt;"")</formula>
    </cfRule>
  </conditionalFormatting>
  <conditionalFormatting sqref="D4161">
    <cfRule type="expression" dxfId="4" priority="8944">
      <formula>AND(NOT(HasFormula(#REF!)),#REF!&lt;&gt;"")</formula>
    </cfRule>
  </conditionalFormatting>
  <conditionalFormatting sqref="E4161">
    <cfRule type="expression" dxfId="4" priority="8945">
      <formula>AND(NOT(HasFormula(#REF!)),#REF!&lt;&gt;"")</formula>
    </cfRule>
  </conditionalFormatting>
  <conditionalFormatting sqref="H4161">
    <cfRule type="expression" dxfId="4" priority="8942">
      <formula>AND(NOT(HasFormula(#REF!)),#REF!&lt;&gt;"")</formula>
    </cfRule>
    <cfRule type="expression" dxfId="3" priority="8943">
      <formula>AND(NOT(HasFormula(XFD4161)),XFD4161&lt;&gt;"")</formula>
    </cfRule>
  </conditionalFormatting>
  <conditionalFormatting sqref="I4161:L4161">
    <cfRule type="expression" dxfId="4" priority="8946">
      <formula>AND(NOT(HasFormula(#REF!)),#REF!&lt;&gt;"")</formula>
    </cfRule>
    <cfRule type="expression" dxfId="3" priority="8947">
      <formula>AND(NOT(HasFormula(A4161)),A4161&lt;&gt;"")</formula>
    </cfRule>
  </conditionalFormatting>
  <conditionalFormatting sqref="D4400">
    <cfRule type="expression" dxfId="4" priority="8950">
      <formula>AND(NOT(HasFormula(#REF!)),#REF!&lt;&gt;"")</formula>
    </cfRule>
  </conditionalFormatting>
  <conditionalFormatting sqref="E4400">
    <cfRule type="expression" dxfId="4" priority="8951">
      <formula>AND(NOT(HasFormula(#REF!)),#REF!&lt;&gt;"")</formula>
    </cfRule>
  </conditionalFormatting>
  <conditionalFormatting sqref="H4400">
    <cfRule type="expression" dxfId="4" priority="8948">
      <formula>AND(NOT(HasFormula(#REF!)),#REF!&lt;&gt;"")</formula>
    </cfRule>
    <cfRule type="expression" dxfId="3" priority="8949">
      <formula>AND(NOT(HasFormula(XFD4400)),XFD4400&lt;&gt;"")</formula>
    </cfRule>
  </conditionalFormatting>
  <conditionalFormatting sqref="I4400:L4400">
    <cfRule type="expression" dxfId="4" priority="8952">
      <formula>AND(NOT(HasFormula(#REF!)),#REF!&lt;&gt;"")</formula>
    </cfRule>
    <cfRule type="expression" dxfId="3" priority="8953">
      <formula>AND(NOT(HasFormula(A4400)),A4400&lt;&gt;"")</formula>
    </cfRule>
  </conditionalFormatting>
  <conditionalFormatting sqref="D4401">
    <cfRule type="expression" dxfId="4" priority="9050">
      <formula>AND(NOT(HasFormula(#REF!)),#REF!&lt;&gt;"")</formula>
    </cfRule>
  </conditionalFormatting>
  <conditionalFormatting sqref="E4401">
    <cfRule type="expression" dxfId="4" priority="9051">
      <formula>AND(NOT(HasFormula(#REF!)),#REF!&lt;&gt;"")</formula>
    </cfRule>
  </conditionalFormatting>
  <conditionalFormatting sqref="H4401">
    <cfRule type="expression" dxfId="3" priority="52">
      <formula>AND(NOT(HasFormula(XFD4401)),XFD4401&lt;&gt;"")</formula>
    </cfRule>
    <cfRule type="expression" dxfId="4" priority="51">
      <formula>AND(NOT(HasFormula(#REF!)),#REF!&lt;&gt;"")</formula>
    </cfRule>
  </conditionalFormatting>
  <conditionalFormatting sqref="I4401:L4401">
    <cfRule type="expression" dxfId="4" priority="9052">
      <formula>AND(NOT(HasFormula(#REF!)),#REF!&lt;&gt;"")</formula>
    </cfRule>
    <cfRule type="expression" dxfId="3" priority="9053">
      <formula>AND(NOT(HasFormula(A4401)),A4401&lt;&gt;"")</formula>
    </cfRule>
  </conditionalFormatting>
  <conditionalFormatting sqref="D4403">
    <cfRule type="expression" dxfId="4" priority="9044">
      <formula>AND(NOT(HasFormula(#REF!)),#REF!&lt;&gt;"")</formula>
    </cfRule>
  </conditionalFormatting>
  <conditionalFormatting sqref="E4403">
    <cfRule type="expression" dxfId="4" priority="9045">
      <formula>AND(NOT(HasFormula(#REF!)),#REF!&lt;&gt;"")</formula>
    </cfRule>
  </conditionalFormatting>
  <conditionalFormatting sqref="I4403:L4403">
    <cfRule type="expression" dxfId="4" priority="9046">
      <formula>AND(NOT(HasFormula(#REF!)),#REF!&lt;&gt;"")</formula>
    </cfRule>
    <cfRule type="expression" dxfId="3" priority="9047">
      <formula>AND(NOT(HasFormula(A4403)),A4403&lt;&gt;"")</formula>
    </cfRule>
  </conditionalFormatting>
  <conditionalFormatting sqref="H4529">
    <cfRule type="expression" dxfId="3" priority="48">
      <formula>AND(NOT(HasFormula(XFD4529)),XFD4529&lt;&gt;"")</formula>
    </cfRule>
    <cfRule type="expression" dxfId="4" priority="47">
      <formula>AND(NOT(HasFormula(#REF!)),#REF!&lt;&gt;"")</formula>
    </cfRule>
  </conditionalFormatting>
  <conditionalFormatting sqref="D4635">
    <cfRule type="expression" dxfId="2" priority="36">
      <formula>AND(NOT(_xlfn.ISFORMULA(D4635)),D4635&lt;&gt;"")</formula>
    </cfRule>
    <cfRule type="expression" dxfId="4" priority="37">
      <formula>AND(NOT(HasFormula(#REF!)),#REF!&lt;&gt;"")</formula>
    </cfRule>
  </conditionalFormatting>
  <conditionalFormatting sqref="D4635:E4635">
    <cfRule type="expression" dxfId="3" priority="38">
      <formula>AND(NOT(HasFormula(XEZ4635)),XEZ4635&lt;&gt;"")</formula>
    </cfRule>
  </conditionalFormatting>
  <conditionalFormatting sqref="E4635">
    <cfRule type="expression" dxfId="4" priority="41">
      <formula>AND(NOT(HasFormula(#REF!)),#REF!&lt;&gt;"")</formula>
    </cfRule>
  </conditionalFormatting>
  <conditionalFormatting sqref="F4635">
    <cfRule type="containsText" dxfId="6" priority="39" operator="between" text="12m">
      <formula>NOT(ISERROR(SEARCH("12m",F4635)))</formula>
    </cfRule>
    <cfRule type="containsText" dxfId="5" priority="40" operator="between" text="HRB500E">
      <formula>NOT(ISERROR(SEARCH("HRB500E",F4635)))</formula>
    </cfRule>
  </conditionalFormatting>
  <conditionalFormatting sqref="I4635:L4635">
    <cfRule type="expression" dxfId="4" priority="43">
      <formula>AND(NOT(HasFormula(#REF!)),#REF!&lt;&gt;"")</formula>
    </cfRule>
    <cfRule type="expression" dxfId="3" priority="44">
      <formula>AND(NOT(HasFormula(A4635)),A4635&lt;&gt;"")</formula>
    </cfRule>
  </conditionalFormatting>
  <conditionalFormatting sqref="L4635:O4635">
    <cfRule type="containsText" dxfId="1" priority="42" operator="between" text="送货车型9.6米">
      <formula>NOT(ISERROR(SEARCH("送货车型9.6米",L4635)))</formula>
    </cfRule>
  </conditionalFormatting>
  <conditionalFormatting sqref="D4649">
    <cfRule type="expression" dxfId="4" priority="9081">
      <formula>AND(NOT(HasFormula(#REF!)),#REF!&lt;&gt;"")</formula>
    </cfRule>
  </conditionalFormatting>
  <conditionalFormatting sqref="E4649">
    <cfRule type="expression" dxfId="4" priority="9082">
      <formula>AND(NOT(HasFormula(#REF!)),#REF!&lt;&gt;"")</formula>
    </cfRule>
  </conditionalFormatting>
  <conditionalFormatting sqref="I4649:L4649">
    <cfRule type="expression" dxfId="4" priority="9083">
      <formula>AND(NOT(HasFormula(#REF!)),#REF!&lt;&gt;"")</formula>
    </cfRule>
    <cfRule type="expression" dxfId="3" priority="9084">
      <formula>AND(NOT(HasFormula(A4649)),A4649&lt;&gt;"")</formula>
    </cfRule>
  </conditionalFormatting>
  <conditionalFormatting sqref="D4662">
    <cfRule type="expression" dxfId="4" priority="9087">
      <formula>AND(NOT(HasFormula(#REF!)),#REF!&lt;&gt;"")</formula>
    </cfRule>
  </conditionalFormatting>
  <conditionalFormatting sqref="E4662">
    <cfRule type="expression" dxfId="4" priority="9088">
      <formula>AND(NOT(HasFormula(#REF!)),#REF!&lt;&gt;"")</formula>
    </cfRule>
  </conditionalFormatting>
  <conditionalFormatting sqref="H4662">
    <cfRule type="expression" dxfId="4" priority="9085">
      <formula>AND(NOT(HasFormula(#REF!)),#REF!&lt;&gt;"")</formula>
    </cfRule>
    <cfRule type="expression" dxfId="3" priority="9086">
      <formula>AND(NOT(HasFormula(XFD4662)),XFD4662&lt;&gt;"")</formula>
    </cfRule>
  </conditionalFormatting>
  <conditionalFormatting sqref="I4662:L4662">
    <cfRule type="expression" dxfId="4" priority="9089">
      <formula>AND(NOT(HasFormula(#REF!)),#REF!&lt;&gt;"")</formula>
    </cfRule>
    <cfRule type="expression" dxfId="3" priority="9090">
      <formula>AND(NOT(HasFormula(A4662)),A4662&lt;&gt;"")</formula>
    </cfRule>
  </conditionalFormatting>
  <conditionalFormatting sqref="D4691">
    <cfRule type="expression" dxfId="4" priority="9103">
      <formula>AND(NOT(HasFormula(#REF!)),#REF!&lt;&gt;"")</formula>
    </cfRule>
  </conditionalFormatting>
  <conditionalFormatting sqref="E4691">
    <cfRule type="expression" dxfId="4" priority="9104">
      <formula>AND(NOT(HasFormula(#REF!)),#REF!&lt;&gt;"")</formula>
    </cfRule>
  </conditionalFormatting>
  <conditionalFormatting sqref="H4691">
    <cfRule type="expression" dxfId="4" priority="9101">
      <formula>AND(NOT(HasFormula(#REF!)),#REF!&lt;&gt;"")</formula>
    </cfRule>
    <cfRule type="expression" dxfId="3" priority="9102">
      <formula>AND(NOT(HasFormula(XFD4691)),XFD4691&lt;&gt;"")</formula>
    </cfRule>
  </conditionalFormatting>
  <conditionalFormatting sqref="I4691:L4691">
    <cfRule type="expression" dxfId="4" priority="9105">
      <formula>AND(NOT(HasFormula(#REF!)),#REF!&lt;&gt;"")</formula>
    </cfRule>
    <cfRule type="expression" dxfId="3" priority="9106">
      <formula>AND(NOT(HasFormula(A4691)),A4691&lt;&gt;"")</formula>
    </cfRule>
  </conditionalFormatting>
  <conditionalFormatting sqref="K4744">
    <cfRule type="expression" dxfId="4" priority="9099">
      <formula>AND(NOT(HasFormula(G4745)),G4745&lt;&gt;"")</formula>
    </cfRule>
    <cfRule type="expression" dxfId="3" priority="9100">
      <formula>AND(NOT(HasFormula(C4748)),C4748&lt;&gt;"")</formula>
    </cfRule>
  </conditionalFormatting>
  <conditionalFormatting sqref="K4748">
    <cfRule type="expression" dxfId="4" priority="9097">
      <formula>AND(NOT(HasFormula(G4749)),G4749&lt;&gt;"")</formula>
    </cfRule>
    <cfRule type="expression" dxfId="3" priority="9098">
      <formula>AND(NOT(HasFormula(#REF!)),#REF!&lt;&gt;"")</formula>
    </cfRule>
  </conditionalFormatting>
  <conditionalFormatting sqref="C1589:C1625">
    <cfRule type="timePeriod" dxfId="7" priority="891" timePeriod="yesterday">
      <formula>FLOOR(C1589,1)=TODAY()-1</formula>
    </cfRule>
  </conditionalFormatting>
  <conditionalFormatting sqref="C1962:C1966">
    <cfRule type="timePeriod" dxfId="7" priority="677" timePeriod="yesterday">
      <formula>FLOOR(C1962,1)=TODAY()-1</formula>
    </cfRule>
  </conditionalFormatting>
  <conditionalFormatting sqref="C2043:C2046">
    <cfRule type="timePeriod" dxfId="7" priority="664" timePeriod="yesterday">
      <formula>FLOOR(C2043,1)=TODAY()-1</formula>
    </cfRule>
  </conditionalFormatting>
  <conditionalFormatting sqref="C2053:C2057">
    <cfRule type="timePeriod" dxfId="7" priority="663" timePeriod="yesterday">
      <formula>FLOOR(C2053,1)=TODAY()-1</formula>
    </cfRule>
  </conditionalFormatting>
  <conditionalFormatting sqref="C2058:C2086">
    <cfRule type="timePeriod" dxfId="7" priority="662" timePeriod="yesterday">
      <formula>FLOOR(C2058,1)=TODAY()-1</formula>
    </cfRule>
  </conditionalFormatting>
  <conditionalFormatting sqref="C2220:C2245">
    <cfRule type="timePeriod" dxfId="7" priority="577" timePeriod="yesterday">
      <formula>FLOOR(C2220,1)=TODAY()-1</formula>
    </cfRule>
  </conditionalFormatting>
  <conditionalFormatting sqref="C2246:C2250">
    <cfRule type="timePeriod" dxfId="7" priority="556" timePeriod="yesterday">
      <formula>FLOOR(C2246,1)=TODAY()-1</formula>
    </cfRule>
  </conditionalFormatting>
  <conditionalFormatting sqref="C2265:C2277">
    <cfRule type="timePeriod" dxfId="7" priority="559" timePeriod="yesterday">
      <formula>FLOOR(C2265,1)=TODAY()-1</formula>
    </cfRule>
  </conditionalFormatting>
  <conditionalFormatting sqref="C2306:C2337">
    <cfRule type="timePeriod" dxfId="7" priority="540" timePeriod="yesterday">
      <formula>FLOOR(C2306,1)=TODAY()-1</formula>
    </cfRule>
  </conditionalFormatting>
  <conditionalFormatting sqref="C2338:C2342">
    <cfRule type="timePeriod" dxfId="7" priority="525" timePeriod="yesterday">
      <formula>FLOOR(C2338,1)=TODAY()-1</formula>
    </cfRule>
  </conditionalFormatting>
  <conditionalFormatting sqref="C2343:C2348">
    <cfRule type="timePeriod" dxfId="7" priority="523" timePeriod="yesterday">
      <formula>FLOOR(C2343,1)=TODAY()-1</formula>
    </cfRule>
  </conditionalFormatting>
  <conditionalFormatting sqref="C2349:C2358">
    <cfRule type="timePeriod" dxfId="7" priority="510" timePeriod="yesterday">
      <formula>FLOOR(C2349,1)=TODAY()-1</formula>
    </cfRule>
  </conditionalFormatting>
  <conditionalFormatting sqref="C2359:C2428">
    <cfRule type="timePeriod" dxfId="7" priority="497" timePeriod="yesterday">
      <formula>FLOOR(C2359,1)=TODAY()-1</formula>
    </cfRule>
  </conditionalFormatting>
  <conditionalFormatting sqref="C2576:C2581">
    <cfRule type="timePeriod" dxfId="7" priority="479" timePeriod="yesterday">
      <formula>FLOOR(C2576,1)=TODAY()-1</formula>
    </cfRule>
  </conditionalFormatting>
  <conditionalFormatting sqref="C2706:C2723">
    <cfRule type="timePeriod" dxfId="7" priority="450" timePeriod="yesterday">
      <formula>FLOOR(C2706,1)=TODAY()-1</formula>
    </cfRule>
  </conditionalFormatting>
  <conditionalFormatting sqref="C2724:C2742">
    <cfRule type="timePeriod" dxfId="7" priority="449" timePeriod="yesterday">
      <formula>FLOOR(C2724,1)=TODAY()-1</formula>
    </cfRule>
  </conditionalFormatting>
  <conditionalFormatting sqref="C2743:C2757">
    <cfRule type="timePeriod" dxfId="7" priority="448" timePeriod="yesterday">
      <formula>FLOOR(C2743,1)=TODAY()-1</formula>
    </cfRule>
  </conditionalFormatting>
  <conditionalFormatting sqref="C2758:C2768">
    <cfRule type="timePeriod" dxfId="7" priority="436" timePeriod="yesterday">
      <formula>FLOOR(C2758,1)=TODAY()-1</formula>
    </cfRule>
  </conditionalFormatting>
  <conditionalFormatting sqref="C2769:C2802">
    <cfRule type="timePeriod" dxfId="7" priority="431" timePeriod="yesterday">
      <formula>FLOOR(C2769,1)=TODAY()-1</formula>
    </cfRule>
  </conditionalFormatting>
  <conditionalFormatting sqref="C2803:C2833">
    <cfRule type="timePeriod" dxfId="7" priority="425" timePeriod="yesterday">
      <formula>FLOOR(C2803,1)=TODAY()-1</formula>
    </cfRule>
  </conditionalFormatting>
  <conditionalFormatting sqref="C2834:C2842">
    <cfRule type="timePeriod" dxfId="7" priority="428" timePeriod="yesterday">
      <formula>FLOOR(C2834,1)=TODAY()-1</formula>
    </cfRule>
  </conditionalFormatting>
  <conditionalFormatting sqref="C2949:C2957">
    <cfRule type="timePeriod" dxfId="7" priority="413" timePeriod="yesterday">
      <formula>FLOOR(C2949,1)=TODAY()-1</formula>
    </cfRule>
  </conditionalFormatting>
  <conditionalFormatting sqref="C2958:C2960">
    <cfRule type="timePeriod" dxfId="7" priority="399" timePeriod="yesterday">
      <formula>FLOOR(C2958,1)=TODAY()-1</formula>
    </cfRule>
  </conditionalFormatting>
  <conditionalFormatting sqref="C2961:C2973">
    <cfRule type="timePeriod" dxfId="7" priority="394" timePeriod="yesterday">
      <formula>FLOOR(C2961,1)=TODAY()-1</formula>
    </cfRule>
  </conditionalFormatting>
  <conditionalFormatting sqref="C2974:C2995">
    <cfRule type="timePeriod" dxfId="7" priority="393" timePeriod="yesterday">
      <formula>FLOOR(C2974,1)=TODAY()-1</formula>
    </cfRule>
  </conditionalFormatting>
  <conditionalFormatting sqref="C2997:C3002">
    <cfRule type="timePeriod" dxfId="7" priority="376" timePeriod="yesterday">
      <formula>FLOOR(C2997,1)=TODAY()-1</formula>
    </cfRule>
  </conditionalFormatting>
  <conditionalFormatting sqref="C3003:C3010">
    <cfRule type="timePeriod" dxfId="7" priority="375" timePeriod="yesterday">
      <formula>FLOOR(C3003,1)=TODAY()-1</formula>
    </cfRule>
  </conditionalFormatting>
  <conditionalFormatting sqref="C3011:C3025">
    <cfRule type="timePeriod" dxfId="7" priority="372" timePeriod="yesterday">
      <formula>FLOOR(C3011,1)=TODAY()-1</formula>
    </cfRule>
  </conditionalFormatting>
  <conditionalFormatting sqref="C3026:C3028">
    <cfRule type="timePeriod" dxfId="7" priority="336" timePeriod="yesterday">
      <formula>FLOOR(C3026,1)=TODAY()-1</formula>
    </cfRule>
  </conditionalFormatting>
  <conditionalFormatting sqref="C3029:C3038">
    <cfRule type="timePeriod" dxfId="7" priority="323" timePeriod="yesterday">
      <formula>FLOOR(C3029,1)=TODAY()-1</formula>
    </cfRule>
  </conditionalFormatting>
  <conditionalFormatting sqref="C3039:C3042">
    <cfRule type="timePeriod" dxfId="7" priority="332" timePeriod="yesterday">
      <formula>FLOOR(C3039,1)=TODAY()-1</formula>
    </cfRule>
  </conditionalFormatting>
  <conditionalFormatting sqref="C3043:C3058">
    <cfRule type="timePeriod" dxfId="7" priority="259" timePeriod="yesterday">
      <formula>FLOOR(C3043,1)=TODAY()-1</formula>
    </cfRule>
  </conditionalFormatting>
  <conditionalFormatting sqref="C3059:C3063">
    <cfRule type="timePeriod" dxfId="7" priority="258" timePeriod="yesterday">
      <formula>FLOOR(C3059,1)=TODAY()-1</formula>
    </cfRule>
  </conditionalFormatting>
  <conditionalFormatting sqref="C3064:C3073">
    <cfRule type="timePeriod" dxfId="7" priority="257" timePeriod="yesterday">
      <formula>FLOOR(C3064,1)=TODAY()-1</formula>
    </cfRule>
  </conditionalFormatting>
  <conditionalFormatting sqref="C3074:C3089">
    <cfRule type="timePeriod" dxfId="7" priority="243" timePeriod="yesterday">
      <formula>FLOOR(C3074,1)=TODAY()-1</formula>
    </cfRule>
  </conditionalFormatting>
  <conditionalFormatting sqref="C3090:C3096">
    <cfRule type="timePeriod" dxfId="7" priority="239" timePeriod="yesterday">
      <formula>FLOOR(C3090,1)=TODAY()-1</formula>
    </cfRule>
  </conditionalFormatting>
  <conditionalFormatting sqref="C3097:C3102">
    <cfRule type="timePeriod" dxfId="7" priority="234" timePeriod="yesterday">
      <formula>FLOOR(C3097,1)=TODAY()-1</formula>
    </cfRule>
  </conditionalFormatting>
  <conditionalFormatting sqref="C3184:C3261">
    <cfRule type="timePeriod" dxfId="7" priority="197" timePeriod="yesterday">
      <formula>FLOOR(C3184,1)=TODAY()-1</formula>
    </cfRule>
  </conditionalFormatting>
  <conditionalFormatting sqref="C4067:C4068">
    <cfRule type="timePeriod" dxfId="7" priority="109" timePeriod="yesterday">
      <formula>FLOOR(C4067,1)=TODAY()-1</formula>
    </cfRule>
  </conditionalFormatting>
  <conditionalFormatting sqref="C4139:C4150">
    <cfRule type="timePeriod" dxfId="7" priority="94" timePeriod="yesterday">
      <formula>FLOOR(C4139,1)=TODAY()-1</formula>
    </cfRule>
  </conditionalFormatting>
  <conditionalFormatting sqref="C4151:C4155">
    <cfRule type="timePeriod" dxfId="7" priority="93" timePeriod="yesterday">
      <formula>FLOOR(C4151,1)=TODAY()-1</formula>
    </cfRule>
  </conditionalFormatting>
  <conditionalFormatting sqref="C4156:C4161">
    <cfRule type="timePeriod" dxfId="7" priority="90" timePeriod="yesterday">
      <formula>FLOOR(C4156,1)=TODAY()-1</formula>
    </cfRule>
  </conditionalFormatting>
  <conditionalFormatting sqref="C4162:C4168">
    <cfRule type="timePeriod" dxfId="7" priority="84" timePeriod="yesterday">
      <formula>FLOOR(C4162,1)=TODAY()-1</formula>
    </cfRule>
  </conditionalFormatting>
  <conditionalFormatting sqref="C4169:C4184">
    <cfRule type="timePeriod" dxfId="7" priority="83" timePeriod="yesterday">
      <formula>FLOOR(C4169,1)=TODAY()-1</formula>
    </cfRule>
  </conditionalFormatting>
  <conditionalFormatting sqref="C4185:C4219">
    <cfRule type="timePeriod" dxfId="7" priority="82" timePeriod="yesterday">
      <formula>FLOOR(C4185,1)=TODAY()-1</formula>
    </cfRule>
  </conditionalFormatting>
  <conditionalFormatting sqref="C4220:C4224">
    <cfRule type="timePeriod" dxfId="7" priority="74" timePeriod="yesterday">
      <formula>FLOOR(C4220,1)=TODAY()-1</formula>
    </cfRule>
  </conditionalFormatting>
  <conditionalFormatting sqref="C4225:C4227">
    <cfRule type="timePeriod" dxfId="7" priority="71" timePeriod="yesterday">
      <formula>FLOOR(C4225,1)=TODAY()-1</formula>
    </cfRule>
  </conditionalFormatting>
  <conditionalFormatting sqref="C4228:C4233">
    <cfRule type="timePeriod" dxfId="7" priority="68" timePeriod="yesterday">
      <formula>FLOOR(C4228,1)=TODAY()-1</formula>
    </cfRule>
  </conditionalFormatting>
  <conditionalFormatting sqref="C4234:C4238">
    <cfRule type="timePeriod" dxfId="7" priority="67" timePeriod="yesterday">
      <formula>FLOOR(C4234,1)=TODAY()-1</formula>
    </cfRule>
  </conditionalFormatting>
  <conditionalFormatting sqref="C4239:C4242">
    <cfRule type="timePeriod" dxfId="7" priority="66" timePeriod="yesterday">
      <formula>FLOOR(C4239,1)=TODAY()-1</formula>
    </cfRule>
  </conditionalFormatting>
  <conditionalFormatting sqref="C4243:C4245">
    <cfRule type="timePeriod" dxfId="7" priority="65" timePeriod="yesterday">
      <formula>FLOOR(C4243,1)=TODAY()-1</formula>
    </cfRule>
  </conditionalFormatting>
  <conditionalFormatting sqref="C4744:C4748">
    <cfRule type="timePeriod" dxfId="7" priority="5" timePeriod="yesterday">
      <formula>FLOOR(C4744,1)=TODAY()-1</formula>
    </cfRule>
  </conditionalFormatting>
  <conditionalFormatting sqref="C4749:C4753">
    <cfRule type="timePeriod" dxfId="7" priority="4" timePeriod="yesterday">
      <formula>FLOOR(C4749,1)=TODAY()-1</formula>
    </cfRule>
  </conditionalFormatting>
  <conditionalFormatting sqref="C4754:C4766">
    <cfRule type="timePeriod" dxfId="7" priority="3" timePeriod="yesterday">
      <formula>FLOOR(C4754,1)=TODAY()-1</formula>
    </cfRule>
  </conditionalFormatting>
  <conditionalFormatting sqref="C4767:C4774">
    <cfRule type="timePeriod" dxfId="7" priority="2" timePeriod="yesterday">
      <formula>FLOOR(C4767,1)=TODAY()-1</formula>
    </cfRule>
  </conditionalFormatting>
  <conditionalFormatting sqref="C4775:C4784">
    <cfRule type="timePeriod" dxfId="7" priority="1" timePeriod="yesterday">
      <formula>FLOOR(C4775,1)=TODAY()-1</formula>
    </cfRule>
  </conditionalFormatting>
  <conditionalFormatting sqref="D1401:D1402">
    <cfRule type="expression" dxfId="3" priority="7679">
      <formula>AND(NOT(HasFormula(XEZ1401)),XEZ1401&lt;&gt;"")</formula>
    </cfRule>
    <cfRule type="expression" dxfId="4" priority="7678">
      <formula>AND(NOT(HasFormula(#REF!)),#REF!&lt;&gt;"")</formula>
    </cfRule>
  </conditionalFormatting>
  <conditionalFormatting sqref="D1589:D1597">
    <cfRule type="expression" dxfId="2" priority="890">
      <formula>AND(NOT(_xlfn.ISFORMULA(D1589)),D1589&lt;&gt;"")</formula>
    </cfRule>
    <cfRule type="expression" dxfId="4" priority="892">
      <formula>AND(NOT(HasFormula(XFD1590)),XFD1590&lt;&gt;"")</formula>
    </cfRule>
  </conditionalFormatting>
  <conditionalFormatting sqref="D1598:D1604">
    <cfRule type="expression" dxfId="2" priority="7740">
      <formula>AND(NOT(_xlfn.ISFORMULA(D1598)),D1598&lt;&gt;"")</formula>
    </cfRule>
    <cfRule type="expression" dxfId="4" priority="7741">
      <formula>AND(NOT(HasFormula(#REF!)),#REF!&lt;&gt;"")</formula>
    </cfRule>
  </conditionalFormatting>
  <conditionalFormatting sqref="D1702:D1706">
    <cfRule type="expression" dxfId="4" priority="7763">
      <formula>AND(NOT(HasFormula(#REF!)),#REF!&lt;&gt;"")</formula>
    </cfRule>
  </conditionalFormatting>
  <conditionalFormatting sqref="D1708:D1740">
    <cfRule type="expression" dxfId="4" priority="7769">
      <formula>AND(NOT(HasFormula(#REF!)),#REF!&lt;&gt;"")</formula>
    </cfRule>
  </conditionalFormatting>
  <conditionalFormatting sqref="D1762:D1769">
    <cfRule type="expression" dxfId="4" priority="7775">
      <formula>AND(NOT(HasFormula(#REF!)),#REF!&lt;&gt;"")</formula>
    </cfRule>
  </conditionalFormatting>
  <conditionalFormatting sqref="D1881:D1882">
    <cfRule type="expression" dxfId="4" priority="790">
      <formula>AND(NOT(HasFormula(XFD1882)),XFD1882&lt;&gt;"")</formula>
    </cfRule>
    <cfRule type="expression" dxfId="2" priority="788">
      <formula>AND(NOT(_xlfn.ISFORMULA(D1881)),D1881&lt;&gt;"")</formula>
    </cfRule>
  </conditionalFormatting>
  <conditionalFormatting sqref="D1907:D1918">
    <cfRule type="expression" dxfId="4" priority="7799">
      <formula>AND(NOT(HasFormula(#REF!)),#REF!&lt;&gt;"")</formula>
    </cfRule>
  </conditionalFormatting>
  <conditionalFormatting sqref="D1919:D1924">
    <cfRule type="expression" dxfId="4" priority="748">
      <formula>AND(NOT(HasFormula(XFD1920)),XFD1920&lt;&gt;"")</formula>
    </cfRule>
  </conditionalFormatting>
  <conditionalFormatting sqref="D2053:D2054">
    <cfRule type="expression" dxfId="4" priority="7817">
      <formula>AND(NOT(HasFormula(#REF!)),#REF!&lt;&gt;"")</formula>
    </cfRule>
  </conditionalFormatting>
  <conditionalFormatting sqref="D2056:D2057">
    <cfRule type="expression" dxfId="4" priority="7823">
      <formula>AND(NOT(HasFormula(#REF!)),#REF!&lt;&gt;"")</formula>
    </cfRule>
  </conditionalFormatting>
  <conditionalFormatting sqref="D2058:D2086">
    <cfRule type="expression" dxfId="2" priority="667">
      <formula>AND(NOT(_xlfn.ISFORMULA(D2058)),D2058&lt;&gt;"")</formula>
    </cfRule>
    <cfRule type="expression" dxfId="4" priority="669">
      <formula>AND(NOT(HasFormula(XFD2059)),XFD2059&lt;&gt;"")</formula>
    </cfRule>
  </conditionalFormatting>
  <conditionalFormatting sqref="D2090:D2108">
    <cfRule type="expression" dxfId="4" priority="7840">
      <formula>AND(NOT(HasFormula(#REF!)),#REF!&lt;&gt;"")</formula>
    </cfRule>
  </conditionalFormatting>
  <conditionalFormatting sqref="D2110:D2111">
    <cfRule type="expression" dxfId="4" priority="7846">
      <formula>AND(NOT(HasFormula(XFD2119)),XFD2119&lt;&gt;"")</formula>
    </cfRule>
  </conditionalFormatting>
  <conditionalFormatting sqref="D2112:D2118">
    <cfRule type="expression" dxfId="4" priority="7850">
      <formula>AND(NOT(HasFormula(XFD2129)),XFD2129&lt;&gt;"")</formula>
    </cfRule>
  </conditionalFormatting>
  <conditionalFormatting sqref="D2120:D2126">
    <cfRule type="expression" dxfId="4" priority="7862">
      <formula>AND(NOT(HasFormula(XFD2129)),XFD2129&lt;&gt;"")</formula>
    </cfRule>
  </conditionalFormatting>
  <conditionalFormatting sqref="D2127:D2128">
    <cfRule type="expression" dxfId="4" priority="7868">
      <formula>AND(NOT(HasFormula(#REF!)),#REF!&lt;&gt;"")</formula>
    </cfRule>
  </conditionalFormatting>
  <conditionalFormatting sqref="D2138:D2139">
    <cfRule type="expression" dxfId="4" priority="7882">
      <formula>AND(NOT(HasFormula(#REF!)),#REF!&lt;&gt;"")</formula>
    </cfRule>
  </conditionalFormatting>
  <conditionalFormatting sqref="D2165:D2166">
    <cfRule type="expression" dxfId="4" priority="7888">
      <formula>AND(NOT(HasFormula(#REF!)),#REF!&lt;&gt;"")</formula>
    </cfRule>
  </conditionalFormatting>
  <conditionalFormatting sqref="D2168:D2170">
    <cfRule type="expression" dxfId="4" priority="7923">
      <formula>AND(NOT(HasFormula(#REF!)),#REF!&lt;&gt;"")</formula>
    </cfRule>
  </conditionalFormatting>
  <conditionalFormatting sqref="D2225:D2226">
    <cfRule type="expression" dxfId="4" priority="8006">
      <formula>AND(NOT(HasFormula(XFD2227)),XFD2227&lt;&gt;"")</formula>
    </cfRule>
  </conditionalFormatting>
  <conditionalFormatting sqref="D2234:D2237">
    <cfRule type="expression" dxfId="2" priority="582">
      <formula>AND(NOT(_xlfn.ISFORMULA(D2234)),D2234&lt;&gt;"")</formula>
    </cfRule>
    <cfRule type="expression" dxfId="4" priority="584">
      <formula>AND(NOT(HasFormula(XFD2235)),XFD2235&lt;&gt;"")</formula>
    </cfRule>
  </conditionalFormatting>
  <conditionalFormatting sqref="D2247:D2249">
    <cfRule type="expression" dxfId="4" priority="8018">
      <formula>AND(NOT(HasFormula(XFD2252)),XFD2252&lt;&gt;"")</formula>
    </cfRule>
  </conditionalFormatting>
  <conditionalFormatting sqref="D2270:D2277">
    <cfRule type="expression" dxfId="2" priority="566">
      <formula>AND(NOT(_xlfn.ISFORMULA(D2270)),D2270&lt;&gt;"")</formula>
    </cfRule>
    <cfRule type="expression" dxfId="4" priority="567">
      <formula>AND(NOT(HasFormula(XFD2271)),XFD2271&lt;&gt;"")</formula>
    </cfRule>
  </conditionalFormatting>
  <conditionalFormatting sqref="D2529:D2532">
    <cfRule type="expression" dxfId="4" priority="8128">
      <formula>AND(NOT(HasFormula(XFD2533)),XFD2533&lt;&gt;"")</formula>
    </cfRule>
  </conditionalFormatting>
  <conditionalFormatting sqref="D2537:D2548">
    <cfRule type="expression" dxfId="4" priority="489">
      <formula>AND(NOT(HasFormula(XFD2538)),XFD2538&lt;&gt;"")</formula>
    </cfRule>
  </conditionalFormatting>
  <conditionalFormatting sqref="D2602:D2603">
    <cfRule type="expression" dxfId="4" priority="8150">
      <formula>AND(NOT(HasFormula(XFD2605)),XFD2605&lt;&gt;"")</formula>
    </cfRule>
  </conditionalFormatting>
  <conditionalFormatting sqref="D2725:D2726">
    <cfRule type="expression" dxfId="4" priority="8219">
      <formula>AND(NOT(HasFormula(XFD2727)),XFD2727&lt;&gt;"")</formula>
    </cfRule>
  </conditionalFormatting>
  <conditionalFormatting sqref="D2758:D2761">
    <cfRule type="expression" dxfId="4" priority="439">
      <formula>AND(NOT(HasFormula(XFD2759)),XFD2759&lt;&gt;"")</formula>
    </cfRule>
    <cfRule type="expression" dxfId="2" priority="438">
      <formula>AND(NOT(_xlfn.ISFORMULA(D2758)),D2758&lt;&gt;"")</formula>
    </cfRule>
  </conditionalFormatting>
  <conditionalFormatting sqref="D2768:D2769">
    <cfRule type="expression" dxfId="4" priority="8249">
      <formula>AND(NOT(HasFormula(XFD2770)),XFD2770&lt;&gt;"")</formula>
    </cfRule>
  </conditionalFormatting>
  <conditionalFormatting sqref="D2771:D2772">
    <cfRule type="expression" dxfId="4" priority="8227">
      <formula>AND(NOT(HasFormula(#REF!)),#REF!&lt;&gt;"")</formula>
    </cfRule>
  </conditionalFormatting>
  <conditionalFormatting sqref="D2796:D2797">
    <cfRule type="expression" dxfId="4" priority="8243">
      <formula>AND(NOT(HasFormula(XFD2798)),XFD2798&lt;&gt;"")</formula>
    </cfRule>
  </conditionalFormatting>
  <conditionalFormatting sqref="D2906:D2907">
    <cfRule type="expression" dxfId="4" priority="8335">
      <formula>AND(NOT(HasFormula(XFD2908)),XFD2908&lt;&gt;"")</formula>
    </cfRule>
  </conditionalFormatting>
  <conditionalFormatting sqref="D2924:D2925">
    <cfRule type="expression" dxfId="4" priority="8329">
      <formula>AND(NOT(HasFormula(XFD2926)),XFD2926&lt;&gt;"")</formula>
    </cfRule>
  </conditionalFormatting>
  <conditionalFormatting sqref="D2949:D2953">
    <cfRule type="expression" dxfId="2" priority="412">
      <formula>AND(NOT(_xlfn.ISFORMULA(D2949)),D2949&lt;&gt;"")</formula>
    </cfRule>
    <cfRule type="expression" dxfId="4" priority="414">
      <formula>AND(NOT(HasFormula(XFD2950)),XFD2950&lt;&gt;"")</formula>
    </cfRule>
  </conditionalFormatting>
  <conditionalFormatting sqref="D2958:D2960">
    <cfRule type="expression" dxfId="2" priority="398">
      <formula>AND(NOT(_xlfn.ISFORMULA(D2958)),D2958&lt;&gt;"")</formula>
    </cfRule>
    <cfRule type="expression" dxfId="4" priority="400">
      <formula>AND(NOT(HasFormula(XFD2959)),XFD2959&lt;&gt;"")</formula>
    </cfRule>
  </conditionalFormatting>
  <conditionalFormatting sqref="D2966:D2967">
    <cfRule type="expression" dxfId="4" priority="8389">
      <formula>AND(NOT(HasFormula(XFD2968)),XFD2968&lt;&gt;"")</formula>
    </cfRule>
  </conditionalFormatting>
  <conditionalFormatting sqref="D2974:D2975">
    <cfRule type="expression" dxfId="4" priority="8393">
      <formula>AND(NOT(HasFormula(XFD2976)),XFD2976&lt;&gt;"")</formula>
    </cfRule>
  </conditionalFormatting>
  <conditionalFormatting sqref="D2996:D3002">
    <cfRule type="expression" dxfId="2" priority="381">
      <formula>AND(NOT(_xlfn.ISFORMULA(D2996)),D2996&lt;&gt;"")</formula>
    </cfRule>
  </conditionalFormatting>
  <conditionalFormatting sqref="D3026:D3028">
    <cfRule type="expression" dxfId="2" priority="356">
      <formula>AND(NOT(_xlfn.ISFORMULA(D3026)),D3026&lt;&gt;"")</formula>
    </cfRule>
  </conditionalFormatting>
  <conditionalFormatting sqref="D3026:D3027">
    <cfRule type="expression" dxfId="4" priority="357">
      <formula>AND(NOT(HasFormula(XFD3027)),XFD3027&lt;&gt;"")</formula>
    </cfRule>
  </conditionalFormatting>
  <conditionalFormatting sqref="D3043:D3048">
    <cfRule type="expression" dxfId="2" priority="279">
      <formula>AND(NOT(_xlfn.ISFORMULA(D3043)),D3043&lt;&gt;"")</formula>
    </cfRule>
  </conditionalFormatting>
  <conditionalFormatting sqref="D3049:D3051">
    <cfRule type="expression" dxfId="2" priority="292">
      <formula>AND(NOT(_xlfn.ISFORMULA(D3049)),D3049&lt;&gt;"")</formula>
    </cfRule>
  </conditionalFormatting>
  <conditionalFormatting sqref="D3057:D3058">
    <cfRule type="expression" dxfId="2" priority="8450">
      <formula>AND(NOT(_xlfn.ISFORMULA(D3057)),D3057&lt;&gt;"")</formula>
    </cfRule>
    <cfRule type="expression" dxfId="4" priority="8451">
      <formula>AND(NOT(HasFormula(XFD3059)),XFD3059&lt;&gt;"")</formula>
    </cfRule>
  </conditionalFormatting>
  <conditionalFormatting sqref="D3075:D3077">
    <cfRule type="expression" dxfId="2" priority="248">
      <formula>AND(NOT(_xlfn.ISFORMULA(D3075)),D3075&lt;&gt;"")</formula>
    </cfRule>
    <cfRule type="expression" dxfId="4" priority="249">
      <formula>AND(NOT(HasFormula(XFD3076)),XFD3076&lt;&gt;"")</formula>
    </cfRule>
  </conditionalFormatting>
  <conditionalFormatting sqref="D3078:D3087">
    <cfRule type="expression" dxfId="2" priority="8446">
      <formula>AND(NOT(_xlfn.ISFORMULA(D3078)),D3078&lt;&gt;"")</formula>
    </cfRule>
    <cfRule type="expression" dxfId="4" priority="8447">
      <formula>AND(NOT(HasFormula(XFD3089)),XFD3089&lt;&gt;"")</formula>
    </cfRule>
  </conditionalFormatting>
  <conditionalFormatting sqref="D3141:D3142">
    <cfRule type="expression" dxfId="4" priority="8494">
      <formula>AND(NOT(HasFormula(XFD3143)),XFD3143&lt;&gt;"")</formula>
    </cfRule>
  </conditionalFormatting>
  <conditionalFormatting sqref="D3184:D3227">
    <cfRule type="expression" dxfId="2" priority="199">
      <formula>AND(NOT(_xlfn.ISFORMULA(D3184)),D3184&lt;&gt;"")</formula>
    </cfRule>
  </conditionalFormatting>
  <conditionalFormatting sqref="D3212:D3213">
    <cfRule type="expression" dxfId="4" priority="8534">
      <formula>AND(NOT(HasFormula(XFD3214)),XFD3214&lt;&gt;"")</formula>
    </cfRule>
  </conditionalFormatting>
  <conditionalFormatting sqref="D3284:D3285">
    <cfRule type="expression" dxfId="4" priority="8542">
      <formula>AND(NOT(HasFormula(#REF!)),#REF!&lt;&gt;"")</formula>
    </cfRule>
  </conditionalFormatting>
  <conditionalFormatting sqref="D3322:D3323">
    <cfRule type="expression" dxfId="4" priority="8548">
      <formula>AND(NOT(HasFormula(XFD3324)),XFD3324&lt;&gt;"")</formula>
    </cfRule>
  </conditionalFormatting>
  <conditionalFormatting sqref="D3330:D3331">
    <cfRule type="expression" dxfId="4" priority="8574">
      <formula>AND(NOT(HasFormula(XFD3332)),XFD3332&lt;&gt;"")</formula>
    </cfRule>
  </conditionalFormatting>
  <conditionalFormatting sqref="D3540:D3541">
    <cfRule type="expression" dxfId="4" priority="8738">
      <formula>AND(NOT(HasFormula(XFD3542)),XFD3542&lt;&gt;"")</formula>
    </cfRule>
  </conditionalFormatting>
  <conditionalFormatting sqref="D3569:D3570">
    <cfRule type="expression" dxfId="4" priority="8748">
      <formula>AND(NOT(HasFormula(XFD3572)),XFD3572&lt;&gt;"")</formula>
    </cfRule>
  </conditionalFormatting>
  <conditionalFormatting sqref="D3604:D3605">
    <cfRule type="expression" dxfId="4" priority="8772">
      <formula>AND(NOT(HasFormula(XFD3606)),XFD3606&lt;&gt;"")</formula>
    </cfRule>
  </conditionalFormatting>
  <conditionalFormatting sqref="D3609:D3610">
    <cfRule type="expression" dxfId="4" priority="8792">
      <formula>AND(NOT(HasFormula(XFD3611)),XFD3611&lt;&gt;"")</formula>
    </cfRule>
  </conditionalFormatting>
  <conditionalFormatting sqref="D3617:D3618">
    <cfRule type="expression" dxfId="4" priority="8800">
      <formula>AND(NOT(HasFormula(XFD3619)),XFD3619&lt;&gt;"")</formula>
    </cfRule>
  </conditionalFormatting>
  <conditionalFormatting sqref="D3627:D3628">
    <cfRule type="expression" dxfId="4" priority="8812">
      <formula>AND(NOT(HasFormula(XFD3629)),XFD3629&lt;&gt;"")</formula>
    </cfRule>
  </conditionalFormatting>
  <conditionalFormatting sqref="D3630:D3633">
    <cfRule type="expression" dxfId="4" priority="8818">
      <formula>AND(NOT(HasFormula(XFD3634)),XFD3634&lt;&gt;"")</formula>
    </cfRule>
  </conditionalFormatting>
  <conditionalFormatting sqref="D3673:D3674">
    <cfRule type="expression" dxfId="4" priority="8828">
      <formula>AND(NOT(HasFormula(XFD3679)),XFD3679&lt;&gt;"")</formula>
    </cfRule>
  </conditionalFormatting>
  <conditionalFormatting sqref="D3675:D3678">
    <cfRule type="expression" dxfId="4" priority="8834">
      <formula>AND(NOT(HasFormula(XFD3679)),XFD3679&lt;&gt;"")</formula>
    </cfRule>
  </conditionalFormatting>
  <conditionalFormatting sqref="D3852:D3853">
    <cfRule type="expression" dxfId="4" priority="8908">
      <formula>AND(NOT(HasFormula(XFD3854)),XFD3854&lt;&gt;"")</formula>
    </cfRule>
  </conditionalFormatting>
  <conditionalFormatting sqref="D3876:D3877">
    <cfRule type="expression" dxfId="4" priority="8902">
      <formula>AND(NOT(HasFormula(#REF!)),#REF!&lt;&gt;"")</formula>
    </cfRule>
  </conditionalFormatting>
  <conditionalFormatting sqref="D3911:D3913">
    <cfRule type="expression" dxfId="4" priority="8926">
      <formula>AND(NOT(HasFormula(#REF!)),#REF!&lt;&gt;"")</formula>
    </cfRule>
  </conditionalFormatting>
  <conditionalFormatting sqref="D4087:D4088">
    <cfRule type="expression" dxfId="4" priority="8938">
      <formula>AND(NOT(HasFormula(XFD4089)),XFD4089&lt;&gt;"")</formula>
    </cfRule>
  </conditionalFormatting>
  <conditionalFormatting sqref="D4220:D4224">
    <cfRule type="expression" dxfId="2" priority="75">
      <formula>AND(NOT(_xlfn.ISFORMULA(D4220)),D4220&lt;&gt;"")</formula>
    </cfRule>
    <cfRule type="expression" dxfId="4" priority="77">
      <formula>AND(NOT(HasFormula(XFD4221)),XFD4221&lt;&gt;"")</formula>
    </cfRule>
  </conditionalFormatting>
  <conditionalFormatting sqref="D4633:D4634">
    <cfRule type="expression" dxfId="4" priority="9075">
      <formula>AND(NOT(HasFormula(XFD4635)),XFD4635&lt;&gt;"")</formula>
    </cfRule>
  </conditionalFormatting>
  <conditionalFormatting sqref="D4658:D4659">
    <cfRule type="expression" dxfId="4" priority="9109">
      <formula>AND(NOT(HasFormula(XFD4660)),XFD4660&lt;&gt;"")</formula>
    </cfRule>
  </conditionalFormatting>
  <conditionalFormatting sqref="E1589:E1597">
    <cfRule type="expression" dxfId="4" priority="900">
      <formula>AND(NOT(HasFormula(A1590)),A1590&lt;&gt;"")</formula>
    </cfRule>
  </conditionalFormatting>
  <conditionalFormatting sqref="E1598:E1604">
    <cfRule type="expression" dxfId="4" priority="7742">
      <formula>AND(NOT(HasFormula(#REF!)),#REF!&lt;&gt;"")</formula>
    </cfRule>
  </conditionalFormatting>
  <conditionalFormatting sqref="E1702:E1706">
    <cfRule type="expression" dxfId="4" priority="7764">
      <formula>AND(NOT(HasFormula(#REF!)),#REF!&lt;&gt;"")</formula>
    </cfRule>
  </conditionalFormatting>
  <conditionalFormatting sqref="E1708:E1740">
    <cfRule type="expression" dxfId="4" priority="7770">
      <formula>AND(NOT(HasFormula(#REF!)),#REF!&lt;&gt;"")</formula>
    </cfRule>
  </conditionalFormatting>
  <conditionalFormatting sqref="E1762:E1769">
    <cfRule type="expression" dxfId="4" priority="7776">
      <formula>AND(NOT(HasFormula(#REF!)),#REF!&lt;&gt;"")</formula>
    </cfRule>
  </conditionalFormatting>
  <conditionalFormatting sqref="E1881:E1882">
    <cfRule type="expression" dxfId="4" priority="798">
      <formula>AND(NOT(HasFormula(A1882)),A1882&lt;&gt;"")</formula>
    </cfRule>
  </conditionalFormatting>
  <conditionalFormatting sqref="E1907:E1918">
    <cfRule type="expression" dxfId="4" priority="7800">
      <formula>AND(NOT(HasFormula(#REF!)),#REF!&lt;&gt;"")</formula>
    </cfRule>
  </conditionalFormatting>
  <conditionalFormatting sqref="E1919:E1924">
    <cfRule type="expression" dxfId="4" priority="756">
      <formula>AND(NOT(HasFormula(A1920)),A1920&lt;&gt;"")</formula>
    </cfRule>
  </conditionalFormatting>
  <conditionalFormatting sqref="E2053:E2054">
    <cfRule type="expression" dxfId="4" priority="7818">
      <formula>AND(NOT(HasFormula(#REF!)),#REF!&lt;&gt;"")</formula>
    </cfRule>
  </conditionalFormatting>
  <conditionalFormatting sqref="E2056:E2057">
    <cfRule type="expression" dxfId="4" priority="7824">
      <formula>AND(NOT(HasFormula(#REF!)),#REF!&lt;&gt;"")</formula>
    </cfRule>
  </conditionalFormatting>
  <conditionalFormatting sqref="E2058:E2086">
    <cfRule type="expression" dxfId="4" priority="675">
      <formula>AND(NOT(HasFormula(A2059)),A2059&lt;&gt;"")</formula>
    </cfRule>
  </conditionalFormatting>
  <conditionalFormatting sqref="E2090:E2108">
    <cfRule type="expression" dxfId="4" priority="7841">
      <formula>AND(NOT(HasFormula(#REF!)),#REF!&lt;&gt;"")</formula>
    </cfRule>
  </conditionalFormatting>
  <conditionalFormatting sqref="E2110:E2111">
    <cfRule type="expression" dxfId="4" priority="7847">
      <formula>AND(NOT(HasFormula(A2119)),A2119&lt;&gt;"")</formula>
    </cfRule>
  </conditionalFormatting>
  <conditionalFormatting sqref="E2112:E2118">
    <cfRule type="expression" dxfId="4" priority="7851">
      <formula>AND(NOT(HasFormula(A2129)),A2129&lt;&gt;"")</formula>
    </cfRule>
  </conditionalFormatting>
  <conditionalFormatting sqref="E2120:E2126">
    <cfRule type="expression" dxfId="4" priority="7863">
      <formula>AND(NOT(HasFormula(A2129)),A2129&lt;&gt;"")</formula>
    </cfRule>
  </conditionalFormatting>
  <conditionalFormatting sqref="E2127:E2128">
    <cfRule type="expression" dxfId="4" priority="7869">
      <formula>AND(NOT(HasFormula(#REF!)),#REF!&lt;&gt;"")</formula>
    </cfRule>
  </conditionalFormatting>
  <conditionalFormatting sqref="E2138:E2139">
    <cfRule type="expression" dxfId="4" priority="7883">
      <formula>AND(NOT(HasFormula(#REF!)),#REF!&lt;&gt;"")</formula>
    </cfRule>
  </conditionalFormatting>
  <conditionalFormatting sqref="E2166:E2167">
    <cfRule type="expression" dxfId="4" priority="7943">
      <formula>AND(NOT(HasFormula(#REF!)),#REF!&lt;&gt;"")</formula>
    </cfRule>
  </conditionalFormatting>
  <conditionalFormatting sqref="E2169:E2170">
    <cfRule type="expression" dxfId="4" priority="7937">
      <formula>AND(NOT(HasFormula(#REF!)),#REF!&lt;&gt;"")</formula>
    </cfRule>
  </conditionalFormatting>
  <conditionalFormatting sqref="E2225:E2226">
    <cfRule type="expression" dxfId="4" priority="8007">
      <formula>AND(NOT(HasFormula(A2227)),A2227&lt;&gt;"")</formula>
    </cfRule>
  </conditionalFormatting>
  <conditionalFormatting sqref="E2234:E2237">
    <cfRule type="expression" dxfId="4" priority="592">
      <formula>AND(NOT(HasFormula(A2235)),A2235&lt;&gt;"")</formula>
    </cfRule>
  </conditionalFormatting>
  <conditionalFormatting sqref="E2247:E2249">
    <cfRule type="expression" dxfId="4" priority="8019">
      <formula>AND(NOT(HasFormula(A2252)),A2252&lt;&gt;"")</formula>
    </cfRule>
  </conditionalFormatting>
  <conditionalFormatting sqref="E2270:E2277">
    <cfRule type="expression" dxfId="4" priority="573">
      <formula>AND(NOT(HasFormula(A2271)),A2271&lt;&gt;"")</formula>
    </cfRule>
  </conditionalFormatting>
  <conditionalFormatting sqref="E2349:E2351">
    <cfRule type="expression" dxfId="4" priority="519">
      <formula>AND(NOT(HasFormula(A2336)),A2336&lt;&gt;"")</formula>
    </cfRule>
  </conditionalFormatting>
  <conditionalFormatting sqref="E2529:E2532">
    <cfRule type="expression" dxfId="4" priority="8129">
      <formula>AND(NOT(HasFormula(A2533)),A2533&lt;&gt;"")</formula>
    </cfRule>
  </conditionalFormatting>
  <conditionalFormatting sqref="E2602:E2603">
    <cfRule type="expression" dxfId="4" priority="8151">
      <formula>AND(NOT(HasFormula(A2605)),A2605&lt;&gt;"")</formula>
    </cfRule>
  </conditionalFormatting>
  <conditionalFormatting sqref="E2725:E2726">
    <cfRule type="expression" dxfId="4" priority="8220">
      <formula>AND(NOT(HasFormula(A2727)),A2727&lt;&gt;"")</formula>
    </cfRule>
  </conditionalFormatting>
  <conditionalFormatting sqref="E2758:E2761">
    <cfRule type="expression" dxfId="4" priority="445">
      <formula>AND(NOT(HasFormula(A2759)),A2759&lt;&gt;"")</formula>
    </cfRule>
  </conditionalFormatting>
  <conditionalFormatting sqref="E2768:E2769">
    <cfRule type="expression" dxfId="4" priority="8250">
      <formula>AND(NOT(HasFormula(A2770)),A2770&lt;&gt;"")</formula>
    </cfRule>
  </conditionalFormatting>
  <conditionalFormatting sqref="E2771:E2772">
    <cfRule type="expression" dxfId="4" priority="8228">
      <formula>AND(NOT(HasFormula(#REF!)),#REF!&lt;&gt;"")</formula>
    </cfRule>
  </conditionalFormatting>
  <conditionalFormatting sqref="E2796:E2797">
    <cfRule type="expression" dxfId="4" priority="8244">
      <formula>AND(NOT(HasFormula(A2798)),A2798&lt;&gt;"")</formula>
    </cfRule>
  </conditionalFormatting>
  <conditionalFormatting sqref="E2906:E2907">
    <cfRule type="expression" dxfId="4" priority="8336">
      <formula>AND(NOT(HasFormula(A2908)),A2908&lt;&gt;"")</formula>
    </cfRule>
  </conditionalFormatting>
  <conditionalFormatting sqref="E2924:E2925">
    <cfRule type="expression" dxfId="4" priority="8330">
      <formula>AND(NOT(HasFormula(A2926)),A2926&lt;&gt;"")</formula>
    </cfRule>
  </conditionalFormatting>
  <conditionalFormatting sqref="E2949:E2953">
    <cfRule type="expression" dxfId="4" priority="422">
      <formula>AND(NOT(HasFormula(A2950)),A2950&lt;&gt;"")</formula>
    </cfRule>
  </conditionalFormatting>
  <conditionalFormatting sqref="E2958:E2960">
    <cfRule type="expression" dxfId="4" priority="406">
      <formula>AND(NOT(HasFormula(A2959)),A2959&lt;&gt;"")</formula>
    </cfRule>
  </conditionalFormatting>
  <conditionalFormatting sqref="E2966:E2967">
    <cfRule type="expression" dxfId="4" priority="8390">
      <formula>AND(NOT(HasFormula(A2968)),A2968&lt;&gt;"")</formula>
    </cfRule>
  </conditionalFormatting>
  <conditionalFormatting sqref="E2974:E2975">
    <cfRule type="expression" dxfId="4" priority="8394">
      <formula>AND(NOT(HasFormula(A2976)),A2976&lt;&gt;"")</formula>
    </cfRule>
  </conditionalFormatting>
  <conditionalFormatting sqref="E3026:E3027">
    <cfRule type="expression" dxfId="4" priority="363">
      <formula>AND(NOT(HasFormula(A3027)),A3027&lt;&gt;"")</formula>
    </cfRule>
  </conditionalFormatting>
  <conditionalFormatting sqref="E3057:E3058">
    <cfRule type="expression" dxfId="3" priority="264">
      <formula>AND(NOT(HasFormula(XFA3057)),XFA3057&lt;&gt;"")</formula>
    </cfRule>
    <cfRule type="expression" dxfId="4" priority="267">
      <formula>AND(NOT(HasFormula(A3059)),A3059&lt;&gt;"")</formula>
    </cfRule>
  </conditionalFormatting>
  <conditionalFormatting sqref="E3075:E3077">
    <cfRule type="expression" dxfId="4" priority="253">
      <formula>AND(NOT(HasFormula(A3076)),A3076&lt;&gt;"")</formula>
    </cfRule>
  </conditionalFormatting>
  <conditionalFormatting sqref="E3078:E3088">
    <cfRule type="expression" dxfId="4" priority="254">
      <formula>AND(NOT(HasFormula(#REF!)),#REF!&lt;&gt;"")</formula>
    </cfRule>
  </conditionalFormatting>
  <conditionalFormatting sqref="E3141:E3142">
    <cfRule type="expression" dxfId="4" priority="8495">
      <formula>AND(NOT(HasFormula(A3143)),A3143&lt;&gt;"")</formula>
    </cfRule>
  </conditionalFormatting>
  <conditionalFormatting sqref="E3212:E3213">
    <cfRule type="expression" dxfId="4" priority="8535">
      <formula>AND(NOT(HasFormula(A3214)),A3214&lt;&gt;"")</formula>
    </cfRule>
  </conditionalFormatting>
  <conditionalFormatting sqref="E3284:E3285">
    <cfRule type="expression" dxfId="4" priority="8543">
      <formula>AND(NOT(HasFormula(#REF!)),#REF!&lt;&gt;"")</formula>
    </cfRule>
  </conditionalFormatting>
  <conditionalFormatting sqref="E3322:E3323">
    <cfRule type="expression" dxfId="4" priority="8549">
      <formula>AND(NOT(HasFormula(A3324)),A3324&lt;&gt;"")</formula>
    </cfRule>
  </conditionalFormatting>
  <conditionalFormatting sqref="E3330:E3331">
    <cfRule type="expression" dxfId="4" priority="8575">
      <formula>AND(NOT(HasFormula(A3332)),A3332&lt;&gt;"")</formula>
    </cfRule>
  </conditionalFormatting>
  <conditionalFormatting sqref="E3540:E3541">
    <cfRule type="expression" dxfId="4" priority="8739">
      <formula>AND(NOT(HasFormula(A3542)),A3542&lt;&gt;"")</formula>
    </cfRule>
  </conditionalFormatting>
  <conditionalFormatting sqref="E3569:E3570">
    <cfRule type="expression" dxfId="4" priority="8749">
      <formula>AND(NOT(HasFormula(A3572)),A3572&lt;&gt;"")</formula>
    </cfRule>
  </conditionalFormatting>
  <conditionalFormatting sqref="E3604:E3605">
    <cfRule type="expression" dxfId="4" priority="8774">
      <formula>AND(NOT(HasFormula(A3606)),A3606&lt;&gt;"")</formula>
    </cfRule>
  </conditionalFormatting>
  <conditionalFormatting sqref="E3609:E3610">
    <cfRule type="expression" dxfId="4" priority="8793">
      <formula>AND(NOT(HasFormula(A3611)),A3611&lt;&gt;"")</formula>
    </cfRule>
  </conditionalFormatting>
  <conditionalFormatting sqref="E3617:E3618">
    <cfRule type="expression" dxfId="4" priority="8801">
      <formula>AND(NOT(HasFormula(A3619)),A3619&lt;&gt;"")</formula>
    </cfRule>
  </conditionalFormatting>
  <conditionalFormatting sqref="E3627:E3628">
    <cfRule type="expression" dxfId="4" priority="8813">
      <formula>AND(NOT(HasFormula(A3629)),A3629&lt;&gt;"")</formula>
    </cfRule>
  </conditionalFormatting>
  <conditionalFormatting sqref="E3630:E3633">
    <cfRule type="expression" dxfId="4" priority="8819">
      <formula>AND(NOT(HasFormula(A3634)),A3634&lt;&gt;"")</formula>
    </cfRule>
  </conditionalFormatting>
  <conditionalFormatting sqref="E3673:E3674">
    <cfRule type="expression" dxfId="4" priority="8829">
      <formula>AND(NOT(HasFormula(A3679)),A3679&lt;&gt;"")</formula>
    </cfRule>
  </conditionalFormatting>
  <conditionalFormatting sqref="E3675:E3678">
    <cfRule type="expression" dxfId="4" priority="8835">
      <formula>AND(NOT(HasFormula(A3679)),A3679&lt;&gt;"")</formula>
    </cfRule>
  </conditionalFormatting>
  <conditionalFormatting sqref="E3852:E3853">
    <cfRule type="expression" dxfId="4" priority="8909">
      <formula>AND(NOT(HasFormula(A3854)),A3854&lt;&gt;"")</formula>
    </cfRule>
  </conditionalFormatting>
  <conditionalFormatting sqref="E3876:E3877">
    <cfRule type="expression" dxfId="4" priority="8903">
      <formula>AND(NOT(HasFormula(#REF!)),#REF!&lt;&gt;"")</formula>
    </cfRule>
  </conditionalFormatting>
  <conditionalFormatting sqref="E3911:E3913">
    <cfRule type="expression" dxfId="4" priority="8927">
      <formula>AND(NOT(HasFormula(#REF!)),#REF!&lt;&gt;"")</formula>
    </cfRule>
  </conditionalFormatting>
  <conditionalFormatting sqref="E4087:E4088">
    <cfRule type="expression" dxfId="4" priority="8939">
      <formula>AND(NOT(HasFormula(A4089)),A4089&lt;&gt;"")</formula>
    </cfRule>
  </conditionalFormatting>
  <conditionalFormatting sqref="E4220:E4224">
    <cfRule type="expression" dxfId="4" priority="81">
      <formula>AND(NOT(HasFormula(A4221)),A4221&lt;&gt;"")</formula>
    </cfRule>
  </conditionalFormatting>
  <conditionalFormatting sqref="E4633:E4634">
    <cfRule type="expression" dxfId="4" priority="9076">
      <formula>AND(NOT(HasFormula(A4635)),A4635&lt;&gt;"")</formula>
    </cfRule>
  </conditionalFormatting>
  <conditionalFormatting sqref="E4658:E4659">
    <cfRule type="expression" dxfId="4" priority="9110">
      <formula>AND(NOT(HasFormula(A4660)),A4660&lt;&gt;"")</formula>
    </cfRule>
  </conditionalFormatting>
  <conditionalFormatting sqref="F1:F170">
    <cfRule type="containsText" dxfId="6" priority="1939" operator="between" text="12m">
      <formula>NOT(ISERROR(SEARCH("12m",F1)))</formula>
    </cfRule>
    <cfRule type="containsText" dxfId="5" priority="1940" operator="between" text="HRB500E">
      <formula>NOT(ISERROR(SEARCH("HRB500E",F1)))</formula>
    </cfRule>
  </conditionalFormatting>
  <conditionalFormatting sqref="F172:F607">
    <cfRule type="containsText" dxfId="5" priority="1841" operator="between" text="HRB500E">
      <formula>NOT(ISERROR(SEARCH("HRB500E",F172)))</formula>
    </cfRule>
    <cfRule type="containsText" dxfId="6" priority="1840" operator="between" text="12m">
      <formula>NOT(ISERROR(SEARCH("12m",F172)))</formula>
    </cfRule>
  </conditionalFormatting>
  <conditionalFormatting sqref="F1589:F1591">
    <cfRule type="containsText" dxfId="5" priority="895" operator="between" text="HRB500E">
      <formula>NOT(ISERROR(SEARCH("HRB500E",F1589)))</formula>
    </cfRule>
    <cfRule type="containsText" dxfId="6" priority="894" operator="between" text="12m">
      <formula>NOT(ISERROR(SEARCH("12m",F1589)))</formula>
    </cfRule>
  </conditionalFormatting>
  <conditionalFormatting sqref="F1881:F1882">
    <cfRule type="containsText" dxfId="5" priority="793" operator="between" text="HRB500E">
      <formula>NOT(ISERROR(SEARCH("HRB500E",F1881)))</formula>
    </cfRule>
    <cfRule type="containsText" dxfId="6" priority="792" operator="between" text="12m">
      <formula>NOT(ISERROR(SEARCH("12m",F1881)))</formula>
    </cfRule>
  </conditionalFormatting>
  <conditionalFormatting sqref="F1919:F1925">
    <cfRule type="containsText" dxfId="5" priority="751" operator="between" text="HRB500E">
      <formula>NOT(ISERROR(SEARCH("HRB500E",F1919)))</formula>
    </cfRule>
    <cfRule type="containsText" dxfId="6" priority="750" operator="between" text="12m">
      <formula>NOT(ISERROR(SEARCH("12m",F1919)))</formula>
    </cfRule>
  </conditionalFormatting>
  <conditionalFormatting sqref="F2234:F2237">
    <cfRule type="containsText" dxfId="6" priority="586" operator="between" text="12m">
      <formula>NOT(ISERROR(SEARCH("12m",F2234)))</formula>
    </cfRule>
    <cfRule type="containsText" dxfId="5" priority="587" operator="between" text="HRB500E">
      <formula>NOT(ISERROR(SEARCH("HRB500E",F2234)))</formula>
    </cfRule>
  </conditionalFormatting>
  <conditionalFormatting sqref="F2270:F2277">
    <cfRule type="containsText" dxfId="6" priority="569" operator="between" text="12m">
      <formula>NOT(ISERROR(SEARCH("12m",F2270)))</formula>
    </cfRule>
    <cfRule type="containsText" dxfId="5" priority="570" operator="between" text="HRB500E">
      <formula>NOT(ISERROR(SEARCH("HRB500E",F2270)))</formula>
    </cfRule>
  </conditionalFormatting>
  <conditionalFormatting sqref="F2758:F2761">
    <cfRule type="containsText" dxfId="5" priority="442" operator="between" text="HRB500E">
      <formula>NOT(ISERROR(SEARCH("HRB500E",F2758)))</formula>
    </cfRule>
    <cfRule type="containsText" dxfId="6" priority="441" operator="between" text="12m">
      <formula>NOT(ISERROR(SEARCH("12m",F2758)))</formula>
    </cfRule>
  </conditionalFormatting>
  <conditionalFormatting sqref="F2778:F2784">
    <cfRule type="containsText" dxfId="5" priority="435" operator="between" text="HRB500E">
      <formula>NOT(ISERROR(SEARCH("HRB500E",F2778)))</formula>
    </cfRule>
  </conditionalFormatting>
  <conditionalFormatting sqref="F2949:F2953">
    <cfRule type="containsText" dxfId="6" priority="416" operator="between" text="12m">
      <formula>NOT(ISERROR(SEARCH("12m",F2949)))</formula>
    </cfRule>
    <cfRule type="containsText" dxfId="5" priority="417" operator="between" text="HRB500E">
      <formula>NOT(ISERROR(SEARCH("HRB500E",F2949)))</formula>
    </cfRule>
  </conditionalFormatting>
  <conditionalFormatting sqref="F2958:F2960">
    <cfRule type="containsText" dxfId="6" priority="402" operator="between" text="12m">
      <formula>NOT(ISERROR(SEARCH("12m",F2958)))</formula>
    </cfRule>
    <cfRule type="containsText" dxfId="5" priority="403" operator="between" text="HRB500E">
      <formula>NOT(ISERROR(SEARCH("HRB500E",F2958)))</formula>
    </cfRule>
  </conditionalFormatting>
  <conditionalFormatting sqref="F2996:F3002">
    <cfRule type="containsText" dxfId="6" priority="384" operator="between" text="12m">
      <formula>NOT(ISERROR(SEARCH("12m",F2996)))</formula>
    </cfRule>
    <cfRule type="containsText" dxfId="5" priority="385" operator="between" text="HRB500E">
      <formula>NOT(ISERROR(SEARCH("HRB500E",F2996)))</formula>
    </cfRule>
  </conditionalFormatting>
  <conditionalFormatting sqref="F3026:F3028">
    <cfRule type="containsText" dxfId="6" priority="359" operator="between" text="12m">
      <formula>NOT(ISERROR(SEARCH("12m",F3026)))</formula>
    </cfRule>
    <cfRule type="containsText" dxfId="5" priority="360" operator="between" text="HRB500E">
      <formula>NOT(ISERROR(SEARCH("HRB500E",F3026)))</formula>
    </cfRule>
  </conditionalFormatting>
  <conditionalFormatting sqref="F3043:F3048">
    <cfRule type="containsText" dxfId="6" priority="282" operator="between" text="12m">
      <formula>NOT(ISERROR(SEARCH("12m",F3043)))</formula>
    </cfRule>
    <cfRule type="containsText" dxfId="5" priority="283" operator="between" text="HRB500E">
      <formula>NOT(ISERROR(SEARCH("HRB500E",F3043)))</formula>
    </cfRule>
  </conditionalFormatting>
  <conditionalFormatting sqref="F3049:F3051">
    <cfRule type="containsText" dxfId="6" priority="295" operator="between" text="12m">
      <formula>NOT(ISERROR(SEARCH("12m",F3049)))</formula>
    </cfRule>
    <cfRule type="containsText" dxfId="5" priority="296" operator="between" text="HRB500E">
      <formula>NOT(ISERROR(SEARCH("HRB500E",F3049)))</formula>
    </cfRule>
  </conditionalFormatting>
  <conditionalFormatting sqref="F3052:F3056">
    <cfRule type="containsText" dxfId="6" priority="308" operator="between" text="12m">
      <formula>NOT(ISERROR(SEARCH("12m",F3052)))</formula>
    </cfRule>
    <cfRule type="containsText" dxfId="5" priority="309" operator="between" text="HRB500E">
      <formula>NOT(ISERROR(SEARCH("HRB500E",F3052)))</formula>
    </cfRule>
  </conditionalFormatting>
  <conditionalFormatting sqref="F3057:F3058">
    <cfRule type="containsText" dxfId="6" priority="265" operator="between" text="12m">
      <formula>NOT(ISERROR(SEARCH("12m",F3057)))</formula>
    </cfRule>
    <cfRule type="containsText" dxfId="5" priority="266" operator="between" text="HRB500E">
      <formula>NOT(ISERROR(SEARCH("HRB500E",F3057)))</formula>
    </cfRule>
  </conditionalFormatting>
  <conditionalFormatting sqref="F3075:F3088">
    <cfRule type="containsText" dxfId="6" priority="251" operator="between" text="12m">
      <formula>NOT(ISERROR(SEARCH("12m",F3075)))</formula>
    </cfRule>
    <cfRule type="containsText" dxfId="5" priority="252" operator="between" text="HRB500E">
      <formula>NOT(ISERROR(SEARCH("HRB500E",F3075)))</formula>
    </cfRule>
  </conditionalFormatting>
  <conditionalFormatting sqref="F3184:F3227">
    <cfRule type="containsText" dxfId="6" priority="203" operator="between" text="12m">
      <formula>NOT(ISERROR(SEARCH("12m",F3184)))</formula>
    </cfRule>
    <cfRule type="containsText" dxfId="5" priority="204" operator="between" text="HRB500E">
      <formula>NOT(ISERROR(SEARCH("HRB500E",F3184)))</formula>
    </cfRule>
  </conditionalFormatting>
  <conditionalFormatting sqref="F4220:F4224">
    <cfRule type="containsText" dxfId="6" priority="79" operator="between" text="12m">
      <formula>NOT(ISERROR(SEARCH("12m",F4220)))</formula>
    </cfRule>
    <cfRule type="containsText" dxfId="5" priority="80" operator="between" text="HRB500E">
      <formula>NOT(ISERROR(SEARCH("HRB500E",F4220)))</formula>
    </cfRule>
  </conditionalFormatting>
  <conditionalFormatting sqref="H1589:H1604">
    <cfRule type="expression" dxfId="3" priority="897">
      <formula>AND(NOT(HasFormula(XFD1589)),XFD1589&lt;&gt;"")</formula>
    </cfRule>
    <cfRule type="expression" dxfId="4" priority="896">
      <formula>AND(NOT(HasFormula(D1590)),D1590&lt;&gt;"")</formula>
    </cfRule>
  </conditionalFormatting>
  <conditionalFormatting sqref="H1702:H1706">
    <cfRule type="expression" dxfId="4" priority="7761">
      <formula>AND(NOT(HasFormula(#REF!)),#REF!&lt;&gt;"")</formula>
    </cfRule>
    <cfRule type="expression" dxfId="3" priority="7762">
      <formula>AND(NOT(HasFormula(XFD1702)),XFD1702&lt;&gt;"")</formula>
    </cfRule>
  </conditionalFormatting>
  <conditionalFormatting sqref="H1708:H1740">
    <cfRule type="expression" dxfId="4" priority="7767">
      <formula>AND(NOT(HasFormula(#REF!)),#REF!&lt;&gt;"")</formula>
    </cfRule>
    <cfRule type="expression" dxfId="3" priority="7768">
      <formula>AND(NOT(HasFormula(XFD1708)),XFD1708&lt;&gt;"")</formula>
    </cfRule>
  </conditionalFormatting>
  <conditionalFormatting sqref="H1753:H1769">
    <cfRule type="expression" dxfId="3" priority="816">
      <formula>AND(NOT(HasFormula(XFD1753)),XFD1753&lt;&gt;"")</formula>
    </cfRule>
    <cfRule type="expression" dxfId="4" priority="815">
      <formula>AND(NOT(HasFormula(D1754)),D1754&lt;&gt;"")</formula>
    </cfRule>
  </conditionalFormatting>
  <conditionalFormatting sqref="H1881:H1882">
    <cfRule type="expression" dxfId="3" priority="795">
      <formula>AND(NOT(HasFormula(XFD1881)),XFD1881&lt;&gt;"")</formula>
    </cfRule>
    <cfRule type="expression" dxfId="4" priority="794">
      <formula>AND(NOT(HasFormula(D1882)),D1882&lt;&gt;"")</formula>
    </cfRule>
  </conditionalFormatting>
  <conditionalFormatting sqref="H2053:H2054">
    <cfRule type="expression" dxfId="4" priority="7815">
      <formula>AND(NOT(HasFormula(#REF!)),#REF!&lt;&gt;"")</formula>
    </cfRule>
    <cfRule type="expression" dxfId="3" priority="7816">
      <formula>AND(NOT(HasFormula(XFD2053)),XFD2053&lt;&gt;"")</formula>
    </cfRule>
  </conditionalFormatting>
  <conditionalFormatting sqref="H2056:H2057">
    <cfRule type="expression" dxfId="4" priority="7821">
      <formula>AND(NOT(HasFormula(#REF!)),#REF!&lt;&gt;"")</formula>
    </cfRule>
    <cfRule type="expression" dxfId="3" priority="7822">
      <formula>AND(NOT(HasFormula(XFD2056)),XFD2056&lt;&gt;"")</formula>
    </cfRule>
  </conditionalFormatting>
  <conditionalFormatting sqref="H2090:H2108">
    <cfRule type="expression" dxfId="4" priority="7838">
      <formula>AND(NOT(HasFormula(#REF!)),#REF!&lt;&gt;"")</formula>
    </cfRule>
    <cfRule type="expression" dxfId="3" priority="7839">
      <formula>AND(NOT(HasFormula(XFD2090)),XFD2090&lt;&gt;"")</formula>
    </cfRule>
  </conditionalFormatting>
  <conditionalFormatting sqref="H2110:H2111">
    <cfRule type="expression" dxfId="4" priority="7844">
      <formula>AND(NOT(HasFormula(D2119)),D2119&lt;&gt;"")</formula>
    </cfRule>
    <cfRule type="expression" dxfId="3" priority="7845">
      <formula>AND(NOT(HasFormula(XFD2110)),XFD2110&lt;&gt;"")</formula>
    </cfRule>
  </conditionalFormatting>
  <conditionalFormatting sqref="H2112:H2118">
    <cfRule type="expression" dxfId="4" priority="7852">
      <formula>AND(NOT(HasFormula(D2129)),D2129&lt;&gt;"")</formula>
    </cfRule>
    <cfRule type="expression" dxfId="3" priority="7853">
      <formula>AND(NOT(HasFormula(XFD2112)),XFD2112&lt;&gt;"")</formula>
    </cfRule>
  </conditionalFormatting>
  <conditionalFormatting sqref="H2120:H2126">
    <cfRule type="expression" dxfId="4" priority="7864">
      <formula>AND(NOT(HasFormula(D2129)),D2129&lt;&gt;"")</formula>
    </cfRule>
    <cfRule type="expression" dxfId="3" priority="7865">
      <formula>AND(NOT(HasFormula(XFD2120)),XFD2120&lt;&gt;"")</formula>
    </cfRule>
  </conditionalFormatting>
  <conditionalFormatting sqref="H2127:H2128">
    <cfRule type="expression" dxfId="4" priority="7870">
      <formula>AND(NOT(HasFormula(#REF!)),#REF!&lt;&gt;"")</formula>
    </cfRule>
    <cfRule type="expression" dxfId="3" priority="7871">
      <formula>AND(NOT(HasFormula(XFD2127)),XFD2127&lt;&gt;"")</formula>
    </cfRule>
  </conditionalFormatting>
  <conditionalFormatting sqref="H2138:H2139">
    <cfRule type="expression" dxfId="4" priority="7880">
      <formula>AND(NOT(HasFormula(#REF!)),#REF!&lt;&gt;"")</formula>
    </cfRule>
    <cfRule type="expression" dxfId="3" priority="7881">
      <formula>AND(NOT(HasFormula(XFD2138)),XFD2138&lt;&gt;"")</formula>
    </cfRule>
  </conditionalFormatting>
  <conditionalFormatting sqref="H2165:H2166">
    <cfRule type="expression" dxfId="4" priority="7886">
      <formula>AND(NOT(HasFormula(#REF!)),#REF!&lt;&gt;"")</formula>
    </cfRule>
    <cfRule type="expression" dxfId="3" priority="7887">
      <formula>AND(NOT(HasFormula(XFD2165)),XFD2165&lt;&gt;"")</formula>
    </cfRule>
  </conditionalFormatting>
  <conditionalFormatting sqref="H2168:H2173">
    <cfRule type="expression" dxfId="4" priority="7925">
      <formula>AND(NOT(HasFormula(#REF!)),#REF!&lt;&gt;"")</formula>
    </cfRule>
    <cfRule type="expression" dxfId="3" priority="7926">
      <formula>AND(NOT(HasFormula(XFD2168)),XFD2168&lt;&gt;"")</formula>
    </cfRule>
  </conditionalFormatting>
  <conditionalFormatting sqref="H2247:H2249">
    <cfRule type="expression" dxfId="4" priority="8016">
      <formula>AND(NOT(HasFormula(D2252)),D2252&lt;&gt;"")</formula>
    </cfRule>
    <cfRule type="expression" dxfId="3" priority="8017">
      <formula>AND(NOT(HasFormula(XFD2247)),XFD2247&lt;&gt;"")</formula>
    </cfRule>
    <cfRule type="expression" dxfId="4" priority="8028">
      <formula>AND(NOT(HasFormula(D2252)),D2252&lt;&gt;"")</formula>
    </cfRule>
    <cfRule type="expression" dxfId="3" priority="8029">
      <formula>AND(NOT(HasFormula(XFD2247)),XFD2247&lt;&gt;"")</formula>
    </cfRule>
  </conditionalFormatting>
  <conditionalFormatting sqref="H2270:H2277">
    <cfRule type="expression" dxfId="4" priority="563">
      <formula>AND(NOT(HasFormula(D2271)),D2271&lt;&gt;"")</formula>
    </cfRule>
    <cfRule type="expression" dxfId="3" priority="564">
      <formula>AND(NOT(HasFormula(XFD2270)),XFD2270&lt;&gt;"")</formula>
    </cfRule>
  </conditionalFormatting>
  <conditionalFormatting sqref="H2338:H2348">
    <cfRule type="expression" dxfId="3" priority="536">
      <formula>AND(NOT(HasFormula(XFD2338)),XFD2338&lt;&gt;"")</formula>
    </cfRule>
    <cfRule type="expression" dxfId="4" priority="535">
      <formula>AND(NOT(HasFormula(D2325)),D2325&lt;&gt;"")</formula>
    </cfRule>
  </conditionalFormatting>
  <conditionalFormatting sqref="H2349:H2358">
    <cfRule type="expression" dxfId="3" priority="521">
      <formula>AND(NOT(HasFormula(XFD2349)),XFD2349&lt;&gt;"")</formula>
    </cfRule>
    <cfRule type="expression" dxfId="4" priority="520">
      <formula>AND(NOT(HasFormula(D2336)),D2336&lt;&gt;"")</formula>
    </cfRule>
  </conditionalFormatting>
  <conditionalFormatting sqref="H2359:H2437">
    <cfRule type="expression" dxfId="4" priority="507">
      <formula>AND(NOT(HasFormula(D2347)),D2347&lt;&gt;"")</formula>
    </cfRule>
    <cfRule type="expression" dxfId="3" priority="508">
      <formula>AND(NOT(HasFormula(XFD2359)),XFD2359&lt;&gt;"")</formula>
    </cfRule>
  </conditionalFormatting>
  <conditionalFormatting sqref="H2483:H2521">
    <cfRule type="expression" dxfId="3" priority="493">
      <formula>AND(NOT(HasFormula(XFD2483)),XFD2483&lt;&gt;"")</formula>
    </cfRule>
    <cfRule type="expression" dxfId="4" priority="492">
      <formula>AND(NOT(HasFormula(D2484)),D2484&lt;&gt;"")</formula>
    </cfRule>
  </conditionalFormatting>
  <conditionalFormatting sqref="H2529:H2534">
    <cfRule type="expression" dxfId="4" priority="8126">
      <formula>AND(NOT(HasFormula(D2533)),D2533&lt;&gt;"")</formula>
    </cfRule>
    <cfRule type="expression" dxfId="3" priority="8127">
      <formula>AND(NOT(HasFormula(XFD2529)),XFD2529&lt;&gt;"")</formula>
    </cfRule>
  </conditionalFormatting>
  <conditionalFormatting sqref="H2576:H2581">
    <cfRule type="expression" dxfId="3" priority="485">
      <formula>AND(NOT(HasFormula(XFD2576)),XFD2576&lt;&gt;"")</formula>
    </cfRule>
    <cfRule type="expression" dxfId="4" priority="484">
      <formula>AND(NOT(HasFormula(D2577)),D2577&lt;&gt;"")</formula>
    </cfRule>
  </conditionalFormatting>
  <conditionalFormatting sqref="H2602:H2604">
    <cfRule type="expression" dxfId="4" priority="8152">
      <formula>AND(NOT(HasFormula(D2605)),D2605&lt;&gt;"")</formula>
    </cfRule>
    <cfRule type="expression" dxfId="3" priority="8153">
      <formula>AND(NOT(HasFormula(XFD2602)),XFD2602&lt;&gt;"")</formula>
    </cfRule>
  </conditionalFormatting>
  <conditionalFormatting sqref="H2611:H2643">
    <cfRule type="expression" dxfId="4" priority="8156">
      <formula>AND(NOT(HasFormula(#REF!)),#REF!&lt;&gt;"")</formula>
    </cfRule>
    <cfRule type="expression" dxfId="3" priority="8157">
      <formula>AND(NOT(HasFormula(XFD2611)),XFD2611&lt;&gt;"")</formula>
    </cfRule>
  </conditionalFormatting>
  <conditionalFormatting sqref="H2650:H2664">
    <cfRule type="expression" dxfId="4" priority="475">
      <formula>AND(NOT(HasFormula(D2651)),D2651&lt;&gt;"")</formula>
    </cfRule>
    <cfRule type="expression" dxfId="3" priority="476">
      <formula>AND(NOT(HasFormula(XFD2650)),XFD2650&lt;&gt;"")</formula>
    </cfRule>
  </conditionalFormatting>
  <conditionalFormatting sqref="H2758:H2777">
    <cfRule type="expression" dxfId="4" priority="446">
      <formula>AND(NOT(HasFormula(#REF!)),#REF!&lt;&gt;"")</formula>
    </cfRule>
    <cfRule type="expression" dxfId="3" priority="447">
      <formula>AND(NOT(HasFormula(XFD2758)),XFD2758&lt;&gt;"")</formula>
    </cfRule>
  </conditionalFormatting>
  <conditionalFormatting sqref="H2778:H2801">
    <cfRule type="expression" dxfId="4" priority="432">
      <formula>AND(NOT(HasFormula(#REF!)),#REF!&lt;&gt;"")</formula>
    </cfRule>
    <cfRule type="expression" dxfId="3" priority="433">
      <formula>AND(NOT(HasFormula(XFD2778)),XFD2778&lt;&gt;"")</formula>
    </cfRule>
  </conditionalFormatting>
  <conditionalFormatting sqref="H2802:H2842">
    <cfRule type="expression" dxfId="3" priority="427">
      <formula>AND(NOT(HasFormula(XFD2802)),XFD2802&lt;&gt;"")</formula>
    </cfRule>
    <cfRule type="expression" dxfId="4" priority="426">
      <formula>AND(NOT(HasFormula(#REF!)),#REF!&lt;&gt;"")</formula>
    </cfRule>
  </conditionalFormatting>
  <conditionalFormatting sqref="H2851:H2859">
    <cfRule type="expression" dxfId="4" priority="8295">
      <formula>AND(NOT(HasFormula(#REF!)),#REF!&lt;&gt;"")</formula>
    </cfRule>
    <cfRule type="expression" dxfId="3" priority="8296">
      <formula>AND(NOT(HasFormula(XFD2851)),XFD2851&lt;&gt;"")</formula>
    </cfRule>
  </conditionalFormatting>
  <conditionalFormatting sqref="H2906:H2907">
    <cfRule type="expression" dxfId="4" priority="8333">
      <formula>AND(NOT(HasFormula(D2908)),D2908&lt;&gt;"")</formula>
    </cfRule>
    <cfRule type="expression" dxfId="3" priority="8334">
      <formula>AND(NOT(HasFormula(XFD2906)),XFD2906&lt;&gt;"")</formula>
    </cfRule>
  </conditionalFormatting>
  <conditionalFormatting sqref="H2932:H2948">
    <cfRule type="expression" dxfId="4" priority="423">
      <formula>AND(NOT(HasFormula(#REF!)),#REF!&lt;&gt;"")</formula>
    </cfRule>
    <cfRule type="expression" dxfId="3" priority="424">
      <formula>AND(NOT(HasFormula(XFD2932)),XFD2932&lt;&gt;"")</formula>
    </cfRule>
  </conditionalFormatting>
  <conditionalFormatting sqref="H2949:H2957">
    <cfRule type="expression" dxfId="4" priority="407">
      <formula>AND(NOT(HasFormula(#REF!)),#REF!&lt;&gt;"")</formula>
    </cfRule>
    <cfRule type="expression" dxfId="3" priority="408">
      <formula>AND(NOT(HasFormula(XFD2949)),XFD2949&lt;&gt;"")</formula>
    </cfRule>
  </conditionalFormatting>
  <conditionalFormatting sqref="H2958:H2995">
    <cfRule type="expression" dxfId="4" priority="395">
      <formula>AND(NOT(HasFormula(#REF!)),#REF!&lt;&gt;"")</formula>
    </cfRule>
    <cfRule type="expression" dxfId="3" priority="396">
      <formula>AND(NOT(HasFormula(XFD2958)),XFD2958&lt;&gt;"")</formula>
    </cfRule>
  </conditionalFormatting>
  <conditionalFormatting sqref="H2996:H3025">
    <cfRule type="expression" dxfId="4" priority="368">
      <formula>AND(NOT(HasFormula(#REF!)),#REF!&lt;&gt;"")</formula>
    </cfRule>
    <cfRule type="expression" dxfId="3" priority="369">
      <formula>AND(NOT(HasFormula(XFD2996)),XFD2996&lt;&gt;"")</formula>
    </cfRule>
  </conditionalFormatting>
  <conditionalFormatting sqref="H3026:H3032">
    <cfRule type="expression" dxfId="4" priority="328">
      <formula>AND(NOT(HasFormula(#REF!)),#REF!&lt;&gt;"")</formula>
    </cfRule>
    <cfRule type="expression" dxfId="3" priority="329">
      <formula>AND(NOT(HasFormula(XFD3026)),XFD3026&lt;&gt;"")</formula>
    </cfRule>
  </conditionalFormatting>
  <conditionalFormatting sqref="H3033:H3038">
    <cfRule type="expression" dxfId="4" priority="262">
      <formula>AND(NOT(HasFormula(#REF!)),#REF!&lt;&gt;"")</formula>
    </cfRule>
    <cfRule type="expression" dxfId="3" priority="263">
      <formula>AND(NOT(HasFormula(XFD3033)),XFD3033&lt;&gt;"")</formula>
    </cfRule>
  </conditionalFormatting>
  <conditionalFormatting sqref="H3039:H3042">
    <cfRule type="expression" dxfId="4" priority="324">
      <formula>AND(NOT(HasFormula(#REF!)),#REF!&lt;&gt;"")</formula>
    </cfRule>
    <cfRule type="expression" dxfId="3" priority="325">
      <formula>AND(NOT(HasFormula(XFD3039)),XFD3039&lt;&gt;"")</formula>
    </cfRule>
  </conditionalFormatting>
  <conditionalFormatting sqref="H3043:H3054">
    <cfRule type="expression" dxfId="4" priority="260">
      <formula>AND(NOT(HasFormula(#REF!)),#REF!&lt;&gt;"")</formula>
    </cfRule>
    <cfRule type="expression" dxfId="3" priority="261">
      <formula>AND(NOT(HasFormula(XFD3043)),XFD3043&lt;&gt;"")</formula>
    </cfRule>
  </conditionalFormatting>
  <conditionalFormatting sqref="H3055:H3102">
    <cfRule type="expression" dxfId="3" priority="217">
      <formula>AND(NOT(HasFormula(XFD3055)),XFD3055&lt;&gt;"")</formula>
    </cfRule>
    <cfRule type="expression" dxfId="4" priority="216">
      <formula>AND(NOT(HasFormula(#REF!)),#REF!&lt;&gt;"")</formula>
    </cfRule>
  </conditionalFormatting>
  <conditionalFormatting sqref="H3141:H3142">
    <cfRule type="expression" dxfId="4" priority="8492">
      <formula>AND(NOT(HasFormula(D3143)),D3143&lt;&gt;"")</formula>
    </cfRule>
    <cfRule type="expression" dxfId="3" priority="8493">
      <formula>AND(NOT(HasFormula(XFD3141)),XFD3141&lt;&gt;"")</formula>
    </cfRule>
  </conditionalFormatting>
  <conditionalFormatting sqref="H3154:H3183">
    <cfRule type="expression" dxfId="4" priority="8498">
      <formula>AND(NOT(HasFormula(#REF!)),#REF!&lt;&gt;"")</formula>
    </cfRule>
    <cfRule type="expression" dxfId="3" priority="8499">
      <formula>AND(NOT(HasFormula(XFD3154)),XFD3154&lt;&gt;"")</formula>
    </cfRule>
  </conditionalFormatting>
  <conditionalFormatting sqref="H3184:H3261">
    <cfRule type="expression" dxfId="4" priority="195">
      <formula>AND(NOT(HasFormula(#REF!)),#REF!&lt;&gt;"")</formula>
    </cfRule>
    <cfRule type="expression" dxfId="3" priority="196">
      <formula>AND(NOT(HasFormula(XFD3184)),XFD3184&lt;&gt;"")</formula>
    </cfRule>
  </conditionalFormatting>
  <conditionalFormatting sqref="H3284:H3289">
    <cfRule type="expression" dxfId="4" priority="8540">
      <formula>AND(NOT(HasFormula(#REF!)),#REF!&lt;&gt;"")</formula>
    </cfRule>
    <cfRule type="expression" dxfId="3" priority="8541">
      <formula>AND(NOT(HasFormula(XFD3284)),XFD3284&lt;&gt;"")</formula>
    </cfRule>
  </conditionalFormatting>
  <conditionalFormatting sqref="H3290:H3316">
    <cfRule type="expression" dxfId="4" priority="193">
      <formula>AND(NOT(HasFormula(#REF!)),#REF!&lt;&gt;"")</formula>
    </cfRule>
    <cfRule type="expression" dxfId="3" priority="194">
      <formula>AND(NOT(HasFormula(XFD3290)),XFD3290&lt;&gt;"")</formula>
    </cfRule>
  </conditionalFormatting>
  <conditionalFormatting sqref="H3317:H3318">
    <cfRule type="expression" dxfId="4" priority="191">
      <formula>AND(NOT(HasFormula(#REF!)),#REF!&lt;&gt;"")</formula>
    </cfRule>
    <cfRule type="expression" dxfId="3" priority="192">
      <formula>AND(NOT(HasFormula(XFD3317)),XFD3317&lt;&gt;"")</formula>
    </cfRule>
  </conditionalFormatting>
  <conditionalFormatting sqref="H3319:H3329">
    <cfRule type="expression" dxfId="4" priority="189">
      <formula>AND(NOT(HasFormula(#REF!)),#REF!&lt;&gt;"")</formula>
    </cfRule>
    <cfRule type="expression" dxfId="3" priority="190">
      <formula>AND(NOT(HasFormula(XFD3319)),XFD3319&lt;&gt;"")</formula>
    </cfRule>
  </conditionalFormatting>
  <conditionalFormatting sqref="H3330:H3335">
    <cfRule type="expression" dxfId="4" priority="185">
      <formula>AND(NOT(HasFormula(#REF!)),#REF!&lt;&gt;"")</formula>
    </cfRule>
    <cfRule type="expression" dxfId="3" priority="186">
      <formula>AND(NOT(HasFormula(XFD3330)),XFD3330&lt;&gt;"")</formula>
    </cfRule>
  </conditionalFormatting>
  <conditionalFormatting sqref="H3336:H3375">
    <cfRule type="expression" dxfId="4" priority="183">
      <formula>AND(NOT(HasFormula(#REF!)),#REF!&lt;&gt;"")</formula>
    </cfRule>
    <cfRule type="expression" dxfId="3" priority="184">
      <formula>AND(NOT(HasFormula(XFD3336)),XFD3336&lt;&gt;"")</formula>
    </cfRule>
  </conditionalFormatting>
  <conditionalFormatting sqref="H3376:H3408">
    <cfRule type="expression" dxfId="4" priority="171">
      <formula>AND(NOT(HasFormula(#REF!)),#REF!&lt;&gt;"")</formula>
    </cfRule>
    <cfRule type="expression" dxfId="3" priority="172">
      <formula>AND(NOT(HasFormula(XFD3376)),XFD3376&lt;&gt;"")</formula>
    </cfRule>
  </conditionalFormatting>
  <conditionalFormatting sqref="H3489:H3503">
    <cfRule type="expression" dxfId="4" priority="165">
      <formula>AND(NOT(HasFormula(#REF!)),#REF!&lt;&gt;"")</formula>
    </cfRule>
    <cfRule type="expression" dxfId="3" priority="166">
      <formula>AND(NOT(HasFormula(XFD3489)),XFD3489&lt;&gt;"")</formula>
    </cfRule>
  </conditionalFormatting>
  <conditionalFormatting sqref="H3504:H3509">
    <cfRule type="expression" dxfId="4" priority="161">
      <formula>AND(NOT(HasFormula(#REF!)),#REF!&lt;&gt;"")</formula>
    </cfRule>
    <cfRule type="expression" dxfId="3" priority="162">
      <formula>AND(NOT(HasFormula(XFD3504)),XFD3504&lt;&gt;"")</formula>
    </cfRule>
  </conditionalFormatting>
  <conditionalFormatting sqref="H3510:H3527">
    <cfRule type="expression" dxfId="4" priority="159">
      <formula>AND(NOT(HasFormula(#REF!)),#REF!&lt;&gt;"")</formula>
    </cfRule>
    <cfRule type="expression" dxfId="3" priority="160">
      <formula>AND(NOT(HasFormula(XFD3510)),XFD3510&lt;&gt;"")</formula>
    </cfRule>
  </conditionalFormatting>
  <conditionalFormatting sqref="H3540:H3541">
    <cfRule type="expression" dxfId="4" priority="8736">
      <formula>AND(NOT(HasFormula(D3542)),D3542&lt;&gt;"")</formula>
    </cfRule>
    <cfRule type="expression" dxfId="3" priority="8737">
      <formula>AND(NOT(HasFormula(XFD3540)),XFD3540&lt;&gt;"")</formula>
    </cfRule>
  </conditionalFormatting>
  <conditionalFormatting sqref="H3570:H3571">
    <cfRule type="expression" dxfId="3" priority="158">
      <formula>AND(NOT(HasFormula(XFD3570)),XFD3570&lt;&gt;"")</formula>
    </cfRule>
    <cfRule type="expression" dxfId="4" priority="157">
      <formula>AND(NOT(HasFormula(D3573)),D3573&lt;&gt;"")</formula>
    </cfRule>
  </conditionalFormatting>
  <conditionalFormatting sqref="H3572:H3580">
    <cfRule type="expression" dxfId="4" priority="155">
      <formula>AND(NOT(HasFormula(D3573)),D3573&lt;&gt;"")</formula>
    </cfRule>
    <cfRule type="expression" dxfId="3" priority="156">
      <formula>AND(NOT(HasFormula(XFD3572)),XFD3572&lt;&gt;"")</formula>
    </cfRule>
  </conditionalFormatting>
  <conditionalFormatting sqref="H3587:H3588">
    <cfRule type="expression" dxfId="3" priority="142">
      <formula>AND(NOT(HasFormula(XFD3587)),XFD3587&lt;&gt;"")</formula>
    </cfRule>
    <cfRule type="expression" dxfId="4" priority="141">
      <formula>AND(NOT(HasFormula(D3588)),D3588&lt;&gt;"")</formula>
    </cfRule>
  </conditionalFormatting>
  <conditionalFormatting sqref="H3590:H3593">
    <cfRule type="expression" dxfId="3" priority="140">
      <formula>AND(NOT(HasFormula(XFD3590)),XFD3590&lt;&gt;"")</formula>
    </cfRule>
    <cfRule type="expression" dxfId="4" priority="139">
      <formula>AND(NOT(HasFormula(D3591)),D3591&lt;&gt;"")</formula>
    </cfRule>
  </conditionalFormatting>
  <conditionalFormatting sqref="H3596:H3598">
    <cfRule type="expression" dxfId="3" priority="138">
      <formula>AND(NOT(HasFormula(XFD3596)),XFD3596&lt;&gt;"")</formula>
    </cfRule>
    <cfRule type="expression" dxfId="4" priority="137">
      <formula>AND(NOT(HasFormula(D3597)),D3597&lt;&gt;"")</formula>
    </cfRule>
  </conditionalFormatting>
  <conditionalFormatting sqref="H3599:H3602">
    <cfRule type="expression" dxfId="4" priority="153">
      <formula>AND(NOT(HasFormula(D3600)),D3600&lt;&gt;"")</formula>
    </cfRule>
    <cfRule type="expression" dxfId="3" priority="154">
      <formula>AND(NOT(HasFormula(XFD3599)),XFD3599&lt;&gt;"")</formula>
    </cfRule>
  </conditionalFormatting>
  <conditionalFormatting sqref="H3603:H3661">
    <cfRule type="expression" dxfId="3" priority="136">
      <formula>AND(NOT(HasFormula(XFD3603)),XFD3603&lt;&gt;"")</formula>
    </cfRule>
    <cfRule type="expression" dxfId="4" priority="135">
      <formula>AND(NOT(HasFormula(D3604)),D3604&lt;&gt;"")</formula>
    </cfRule>
  </conditionalFormatting>
  <conditionalFormatting sqref="H3669:H3716">
    <cfRule type="expression" dxfId="3" priority="134">
      <formula>AND(NOT(HasFormula(XFD3669)),XFD3669&lt;&gt;"")</formula>
    </cfRule>
    <cfRule type="expression" dxfId="4" priority="133">
      <formula>AND(NOT(HasFormula(D3670)),D3670&lt;&gt;"")</formula>
    </cfRule>
  </conditionalFormatting>
  <conditionalFormatting sqref="H3753:H3781">
    <cfRule type="expression" dxfId="3" priority="132">
      <formula>AND(NOT(HasFormula(XFD3753)),XFD3753&lt;&gt;"")</formula>
    </cfRule>
    <cfRule type="expression" dxfId="4" priority="131">
      <formula>AND(NOT(HasFormula(D3754)),D3754&lt;&gt;"")</formula>
    </cfRule>
  </conditionalFormatting>
  <conditionalFormatting sqref="H3852:H3854">
    <cfRule type="expression" dxfId="4" priority="8906">
      <formula>AND(NOT(HasFormula(D3854)),D3854&lt;&gt;"")</formula>
    </cfRule>
    <cfRule type="expression" dxfId="3" priority="8907">
      <formula>AND(NOT(HasFormula(XFD3852)),XFD3852&lt;&gt;"")</formula>
    </cfRule>
  </conditionalFormatting>
  <conditionalFormatting sqref="H3882:H3997">
    <cfRule type="expression" dxfId="3" priority="123">
      <formula>AND(NOT(HasFormula(XFD3882)),XFD3882&lt;&gt;"")</formula>
    </cfRule>
    <cfRule type="expression" dxfId="4" priority="122">
      <formula>AND(NOT(HasFormula(D3883)),D3883&lt;&gt;"")</formula>
    </cfRule>
  </conditionalFormatting>
  <conditionalFormatting sqref="H4067:H4086">
    <cfRule type="expression" dxfId="4" priority="107">
      <formula>AND(NOT(HasFormula(D4068)),D4068&lt;&gt;"")</formula>
    </cfRule>
    <cfRule type="expression" dxfId="3" priority="108">
      <formula>AND(NOT(HasFormula(XFD4067)),XFD4067&lt;&gt;"")</formula>
    </cfRule>
  </conditionalFormatting>
  <conditionalFormatting sqref="H4087:H4104">
    <cfRule type="expression" dxfId="4" priority="8936">
      <formula>AND(NOT(HasFormula(D4089)),D4089&lt;&gt;"")</formula>
    </cfRule>
    <cfRule type="expression" dxfId="3" priority="8937">
      <formula>AND(NOT(HasFormula(XFD4087)),XFD4087&lt;&gt;"")</formula>
    </cfRule>
  </conditionalFormatting>
  <conditionalFormatting sqref="H4156:H4158">
    <cfRule type="expression" dxfId="3" priority="64">
      <formula>AND(NOT(HasFormula(XFD4156)),XFD4156&lt;&gt;"")</formula>
    </cfRule>
    <cfRule type="expression" dxfId="4" priority="63">
      <formula>AND(NOT(HasFormula(D4157)),D4157&lt;&gt;"")</formula>
    </cfRule>
  </conditionalFormatting>
  <conditionalFormatting sqref="H4162:H4245">
    <cfRule type="expression" dxfId="3" priority="62">
      <formula>AND(NOT(HasFormula(XFD4162)),XFD4162&lt;&gt;"")</formula>
    </cfRule>
    <cfRule type="expression" dxfId="4" priority="61">
      <formula>AND(NOT(HasFormula(D4163)),D4163&lt;&gt;"")</formula>
    </cfRule>
  </conditionalFormatting>
  <conditionalFormatting sqref="H4402:H4403">
    <cfRule type="expression" dxfId="4" priority="59">
      <formula>AND(NOT(HasFormula(#REF!)),#REF!&lt;&gt;"")</formula>
    </cfRule>
    <cfRule type="expression" dxfId="3" priority="60">
      <formula>AND(NOT(HasFormula(XFD4402)),XFD4402&lt;&gt;"")</formula>
    </cfRule>
  </conditionalFormatting>
  <conditionalFormatting sqref="H4404:H4528">
    <cfRule type="expression" dxfId="3" priority="50">
      <formula>AND(NOT(HasFormula(XFD4404)),XFD4404&lt;&gt;"")</formula>
    </cfRule>
    <cfRule type="expression" dxfId="4" priority="49">
      <formula>AND(NOT(HasFormula(#REF!)),#REF!&lt;&gt;"")</formula>
    </cfRule>
  </conditionalFormatting>
  <conditionalFormatting sqref="H4547:H4601">
    <cfRule type="expression" dxfId="3" priority="46">
      <formula>AND(NOT(HasFormula(XFD4547)),XFD4547&lt;&gt;"")</formula>
    </cfRule>
    <cfRule type="expression" dxfId="4" priority="45">
      <formula>AND(NOT(HasFormula(D4548)),D4548&lt;&gt;"")</formula>
    </cfRule>
  </conditionalFormatting>
  <conditionalFormatting sqref="H4658:H4659">
    <cfRule type="expression" dxfId="4" priority="9107">
      <formula>AND(NOT(HasFormula(D4660)),D4660&lt;&gt;"")</formula>
    </cfRule>
    <cfRule type="expression" dxfId="3" priority="9108">
      <formula>AND(NOT(HasFormula(XFD4658)),XFD4658&lt;&gt;"")</formula>
    </cfRule>
  </conditionalFormatting>
  <conditionalFormatting sqref="H4726:H4736">
    <cfRule type="expression" dxfId="4" priority="6">
      <formula>AND(NOT(HasFormula(#REF!)),#REF!&lt;&gt;"")</formula>
    </cfRule>
    <cfRule type="expression" dxfId="3" priority="7">
      <formula>AND(NOT(HasFormula(XFD4726)),XFD4726&lt;&gt;"")</formula>
    </cfRule>
  </conditionalFormatting>
  <conditionalFormatting sqref="H1047549:H1048576">
    <cfRule type="expression" dxfId="4" priority="7662">
      <formula>AND(NOT(HasFormula(D1)),D1&lt;&gt;"")</formula>
    </cfRule>
    <cfRule type="expression" dxfId="3" priority="7663">
      <formula>AND(NOT(HasFormula(XFD1047549)),XFD1047549&lt;&gt;"")</formula>
    </cfRule>
  </conditionalFormatting>
  <conditionalFormatting sqref="L880:L881">
    <cfRule type="containsText" dxfId="1" priority="1660" operator="between" text="送货车型9.6米">
      <formula>NOT(ISERROR(SEARCH("送货车型9.6米",L880)))</formula>
    </cfRule>
  </conditionalFormatting>
  <conditionalFormatting sqref="L917:L918">
    <cfRule type="containsText" dxfId="1" priority="1655" operator="between" text="送货车型9.6米">
      <formula>NOT(ISERROR(SEARCH("送货车型9.6米",L917)))</formula>
    </cfRule>
  </conditionalFormatting>
  <conditionalFormatting sqref="L968:L969">
    <cfRule type="containsText" dxfId="1" priority="1560" operator="between" text="送货车型9.6米">
      <formula>NOT(ISERROR(SEARCH("送货车型9.6米",L968)))</formula>
    </cfRule>
  </conditionalFormatting>
  <conditionalFormatting sqref="L1000:L1002">
    <cfRule type="containsText" dxfId="1" priority="1337" operator="between" text="送货车型9.6米">
      <formula>NOT(ISERROR(SEARCH("送货车型9.6米",L1000)))</formula>
    </cfRule>
  </conditionalFormatting>
  <conditionalFormatting sqref="L1069:L1137">
    <cfRule type="containsText" dxfId="1" priority="1149" operator="between" text="送货车型9.6米">
      <formula>NOT(ISERROR(SEARCH("送货车型9.6米",L1069)))</formula>
    </cfRule>
  </conditionalFormatting>
  <conditionalFormatting sqref="M887:M904">
    <cfRule type="containsText" dxfId="1" priority="1670" operator="between" text="送货车型9.6米">
      <formula>NOT(ISERROR(SEARCH("送货车型9.6米",M887)))</formula>
    </cfRule>
  </conditionalFormatting>
  <conditionalFormatting sqref="M1599:M1601">
    <cfRule type="containsText" dxfId="1" priority="888" operator="between" text="送货车型9.6米">
      <formula>NOT(ISERROR(SEARCH("送货车型9.6米",M1599)))</formula>
    </cfRule>
  </conditionalFormatting>
  <conditionalFormatting sqref="M1636:M1637">
    <cfRule type="containsText" dxfId="1" priority="851" operator="between" text="送货车型9.6米">
      <formula>NOT(ISERROR(SEARCH("送货车型9.6米",M1636)))</formula>
    </cfRule>
  </conditionalFormatting>
  <conditionalFormatting sqref="M1638:M1643">
    <cfRule type="containsText" dxfId="1" priority="850" operator="between" text="送货车型9.6米">
      <formula>NOT(ISERROR(SEARCH("送货车型9.6米",M1638)))</formula>
    </cfRule>
  </conditionalFormatting>
  <conditionalFormatting sqref="M1644:M1645">
    <cfRule type="containsText" dxfId="1" priority="849" operator="between" text="送货车型9.6米">
      <formula>NOT(ISERROR(SEARCH("送货车型9.6米",M1644)))</formula>
    </cfRule>
  </conditionalFormatting>
  <conditionalFormatting sqref="M1646:M1649">
    <cfRule type="containsText" dxfId="1" priority="848" operator="between" text="送货车型9.6米">
      <formula>NOT(ISERROR(SEARCH("送货车型9.6米",M1646)))</formula>
    </cfRule>
  </conditionalFormatting>
  <conditionalFormatting sqref="M1665:M1685">
    <cfRule type="containsText" dxfId="1" priority="817" operator="between" text="送货车型9.6米">
      <formula>NOT(ISERROR(SEARCH("送货车型9.6米",M1665)))</formula>
    </cfRule>
  </conditionalFormatting>
  <conditionalFormatting sqref="M1871:M1880">
    <cfRule type="containsText" dxfId="1" priority="785" operator="between" text="送货车型9.6米">
      <formula>NOT(ISERROR(SEARCH("送货车型9.6米",M1871)))</formula>
    </cfRule>
  </conditionalFormatting>
  <conditionalFormatting sqref="M1883:M1899">
    <cfRule type="containsText" dxfId="1" priority="786" operator="between" text="送货车型9.6米">
      <formula>NOT(ISERROR(SEARCH("送货车型9.6米",M1883)))</formula>
    </cfRule>
  </conditionalFormatting>
  <conditionalFormatting sqref="M1908:M1925">
    <cfRule type="containsText" dxfId="1" priority="709" operator="between" text="送货车型9.6米">
      <formula>NOT(ISERROR(SEARCH("送货车型9.6米",M1908)))</formula>
    </cfRule>
  </conditionalFormatting>
  <conditionalFormatting sqref="M1936:M1939">
    <cfRule type="containsText" dxfId="1" priority="678" operator="between" text="送货车型9.6米">
      <formula>NOT(ISERROR(SEARCH("送货车型9.6米",M1936)))</formula>
    </cfRule>
  </conditionalFormatting>
  <conditionalFormatting sqref="M1967:M1986">
    <cfRule type="containsText" dxfId="1" priority="676" operator="between" text="送货车型9.6米">
      <formula>NOT(ISERROR(SEARCH("送货车型9.6米",M1967)))</formula>
    </cfRule>
  </conditionalFormatting>
  <conditionalFormatting sqref="M2234:M2237">
    <cfRule type="containsText" dxfId="1" priority="575" operator="between" text="送货车型9.6米">
      <formula>NOT(ISERROR(SEARCH("送货车型9.6米",M2234)))</formula>
    </cfRule>
  </conditionalFormatting>
  <conditionalFormatting sqref="M2239:M2246">
    <cfRule type="containsText" dxfId="1" priority="574" operator="between" text="送货车型9.6米">
      <formula>NOT(ISERROR(SEARCH("送货车型9.6米",M2239)))</formula>
    </cfRule>
  </conditionalFormatting>
  <conditionalFormatting sqref="M2271:M2277">
    <cfRule type="containsText" dxfId="1" priority="560" operator="between" text="送货车型9.6米">
      <formula>NOT(ISERROR(SEARCH("送货车型9.6米",M2271)))</formula>
    </cfRule>
  </conditionalFormatting>
  <conditionalFormatting sqref="M2300:M2305">
    <cfRule type="containsText" dxfId="1" priority="554" operator="between" text="送货车型9.6米">
      <formula>NOT(ISERROR(SEARCH("送货车型9.6米",M2300)))</formula>
    </cfRule>
  </conditionalFormatting>
  <conditionalFormatting sqref="M2306:M2337">
    <cfRule type="containsText" dxfId="1" priority="537" operator="between" text="送货车型9.6米">
      <formula>NOT(ISERROR(SEARCH("送货车型9.6米",M2306)))</formula>
    </cfRule>
  </conditionalFormatting>
  <conditionalFormatting sqref="M2338:M2342">
    <cfRule type="containsText" dxfId="1" priority="524" operator="between" text="送货车型9.6米">
      <formula>NOT(ISERROR(SEARCH("送货车型9.6米",M2338)))</formula>
    </cfRule>
  </conditionalFormatting>
  <conditionalFormatting sqref="M2343:M2348">
    <cfRule type="containsText" dxfId="1" priority="522" operator="between" text="送货车型9.6米">
      <formula>NOT(ISERROR(SEARCH("送货车型9.6米",M2343)))</formula>
    </cfRule>
  </conditionalFormatting>
  <conditionalFormatting sqref="M2360:M2428">
    <cfRule type="containsText" dxfId="1" priority="494" operator="between" text="送货车型9.6米">
      <formula>NOT(ISERROR(SEARCH("送货车型9.6米",M2360)))</formula>
    </cfRule>
  </conditionalFormatting>
  <conditionalFormatting sqref="M3043:M3048">
    <cfRule type="containsText" dxfId="1" priority="272" operator="between" text="送货车型9.6米">
      <formula>NOT(ISERROR(SEARCH("送货车型9.6米",M3043)))</formula>
    </cfRule>
  </conditionalFormatting>
  <conditionalFormatting sqref="M3052:M3053">
    <cfRule type="containsText" dxfId="1" priority="271" operator="between" text="送货车型9.6米">
      <formula>NOT(ISERROR(SEARCH("送货车型9.6米",M3052)))</formula>
    </cfRule>
  </conditionalFormatting>
  <conditionalFormatting sqref="M3090:M3096">
    <cfRule type="containsText" dxfId="1" priority="240" operator="between" text="送货车型9.6米">
      <formula>NOT(ISERROR(SEARCH("送货车型9.6米",M3090)))</formula>
    </cfRule>
  </conditionalFormatting>
  <conditionalFormatting sqref="N888:N904">
    <cfRule type="containsText" dxfId="1" priority="1682" operator="between" text="送货车型9.6米">
      <formula>NOT(ISERROR(SEARCH("送货车型9.6米",N888)))</formula>
    </cfRule>
  </conditionalFormatting>
  <conditionalFormatting sqref="O955:O996">
    <cfRule type="containsText" dxfId="1" priority="1347" operator="between" text="送货车型9.6米">
      <formula>NOT(ISERROR(SEARCH("送货车型9.6米",O955)))</formula>
    </cfRule>
  </conditionalFormatting>
  <conditionalFormatting sqref="P598:P692">
    <cfRule type="expression" dxfId="2" priority="1833">
      <formula>P598&gt;0</formula>
    </cfRule>
  </conditionalFormatting>
  <conditionalFormatting sqref="P751:P773">
    <cfRule type="expression" dxfId="2" priority="1733">
      <formula>P751&gt;0</formula>
    </cfRule>
  </conditionalFormatting>
  <conditionalFormatting sqref="P812:P1315">
    <cfRule type="expression" dxfId="2" priority="1036">
      <formula>P812&gt;0</formula>
    </cfRule>
  </conditionalFormatting>
  <conditionalFormatting sqref="P1402:P1524">
    <cfRule type="expression" dxfId="2" priority="1034">
      <formula>P1402&gt;0</formula>
    </cfRule>
  </conditionalFormatting>
  <conditionalFormatting sqref="C1:C1588 C1626:C1844 C1846:C1907 C1967:C2042 C2047:C2052 C2087:C2219 C2247:C2264 C2278:C2305 C2429:C2575 C2582:C2705 C2843:C2948 C3103:C3183 C3262:C3346 C3348:C4066 C4069:C4138 C4246:C4743 C4785:C1048576">
    <cfRule type="timePeriod" dxfId="7" priority="910" timePeriod="yesterday">
      <formula>FLOOR(C1,1)=TODAY()-1</formula>
    </cfRule>
  </conditionalFormatting>
  <conditionalFormatting sqref="D2:E1400 D1403:E1404 D1407:E1418 D1422:E1427 D1429:E1430 D1432:E1433 D1436:E1486 D1488:E1496 E1 I1:L1 H2:L1401 E1401">
    <cfRule type="expression" dxfId="4" priority="1040">
      <formula>AND(NOT(HasFormula(XFD2)),XFD2&lt;&gt;"")</formula>
    </cfRule>
  </conditionalFormatting>
  <conditionalFormatting sqref="E1 I1:L1 H2:L1401 D2:E1400 E1401 D1403:E1404 D1407:E1418 D1422:E1427 D1429:E1430 D1432:E1433 D1436:E1486 D1488:E1496">
    <cfRule type="expression" dxfId="3" priority="1041">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10"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1048576">
    <cfRule type="expression" dxfId="2" priority="904">
      <formula>AND(NOT(_xlfn.ISFORMULA(D2)),D2&lt;&gt;"")</formula>
    </cfRule>
  </conditionalFormatting>
  <conditionalFormatting sqref="L13:O14">
    <cfRule type="containsText" dxfId="1" priority="1950" operator="between" text="送货车型9.6米">
      <formula>NOT(ISERROR(SEARCH("送货车型9.6米",L13)))</formula>
    </cfRule>
  </conditionalFormatting>
  <conditionalFormatting sqref="L18:O18 L21:O21 L23:O23">
    <cfRule type="containsText" dxfId="1" priority="1949" operator="between" text="送货车型9.6米">
      <formula>NOT(ISERROR(SEARCH("送货车型9.6米",L18)))</formula>
    </cfRule>
  </conditionalFormatting>
  <conditionalFormatting sqref="L27:O28">
    <cfRule type="containsText" dxfId="1" priority="1946" operator="between" text="送货车型9.6米">
      <formula>NOT(ISERROR(SEARCH("送货车型9.6米",L27)))</formula>
    </cfRule>
  </conditionalFormatting>
  <conditionalFormatting sqref="L174:O176">
    <cfRule type="containsText" dxfId="1" priority="1927" operator="between" text="送货车型9.6米">
      <formula>NOT(ISERROR(SEARCH("送货车型9.6米",L174)))</formula>
    </cfRule>
  </conditionalFormatting>
  <conditionalFormatting sqref="L185:O188">
    <cfRule type="containsText" dxfId="1" priority="1924" operator="between" text="送货车型9.6米">
      <formula>NOT(ISERROR(SEARCH("送货车型9.6米",L185)))</formula>
    </cfRule>
  </conditionalFormatting>
  <conditionalFormatting sqref="L200:O201">
    <cfRule type="containsText" dxfId="1" priority="1921" operator="between" text="送货车型9.6米">
      <formula>NOT(ISERROR(SEARCH("送货车型9.6米",L200)))</formula>
    </cfRule>
  </conditionalFormatting>
  <conditionalFormatting sqref="M318:O335">
    <cfRule type="containsText" dxfId="1" priority="1889" operator="between" text="送货车型9.6米">
      <formula>NOT(ISERROR(SEARCH("送货车型9.6米",M318)))</formula>
    </cfRule>
  </conditionalFormatting>
  <conditionalFormatting sqref="M351:O382">
    <cfRule type="containsText" dxfId="1" priority="1854" operator="between" text="送货车型9.6米">
      <formula>NOT(ISERROR(SEARCH("送货车型9.6米",M351)))</formula>
    </cfRule>
  </conditionalFormatting>
  <conditionalFormatting sqref="M391:O397">
    <cfRule type="containsText" dxfId="1" priority="1848"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1048576">
    <cfRule type="containsText" dxfId="6" priority="1063" operator="between" text="12m">
      <formula>NOT(ISERROR(SEARCH("12m",F613)))</formula>
    </cfRule>
    <cfRule type="containsText" dxfId="5" priority="1064" operator="between" text="HRB500E">
      <formula>NOT(ISERROR(SEARCH("HRB500E",F613)))</formula>
    </cfRule>
  </conditionalFormatting>
  <conditionalFormatting sqref="M689:O696">
    <cfRule type="containsText" dxfId="1" priority="1829" operator="between" text="送货车型9.6米">
      <formula>NOT(ISERROR(SEARCH("送货车型9.6米",M689)))</formula>
    </cfRule>
  </conditionalFormatting>
  <conditionalFormatting sqref="M700:O717">
    <cfRule type="containsText" dxfId="1" priority="1822" operator="between" text="送货车型9.6米">
      <formula>NOT(ISERROR(SEARCH("送货车型9.6米",M700)))</formula>
    </cfRule>
  </conditionalFormatting>
  <conditionalFormatting sqref="M719:O758">
    <cfRule type="containsText" dxfId="1" priority="1754" operator="between" text="送货车型9.6米">
      <formula>NOT(ISERROR(SEARCH("送货车型9.6米",M719)))</formula>
    </cfRule>
  </conditionalFormatting>
  <conditionalFormatting sqref="M787:O800 O801:O803">
    <cfRule type="containsText" dxfId="1" priority="1746" operator="between" text="送货车型9.6米">
      <formula>NOT(ISERROR(SEARCH("送货车型9.6米",M787)))</formula>
    </cfRule>
  </conditionalFormatting>
  <conditionalFormatting sqref="M801:N802">
    <cfRule type="containsText" dxfId="1" priority="1743" operator="between" text="送货车型9.6米">
      <formula>NOT(ISERROR(SEARCH("送货车型9.6米",M801)))</formula>
    </cfRule>
  </conditionalFormatting>
  <conditionalFormatting sqref="M804:O811">
    <cfRule type="containsText" dxfId="1" priority="1741" operator="between" text="送货车型9.6米">
      <formula>NOT(ISERROR(SEARCH("送货车型9.6米",M804)))</formula>
    </cfRule>
  </conditionalFormatting>
  <conditionalFormatting sqref="M819:O833">
    <cfRule type="containsText" dxfId="1" priority="1723" operator="between" text="送货车型9.6米">
      <formula>NOT(ISERROR(SEARCH("送货车型9.6米",M819)))</formula>
    </cfRule>
  </conditionalFormatting>
  <conditionalFormatting sqref="M845:O855">
    <cfRule type="containsText" dxfId="1" priority="1711" operator="between" text="送货车型9.6米">
      <formula>NOT(ISERROR(SEARCH("送货车型9.6米",M845)))</formula>
    </cfRule>
  </conditionalFormatting>
  <conditionalFormatting sqref="L856:O857">
    <cfRule type="containsText" dxfId="1" priority="1715" operator="between" text="送货车型9.6米">
      <formula>NOT(ISERROR(SEARCH("送货车型9.6米",L856)))</formula>
    </cfRule>
  </conditionalFormatting>
  <conditionalFormatting sqref="M955:N994">
    <cfRule type="containsText" dxfId="1" priority="1647" operator="between" text="送货车型9.6米">
      <formula>NOT(ISERROR(SEARCH("送货车型9.6米",M955)))</formula>
    </cfRule>
  </conditionalFormatting>
  <conditionalFormatting sqref="L995:N996">
    <cfRule type="containsText" dxfId="1" priority="1348" operator="between" text="送货车型9.6米">
      <formula>NOT(ISERROR(SEARCH("送货车型9.6米",L995)))</formula>
    </cfRule>
  </conditionalFormatting>
  <conditionalFormatting sqref="M999:O1019">
    <cfRule type="containsText" dxfId="1" priority="1336" operator="between" text="送货车型9.6米">
      <formula>NOT(ISERROR(SEARCH("送货车型9.6米",M999)))</formula>
    </cfRule>
  </conditionalFormatting>
  <conditionalFormatting sqref="M1024:O1137">
    <cfRule type="containsText" dxfId="1" priority="1061" operator="between" text="送货车型9.6米">
      <formula>NOT(ISERROR(SEARCH("送货车型9.6米",M1024)))</formula>
    </cfRule>
  </conditionalFormatting>
  <conditionalFormatting sqref="L1138:O1503">
    <cfRule type="containsText" dxfId="1" priority="901" operator="between" text="送货车型9.6米">
      <formula>NOT(ISERROR(SEARCH("送货车型9.6米",L1138)))</formula>
    </cfRule>
  </conditionalFormatting>
  <conditionalFormatting sqref="E1402 H1402:L1402">
    <cfRule type="expression" dxfId="4" priority="7680">
      <formula>AND(NOT(HasFormula(#REF!)),#REF!&lt;&gt;"")</formula>
    </cfRule>
    <cfRule type="expression" dxfId="3" priority="7681">
      <formula>AND(NOT(HasFormula(XFA1402)),XFA1402&lt;&gt;"")</formula>
    </cfRule>
  </conditionalFormatting>
  <conditionalFormatting sqref="H1403:L1404 H1407:L1418 E1420 H1420:L1420">
    <cfRule type="expression" dxfId="4" priority="7658">
      <formula>AND(NOT(HasFormula(A1404)),A1404&lt;&gt;"")</formula>
    </cfRule>
    <cfRule type="expression" dxfId="3" priority="7659">
      <formula>AND(NOT(HasFormula(XFA1403)),XFA1403&lt;&gt;"")</formula>
    </cfRule>
  </conditionalFormatting>
  <conditionalFormatting sqref="D1405:E1406">
    <cfRule type="expression" dxfId="4" priority="7684">
      <formula>AND(NOT(HasFormula(XFD1407)),XFD1407&lt;&gt;"")</formula>
    </cfRule>
    <cfRule type="expression" dxfId="3" priority="7685">
      <formula>AND(NOT(HasFormula(XEZ1405)),XEZ1405&lt;&gt;"")</formula>
    </cfRule>
  </conditionalFormatting>
  <conditionalFormatting sqref="H1405:L1406">
    <cfRule type="expression" dxfId="3" priority="7687">
      <formula>AND(NOT(HasFormula(XFD1405)),XFD1405&lt;&gt;"")</formula>
    </cfRule>
    <cfRule type="expression" dxfId="4" priority="7686">
      <formula>AND(NOT(HasFormula(D1407)),D1407&lt;&gt;"")</formula>
    </cfRule>
  </conditionalFormatting>
  <conditionalFormatting sqref="E1421 H1421:L1421">
    <cfRule type="expression" dxfId="3" priority="7637">
      <formula>AND(NOT(HasFormula(XFA1421)),XFA1421&lt;&gt;"")</formula>
    </cfRule>
    <cfRule type="expression" dxfId="4" priority="7636">
      <formula>AND(NOT(HasFormula(A1429)),A1429&lt;&gt;"")</formula>
    </cfRule>
  </conditionalFormatting>
  <conditionalFormatting sqref="H1422:L1427 H1432:L1433">
    <cfRule type="expression" dxfId="3" priority="7631">
      <formula>AND(NOT(HasFormula(XFD1422)),XFD1422&lt;&gt;"")</formula>
    </cfRule>
    <cfRule type="expression" dxfId="4" priority="7630">
      <formula>AND(NOT(HasFormula(D1423)),D1423&lt;&gt;"")</formula>
    </cfRule>
  </conditionalFormatting>
  <conditionalFormatting sqref="D1428:E1428 D1431:E1431">
    <cfRule type="expression" dxfId="3" priority="7643">
      <formula>AND(NOT(HasFormula(XEZ1428)),XEZ1428&lt;&gt;"")</formula>
    </cfRule>
    <cfRule type="expression" dxfId="4" priority="7642">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1047548">
    <cfRule type="expression" dxfId="4" priority="7624">
      <formula>AND(NOT(HasFormula(D1430)),D1430&lt;&gt;"")</formula>
    </cfRule>
    <cfRule type="expression" dxfId="3" priority="7625">
      <formula>AND(NOT(HasFormula(XFD1429)),XFD1429&lt;&gt;"")</formula>
    </cfRule>
  </conditionalFormatting>
  <conditionalFormatting sqref="D1434:E1435">
    <cfRule type="expression" dxfId="3" priority="7633">
      <formula>AND(NOT(HasFormula(XEZ1434)),XEZ1434&lt;&gt;"")</formula>
    </cfRule>
    <cfRule type="expression" dxfId="4" priority="7632">
      <formula>AND(NOT(HasFormula(XFD1421)),XFD1421&lt;&gt;"")</formula>
    </cfRule>
  </conditionalFormatting>
  <conditionalFormatting sqref="H1434:L1435">
    <cfRule type="expression" dxfId="4" priority="7646">
      <formula>AND(NOT(HasFormula(D1429)),D1429&lt;&gt;"")</formula>
    </cfRule>
    <cfRule type="expression" dxfId="3" priority="7647">
      <formula>AND(NOT(HasFormula(XFD1434)),XFD1434&lt;&gt;"")</formula>
    </cfRule>
  </conditionalFormatting>
  <conditionalFormatting sqref="D1498:E1501">
    <cfRule type="expression" dxfId="4" priority="906">
      <formula>AND(NOT(HasFormula(XFD1499)),XFD1499&lt;&gt;"")</formula>
    </cfRule>
    <cfRule type="expression" dxfId="3" priority="908">
      <formula>AND(NOT(HasFormula(XEZ1498)),XEZ1498&lt;&gt;"")</formula>
    </cfRule>
  </conditionalFormatting>
  <conditionalFormatting sqref="H1498:L1501">
    <cfRule type="expression" dxfId="4" priority="918">
      <formula>AND(NOT(HasFormula(D1499)),D1499&lt;&gt;"")</formula>
    </cfRule>
    <cfRule type="expression" dxfId="3" priority="920">
      <formula>AND(NOT(HasFormula(XFD1498)),XFD1498&lt;&gt;"")</formula>
    </cfRule>
  </conditionalFormatting>
  <conditionalFormatting sqref="H1502:L1524">
    <cfRule type="expression" dxfId="3" priority="7705">
      <formula>AND(NOT(HasFormula(XFD1502)),XFD1502&lt;&gt;"")</formula>
    </cfRule>
    <cfRule type="expression" dxfId="4" priority="7704">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1047542">
    <cfRule type="expression" dxfId="3" priority="966">
      <formula>AND(NOT(HasFormula(XEZ1504)),XEZ1504&lt;&gt;"")</formula>
    </cfRule>
  </conditionalFormatting>
  <conditionalFormatting sqref="D1506:E1512">
    <cfRule type="expression" dxfId="4" priority="959">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1047542">
    <cfRule type="expression" dxfId="4" priority="949">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1048576">
    <cfRule type="containsText" dxfId="1" priority="903"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1047542">
    <cfRule type="expression" dxfId="4" priority="7723">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1047548 L4748 I4748:J4748 I4744:J4744 L4744">
    <cfRule type="expression" dxfId="4" priority="7720">
      <formula>AND(NOT(HasFormula(E1565)),E1565&lt;&gt;"")</formula>
    </cfRule>
    <cfRule type="expression" dxfId="3" priority="7721">
      <formula>AND(NOT(HasFormula(A1564)),A1564&lt;&gt;"")</formula>
    </cfRule>
  </conditionalFormatting>
  <conditionalFormatting sqref="D1589:E1604">
    <cfRule type="expression" dxfId="3" priority="893">
      <formula>AND(NOT(HasFormula(XEZ1589)),XEZ1589&lt;&gt;"")</formula>
    </cfRule>
  </conditionalFormatting>
  <conditionalFormatting sqref="I1589:L1604">
    <cfRule type="expression" dxfId="3" priority="899">
      <formula>AND(NOT(HasFormula(A1589)),A1589&lt;&gt;"")</formula>
    </cfRule>
    <cfRule type="expression" dxfId="4" priority="898">
      <formula>AND(NOT(HasFormula(E1590)),E1590&lt;&gt;"")</formula>
    </cfRule>
  </conditionalFormatting>
  <conditionalFormatting sqref="L1589:O1598 L1599:L1604 O1599:O1625">
    <cfRule type="containsText" dxfId="1" priority="889" operator="between" text="送货车型9.6米">
      <formula>NOT(ISERROR(SEARCH("送货车型9.6米",L1589)))</formula>
    </cfRule>
  </conditionalFormatting>
  <conditionalFormatting sqref="D1625 D1629">
    <cfRule type="expression" dxfId="4" priority="7751">
      <formula>AND(NOT(HasFormula(#REF!)),#REF!&lt;&gt;"")</formula>
    </cfRule>
  </conditionalFormatting>
  <conditionalFormatting sqref="E1625 E1629">
    <cfRule type="expression" dxfId="4" priority="7752">
      <formula>AND(NOT(HasFormula(#REF!)),#REF!&lt;&gt;"")</formula>
    </cfRule>
  </conditionalFormatting>
  <conditionalFormatting sqref="H1625 H1629">
    <cfRule type="expression" dxfId="4" priority="7749">
      <formula>AND(NOT(HasFormula(#REF!)),#REF!&lt;&gt;"")</formula>
    </cfRule>
    <cfRule type="expression" dxfId="3" priority="7750">
      <formula>AND(NOT(HasFormula(XFD1625)),XFD1625&lt;&gt;"")</formula>
    </cfRule>
  </conditionalFormatting>
  <conditionalFormatting sqref="I1625:L1625 I1629:L1629">
    <cfRule type="expression" dxfId="4" priority="7753">
      <formula>AND(NOT(HasFormula(#REF!)),#REF!&lt;&gt;"")</formula>
    </cfRule>
    <cfRule type="expression" dxfId="3" priority="7754">
      <formula>AND(NOT(HasFormula(A1625)),A1625&lt;&gt;"")</formula>
    </cfRule>
  </conditionalFormatting>
  <conditionalFormatting sqref="D1630:D1649 D1651:D1676 D1686:D1700">
    <cfRule type="expression" dxfId="4" priority="7757">
      <formula>AND(NOT(HasFormula(#REF!)),#REF!&lt;&gt;"")</formula>
    </cfRule>
  </conditionalFormatting>
  <conditionalFormatting sqref="E1630:E1649 E1651:E1676 E1686:E1700">
    <cfRule type="expression" dxfId="4" priority="7758">
      <formula>AND(NOT(HasFormula(#REF!)),#REF!&lt;&gt;"")</formula>
    </cfRule>
  </conditionalFormatting>
  <conditionalFormatting sqref="H1630:H1649 H1651:H1700">
    <cfRule type="expression" dxfId="4" priority="7755">
      <formula>AND(NOT(HasFormula(#REF!)),#REF!&lt;&gt;"")</formula>
    </cfRule>
    <cfRule type="expression" dxfId="3" priority="7756">
      <formula>AND(NOT(HasFormula(XFD1630)),XFD1630&lt;&gt;"")</formula>
    </cfRule>
  </conditionalFormatting>
  <conditionalFormatting sqref="I1630:L1649 I1651:L1676 I1686:L1700">
    <cfRule type="expression" dxfId="4" priority="7759">
      <formula>AND(NOT(HasFormula(#REF!)),#REF!&lt;&gt;"")</formula>
    </cfRule>
    <cfRule type="expression" dxfId="3" priority="7760">
      <formula>AND(NOT(HasFormula(A1630)),A1630&lt;&gt;"")</formula>
    </cfRule>
  </conditionalFormatting>
  <conditionalFormatting sqref="M1635:O1635 O1636:O1649 O1651:O1664 O1686:O1700">
    <cfRule type="containsText" dxfId="1" priority="852" operator="between" text="送货车型9.6米">
      <formula>NOT(ISERROR(SEARCH("送货车型9.6米",M1635)))</formula>
    </cfRule>
  </conditionalFormatting>
  <conditionalFormatting sqref="I1702:L1706">
    <cfRule type="expression" dxfId="4" priority="7765">
      <formula>AND(NOT(HasFormula(#REF!)),#REF!&lt;&gt;"")</formula>
    </cfRule>
    <cfRule type="expression" dxfId="3" priority="7766">
      <formula>AND(NOT(HasFormula(A1702)),A1702&lt;&gt;"")</formula>
    </cfRule>
  </conditionalFormatting>
  <conditionalFormatting sqref="I1708:L1740">
    <cfRule type="expression" dxfId="4" priority="7771">
      <formula>AND(NOT(HasFormula(#REF!)),#REF!&lt;&gt;"")</formula>
    </cfRule>
    <cfRule type="expression" dxfId="3" priority="7772">
      <formula>AND(NOT(HasFormula(A1708)),A1708&lt;&gt;"")</formula>
    </cfRule>
  </conditionalFormatting>
  <conditionalFormatting sqref="D1758 D1761">
    <cfRule type="expression" dxfId="4" priority="7781">
      <formula>AND(NOT(HasFormula(#REF!)),#REF!&lt;&gt;"")</formula>
    </cfRule>
  </conditionalFormatting>
  <conditionalFormatting sqref="E1758 E1761">
    <cfRule type="expression" dxfId="4" priority="7782">
      <formula>AND(NOT(HasFormula(#REF!)),#REF!&lt;&gt;"")</formula>
    </cfRule>
  </conditionalFormatting>
  <conditionalFormatting sqref="I1758:L1758 I1761:L1761 L1762:L1769">
    <cfRule type="expression" dxfId="4" priority="7783">
      <formula>AND(NOT(HasFormula(#REF!)),#REF!&lt;&gt;"")</formula>
    </cfRule>
    <cfRule type="expression" dxfId="3" priority="7784">
      <formula>AND(NOT(HasFormula(A1758)),A1758&lt;&gt;"")</formula>
    </cfRule>
  </conditionalFormatting>
  <conditionalFormatting sqref="I1762:K1769">
    <cfRule type="expression" dxfId="4" priority="7777">
      <formula>AND(NOT(HasFormula(#REF!)),#REF!&lt;&gt;"")</formula>
    </cfRule>
    <cfRule type="expression" dxfId="3" priority="7778">
      <formula>AND(NOT(HasFormula(A1762)),A1762&lt;&gt;"")</formula>
    </cfRule>
  </conditionalFormatting>
  <conditionalFormatting sqref="D1881:E1882">
    <cfRule type="expression" dxfId="3" priority="791">
      <formula>AND(NOT(HasFormula(XEZ1881)),XEZ1881&lt;&gt;"")</formula>
    </cfRule>
  </conditionalFormatting>
  <conditionalFormatting sqref="I1881:L1882">
    <cfRule type="expression" dxfId="3" priority="797">
      <formula>AND(NOT(HasFormula(A1881)),A1881&lt;&gt;"")</formula>
    </cfRule>
    <cfRule type="expression" dxfId="4" priority="796">
      <formula>AND(NOT(HasFormula(E1882)),E1882&lt;&gt;"")</formula>
    </cfRule>
  </conditionalFormatting>
  <conditionalFormatting sqref="L1881:O1882">
    <cfRule type="containsText" dxfId="1" priority="787" operator="between" text="送货车型9.6米">
      <formula>NOT(ISERROR(SEARCH("送货车型9.6米",L1881)))</formula>
    </cfRule>
  </conditionalFormatting>
  <conditionalFormatting sqref="C1908:C1935 C1940:C1961">
    <cfRule type="timePeriod" dxfId="7" priority="743" timePeriod="yesterday">
      <formula>FLOOR(C1908,1)=TODAY()-1</formula>
    </cfRule>
  </conditionalFormatting>
  <conditionalFormatting sqref="L1908 N1908:O1908">
    <cfRule type="containsText" dxfId="1" priority="720" operator="between" text="送货车型9.6米">
      <formula>NOT(ISERROR(SEARCH("送货车型9.6米",L1908)))</formula>
    </cfRule>
  </conditionalFormatting>
  <conditionalFormatting sqref="L1909 N1909:O1909">
    <cfRule type="containsText" dxfId="1" priority="719" operator="between" text="送货车型9.6米">
      <formula>NOT(ISERROR(SEARCH("送货车型9.6米",L1909)))</formula>
    </cfRule>
  </conditionalFormatting>
  <conditionalFormatting sqref="L1910 N1910:O1910">
    <cfRule type="containsText" dxfId="1" priority="718" operator="between" text="送货车型9.6米">
      <formula>NOT(ISERROR(SEARCH("送货车型9.6米",L1910)))</formula>
    </cfRule>
  </conditionalFormatting>
  <conditionalFormatting sqref="L1911 N1911:O1911">
    <cfRule type="containsText" dxfId="1" priority="717" operator="between" text="送货车型9.6米">
      <formula>NOT(ISERROR(SEARCH("送货车型9.6米",L1911)))</formula>
    </cfRule>
  </conditionalFormatting>
  <conditionalFormatting sqref="L1912 N1912:O1912">
    <cfRule type="containsText" dxfId="1" priority="716" operator="between" text="送货车型9.6米">
      <formula>NOT(ISERROR(SEARCH("送货车型9.6米",L1912)))</formula>
    </cfRule>
  </conditionalFormatting>
  <conditionalFormatting sqref="L1913 N1913:O1913">
    <cfRule type="containsText" dxfId="1" priority="715" operator="between" text="送货车型9.6米">
      <formula>NOT(ISERROR(SEARCH("送货车型9.6米",L1913)))</formula>
    </cfRule>
  </conditionalFormatting>
  <conditionalFormatting sqref="L1914 N1914:O1914">
    <cfRule type="containsText" dxfId="1" priority="714" operator="between" text="送货车型9.6米">
      <formula>NOT(ISERROR(SEARCH("送货车型9.6米",L1914)))</formula>
    </cfRule>
  </conditionalFormatting>
  <conditionalFormatting sqref="L1915 N1915:O1915">
    <cfRule type="containsText" dxfId="1" priority="713" operator="between" text="送货车型9.6米">
      <formula>NOT(ISERROR(SEARCH("送货车型9.6米",L1915)))</formula>
    </cfRule>
  </conditionalFormatting>
  <conditionalFormatting sqref="L1916 N1916:O1916">
    <cfRule type="containsText" dxfId="1" priority="712" operator="between" text="送货车型9.6米">
      <formula>NOT(ISERROR(SEARCH("送货车型9.6米",L1916)))</formula>
    </cfRule>
  </conditionalFormatting>
  <conditionalFormatting sqref="L1917 N1917:O1917">
    <cfRule type="containsText" dxfId="1" priority="711" operator="between" text="送货车型9.6米">
      <formula>NOT(ISERROR(SEARCH("送货车型9.6米",L1917)))</formula>
    </cfRule>
  </conditionalFormatting>
  <conditionalFormatting sqref="L1918 N1918:O1918">
    <cfRule type="containsText" dxfId="1" priority="710" operator="between" text="送货车型9.6米">
      <formula>NOT(ISERROR(SEARCH("送货车型9.6米",L1918)))</formula>
    </cfRule>
  </conditionalFormatting>
  <conditionalFormatting sqref="D1919:D1935 D1940:D1961">
    <cfRule type="expression" dxfId="2" priority="746">
      <formula>AND(NOT(_xlfn.ISFORMULA(D1919)),D1919&lt;&gt;"")</formula>
    </cfRule>
  </conditionalFormatting>
  <conditionalFormatting sqref="D1919:E1935 D1940:E1961">
    <cfRule type="expression" dxfId="3" priority="749">
      <formula>AND(NOT(HasFormula(XEZ1919)),XEZ1919&lt;&gt;"")</formula>
    </cfRule>
  </conditionalFormatting>
  <conditionalFormatting sqref="J1919:L1921 I1922:L1924">
    <cfRule type="expression" dxfId="3" priority="755">
      <formula>AND(NOT(HasFormula(A1919)),A1919&lt;&gt;"")</formula>
    </cfRule>
    <cfRule type="expression" dxfId="4" priority="754">
      <formula>AND(NOT(HasFormula(E1920)),E1920&lt;&gt;"")</formula>
    </cfRule>
  </conditionalFormatting>
  <conditionalFormatting sqref="L1919:L1961 N1919:O1935 O1936:O1986 N1940:N1966">
    <cfRule type="containsText" dxfId="1" priority="745" operator="between" text="送货车型9.6米">
      <formula>NOT(ISERROR(SEARCH("送货车型9.6米",L1919)))</formula>
    </cfRule>
  </conditionalFormatting>
  <conditionalFormatting sqref="D1925:D1935 D1940:D1961">
    <cfRule type="expression" dxfId="4" priority="759">
      <formula>AND(NOT(HasFormula(#REF!)),#REF!&lt;&gt;"")</formula>
    </cfRule>
  </conditionalFormatting>
  <conditionalFormatting sqref="E1925:E1935 E1940:E1961">
    <cfRule type="expression" dxfId="4" priority="760">
      <formula>AND(NOT(HasFormula(#REF!)),#REF!&lt;&gt;"")</formula>
    </cfRule>
  </conditionalFormatting>
  <conditionalFormatting sqref="I1925:L1961">
    <cfRule type="expression" dxfId="3" priority="762">
      <formula>AND(NOT(HasFormula(A1925)),A1925&lt;&gt;"")</formula>
    </cfRule>
    <cfRule type="expression" dxfId="4" priority="761">
      <formula>AND(NOT(HasFormula(#REF!)),#REF!&lt;&gt;"")</formula>
    </cfRule>
  </conditionalFormatting>
  <conditionalFormatting sqref="M1926:M1935 M1940:M1966">
    <cfRule type="containsText" dxfId="1" priority="744" operator="between" text="送货车型9.6米">
      <formula>NOT(ISERROR(SEARCH("送货车型9.6米",M1926)))</formula>
    </cfRule>
  </conditionalFormatting>
  <conditionalFormatting sqref="I2053:L2054">
    <cfRule type="expression" dxfId="4" priority="7819">
      <formula>AND(NOT(HasFormula(#REF!)),#REF!&lt;&gt;"")</formula>
    </cfRule>
    <cfRule type="expression" dxfId="3" priority="7820">
      <formula>AND(NOT(HasFormula(A2053)),A2053&lt;&gt;"")</formula>
    </cfRule>
  </conditionalFormatting>
  <conditionalFormatting sqref="I2056:L2057">
    <cfRule type="expression" dxfId="4" priority="7825">
      <formula>AND(NOT(HasFormula(#REF!)),#REF!&lt;&gt;"")</formula>
    </cfRule>
    <cfRule type="expression" dxfId="3" priority="7826">
      <formula>AND(NOT(HasFormula(A2056)),A2056&lt;&gt;"")</formula>
    </cfRule>
  </conditionalFormatting>
  <conditionalFormatting sqref="D2058:E2086">
    <cfRule type="expression" dxfId="3" priority="670">
      <formula>AND(NOT(HasFormula(XEZ2058)),XEZ2058&lt;&gt;"")</formula>
    </cfRule>
  </conditionalFormatting>
  <conditionalFormatting sqref="I2090:L2108">
    <cfRule type="expression" dxfId="4" priority="7842">
      <formula>AND(NOT(HasFormula(#REF!)),#REF!&lt;&gt;"")</formula>
    </cfRule>
    <cfRule type="expression" dxfId="3" priority="7843">
      <formula>AND(NOT(HasFormula(A2090)),A2090&lt;&gt;"")</formula>
    </cfRule>
  </conditionalFormatting>
  <conditionalFormatting sqref="I2110:L2111">
    <cfRule type="expression" dxfId="4" priority="7848">
      <formula>AND(NOT(HasFormula(E2119)),E2119&lt;&gt;"")</formula>
    </cfRule>
    <cfRule type="expression" dxfId="3" priority="7849">
      <formula>AND(NOT(HasFormula(A2110)),A2110&lt;&gt;"")</formula>
    </cfRule>
  </conditionalFormatting>
  <conditionalFormatting sqref="I2112:L2118">
    <cfRule type="expression" dxfId="4" priority="7860">
      <formula>AND(NOT(HasFormula(E2129)),E2129&lt;&gt;"")</formula>
    </cfRule>
    <cfRule type="expression" dxfId="3" priority="7861">
      <formula>AND(NOT(HasFormula(A2112)),A2112&lt;&gt;"")</formula>
    </cfRule>
  </conditionalFormatting>
  <conditionalFormatting sqref="I2120:L2126">
    <cfRule type="expression" dxfId="4" priority="7866">
      <formula>AND(NOT(HasFormula(E2129)),E2129&lt;&gt;"")</formula>
    </cfRule>
    <cfRule type="expression" dxfId="3" priority="7867">
      <formula>AND(NOT(HasFormula(A2120)),A2120&lt;&gt;"")</formula>
    </cfRule>
  </conditionalFormatting>
  <conditionalFormatting sqref="M2120:O2128">
    <cfRule type="containsText" dxfId="1" priority="645" operator="between" text="送货车型9.6米">
      <formula>NOT(ISERROR(SEARCH("送货车型9.6米",M2120)))</formula>
    </cfRule>
  </conditionalFormatting>
  <conditionalFormatting sqref="I2127:L2128">
    <cfRule type="expression" dxfId="4" priority="7878">
      <formula>AND(NOT(HasFormula(#REF!)),#REF!&lt;&gt;"")</formula>
    </cfRule>
    <cfRule type="expression" dxfId="3" priority="7879">
      <formula>AND(NOT(HasFormula(A2127)),A2127&lt;&gt;"")</formula>
    </cfRule>
  </conditionalFormatting>
  <conditionalFormatting sqref="I2138:L2139">
    <cfRule type="expression" dxfId="4" priority="7884">
      <formula>AND(NOT(HasFormula(#REF!)),#REF!&lt;&gt;"")</formula>
    </cfRule>
    <cfRule type="expression" dxfId="3" priority="7885">
      <formula>AND(NOT(HasFormula(A2138)),A2138&lt;&gt;"")</formula>
    </cfRule>
  </conditionalFormatting>
  <conditionalFormatting sqref="I2165:L2166">
    <cfRule type="expression" dxfId="4" priority="7890">
      <formula>AND(NOT(HasFormula(#REF!)),#REF!&lt;&gt;"")</formula>
    </cfRule>
    <cfRule type="expression" dxfId="3" priority="7891">
      <formula>AND(NOT(HasFormula(A2165)),A2165&lt;&gt;"")</formula>
    </cfRule>
  </conditionalFormatting>
  <conditionalFormatting sqref="H2201:H2218 H2234:H2244 H2220:H2232">
    <cfRule type="expression" dxfId="4" priority="578">
      <formula>AND(NOT(HasFormula(D2202)),D2202&lt;&gt;"")</formula>
    </cfRule>
    <cfRule type="expression" dxfId="3" priority="579">
      <formula>AND(NOT(HasFormula(XFD2201)),XFD2201&lt;&gt;"")</formula>
    </cfRule>
  </conditionalFormatting>
  <conditionalFormatting sqref="H2219 H2233">
    <cfRule type="expression" dxfId="4" priority="8010">
      <formula>AND(NOT(HasFormula(#REF!)),#REF!&lt;&gt;"")</formula>
    </cfRule>
    <cfRule type="expression" dxfId="3" priority="8011">
      <formula>AND(NOT(HasFormula(XFD2219)),XFD2219&lt;&gt;"")</formula>
    </cfRule>
  </conditionalFormatting>
  <conditionalFormatting sqref="I2225:L2226">
    <cfRule type="expression" dxfId="4" priority="8008">
      <formula>AND(NOT(HasFormula(E2227)),E2227&lt;&gt;"")</formula>
    </cfRule>
    <cfRule type="expression" dxfId="3" priority="8009">
      <formula>AND(NOT(HasFormula(A2225)),A2225&lt;&gt;"")</formula>
    </cfRule>
  </conditionalFormatting>
  <conditionalFormatting sqref="D2234:E2237">
    <cfRule type="expression" dxfId="3" priority="585">
      <formula>AND(NOT(HasFormula(XEZ2234)),XEZ2234&lt;&gt;"")</formula>
    </cfRule>
  </conditionalFormatting>
  <conditionalFormatting sqref="I2234:L2237">
    <cfRule type="expression" dxfId="4" priority="590">
      <formula>AND(NOT(HasFormula(E2235)),E2235&lt;&gt;"")</formula>
    </cfRule>
    <cfRule type="expression" dxfId="3" priority="591">
      <formula>AND(NOT(HasFormula(A2234)),A2234&lt;&gt;"")</formula>
    </cfRule>
  </conditionalFormatting>
  <conditionalFormatting sqref="L2234:L2237 N2234:O2237">
    <cfRule type="containsText" dxfId="1" priority="581" operator="between" text="送货车型9.6米">
      <formula>NOT(ISERROR(SEARCH("送货车型9.6米",L2234)))</formula>
    </cfRule>
  </conditionalFormatting>
  <conditionalFormatting sqref="I2247:L2249">
    <cfRule type="expression" dxfId="4" priority="8020">
      <formula>AND(NOT(HasFormula(E2252)),E2252&lt;&gt;"")</formula>
    </cfRule>
    <cfRule type="expression" dxfId="3" priority="8021">
      <formula>AND(NOT(HasFormula(A2247)),A2247&lt;&gt;"")</formula>
    </cfRule>
  </conditionalFormatting>
  <conditionalFormatting sqref="D2270:E2277">
    <cfRule type="expression" dxfId="3" priority="568">
      <formula>AND(NOT(HasFormula(XEZ2270)),XEZ2270&lt;&gt;"")</formula>
    </cfRule>
  </conditionalFormatting>
  <conditionalFormatting sqref="I2270:L2277">
    <cfRule type="expression" dxfId="4" priority="571">
      <formula>AND(NOT(HasFormula(E2271)),E2271&lt;&gt;"")</formula>
    </cfRule>
    <cfRule type="expression" dxfId="3" priority="572">
      <formula>AND(NOT(HasFormula(A2270)),A2270&lt;&gt;"")</formula>
    </cfRule>
  </conditionalFormatting>
  <conditionalFormatting sqref="L2270:L2277 N2270:O2277">
    <cfRule type="containsText" dxfId="1" priority="565" operator="between" text="送货车型9.6米">
      <formula>NOT(ISERROR(SEARCH("送货车型9.6米",L2270)))</formula>
    </cfRule>
  </conditionalFormatting>
  <conditionalFormatting sqref="H2306:H2322 H2324:H2335">
    <cfRule type="expression" dxfId="4" priority="538">
      <formula>AND(NOT(HasFormula(D2307)),D2307&lt;&gt;"")</formula>
    </cfRule>
    <cfRule type="expression" dxfId="3" priority="539">
      <formula>AND(NOT(HasFormula(XFD2306)),XFD2306&lt;&gt;"")</formula>
    </cfRule>
  </conditionalFormatting>
  <conditionalFormatting sqref="N2337:O2337 L2337">
    <cfRule type="containsText" dxfId="1" priority="542" operator="between" text="送货车型9.6米">
      <formula>NOT(ISERROR(SEARCH("送货车型9.6米",L2337)))</formula>
    </cfRule>
  </conditionalFormatting>
  <conditionalFormatting sqref="N2338:O2338 L2338">
    <cfRule type="containsText" dxfId="1" priority="526" operator="between" text="送货车型9.6米">
      <formula>NOT(ISERROR(SEARCH("送货车型9.6米",L2338)))</formula>
    </cfRule>
  </conditionalFormatting>
  <conditionalFormatting sqref="D2349:E2349 E2350:E2351">
    <cfRule type="expression" dxfId="3" priority="514">
      <formula>AND(NOT(HasFormula(XEZ2349)),XEZ2349&lt;&gt;"")</formula>
    </cfRule>
  </conditionalFormatting>
  <conditionalFormatting sqref="N2349:O2349 L2349">
    <cfRule type="containsText" dxfId="1" priority="511" operator="between" text="送货车型9.6米">
      <formula>NOT(ISERROR(SEARCH("送货车型9.6米",L2349)))</formula>
    </cfRule>
  </conditionalFormatting>
  <conditionalFormatting sqref="H2522:H2528 H2535:H2547">
    <cfRule type="expression" dxfId="4" priority="490">
      <formula>AND(NOT(HasFormula(D2523)),D2523&lt;&gt;"")</formula>
    </cfRule>
    <cfRule type="expression" dxfId="3" priority="491">
      <formula>AND(NOT(HasFormula(XFD2522)),XFD2522&lt;&gt;"")</formula>
    </cfRule>
  </conditionalFormatting>
  <conditionalFormatting sqref="I2529:L2532">
    <cfRule type="expression" dxfId="4" priority="8130">
      <formula>AND(NOT(HasFormula(E2533)),E2533&lt;&gt;"")</formula>
    </cfRule>
    <cfRule type="expression" dxfId="3" priority="8131">
      <formula>AND(NOT(HasFormula(A2529)),A2529&lt;&gt;"")</formula>
    </cfRule>
  </conditionalFormatting>
  <conditionalFormatting sqref="I2602:L2603">
    <cfRule type="expression" dxfId="4" priority="8154">
      <formula>AND(NOT(HasFormula(E2605)),E2605&lt;&gt;"")</formula>
    </cfRule>
    <cfRule type="expression" dxfId="3" priority="8155">
      <formula>AND(NOT(HasFormula(A2602)),A2602&lt;&gt;"")</formula>
    </cfRule>
  </conditionalFormatting>
  <conditionalFormatting sqref="H2665:H2757 H2647:H2649">
    <cfRule type="expression" dxfId="4" priority="8184">
      <formula>AND(NOT(HasFormula(#REF!)),#REF!&lt;&gt;"")</formula>
    </cfRule>
    <cfRule type="expression" dxfId="3" priority="8185">
      <formula>AND(NOT(HasFormula(XFD2647)),XFD2647&lt;&gt;"")</formula>
    </cfRule>
  </conditionalFormatting>
  <conditionalFormatting sqref="I2725:L2726">
    <cfRule type="expression" dxfId="4" priority="8221">
      <formula>AND(NOT(HasFormula(E2727)),E2727&lt;&gt;"")</formula>
    </cfRule>
    <cfRule type="expression" dxfId="3" priority="8222">
      <formula>AND(NOT(HasFormula(A2725)),A2725&lt;&gt;"")</formula>
    </cfRule>
  </conditionalFormatting>
  <conditionalFormatting sqref="D2758:E2761">
    <cfRule type="expression" dxfId="3" priority="440">
      <formula>AND(NOT(HasFormula(XEZ2758)),XEZ2758&lt;&gt;"")</formula>
    </cfRule>
  </conditionalFormatting>
  <conditionalFormatting sqref="I2758:L2761">
    <cfRule type="expression" dxfId="3" priority="444">
      <formula>AND(NOT(HasFormula(A2758)),A2758&lt;&gt;"")</formula>
    </cfRule>
    <cfRule type="expression" dxfId="4" priority="443">
      <formula>AND(NOT(HasFormula(E2759)),E2759&lt;&gt;"")</formula>
    </cfRule>
  </conditionalFormatting>
  <conditionalFormatting sqref="L2758:O2761">
    <cfRule type="containsText" dxfId="1" priority="437" operator="between" text="送货车型9.6米">
      <formula>NOT(ISERROR(SEARCH("送货车型9.6米",L2758)))</formula>
    </cfRule>
  </conditionalFormatting>
  <conditionalFormatting sqref="I2768:L2769">
    <cfRule type="expression" dxfId="4" priority="8251">
      <formula>AND(NOT(HasFormula(E2770)),E2770&lt;&gt;"")</formula>
    </cfRule>
    <cfRule type="expression" dxfId="3" priority="8252">
      <formula>AND(NOT(HasFormula(A2768)),A2768&lt;&gt;"")</formula>
    </cfRule>
  </conditionalFormatting>
  <conditionalFormatting sqref="I2771:L2772">
    <cfRule type="expression" dxfId="4" priority="8229">
      <formula>AND(NOT(HasFormula(#REF!)),#REF!&lt;&gt;"")</formula>
    </cfRule>
    <cfRule type="expression" dxfId="3" priority="8230">
      <formula>AND(NOT(HasFormula(A2771)),A2771&lt;&gt;"")</formula>
    </cfRule>
  </conditionalFormatting>
  <conditionalFormatting sqref="I2796:L2797">
    <cfRule type="expression" dxfId="4" priority="8245">
      <formula>AND(NOT(HasFormula(E2798)),E2798&lt;&gt;"")</formula>
    </cfRule>
    <cfRule type="expression" dxfId="3" priority="8246">
      <formula>AND(NOT(HasFormula(A2796)),A2796&lt;&gt;"")</formula>
    </cfRule>
  </conditionalFormatting>
  <conditionalFormatting sqref="L2891 I2891">
    <cfRule type="expression" dxfId="4" priority="8411">
      <formula>AND(NOT(HasFormula(#REF!)),#REF!&lt;&gt;"")</formula>
    </cfRule>
    <cfRule type="expression" dxfId="3" priority="8412">
      <formula>AND(NOT(HasFormula(A2891)),A2891&lt;&gt;"")</formula>
    </cfRule>
  </conditionalFormatting>
  <conditionalFormatting sqref="J2892:K2899">
    <cfRule type="expression" dxfId="4" priority="8323">
      <formula>AND(NOT(HasFormula(#REF!)),#REF!&lt;&gt;"")</formula>
    </cfRule>
    <cfRule type="expression" dxfId="3" priority="8324">
      <formula>AND(NOT(HasFormula(B2892)),B2892&lt;&gt;"")</formula>
    </cfRule>
  </conditionalFormatting>
  <conditionalFormatting sqref="I2906:L2907">
    <cfRule type="expression" dxfId="4" priority="8337">
      <formula>AND(NOT(HasFormula(E2908)),E2908&lt;&gt;"")</formula>
    </cfRule>
    <cfRule type="expression" dxfId="3" priority="8338">
      <formula>AND(NOT(HasFormula(A2906)),A2906&lt;&gt;"")</formula>
    </cfRule>
  </conditionalFormatting>
  <conditionalFormatting sqref="I2924:L2925">
    <cfRule type="expression" dxfId="4" priority="8331">
      <formula>AND(NOT(HasFormula(E2926)),E2926&lt;&gt;"")</formula>
    </cfRule>
    <cfRule type="expression" dxfId="3" priority="8332">
      <formula>AND(NOT(HasFormula(A2924)),A2924&lt;&gt;"")</formula>
    </cfRule>
  </conditionalFormatting>
  <conditionalFormatting sqref="D2949:E2953">
    <cfRule type="expression" dxfId="3" priority="415">
      <formula>AND(NOT(HasFormula(XEZ2949)),XEZ2949&lt;&gt;"")</formula>
    </cfRule>
  </conditionalFormatting>
  <conditionalFormatting sqref="I2949:L2953">
    <cfRule type="expression" dxfId="4" priority="420">
      <formula>AND(NOT(HasFormula(E2950)),E2950&lt;&gt;"")</formula>
    </cfRule>
    <cfRule type="expression" dxfId="3" priority="421">
      <formula>AND(NOT(HasFormula(A2949)),A2949&lt;&gt;"")</formula>
    </cfRule>
  </conditionalFormatting>
  <conditionalFormatting sqref="L2949:O2953">
    <cfRule type="containsText" dxfId="1" priority="411" operator="between" text="送货车型9.6米">
      <formula>NOT(ISERROR(SEARCH("送货车型9.6米",L2949)))</formula>
    </cfRule>
  </conditionalFormatting>
  <conditionalFormatting sqref="D2958:E2960">
    <cfRule type="expression" dxfId="3" priority="401">
      <formula>AND(NOT(HasFormula(XEZ2958)),XEZ2958&lt;&gt;"")</formula>
    </cfRule>
  </conditionalFormatting>
  <conditionalFormatting sqref="I2958:L2960">
    <cfRule type="expression" dxfId="4" priority="404">
      <formula>AND(NOT(HasFormula(E2959)),E2959&lt;&gt;"")</formula>
    </cfRule>
    <cfRule type="expression" dxfId="3" priority="405">
      <formula>AND(NOT(HasFormula(A2958)),A2958&lt;&gt;"")</formula>
    </cfRule>
  </conditionalFormatting>
  <conditionalFormatting sqref="L2958:O2960">
    <cfRule type="containsText" dxfId="1" priority="397" operator="between" text="送货车型9.6米">
      <formula>NOT(ISERROR(SEARCH("送货车型9.6米",L2958)))</formula>
    </cfRule>
  </conditionalFormatting>
  <conditionalFormatting sqref="I2966:L2967">
    <cfRule type="expression" dxfId="4" priority="8391">
      <formula>AND(NOT(HasFormula(E2968)),E2968&lt;&gt;"")</formula>
    </cfRule>
    <cfRule type="expression" dxfId="3" priority="8392">
      <formula>AND(NOT(HasFormula(A2966)),A2966&lt;&gt;"")</formula>
    </cfRule>
  </conditionalFormatting>
  <conditionalFormatting sqref="I2974:L2975">
    <cfRule type="expression" dxfId="4" priority="8395">
      <formula>AND(NOT(HasFormula(E2976)),E2976&lt;&gt;"")</formula>
    </cfRule>
    <cfRule type="expression" dxfId="3" priority="8396">
      <formula>AND(NOT(HasFormula(A2974)),A2974&lt;&gt;"")</formula>
    </cfRule>
  </conditionalFormatting>
  <conditionalFormatting sqref="D2996:E3002">
    <cfRule type="expression" dxfId="3" priority="383">
      <formula>AND(NOT(HasFormula(XEZ2996)),XEZ2996&lt;&gt;"")</formula>
    </cfRule>
  </conditionalFormatting>
  <conditionalFormatting sqref="D2996:D2998 D3000:D3002">
    <cfRule type="expression" dxfId="4" priority="382">
      <formula>AND(NOT(HasFormula(XFD2997)),XFD2997&lt;&gt;"")</formula>
    </cfRule>
  </conditionalFormatting>
  <conditionalFormatting sqref="E2996:E2998 E3000:E3002">
    <cfRule type="expression" dxfId="4" priority="388">
      <formula>AND(NOT(HasFormula(A2997)),A2997&lt;&gt;"")</formula>
    </cfRule>
  </conditionalFormatting>
  <conditionalFormatting sqref="I2996:L2998 I3000:L3002">
    <cfRule type="expression" dxfId="4" priority="386">
      <formula>AND(NOT(HasFormula(E2997)),E2997&lt;&gt;"")</formula>
    </cfRule>
    <cfRule type="expression" dxfId="3" priority="387">
      <formula>AND(NOT(HasFormula(A2996)),A2996&lt;&gt;"")</formula>
    </cfRule>
  </conditionalFormatting>
  <conditionalFormatting sqref="L2996:O3002">
    <cfRule type="containsText" dxfId="1" priority="380" operator="between" text="送货车型9.6米">
      <formula>NOT(ISERROR(SEARCH("送货车型9.6米",L2996)))</formula>
    </cfRule>
  </conditionalFormatting>
  <conditionalFormatting sqref="D3025 D3042">
    <cfRule type="expression" dxfId="4" priority="8415">
      <formula>AND(NOT(HasFormula(#REF!)),#REF!&lt;&gt;"")</formula>
    </cfRule>
  </conditionalFormatting>
  <conditionalFormatting sqref="E3025 E3042">
    <cfRule type="expression" dxfId="4" priority="8416">
      <formula>AND(NOT(HasFormula(#REF!)),#REF!&lt;&gt;"")</formula>
    </cfRule>
  </conditionalFormatting>
  <conditionalFormatting sqref="I3025:L3025 I3042:L3042">
    <cfRule type="expression" dxfId="4" priority="8417">
      <formula>AND(NOT(HasFormula(#REF!)),#REF!&lt;&gt;"")</formula>
    </cfRule>
    <cfRule type="expression" dxfId="3" priority="8418">
      <formula>AND(NOT(HasFormula(A3025)),A3025&lt;&gt;"")</formula>
    </cfRule>
  </conditionalFormatting>
  <conditionalFormatting sqref="D3026:E3028">
    <cfRule type="expression" dxfId="3" priority="358">
      <formula>AND(NOT(HasFormula(XEZ3026)),XEZ3026&lt;&gt;"")</formula>
    </cfRule>
  </conditionalFormatting>
  <conditionalFormatting sqref="I3026:L3027">
    <cfRule type="expression" dxfId="4" priority="361">
      <formula>AND(NOT(HasFormula(E3027)),E3027&lt;&gt;"")</formula>
    </cfRule>
    <cfRule type="expression" dxfId="3" priority="362">
      <formula>AND(NOT(HasFormula(A3026)),A3026&lt;&gt;"")</formula>
    </cfRule>
  </conditionalFormatting>
  <conditionalFormatting sqref="L3026:O3028">
    <cfRule type="containsText" dxfId="1" priority="355" operator="between" text="送货车型9.6米">
      <formula>NOT(ISERROR(SEARCH("送货车型9.6米",L3026)))</formula>
    </cfRule>
  </conditionalFormatting>
  <conditionalFormatting sqref="D3043:E3048">
    <cfRule type="expression" dxfId="3" priority="281">
      <formula>AND(NOT(HasFormula(XEZ3043)),XEZ3043&lt;&gt;"")</formula>
    </cfRule>
  </conditionalFormatting>
  <conditionalFormatting sqref="D3043:D3044 D3046:D3048">
    <cfRule type="expression" dxfId="4" priority="280">
      <formula>AND(NOT(HasFormula(XFD3044)),XFD3044&lt;&gt;"")</formula>
    </cfRule>
  </conditionalFormatting>
  <conditionalFormatting sqref="E3043:E3044 E3046:E3048">
    <cfRule type="expression" dxfId="4" priority="286">
      <formula>AND(NOT(HasFormula(A3044)),A3044&lt;&gt;"")</formula>
    </cfRule>
  </conditionalFormatting>
  <conditionalFormatting sqref="I3043:L3044 I3046:L3048">
    <cfRule type="expression" dxfId="4" priority="284">
      <formula>AND(NOT(HasFormula(E3044)),E3044&lt;&gt;"")</formula>
    </cfRule>
    <cfRule type="expression" dxfId="3" priority="285">
      <formula>AND(NOT(HasFormula(A3043)),A3043&lt;&gt;"")</formula>
    </cfRule>
  </conditionalFormatting>
  <conditionalFormatting sqref="L3043:L3048 N3043:O3048">
    <cfRule type="containsText" dxfId="1" priority="278" operator="between" text="送货车型9.6米">
      <formula>NOT(ISERROR(SEARCH("送货车型9.6米",L3043)))</formula>
    </cfRule>
  </conditionalFormatting>
  <conditionalFormatting sqref="D3049:E3051">
    <cfRule type="expression" dxfId="3" priority="294">
      <formula>AND(NOT(HasFormula(XEZ3049)),XEZ3049&lt;&gt;"")</formula>
    </cfRule>
  </conditionalFormatting>
  <conditionalFormatting sqref="D3049 D3051">
    <cfRule type="expression" dxfId="4" priority="293">
      <formula>AND(NOT(HasFormula(XFD3050)),XFD3050&lt;&gt;"")</formula>
    </cfRule>
  </conditionalFormatting>
  <conditionalFormatting sqref="E3049 E3051">
    <cfRule type="expression" dxfId="4" priority="299">
      <formula>AND(NOT(HasFormula(A3050)),A3050&lt;&gt;"")</formula>
    </cfRule>
  </conditionalFormatting>
  <conditionalFormatting sqref="I3049:L3049 I3051:L3051">
    <cfRule type="expression" dxfId="4" priority="297">
      <formula>AND(NOT(HasFormula(E3050)),E3050&lt;&gt;"")</formula>
    </cfRule>
    <cfRule type="expression" dxfId="3" priority="298">
      <formula>AND(NOT(HasFormula(A3049)),A3049&lt;&gt;"")</formula>
    </cfRule>
  </conditionalFormatting>
  <conditionalFormatting sqref="L3049:O3051">
    <cfRule type="containsText" dxfId="1" priority="291" operator="between" text="送货车型9.6米">
      <formula>NOT(ISERROR(SEARCH("送货车型9.6米",L3049)))</formula>
    </cfRule>
  </conditionalFormatting>
  <conditionalFormatting sqref="D3052:D3053 D3055:D3056">
    <cfRule type="expression" dxfId="2" priority="305">
      <formula>AND(NOT(_xlfn.ISFORMULA(D3052)),D3052&lt;&gt;"")</formula>
    </cfRule>
    <cfRule type="expression" dxfId="4" priority="306">
      <formula>AND(NOT(HasFormula(XFD3053)),XFD3053&lt;&gt;"")</formula>
    </cfRule>
  </conditionalFormatting>
  <conditionalFormatting sqref="D3052:E3056 D3057:D3058">
    <cfRule type="expression" dxfId="3" priority="307">
      <formula>AND(NOT(HasFormula(XEZ3052)),XEZ3052&lt;&gt;"")</formula>
    </cfRule>
  </conditionalFormatting>
  <conditionalFormatting sqref="E3052:E3053 E3056">
    <cfRule type="expression" dxfId="4" priority="312">
      <formula>AND(NOT(HasFormula(A3053)),A3053&lt;&gt;"")</formula>
    </cfRule>
  </conditionalFormatting>
  <conditionalFormatting sqref="I3052:L3053 J3055:L3056">
    <cfRule type="expression" dxfId="4" priority="310">
      <formula>AND(NOT(HasFormula(E3053)),E3053&lt;&gt;"")</formula>
    </cfRule>
    <cfRule type="expression" dxfId="3" priority="311">
      <formula>AND(NOT(HasFormula(A3052)),A3052&lt;&gt;"")</formula>
    </cfRule>
  </conditionalFormatting>
  <conditionalFormatting sqref="L3052:L3053 N3052:O3053 L3054:O3058">
    <cfRule type="containsText" dxfId="1" priority="304" operator="between" text="送货车型9.6米">
      <formula>NOT(ISERROR(SEARCH("送货车型9.6米",L3052)))</formula>
    </cfRule>
  </conditionalFormatting>
  <conditionalFormatting sqref="I3057:L3058">
    <cfRule type="expression" dxfId="4" priority="8452">
      <formula>AND(NOT(HasFormula(E3059)),E3059&lt;&gt;"")</formula>
    </cfRule>
    <cfRule type="expression" dxfId="3" priority="8453">
      <formula>AND(NOT(HasFormula(A3057)),A3057&lt;&gt;"")</formula>
    </cfRule>
  </conditionalFormatting>
  <conditionalFormatting sqref="D3075:E3088">
    <cfRule type="expression" dxfId="3" priority="250">
      <formula>AND(NOT(HasFormula(XEZ3075)),XEZ3075&lt;&gt;"")</formula>
    </cfRule>
  </conditionalFormatting>
  <conditionalFormatting sqref="I3078:L3087">
    <cfRule type="expression" dxfId="4" priority="8448">
      <formula>AND(NOT(HasFormula(E3089)),E3089&lt;&gt;"")</formula>
    </cfRule>
    <cfRule type="expression" dxfId="3" priority="8449">
      <formula>AND(NOT(HasFormula(A3078)),A3078&lt;&gt;"")</formula>
    </cfRule>
  </conditionalFormatting>
  <conditionalFormatting sqref="I3141:L3142">
    <cfRule type="expression" dxfId="4" priority="8496">
      <formula>AND(NOT(HasFormula(E3143)),E3143&lt;&gt;"")</formula>
    </cfRule>
    <cfRule type="expression" dxfId="3" priority="8497">
      <formula>AND(NOT(HasFormula(A3141)),A3141&lt;&gt;"")</formula>
    </cfRule>
  </conditionalFormatting>
  <conditionalFormatting sqref="D3184:D3204 D3214:D3227">
    <cfRule type="expression" dxfId="4" priority="201">
      <formula>AND(NOT(HasFormula(XFD3185)),XFD3185&lt;&gt;"")</formula>
    </cfRule>
  </conditionalFormatting>
  <conditionalFormatting sqref="D3184:E3227">
    <cfRule type="expression" dxfId="3" priority="202">
      <formula>AND(NOT(HasFormula(XEZ3184)),XEZ3184&lt;&gt;"")</formula>
    </cfRule>
  </conditionalFormatting>
  <conditionalFormatting sqref="E3184:E3204 E3214:E3227">
    <cfRule type="expression" dxfId="4" priority="209">
      <formula>AND(NOT(HasFormula(A3185)),A3185&lt;&gt;"")</formula>
    </cfRule>
  </conditionalFormatting>
  <conditionalFormatting sqref="I3184:L3204 I3214:L3227">
    <cfRule type="expression" dxfId="4" priority="207">
      <formula>AND(NOT(HasFormula(E3185)),E3185&lt;&gt;"")</formula>
    </cfRule>
    <cfRule type="expression" dxfId="3" priority="208">
      <formula>AND(NOT(HasFormula(A3184)),A3184&lt;&gt;"")</formula>
    </cfRule>
  </conditionalFormatting>
  <conditionalFormatting sqref="L3184:O3227">
    <cfRule type="containsText" dxfId="1" priority="198" operator="between" text="送货车型9.6米">
      <formula>NOT(ISERROR(SEARCH("送货车型9.6米",L3184)))</formula>
    </cfRule>
  </conditionalFormatting>
  <conditionalFormatting sqref="I3212:L3213">
    <cfRule type="expression" dxfId="4" priority="8536">
      <formula>AND(NOT(HasFormula(E3214)),E3214&lt;&gt;"")</formula>
    </cfRule>
    <cfRule type="expression" dxfId="3" priority="8537">
      <formula>AND(NOT(HasFormula(A3212)),A3212&lt;&gt;"")</formula>
    </cfRule>
  </conditionalFormatting>
  <conditionalFormatting sqref="I3284:L3285">
    <cfRule type="expression" dxfId="4" priority="8544">
      <formula>AND(NOT(HasFormula(#REF!)),#REF!&lt;&gt;"")</formula>
    </cfRule>
    <cfRule type="expression" dxfId="3" priority="8545">
      <formula>AND(NOT(HasFormula(A3284)),A3284&lt;&gt;"")</formula>
    </cfRule>
  </conditionalFormatting>
  <conditionalFormatting sqref="I3322:L3323">
    <cfRule type="expression" dxfId="4" priority="8550">
      <formula>AND(NOT(HasFormula(E3324)),E3324&lt;&gt;"")</formula>
    </cfRule>
    <cfRule type="expression" dxfId="3" priority="8551">
      <formula>AND(NOT(HasFormula(A3322)),A3322&lt;&gt;"")</formula>
    </cfRule>
  </conditionalFormatting>
  <conditionalFormatting sqref="I3330:L3331">
    <cfRule type="expression" dxfId="4" priority="8576">
      <formula>AND(NOT(HasFormula(E3332)),E3332&lt;&gt;"")</formula>
    </cfRule>
    <cfRule type="expression" dxfId="3" priority="8577">
      <formula>AND(NOT(HasFormula(A3330)),A3330&lt;&gt;"")</formula>
    </cfRule>
  </conditionalFormatting>
  <conditionalFormatting sqref="I3346:L3347">
    <cfRule type="expression" dxfId="4" priority="8580">
      <formula>AND(NOT(HasFormula(E3348)),E3348&lt;&gt;"")</formula>
    </cfRule>
    <cfRule type="expression" dxfId="3" priority="8581">
      <formula>AND(NOT(HasFormula(A3346)),A3346&lt;&gt;"")</formula>
    </cfRule>
  </conditionalFormatting>
  <conditionalFormatting sqref="D3469 D3481">
    <cfRule type="expression" dxfId="4" priority="8678">
      <formula>AND(NOT(HasFormula(#REF!)),#REF!&lt;&gt;"")</formula>
    </cfRule>
  </conditionalFormatting>
  <conditionalFormatting sqref="E3469 E3481">
    <cfRule type="expression" dxfId="4" priority="8679">
      <formula>AND(NOT(HasFormula(#REF!)),#REF!&lt;&gt;"")</formula>
    </cfRule>
  </conditionalFormatting>
  <conditionalFormatting sqref="H3469 H3481:H3487">
    <cfRule type="expression" dxfId="4" priority="8676">
      <formula>AND(NOT(HasFormula(#REF!)),#REF!&lt;&gt;"")</formula>
    </cfRule>
    <cfRule type="expression" dxfId="3" priority="8677">
      <formula>AND(NOT(HasFormula(XFD3469)),XFD3469&lt;&gt;"")</formula>
    </cfRule>
  </conditionalFormatting>
  <conditionalFormatting sqref="I3469:L3469 I3481:L3481">
    <cfRule type="expression" dxfId="4" priority="8680">
      <formula>AND(NOT(HasFormula(#REF!)),#REF!&lt;&gt;"")</formula>
    </cfRule>
    <cfRule type="expression" dxfId="3" priority="8681">
      <formula>AND(NOT(HasFormula(A3469)),A3469&lt;&gt;"")</formula>
    </cfRule>
  </conditionalFormatting>
  <conditionalFormatting sqref="I3540:L3541">
    <cfRule type="expression" dxfId="4" priority="8740">
      <formula>AND(NOT(HasFormula(E3542)),E3542&lt;&gt;"")</formula>
    </cfRule>
    <cfRule type="expression" dxfId="3" priority="8741">
      <formula>AND(NOT(HasFormula(A3540)),A3540&lt;&gt;"")</formula>
    </cfRule>
  </conditionalFormatting>
  <conditionalFormatting sqref="I3569:L3570">
    <cfRule type="expression" dxfId="4" priority="8752">
      <formula>AND(NOT(HasFormula(E3572)),E3572&lt;&gt;"")</formula>
    </cfRule>
    <cfRule type="expression" dxfId="3" priority="8753">
      <formula>AND(NOT(HasFormula(A3569)),A3569&lt;&gt;"")</formula>
    </cfRule>
  </conditionalFormatting>
  <conditionalFormatting sqref="I3604:L3605">
    <cfRule type="expression" dxfId="4" priority="8776">
      <formula>AND(NOT(HasFormula(E3606)),E3606&lt;&gt;"")</formula>
    </cfRule>
    <cfRule type="expression" dxfId="3" priority="8777">
      <formula>AND(NOT(HasFormula(A3604)),A3604&lt;&gt;"")</formula>
    </cfRule>
  </conditionalFormatting>
  <conditionalFormatting sqref="I3609:L3610">
    <cfRule type="expression" dxfId="4" priority="8794">
      <formula>AND(NOT(HasFormula(E3611)),E3611&lt;&gt;"")</formula>
    </cfRule>
    <cfRule type="expression" dxfId="3" priority="8795">
      <formula>AND(NOT(HasFormula(A3609)),A3609&lt;&gt;"")</formula>
    </cfRule>
  </conditionalFormatting>
  <conditionalFormatting sqref="I3617:L3618">
    <cfRule type="expression" dxfId="4" priority="8802">
      <formula>AND(NOT(HasFormula(E3619)),E3619&lt;&gt;"")</formula>
    </cfRule>
    <cfRule type="expression" dxfId="3" priority="8803">
      <formula>AND(NOT(HasFormula(A3617)),A3617&lt;&gt;"")</formula>
    </cfRule>
  </conditionalFormatting>
  <conditionalFormatting sqref="I3627:L3628">
    <cfRule type="expression" dxfId="4" priority="8814">
      <formula>AND(NOT(HasFormula(E3629)),E3629&lt;&gt;"")</formula>
    </cfRule>
    <cfRule type="expression" dxfId="3" priority="8815">
      <formula>AND(NOT(HasFormula(A3627)),A3627&lt;&gt;"")</formula>
    </cfRule>
  </conditionalFormatting>
  <conditionalFormatting sqref="I3630:L3633">
    <cfRule type="expression" dxfId="4" priority="8820">
      <formula>AND(NOT(HasFormula(E3634)),E3634&lt;&gt;"")</formula>
    </cfRule>
    <cfRule type="expression" dxfId="3" priority="8821">
      <formula>AND(NOT(HasFormula(A3630)),A3630&lt;&gt;"")</formula>
    </cfRule>
  </conditionalFormatting>
  <conditionalFormatting sqref="I3673:L3674">
    <cfRule type="expression" dxfId="4" priority="8838">
      <formula>AND(NOT(HasFormula(E3679)),E3679&lt;&gt;"")</formula>
    </cfRule>
    <cfRule type="expression" dxfId="3" priority="8839">
      <formula>AND(NOT(HasFormula(A3673)),A3673&lt;&gt;"")</formula>
    </cfRule>
  </conditionalFormatting>
  <conditionalFormatting sqref="I3675:L3678">
    <cfRule type="expression" dxfId="4" priority="8836">
      <formula>AND(NOT(HasFormula(E3679)),E3679&lt;&gt;"")</formula>
    </cfRule>
    <cfRule type="expression" dxfId="3" priority="8837">
      <formula>AND(NOT(HasFormula(A3675)),A3675&lt;&gt;"")</formula>
    </cfRule>
  </conditionalFormatting>
  <conditionalFormatting sqref="D3723:D3724 D3727">
    <cfRule type="expression" dxfId="4" priority="8842">
      <formula>AND(NOT(HasFormula(#REF!)),#REF!&lt;&gt;"")</formula>
    </cfRule>
  </conditionalFormatting>
  <conditionalFormatting sqref="E3723:E3724 E3727">
    <cfRule type="expression" dxfId="4" priority="8843">
      <formula>AND(NOT(HasFormula(#REF!)),#REF!&lt;&gt;"")</formula>
    </cfRule>
  </conditionalFormatting>
  <conditionalFormatting sqref="H3723:H3724 H3727">
    <cfRule type="expression" dxfId="4" priority="8840">
      <formula>AND(NOT(HasFormula(#REF!)),#REF!&lt;&gt;"")</formula>
    </cfRule>
    <cfRule type="expression" dxfId="3" priority="8841">
      <formula>AND(NOT(HasFormula(XFD3723)),XFD3723&lt;&gt;"")</formula>
    </cfRule>
  </conditionalFormatting>
  <conditionalFormatting sqref="I3723:L3724 I3727:L3727">
    <cfRule type="expression" dxfId="4" priority="8844">
      <formula>AND(NOT(HasFormula(#REF!)),#REF!&lt;&gt;"")</formula>
    </cfRule>
    <cfRule type="expression" dxfId="3" priority="8845">
      <formula>AND(NOT(HasFormula(A3723)),A3723&lt;&gt;"")</formula>
    </cfRule>
  </conditionalFormatting>
  <conditionalFormatting sqref="I3852:L3853">
    <cfRule type="expression" dxfId="4" priority="8910">
      <formula>AND(NOT(HasFormula(E3854)),E3854&lt;&gt;"")</formula>
    </cfRule>
    <cfRule type="expression" dxfId="3" priority="8911">
      <formula>AND(NOT(HasFormula(A3852)),A3852&lt;&gt;"")</formula>
    </cfRule>
  </conditionalFormatting>
  <conditionalFormatting sqref="I3876:L3877">
    <cfRule type="expression" dxfId="4" priority="8904">
      <formula>AND(NOT(HasFormula(#REF!)),#REF!&lt;&gt;"")</formula>
    </cfRule>
    <cfRule type="expression" dxfId="3" priority="8905">
      <formula>AND(NOT(HasFormula(A3876)),A3876&lt;&gt;"")</formula>
    </cfRule>
  </conditionalFormatting>
  <conditionalFormatting sqref="I3911:L3913">
    <cfRule type="expression" dxfId="4" priority="8928">
      <formula>AND(NOT(HasFormula(#REF!)),#REF!&lt;&gt;"")</formula>
    </cfRule>
    <cfRule type="expression" dxfId="3" priority="8929">
      <formula>AND(NOT(HasFormula(A3911)),A3911&lt;&gt;"")</formula>
    </cfRule>
  </conditionalFormatting>
  <conditionalFormatting sqref="D4067:E4067 D4068:E4068">
    <cfRule type="expression" dxfId="3" priority="114">
      <formula>AND(NOT(HasFormula(XEZ4067)),XEZ4067&lt;&gt;"")</formula>
    </cfRule>
  </conditionalFormatting>
  <conditionalFormatting sqref="D4067 D4068">
    <cfRule type="expression" dxfId="4" priority="113">
      <formula>AND(NOT(HasFormula(XFD4068)),XFD4068&lt;&gt;"")</formula>
    </cfRule>
    <cfRule type="expression" dxfId="2" priority="111">
      <formula>AND(NOT(_xlfn.ISFORMULA(D4067)),D4067&lt;&gt;"")</formula>
    </cfRule>
  </conditionalFormatting>
  <conditionalFormatting sqref="E4067 E4068">
    <cfRule type="expression" dxfId="4" priority="121">
      <formula>AND(NOT(HasFormula(A4068)),A4068&lt;&gt;"")</formula>
    </cfRule>
  </conditionalFormatting>
  <conditionalFormatting sqref="F4067 F4068">
    <cfRule type="containsText" dxfId="5" priority="116" operator="between" text="HRB500E">
      <formula>NOT(ISERROR(SEARCH("HRB500E",F4067)))</formula>
    </cfRule>
    <cfRule type="containsText" dxfId="6" priority="115" operator="between" text="12m">
      <formula>NOT(ISERROR(SEARCH("12m",F4067)))</formula>
    </cfRule>
  </conditionalFormatting>
  <conditionalFormatting sqref="I4067:L4067 I4068:L4068">
    <cfRule type="expression" dxfId="3" priority="120">
      <formula>AND(NOT(HasFormula(A4067)),A4067&lt;&gt;"")</formula>
    </cfRule>
    <cfRule type="expression" dxfId="4" priority="119">
      <formula>AND(NOT(HasFormula(E4068)),E4068&lt;&gt;"")</formula>
    </cfRule>
  </conditionalFormatting>
  <conditionalFormatting sqref="L4067:O4067 L4068:O4068">
    <cfRule type="containsText" dxfId="1" priority="110" operator="between" text="送货车型9.6米">
      <formula>NOT(ISERROR(SEARCH("送货车型9.6米",L4067)))</formula>
    </cfRule>
  </conditionalFormatting>
  <conditionalFormatting sqref="I4087:L4088">
    <cfRule type="expression" dxfId="4" priority="8940">
      <formula>AND(NOT(HasFormula(E4089)),E4089&lt;&gt;"")</formula>
    </cfRule>
    <cfRule type="expression" dxfId="3" priority="8941">
      <formula>AND(NOT(HasFormula(A4087)),A4087&lt;&gt;"")</formula>
    </cfRule>
  </conditionalFormatting>
  <conditionalFormatting sqref="H4125:H4155 H4159:H4160">
    <cfRule type="expression" dxfId="4" priority="85">
      <formula>AND(NOT(HasFormula(D4126)),D4126&lt;&gt;"")</formula>
    </cfRule>
    <cfRule type="expression" dxfId="3" priority="86">
      <formula>AND(NOT(HasFormula(XFD4125)),XFD4125&lt;&gt;"")</formula>
    </cfRule>
  </conditionalFormatting>
  <conditionalFormatting sqref="D4148:E4149 D4150:E4150">
    <cfRule type="expression" dxfId="3" priority="99">
      <formula>AND(NOT(HasFormula(XEZ4148)),XEZ4148&lt;&gt;"")</formula>
    </cfRule>
  </conditionalFormatting>
  <conditionalFormatting sqref="D4148:D4149 D4150">
    <cfRule type="expression" dxfId="4" priority="98">
      <formula>AND(NOT(HasFormula(XFD4149)),XFD4149&lt;&gt;"")</formula>
    </cfRule>
    <cfRule type="expression" dxfId="2" priority="96">
      <formula>AND(NOT(_xlfn.ISFORMULA(D4148)),D4148&lt;&gt;"")</formula>
    </cfRule>
  </conditionalFormatting>
  <conditionalFormatting sqref="E4148:E4149 E4150">
    <cfRule type="expression" dxfId="4" priority="106">
      <formula>AND(NOT(HasFormula(A4149)),A4149&lt;&gt;"")</formula>
    </cfRule>
  </conditionalFormatting>
  <conditionalFormatting sqref="F4148:F4149 F4150">
    <cfRule type="containsText" dxfId="5" priority="101" operator="between" text="HRB500E">
      <formula>NOT(ISERROR(SEARCH("HRB500E",F4148)))</formula>
    </cfRule>
    <cfRule type="containsText" dxfId="6" priority="100" operator="between" text="12m">
      <formula>NOT(ISERROR(SEARCH("12m",F4148)))</formula>
    </cfRule>
  </conditionalFormatting>
  <conditionalFormatting sqref="I4148:L4149 I4150:L4150">
    <cfRule type="expression" dxfId="3" priority="105">
      <formula>AND(NOT(HasFormula(A4148)),A4148&lt;&gt;"")</formula>
    </cfRule>
    <cfRule type="expression" dxfId="4" priority="104">
      <formula>AND(NOT(HasFormula(E4149)),E4149&lt;&gt;"")</formula>
    </cfRule>
  </conditionalFormatting>
  <conditionalFormatting sqref="L4148:O4149 L4150:O4150">
    <cfRule type="containsText" dxfId="1" priority="95" operator="between" text="送货车型9.6米">
      <formula>NOT(ISERROR(SEARCH("送货车型9.6米",L4148)))</formula>
    </cfRule>
  </conditionalFormatting>
  <conditionalFormatting sqref="D4220:E4224">
    <cfRule type="expression" dxfId="3" priority="78">
      <formula>AND(NOT(HasFormula(XEZ4220)),XEZ4220&lt;&gt;"")</formula>
    </cfRule>
  </conditionalFormatting>
  <conditionalFormatting sqref="D4549 D4552 D4574">
    <cfRule type="expression" dxfId="4" priority="9062">
      <formula>AND(NOT(HasFormula(#REF!)),#REF!&lt;&gt;"")</formula>
    </cfRule>
  </conditionalFormatting>
  <conditionalFormatting sqref="E4549 E4552 E4574">
    <cfRule type="expression" dxfId="4" priority="9063">
      <formula>AND(NOT(HasFormula(#REF!)),#REF!&lt;&gt;"")</formula>
    </cfRule>
  </conditionalFormatting>
  <conditionalFormatting sqref="I4549:L4549 I4552:L4552 I4574:L4574">
    <cfRule type="expression" dxfId="4" priority="9064">
      <formula>AND(NOT(HasFormula(#REF!)),#REF!&lt;&gt;"")</formula>
    </cfRule>
    <cfRule type="expression" dxfId="3" priority="9065">
      <formula>AND(NOT(HasFormula(A4549)),A4549&lt;&gt;"")</formula>
    </cfRule>
  </conditionalFormatting>
  <conditionalFormatting sqref="I4633:L4634">
    <cfRule type="expression" dxfId="4" priority="9077">
      <formula>AND(NOT(HasFormula(E4635)),E4635&lt;&gt;"")</formula>
    </cfRule>
    <cfRule type="expression" dxfId="3" priority="9078">
      <formula>AND(NOT(HasFormula(A4633)),A4633&lt;&gt;"")</formula>
    </cfRule>
  </conditionalFormatting>
  <conditionalFormatting sqref="I4658:L4659">
    <cfRule type="expression" dxfId="4" priority="9111">
      <formula>AND(NOT(HasFormula(E4660)),E4660&lt;&gt;"")</formula>
    </cfRule>
    <cfRule type="expression" dxfId="3" priority="9112">
      <formula>AND(NOT(HasFormula(A4658)),A4658&lt;&gt;"")</formula>
    </cfRule>
  </conditionalFormatting>
  <conditionalFormatting sqref="D4702:D4704 D4725">
    <cfRule type="expression" dxfId="4" priority="9093">
      <formula>AND(NOT(HasFormula(#REF!)),#REF!&lt;&gt;"")</formula>
    </cfRule>
  </conditionalFormatting>
  <conditionalFormatting sqref="E4702:E4704 E4725">
    <cfRule type="expression" dxfId="4" priority="9094">
      <formula>AND(NOT(HasFormula(#REF!)),#REF!&lt;&gt;"")</formula>
    </cfRule>
  </conditionalFormatting>
  <conditionalFormatting sqref="H4702:H4704 H4725">
    <cfRule type="expression" dxfId="4" priority="9091">
      <formula>AND(NOT(HasFormula(#REF!)),#REF!&lt;&gt;"")</formula>
    </cfRule>
    <cfRule type="expression" dxfId="3" priority="9092">
      <formula>AND(NOT(HasFormula(XFD4702)),XFD4702&lt;&gt;"")</formula>
    </cfRule>
  </conditionalFormatting>
  <conditionalFormatting sqref="I4702:L4704 I4725:L4725">
    <cfRule type="expression" dxfId="4" priority="9095">
      <formula>AND(NOT(HasFormula(#REF!)),#REF!&lt;&gt;"")</formula>
    </cfRule>
    <cfRule type="expression" dxfId="3" priority="9096">
      <formula>AND(NOT(HasFormula(A4702)),A4702&lt;&gt;"")</formula>
    </cfRule>
  </conditionalFormatting>
  <conditionalFormatting sqref="D1047543:E1048576">
    <cfRule type="expression" dxfId="4" priority="7622">
      <formula>AND(NOT(HasFormula(XFD1)),XFD1&lt;&gt;"")</formula>
    </cfRule>
    <cfRule type="expression" dxfId="3" priority="7623">
      <formula>AND(NOT(HasFormula(XEZ1047543)),XEZ1047543&lt;&gt;"")</formula>
    </cfRule>
  </conditionalFormatting>
  <conditionalFormatting sqref="I1047549:L1048576">
    <cfRule type="expression" dxfId="4" priority="7724">
      <formula>AND(NOT(HasFormula(E1)),E1&lt;&gt;"")</formula>
    </cfRule>
    <cfRule type="expression" dxfId="3" priority="7725">
      <formula>AND(NOT(HasFormula(A1047549)),A1047549&lt;&gt;"")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8"/>
  <sheetViews>
    <sheetView topLeftCell="A37" workbookViewId="0">
      <pane xSplit="2" topLeftCell="D1" activePane="topRight" state="frozen"/>
      <selection/>
      <selection pane="topRight" activeCell="E54" sqref="E54"/>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9" style="18" customWidth="1"/>
    <col min="8" max="8" width="8.25" style="15" customWidth="1"/>
    <col min="9" max="9" width="10.875" style="15" customWidth="1"/>
    <col min="10" max="10" width="51.875"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35"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35"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35" t="s">
        <v>370</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374</v>
      </c>
      <c r="L54" s="43"/>
      <c r="M54" s="28" t="s">
        <v>375</v>
      </c>
    </row>
    <row r="55" s="14" customFormat="1" spans="1:13">
      <c r="A55" s="15"/>
      <c r="B55" s="15"/>
      <c r="C55" s="16"/>
      <c r="D55" s="35" t="s">
        <v>370</v>
      </c>
      <c r="E55" s="28" t="s">
        <v>192</v>
      </c>
      <c r="F55" s="29" t="s">
        <v>381</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382</v>
      </c>
      <c r="I55" s="29">
        <v>13880580196</v>
      </c>
      <c r="J55" s="44" t="s">
        <v>383</v>
      </c>
      <c r="K55" s="41" t="s">
        <v>374</v>
      </c>
      <c r="L55" s="43"/>
      <c r="M55" s="28" t="s">
        <v>375</v>
      </c>
    </row>
    <row r="56" s="14" customFormat="1" spans="1:13">
      <c r="A56" s="15"/>
      <c r="B56" s="15"/>
      <c r="C56" s="16"/>
      <c r="D56" s="35" t="s">
        <v>370</v>
      </c>
      <c r="E56" s="28" t="s">
        <v>196</v>
      </c>
      <c r="F56" s="29" t="s">
        <v>384</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385</v>
      </c>
      <c r="I56" s="29">
        <v>13980880820</v>
      </c>
      <c r="J56" s="44" t="s">
        <v>386</v>
      </c>
      <c r="K56" s="41" t="s">
        <v>374</v>
      </c>
      <c r="L56" s="43"/>
      <c r="M56" s="28" t="s">
        <v>375</v>
      </c>
    </row>
    <row r="57" s="14" customFormat="1" spans="1:13">
      <c r="A57" s="15"/>
      <c r="B57" s="15"/>
      <c r="C57" s="16"/>
      <c r="D57" s="35" t="s">
        <v>370</v>
      </c>
      <c r="E57" s="28" t="s">
        <v>203</v>
      </c>
      <c r="F57" s="29" t="s">
        <v>387</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388</v>
      </c>
      <c r="I57" s="29">
        <v>15881190525</v>
      </c>
      <c r="J57" s="44" t="s">
        <v>389</v>
      </c>
      <c r="K57" s="41" t="s">
        <v>374</v>
      </c>
      <c r="L57" s="43"/>
      <c r="M57" s="28" t="s">
        <v>375</v>
      </c>
    </row>
    <row r="58" s="14" customFormat="1" spans="1:13">
      <c r="A58" s="15"/>
      <c r="B58" s="15"/>
      <c r="C58" s="16"/>
      <c r="D58" s="35" t="s">
        <v>370</v>
      </c>
      <c r="E58" s="28" t="s">
        <v>208</v>
      </c>
      <c r="F58" s="29" t="s">
        <v>384</v>
      </c>
      <c r="G58" s="28" t="str">
        <f>"("&amp;E58&amp;")"&amp;"锦江区泰昌路锦江28亩项目部"</f>
        <v>(五冶建设锦江区林家坝片区20号地块商业项目)锦江区泰昌路锦江28亩项目部</v>
      </c>
      <c r="H58" s="29" t="s">
        <v>390</v>
      </c>
      <c r="I58" s="29">
        <v>13980247952</v>
      </c>
      <c r="J58" s="44" t="s">
        <v>391</v>
      </c>
      <c r="K58" s="41" t="s">
        <v>374</v>
      </c>
      <c r="L58" s="43"/>
      <c r="M58" s="28" t="s">
        <v>375</v>
      </c>
    </row>
    <row r="59" s="14" customFormat="1" spans="1:13">
      <c r="A59" s="15"/>
      <c r="B59" s="15"/>
      <c r="C59" s="16"/>
      <c r="D59" s="35" t="s">
        <v>370</v>
      </c>
      <c r="E59" s="28" t="s">
        <v>231</v>
      </c>
      <c r="F59" s="29" t="s">
        <v>384</v>
      </c>
      <c r="G59" s="28" t="str">
        <f>"("&amp;E59&amp;")"&amp;"四川省成都市锦江区春熙路街道盐道街4号（盐道街中学初中部）"</f>
        <v>(五冶建设成都盐道街中学初中部改扩建工程-一标)四川省成都市锦江区春熙路街道盐道街4号（盐道街中学初中部）</v>
      </c>
      <c r="H59" s="29" t="s">
        <v>392</v>
      </c>
      <c r="I59" s="29">
        <v>18228465067</v>
      </c>
      <c r="J59" s="44" t="s">
        <v>393</v>
      </c>
      <c r="K59" s="41" t="s">
        <v>374</v>
      </c>
      <c r="L59" s="43"/>
      <c r="M59" s="28" t="s">
        <v>375</v>
      </c>
    </row>
    <row r="60" s="14" customFormat="1" spans="1:13">
      <c r="A60" s="15"/>
      <c r="B60" s="15"/>
      <c r="C60" s="16"/>
      <c r="D60" s="35" t="s">
        <v>370</v>
      </c>
      <c r="E60" s="28" t="s">
        <v>230</v>
      </c>
      <c r="F60" s="29" t="s">
        <v>384</v>
      </c>
      <c r="G60" s="28" t="str">
        <f>"("&amp;E60&amp;")"&amp;"四川省成都市锦江区春熙路街道盐道街4号（盐道街中学初中部）"</f>
        <v>(五冶建设成都盐道街中学初中部改扩建工程-二标)四川省成都市锦江区春熙路街道盐道街4号（盐道街中学初中部）</v>
      </c>
      <c r="H60" s="29" t="s">
        <v>392</v>
      </c>
      <c r="I60" s="29">
        <v>18228465067</v>
      </c>
      <c r="J60" s="44" t="s">
        <v>393</v>
      </c>
      <c r="K60" s="41" t="s">
        <v>374</v>
      </c>
      <c r="L60" s="43"/>
      <c r="M60" s="28" t="s">
        <v>375</v>
      </c>
    </row>
    <row r="61" s="14" customFormat="1" spans="1:13">
      <c r="A61" s="15"/>
      <c r="B61" s="15"/>
      <c r="C61" s="16"/>
      <c r="D61" s="35" t="s">
        <v>370</v>
      </c>
      <c r="E61" s="28" t="s">
        <v>215</v>
      </c>
      <c r="F61" s="29" t="s">
        <v>394</v>
      </c>
      <c r="G61" s="28" t="str">
        <f>"("&amp;E61&amp;")"&amp;"成都市龙泉驿区董朗路69号龙泉驿一医院5号门"</f>
        <v>(五冶建设龙泉驿一医院配套建设工程)成都市龙泉驿区董朗路69号龙泉驿一医院5号门</v>
      </c>
      <c r="H61" s="29" t="s">
        <v>395</v>
      </c>
      <c r="I61" s="29">
        <v>13617695006</v>
      </c>
      <c r="J61" s="44" t="s">
        <v>396</v>
      </c>
      <c r="K61" s="41" t="s">
        <v>374</v>
      </c>
      <c r="L61" s="43"/>
      <c r="M61" s="28" t="s">
        <v>375</v>
      </c>
    </row>
    <row r="62" s="14" customFormat="1" spans="1:13">
      <c r="A62" s="15"/>
      <c r="B62" s="15"/>
      <c r="C62" s="16"/>
      <c r="D62" s="35" t="s">
        <v>397</v>
      </c>
      <c r="E62" s="28" t="s">
        <v>224</v>
      </c>
      <c r="F62" s="29" t="s">
        <v>398</v>
      </c>
      <c r="G62" s="28" t="str">
        <f t="shared" ref="G62:G67" si="2">"("&amp;E62&amp;")"&amp;"成都市龙泉驿外东洪路地铁2号线惠王陵地铁C口"</f>
        <v>(五冶钢构龙泉东洪片区70亩住宅、商业及配套工程项目一标段)成都市龙泉驿外东洪路地铁2号线惠王陵地铁C口</v>
      </c>
      <c r="H62" s="29" t="s">
        <v>399</v>
      </c>
      <c r="I62" s="29">
        <v>13540231225</v>
      </c>
      <c r="J62" s="44"/>
      <c r="K62" s="41" t="s">
        <v>400</v>
      </c>
      <c r="L62" s="43"/>
      <c r="M62" s="28" t="s">
        <v>401</v>
      </c>
    </row>
    <row r="63" s="14" customFormat="1" spans="1:13">
      <c r="A63" s="15"/>
      <c r="B63" s="15"/>
      <c r="C63" s="16"/>
      <c r="D63" s="35" t="s">
        <v>397</v>
      </c>
      <c r="E63" s="28" t="s">
        <v>228</v>
      </c>
      <c r="F63" s="29" t="s">
        <v>398</v>
      </c>
      <c r="G63" s="28" t="str">
        <f t="shared" si="2"/>
        <v>(五冶钢构龙泉东洪片区70亩住宅、商业及配套工程项目二标段)成都市龙泉驿外东洪路地铁2号线惠王陵地铁C口</v>
      </c>
      <c r="H63" s="29" t="s">
        <v>402</v>
      </c>
      <c r="I63" s="29">
        <v>15014331252</v>
      </c>
      <c r="J63" s="44"/>
      <c r="K63" s="41" t="s">
        <v>403</v>
      </c>
      <c r="L63" s="43"/>
      <c r="M63" s="28" t="s">
        <v>401</v>
      </c>
    </row>
    <row r="64" s="14" customFormat="1" spans="1:13">
      <c r="A64" s="15"/>
      <c r="B64" s="15"/>
      <c r="C64" s="16"/>
      <c r="D64" s="35" t="s">
        <v>397</v>
      </c>
      <c r="E64" s="28" t="s">
        <v>240</v>
      </c>
      <c r="F64" s="29" t="s">
        <v>398</v>
      </c>
      <c r="G64" s="28" t="str">
        <f t="shared" si="2"/>
        <v>(五冶钢构龙泉东洪片区70亩住宅、商业及配套工程项目三标段)成都市龙泉驿外东洪路地铁2号线惠王陵地铁C口</v>
      </c>
      <c r="H64" s="29" t="s">
        <v>402</v>
      </c>
      <c r="I64" s="29">
        <v>15014331252</v>
      </c>
      <c r="J64" s="44"/>
      <c r="K64" s="41" t="s">
        <v>404</v>
      </c>
      <c r="L64" s="43"/>
      <c r="M64" s="28" t="s">
        <v>401</v>
      </c>
    </row>
    <row r="65" s="14" customFormat="1" spans="1:13">
      <c r="A65" s="15"/>
      <c r="B65" s="15"/>
      <c r="C65" s="16"/>
      <c r="D65" s="35" t="s">
        <v>397</v>
      </c>
      <c r="E65" s="28" t="s">
        <v>225</v>
      </c>
      <c r="F65" s="29" t="s">
        <v>398</v>
      </c>
      <c r="G65" s="28" t="str">
        <f t="shared" si="2"/>
        <v>(五冶钢构龙泉东洪片区85亩住宅、商业及配套工程项目一标段)成都市龙泉驿外东洪路地铁2号线惠王陵地铁C口</v>
      </c>
      <c r="H65" s="29" t="s">
        <v>405</v>
      </c>
      <c r="I65" s="29">
        <v>18599951655</v>
      </c>
      <c r="J65" s="44"/>
      <c r="K65" s="41" t="s">
        <v>406</v>
      </c>
      <c r="L65" s="43"/>
      <c r="M65" s="28" t="s">
        <v>401</v>
      </c>
    </row>
    <row r="66" s="14" customFormat="1" spans="1:13">
      <c r="A66" s="15"/>
      <c r="B66" s="15"/>
      <c r="C66" s="16"/>
      <c r="D66" s="35" t="s">
        <v>397</v>
      </c>
      <c r="E66" s="28" t="s">
        <v>226</v>
      </c>
      <c r="F66" s="29" t="s">
        <v>398</v>
      </c>
      <c r="G66" s="28" t="str">
        <f t="shared" si="2"/>
        <v>(五冶钢构龙泉东洪片区85亩住宅、商业及配套工程项目二标段)成都市龙泉驿外东洪路地铁2号线惠王陵地铁C口</v>
      </c>
      <c r="H66" s="29" t="s">
        <v>407</v>
      </c>
      <c r="I66" s="29">
        <v>18381013849</v>
      </c>
      <c r="J66" s="44"/>
      <c r="K66" s="41" t="s">
        <v>408</v>
      </c>
      <c r="L66" s="43"/>
      <c r="M66" s="28" t="s">
        <v>401</v>
      </c>
    </row>
    <row r="67" s="14" customFormat="1" spans="1:13">
      <c r="A67" s="15"/>
      <c r="B67" s="15"/>
      <c r="C67" s="16"/>
      <c r="D67" s="35" t="s">
        <v>397</v>
      </c>
      <c r="E67" s="28" t="s">
        <v>229</v>
      </c>
      <c r="F67" s="29" t="s">
        <v>398</v>
      </c>
      <c r="G67" s="28" t="str">
        <f t="shared" si="2"/>
        <v>(五冶钢构龙泉东洪片区85亩住宅、商业及配套工程项目三标段)成都市龙泉驿外东洪路地铁2号线惠王陵地铁C口</v>
      </c>
      <c r="H67" s="29" t="s">
        <v>409</v>
      </c>
      <c r="I67" s="29">
        <v>13889142392</v>
      </c>
      <c r="J67" s="44"/>
      <c r="K67" s="41" t="s">
        <v>410</v>
      </c>
      <c r="L67" s="43"/>
      <c r="M67" s="28" t="s">
        <v>401</v>
      </c>
    </row>
    <row r="68" s="14" customFormat="1" spans="1:13">
      <c r="A68" s="15"/>
      <c r="B68" s="15"/>
      <c r="C68" s="16"/>
      <c r="D68" s="35" t="s">
        <v>411</v>
      </c>
      <c r="E68" s="28" t="s">
        <v>188</v>
      </c>
      <c r="F68" s="29" t="s">
        <v>394</v>
      </c>
      <c r="G68" s="28" t="str">
        <f>"("&amp;E68&amp;")"&amp;"四川省达州市达川区斌郎街道四川省达州市达川区洞洞湾256米"</f>
        <v>(武汉电气化局成达万高铁强电项目-达州主城区)四川省达州市达川区斌郎街道四川省达州市达川区洞洞湾256米</v>
      </c>
      <c r="H68" s="29" t="s">
        <v>412</v>
      </c>
      <c r="I68" s="29">
        <v>18228076992</v>
      </c>
      <c r="J68" s="40" t="s">
        <v>413</v>
      </c>
      <c r="K68" s="41" t="s">
        <v>414</v>
      </c>
      <c r="L68" s="43"/>
      <c r="M68" s="28" t="s">
        <v>415</v>
      </c>
    </row>
    <row r="69" s="14" customFormat="1" spans="1:13">
      <c r="A69" s="15"/>
      <c r="B69" s="15"/>
      <c r="C69" s="16"/>
      <c r="D69" s="35" t="s">
        <v>411</v>
      </c>
      <c r="E69" s="28" t="s">
        <v>204</v>
      </c>
      <c r="F69" s="29" t="s">
        <v>394</v>
      </c>
      <c r="G69" s="28" t="str">
        <f>"("&amp;E69&amp;")"&amp;"四川省达州市达川区达州南站"</f>
        <v>(武汉电气化局成达万高铁强电项目-达州主城区-达州南站)四川省达州市达川区达州南站</v>
      </c>
      <c r="H69" s="29" t="s">
        <v>416</v>
      </c>
      <c r="I69" s="29">
        <v>18782679099</v>
      </c>
      <c r="J69" s="40" t="s">
        <v>413</v>
      </c>
      <c r="K69" s="41" t="s">
        <v>414</v>
      </c>
      <c r="L69" s="43"/>
      <c r="M69" s="28" t="s">
        <v>415</v>
      </c>
    </row>
    <row r="70" s="14" customFormat="1" spans="1:13">
      <c r="A70" s="15"/>
      <c r="B70" s="15"/>
      <c r="C70" s="16"/>
      <c r="D70" s="35" t="s">
        <v>411</v>
      </c>
      <c r="E70" s="28" t="s">
        <v>417</v>
      </c>
      <c r="F70" s="29" t="s">
        <v>394</v>
      </c>
      <c r="G70" s="28" t="str">
        <f>"("&amp;E70&amp;")"&amp;"四川省达州市达川区斌郎街道四川省达州市达川区洞洞湾256米"</f>
        <v>(武汉电气化局成达万高铁强电项目-开江县)四川省达州市达川区斌郎街道四川省达州市达川区洞洞湾256米</v>
      </c>
      <c r="H70" s="29" t="s">
        <v>412</v>
      </c>
      <c r="I70" s="29">
        <v>18228076992</v>
      </c>
      <c r="J70" s="40" t="s">
        <v>413</v>
      </c>
      <c r="K70" s="41" t="s">
        <v>414</v>
      </c>
      <c r="L70" s="43"/>
      <c r="M70" s="28" t="s">
        <v>415</v>
      </c>
    </row>
    <row r="71" s="14" customFormat="1" spans="1:13">
      <c r="A71" s="15"/>
      <c r="B71" s="15"/>
      <c r="C71" s="16"/>
      <c r="D71" s="35" t="s">
        <v>411</v>
      </c>
      <c r="E71" s="28" t="s">
        <v>176</v>
      </c>
      <c r="F71" s="29" t="s">
        <v>394</v>
      </c>
      <c r="G71" s="28" t="str">
        <f>"("&amp;E71&amp;")"&amp;"四川省达州市渠县渠北镇雷家湾渠县北站旁"</f>
        <v>(武汉电气化局成达万高铁强电项目-渠县)四川省达州市渠县渠北镇雷家湾渠县北站旁</v>
      </c>
      <c r="H71" s="29" t="s">
        <v>418</v>
      </c>
      <c r="I71" s="29">
        <v>18779627939</v>
      </c>
      <c r="J71" s="40" t="s">
        <v>413</v>
      </c>
      <c r="K71" s="41" t="s">
        <v>414</v>
      </c>
      <c r="L71" s="43"/>
      <c r="M71" s="28" t="s">
        <v>415</v>
      </c>
    </row>
    <row r="72" s="14" customFormat="1" spans="1:13">
      <c r="A72" s="15"/>
      <c r="B72" s="15"/>
      <c r="C72" s="16"/>
      <c r="D72" s="35" t="s">
        <v>411</v>
      </c>
      <c r="E72" s="28" t="s">
        <v>419</v>
      </c>
      <c r="F72" s="29" t="s">
        <v>394</v>
      </c>
      <c r="G72" s="28" t="str">
        <f>"("&amp;E72&amp;")"&amp;"四川省达州市达川区斌郎街道四川省达州市达川区洞洞湾256米"</f>
        <v>(武汉电气化局成达万高铁强电项目-重庆开州)四川省达州市达川区斌郎街道四川省达州市达川区洞洞湾256米</v>
      </c>
      <c r="H72" s="29" t="s">
        <v>412</v>
      </c>
      <c r="I72" s="29">
        <v>18228076992</v>
      </c>
      <c r="J72" s="40" t="s">
        <v>413</v>
      </c>
      <c r="K72" s="41" t="s">
        <v>414</v>
      </c>
      <c r="L72" s="43"/>
      <c r="M72" s="28" t="s">
        <v>415</v>
      </c>
    </row>
    <row r="73" s="14" customFormat="1" spans="1:13">
      <c r="A73" s="15"/>
      <c r="B73" s="15"/>
      <c r="C73" s="16"/>
      <c r="D73" s="35" t="s">
        <v>411</v>
      </c>
      <c r="E73" s="28" t="s">
        <v>177</v>
      </c>
      <c r="F73" s="29" t="s">
        <v>394</v>
      </c>
      <c r="G73" s="28" t="str">
        <f>"("&amp;E73&amp;")"&amp;"四川省南充市营山县保真路景阳名城南50米(保真路东)"</f>
        <v>(武汉电气化局成达万高铁强电项目-南充营山)四川省南充市营山县保真路景阳名城南50米(保真路东)</v>
      </c>
      <c r="H73" s="29" t="s">
        <v>420</v>
      </c>
      <c r="I73" s="29">
        <v>18381485052</v>
      </c>
      <c r="J73" s="40" t="s">
        <v>413</v>
      </c>
      <c r="K73" s="41" t="s">
        <v>414</v>
      </c>
      <c r="L73" s="43"/>
      <c r="M73" s="28" t="s">
        <v>415</v>
      </c>
    </row>
    <row r="74" s="14" customFormat="1" spans="1:13">
      <c r="A74" s="15"/>
      <c r="B74" s="15"/>
      <c r="C74" s="16"/>
      <c r="D74" s="33" t="s">
        <v>160</v>
      </c>
      <c r="E74" s="28" t="s">
        <v>160</v>
      </c>
      <c r="F74" s="29" t="s">
        <v>394</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421</v>
      </c>
      <c r="I74" s="29">
        <v>18883488177</v>
      </c>
      <c r="J74" s="40" t="s">
        <v>422</v>
      </c>
      <c r="K74" s="41" t="s">
        <v>423</v>
      </c>
      <c r="L74" s="43"/>
      <c r="M74" s="28" t="s">
        <v>424</v>
      </c>
    </row>
    <row r="75" s="14" customFormat="1" spans="1:13">
      <c r="A75" s="15"/>
      <c r="B75" s="15"/>
      <c r="C75" s="16"/>
      <c r="D75" s="33" t="s">
        <v>425</v>
      </c>
      <c r="E75" s="28" t="s">
        <v>187</v>
      </c>
      <c r="F75" s="29" t="s">
        <v>426</v>
      </c>
      <c r="G75" s="28" t="str">
        <f>"("&amp;E75&amp;")"&amp;"四川省乐山市市中区苏稽镇周山嘴"</f>
        <v>(乐山市校地共建产教融合基地建设项目一标段)四川省乐山市市中区苏稽镇周山嘴</v>
      </c>
      <c r="H75" s="29" t="s">
        <v>427</v>
      </c>
      <c r="I75" s="29">
        <v>13668153241</v>
      </c>
      <c r="J75" s="40" t="s">
        <v>428</v>
      </c>
      <c r="K75" s="41" t="s">
        <v>429</v>
      </c>
      <c r="L75" s="43"/>
      <c r="M75" s="28" t="s">
        <v>430</v>
      </c>
    </row>
    <row r="76" s="14" customFormat="1" spans="1:13">
      <c r="A76" s="15"/>
      <c r="B76" s="15"/>
      <c r="C76" s="16"/>
      <c r="D76" s="33" t="s">
        <v>425</v>
      </c>
      <c r="E76" s="28" t="s">
        <v>186</v>
      </c>
      <c r="F76" s="29" t="s">
        <v>426</v>
      </c>
      <c r="G76" s="28" t="str">
        <f>"("&amp;E76&amp;")"&amp;"四川省乐山市市中区苏稽镇"</f>
        <v>(乐山市校地共建产教融合基地建设项目二标段)四川省乐山市市中区苏稽镇</v>
      </c>
      <c r="H76" s="29" t="s">
        <v>431</v>
      </c>
      <c r="I76" s="29">
        <v>13990276572</v>
      </c>
      <c r="J76" s="40" t="s">
        <v>432</v>
      </c>
      <c r="K76" s="41" t="s">
        <v>433</v>
      </c>
      <c r="L76" s="43"/>
      <c r="M76" s="28" t="s">
        <v>434</v>
      </c>
    </row>
    <row r="77" hidden="1" spans="4:13">
      <c r="D77" s="33" t="s">
        <v>435</v>
      </c>
      <c r="E77" s="34" t="s">
        <v>436</v>
      </c>
      <c r="F77" s="29" t="s">
        <v>437</v>
      </c>
      <c r="G77" s="28" t="str">
        <f t="shared" ref="G71:G116" si="3">"("&amp;E77&amp;")"&amp;"四川省南充市顺庆区搬罾街道学府大道二段"</f>
        <v>(五冶钢构医学科学产业园建设项目房建一部-二标（3-3）)四川省南充市顺庆区搬罾街道学府大道二段</v>
      </c>
      <c r="H77" s="29" t="s">
        <v>438</v>
      </c>
      <c r="I77" s="29">
        <v>18141337338</v>
      </c>
      <c r="J77" s="34" t="s">
        <v>439</v>
      </c>
      <c r="K77" s="39" t="s">
        <v>440</v>
      </c>
      <c r="L77" s="36"/>
      <c r="M77" s="28" t="s">
        <v>441</v>
      </c>
    </row>
    <row r="78" hidden="1" spans="4:13">
      <c r="D78" s="33" t="s">
        <v>435</v>
      </c>
      <c r="E78" s="34" t="s">
        <v>442</v>
      </c>
      <c r="F78" s="29" t="s">
        <v>437</v>
      </c>
      <c r="G78" s="28" t="str">
        <f t="shared" si="3"/>
        <v>(五冶钢构医学科学产业园建设项目房建一部-三标（2-1）)四川省南充市顺庆区搬罾街道学府大道二段</v>
      </c>
      <c r="H78" s="29" t="s">
        <v>438</v>
      </c>
      <c r="I78" s="29">
        <v>18141337338</v>
      </c>
      <c r="J78" s="34" t="s">
        <v>439</v>
      </c>
      <c r="K78" s="39" t="s">
        <v>440</v>
      </c>
      <c r="L78" s="36"/>
      <c r="M78" s="28" t="s">
        <v>441</v>
      </c>
    </row>
    <row r="79" hidden="1" spans="4:13">
      <c r="D79" s="33" t="s">
        <v>435</v>
      </c>
      <c r="E79" s="34" t="s">
        <v>443</v>
      </c>
      <c r="F79" s="29" t="s">
        <v>437</v>
      </c>
      <c r="G79" s="28" t="str">
        <f t="shared" si="3"/>
        <v>(五冶钢构医学科学产业园建设项目房建一部-三标（2-2）)四川省南充市顺庆区搬罾街道学府大道二段</v>
      </c>
      <c r="H79" s="29" t="s">
        <v>438</v>
      </c>
      <c r="I79" s="29">
        <v>18141337338</v>
      </c>
      <c r="J79" s="34" t="s">
        <v>439</v>
      </c>
      <c r="K79" s="39" t="s">
        <v>440</v>
      </c>
      <c r="L79" s="36"/>
      <c r="M79" s="28" t="s">
        <v>441</v>
      </c>
    </row>
    <row r="80" hidden="1" spans="4:13">
      <c r="D80" s="33" t="s">
        <v>435</v>
      </c>
      <c r="E80" s="34" t="s">
        <v>444</v>
      </c>
      <c r="F80" s="29" t="s">
        <v>437</v>
      </c>
      <c r="G80" s="28" t="str">
        <f t="shared" si="3"/>
        <v>(五冶钢构医学科学产业园建设项目房建一部-三标（2-3）)四川省南充市顺庆区搬罾街道学府大道二段</v>
      </c>
      <c r="H80" s="29" t="s">
        <v>438</v>
      </c>
      <c r="I80" s="29">
        <v>18141337338</v>
      </c>
      <c r="J80" s="34" t="s">
        <v>439</v>
      </c>
      <c r="K80" s="39" t="s">
        <v>440</v>
      </c>
      <c r="L80" s="36"/>
      <c r="M80" s="28" t="s">
        <v>441</v>
      </c>
    </row>
    <row r="81" hidden="1" spans="4:13">
      <c r="D81" s="33" t="s">
        <v>435</v>
      </c>
      <c r="E81" s="34" t="s">
        <v>445</v>
      </c>
      <c r="F81" s="29" t="s">
        <v>437</v>
      </c>
      <c r="G81" s="28" t="str">
        <f t="shared" si="3"/>
        <v>(五冶钢构医学科学产业园建设项目房建一部-四标（3-4）)四川省南充市顺庆区搬罾街道学府大道二段</v>
      </c>
      <c r="H81" s="29" t="s">
        <v>438</v>
      </c>
      <c r="I81" s="29">
        <v>18141337338</v>
      </c>
      <c r="J81" s="34" t="s">
        <v>439</v>
      </c>
      <c r="K81" s="39" t="s">
        <v>440</v>
      </c>
      <c r="L81" s="36"/>
      <c r="M81" s="28" t="s">
        <v>441</v>
      </c>
    </row>
    <row r="82" hidden="1" spans="4:13">
      <c r="D82" s="33" t="s">
        <v>435</v>
      </c>
      <c r="E82" s="34" t="s">
        <v>446</v>
      </c>
      <c r="F82" s="29" t="s">
        <v>437</v>
      </c>
      <c r="G82" s="28" t="str">
        <f t="shared" si="3"/>
        <v>(五冶钢构医学科学产业园建设项目房建一部-四标（3-5）)四川省南充市顺庆区搬罾街道学府大道二段</v>
      </c>
      <c r="H82" s="29" t="s">
        <v>438</v>
      </c>
      <c r="I82" s="29">
        <v>18141337338</v>
      </c>
      <c r="J82" s="34" t="s">
        <v>439</v>
      </c>
      <c r="K82" s="39" t="s">
        <v>440</v>
      </c>
      <c r="L82" s="36"/>
      <c r="M82" s="28" t="s">
        <v>441</v>
      </c>
    </row>
    <row r="83" hidden="1" spans="4:13">
      <c r="D83" s="33" t="s">
        <v>435</v>
      </c>
      <c r="E83" s="34" t="s">
        <v>447</v>
      </c>
      <c r="F83" s="29" t="s">
        <v>437</v>
      </c>
      <c r="G83" s="28" t="str">
        <f t="shared" si="3"/>
        <v>(五冶钢构医学科学产业园建设项目房建一部-四标（3-6）)四川省南充市顺庆区搬罾街道学府大道二段</v>
      </c>
      <c r="H83" s="29" t="s">
        <v>438</v>
      </c>
      <c r="I83" s="29">
        <v>18141337338</v>
      </c>
      <c r="J83" s="34" t="s">
        <v>439</v>
      </c>
      <c r="K83" s="39" t="s">
        <v>440</v>
      </c>
      <c r="L83" s="36"/>
      <c r="M83" s="28" t="s">
        <v>441</v>
      </c>
    </row>
    <row r="84" hidden="1" spans="4:13">
      <c r="D84" s="33" t="s">
        <v>435</v>
      </c>
      <c r="E84" s="34" t="s">
        <v>151</v>
      </c>
      <c r="F84" s="29" t="s">
        <v>437</v>
      </c>
      <c r="G84" s="28" t="str">
        <f t="shared" si="3"/>
        <v>(五冶钢构医学科学产业园建设项目房建一部-四标（3-7）)四川省南充市顺庆区搬罾街道学府大道二段</v>
      </c>
      <c r="H84" s="29" t="s">
        <v>438</v>
      </c>
      <c r="I84" s="29">
        <v>18141337338</v>
      </c>
      <c r="J84" s="34" t="s">
        <v>439</v>
      </c>
      <c r="K84" s="39" t="s">
        <v>440</v>
      </c>
      <c r="L84" s="36"/>
      <c r="M84" s="28" t="s">
        <v>441</v>
      </c>
    </row>
    <row r="85" hidden="1" spans="4:13">
      <c r="D85" s="33" t="s">
        <v>435</v>
      </c>
      <c r="E85" s="34" t="s">
        <v>448</v>
      </c>
      <c r="F85" s="29" t="s">
        <v>437</v>
      </c>
      <c r="G85" s="28" t="str">
        <f t="shared" si="3"/>
        <v>(五冶钢构医学科学产业园建设项目房建一部-五标（校医院6-1）)四川省南充市顺庆区搬罾街道学府大道二段</v>
      </c>
      <c r="H85" s="29" t="s">
        <v>438</v>
      </c>
      <c r="I85" s="29">
        <v>18141337338</v>
      </c>
      <c r="J85" s="34" t="s">
        <v>439</v>
      </c>
      <c r="K85" s="39" t="s">
        <v>440</v>
      </c>
      <c r="L85" s="36"/>
      <c r="M85" s="28" t="s">
        <v>441</v>
      </c>
    </row>
    <row r="86" hidden="1" spans="4:13">
      <c r="D86" s="33" t="s">
        <v>435</v>
      </c>
      <c r="E86" s="34" t="s">
        <v>449</v>
      </c>
      <c r="F86" s="29" t="s">
        <v>437</v>
      </c>
      <c r="G86" s="28" t="str">
        <f t="shared" si="3"/>
        <v>(五冶钢构医学科学产业园建设项目房建一部-六标（3-1）)四川省南充市顺庆区搬罾街道学府大道二段</v>
      </c>
      <c r="H86" s="29" t="s">
        <v>438</v>
      </c>
      <c r="I86" s="29">
        <v>18141337338</v>
      </c>
      <c r="J86" s="34" t="s">
        <v>439</v>
      </c>
      <c r="K86" s="39" t="s">
        <v>440</v>
      </c>
      <c r="L86" s="36"/>
      <c r="M86" s="28" t="s">
        <v>441</v>
      </c>
    </row>
    <row r="87" hidden="1" spans="4:13">
      <c r="D87" s="33" t="s">
        <v>435</v>
      </c>
      <c r="E87" s="34" t="s">
        <v>450</v>
      </c>
      <c r="F87" s="29" t="s">
        <v>437</v>
      </c>
      <c r="G87" s="28" t="str">
        <f t="shared" si="3"/>
        <v>(五冶钢构医学科学产业园建设项目房建二部-一标（1-3）)四川省南充市顺庆区搬罾街道学府大道二段</v>
      </c>
      <c r="H87" s="29" t="s">
        <v>451</v>
      </c>
      <c r="I87" s="29">
        <v>19950525030</v>
      </c>
      <c r="J87" s="34" t="s">
        <v>439</v>
      </c>
      <c r="K87" s="39" t="s">
        <v>440</v>
      </c>
      <c r="L87" s="36"/>
      <c r="M87" s="28" t="s">
        <v>441</v>
      </c>
    </row>
    <row r="88" hidden="1" spans="4:13">
      <c r="D88" s="33" t="s">
        <v>435</v>
      </c>
      <c r="E88" s="34" t="s">
        <v>452</v>
      </c>
      <c r="F88" s="29" t="s">
        <v>437</v>
      </c>
      <c r="G88" s="28" t="str">
        <f t="shared" si="3"/>
        <v>(五冶钢构医学科学产业园建设项目房建二部-一标（1-4）)四川省南充市顺庆区搬罾街道学府大道二段</v>
      </c>
      <c r="H88" s="29" t="s">
        <v>451</v>
      </c>
      <c r="I88" s="29">
        <v>19950525030</v>
      </c>
      <c r="J88" s="34" t="s">
        <v>439</v>
      </c>
      <c r="K88" s="39" t="s">
        <v>440</v>
      </c>
      <c r="L88" s="36"/>
      <c r="M88" s="28" t="s">
        <v>441</v>
      </c>
    </row>
    <row r="89" hidden="1" spans="4:13">
      <c r="D89" s="33" t="s">
        <v>435</v>
      </c>
      <c r="E89" s="34" t="s">
        <v>453</v>
      </c>
      <c r="F89" s="29" t="s">
        <v>437</v>
      </c>
      <c r="G89" s="28" t="str">
        <f t="shared" si="3"/>
        <v>(五冶钢构医学科学产业园建设项目房建二部-一标（1-6）)四川省南充市顺庆区搬罾街道学府大道二段</v>
      </c>
      <c r="H89" s="29" t="s">
        <v>451</v>
      </c>
      <c r="I89" s="29">
        <v>19950525030</v>
      </c>
      <c r="J89" s="34" t="s">
        <v>439</v>
      </c>
      <c r="K89" s="39" t="s">
        <v>440</v>
      </c>
      <c r="L89" s="36"/>
      <c r="M89" s="28" t="s">
        <v>441</v>
      </c>
    </row>
    <row r="90" hidden="1" spans="4:13">
      <c r="D90" s="33" t="s">
        <v>435</v>
      </c>
      <c r="E90" s="34" t="s">
        <v>454</v>
      </c>
      <c r="F90" s="29" t="s">
        <v>437</v>
      </c>
      <c r="G90" s="28" t="str">
        <f t="shared" si="3"/>
        <v>(五冶钢构医学科学产业园建设项目房建二部-一标（1-7）)四川省南充市顺庆区搬罾街道学府大道二段</v>
      </c>
      <c r="H90" s="29" t="s">
        <v>451</v>
      </c>
      <c r="I90" s="29">
        <v>19950525030</v>
      </c>
      <c r="J90" s="34" t="s">
        <v>439</v>
      </c>
      <c r="K90" s="39" t="s">
        <v>440</v>
      </c>
      <c r="L90" s="36"/>
      <c r="M90" s="28" t="s">
        <v>441</v>
      </c>
    </row>
    <row r="91" hidden="1" spans="4:13">
      <c r="D91" s="33" t="s">
        <v>435</v>
      </c>
      <c r="E91" s="34" t="s">
        <v>455</v>
      </c>
      <c r="F91" s="29" t="s">
        <v>437</v>
      </c>
      <c r="G91" s="28" t="str">
        <f t="shared" si="3"/>
        <v>(五冶钢构医学科学产业园建设项目房建二部-二标（图情信息中心1-1）)四川省南充市顺庆区搬罾街道学府大道二段</v>
      </c>
      <c r="H91" s="29" t="s">
        <v>451</v>
      </c>
      <c r="I91" s="29">
        <v>19950525030</v>
      </c>
      <c r="J91" s="34" t="s">
        <v>439</v>
      </c>
      <c r="K91" s="39" t="s">
        <v>440</v>
      </c>
      <c r="L91" s="36"/>
      <c r="M91" s="28" t="s">
        <v>441</v>
      </c>
    </row>
    <row r="92" hidden="1" spans="4:13">
      <c r="D92" s="33" t="s">
        <v>435</v>
      </c>
      <c r="E92" s="34" t="s">
        <v>59</v>
      </c>
      <c r="F92" s="29" t="s">
        <v>437</v>
      </c>
      <c r="G92" s="28" t="str">
        <f t="shared" si="3"/>
        <v>(五冶钢构医学科学产业园建设项目房建二部-三标（1-2）)四川省南充市顺庆区搬罾街道学府大道二段</v>
      </c>
      <c r="H92" s="29" t="s">
        <v>451</v>
      </c>
      <c r="I92" s="29">
        <v>19950525030</v>
      </c>
      <c r="J92" s="34" t="s">
        <v>439</v>
      </c>
      <c r="K92" s="39" t="s">
        <v>440</v>
      </c>
      <c r="L92" s="36"/>
      <c r="M92" s="28" t="s">
        <v>441</v>
      </c>
    </row>
    <row r="93" hidden="1" spans="4:13">
      <c r="D93" s="33" t="s">
        <v>435</v>
      </c>
      <c r="E93" s="34" t="s">
        <v>71</v>
      </c>
      <c r="F93" s="29" t="s">
        <v>437</v>
      </c>
      <c r="G93" s="28" t="str">
        <f t="shared" si="3"/>
        <v>(五冶钢构医学科学产业园建设项目房建二部-三标（1-5）)四川省南充市顺庆区搬罾街道学府大道二段</v>
      </c>
      <c r="H93" s="29" t="s">
        <v>451</v>
      </c>
      <c r="I93" s="29">
        <v>19950525030</v>
      </c>
      <c r="J93" s="34" t="s">
        <v>439</v>
      </c>
      <c r="K93" s="39" t="s">
        <v>440</v>
      </c>
      <c r="L93" s="36"/>
      <c r="M93" s="28" t="s">
        <v>441</v>
      </c>
    </row>
    <row r="94" hidden="1" spans="4:13">
      <c r="D94" s="33" t="s">
        <v>435</v>
      </c>
      <c r="E94" s="34" t="s">
        <v>456</v>
      </c>
      <c r="F94" s="29" t="s">
        <v>437</v>
      </c>
      <c r="G94" s="28" t="str">
        <f t="shared" si="3"/>
        <v>(五冶钢构医学科学产业园建设项目房建二部-三标（5-1）)四川省南充市顺庆区搬罾街道学府大道二段</v>
      </c>
      <c r="H94" s="29" t="s">
        <v>451</v>
      </c>
      <c r="I94" s="29">
        <v>19950525030</v>
      </c>
      <c r="J94" s="34" t="s">
        <v>439</v>
      </c>
      <c r="K94" s="39" t="s">
        <v>440</v>
      </c>
      <c r="L94" s="36"/>
      <c r="M94" s="28" t="s">
        <v>441</v>
      </c>
    </row>
    <row r="95" hidden="1" spans="4:13">
      <c r="D95" s="33" t="s">
        <v>435</v>
      </c>
      <c r="E95" s="34" t="s">
        <v>457</v>
      </c>
      <c r="F95" s="29" t="s">
        <v>437</v>
      </c>
      <c r="G95" s="28" t="str">
        <f t="shared" si="3"/>
        <v>(五冶钢构医学科学产业园建设项目房建二部-三标（5-2）)四川省南充市顺庆区搬罾街道学府大道二段</v>
      </c>
      <c r="H95" s="29" t="s">
        <v>451</v>
      </c>
      <c r="I95" s="29">
        <v>19950525030</v>
      </c>
      <c r="J95" s="34" t="s">
        <v>439</v>
      </c>
      <c r="K95" s="39" t="s">
        <v>440</v>
      </c>
      <c r="L95" s="36"/>
      <c r="M95" s="28" t="s">
        <v>441</v>
      </c>
    </row>
    <row r="96" hidden="1" spans="4:13">
      <c r="D96" s="33" t="s">
        <v>435</v>
      </c>
      <c r="E96" s="34" t="s">
        <v>458</v>
      </c>
      <c r="F96" s="29" t="s">
        <v>437</v>
      </c>
      <c r="G96" s="28" t="str">
        <f t="shared" si="3"/>
        <v>(五冶钢构医学科学产业园建设项目房建二部-三标（5-3）)四川省南充市顺庆区搬罾街道学府大道二段</v>
      </c>
      <c r="H96" s="29" t="s">
        <v>451</v>
      </c>
      <c r="I96" s="29">
        <v>19950525030</v>
      </c>
      <c r="J96" s="34" t="s">
        <v>439</v>
      </c>
      <c r="K96" s="39" t="s">
        <v>440</v>
      </c>
      <c r="L96" s="36"/>
      <c r="M96" s="28" t="s">
        <v>441</v>
      </c>
    </row>
    <row r="97" hidden="1" spans="4:13">
      <c r="D97" s="33" t="s">
        <v>435</v>
      </c>
      <c r="E97" s="34" t="s">
        <v>88</v>
      </c>
      <c r="F97" s="29" t="s">
        <v>437</v>
      </c>
      <c r="G97" s="28" t="str">
        <f t="shared" si="3"/>
        <v>(五冶钢构医学科学产业园建设项目房建二部-四标（5-4）)四川省南充市顺庆区搬罾街道学府大道二段</v>
      </c>
      <c r="H97" s="29" t="s">
        <v>451</v>
      </c>
      <c r="I97" s="29">
        <v>19950525030</v>
      </c>
      <c r="J97" s="34" t="s">
        <v>439</v>
      </c>
      <c r="K97" s="39" t="s">
        <v>440</v>
      </c>
      <c r="L97" s="36"/>
      <c r="M97" s="28" t="s">
        <v>441</v>
      </c>
    </row>
    <row r="98" hidden="1" spans="4:13">
      <c r="D98" s="33" t="s">
        <v>435</v>
      </c>
      <c r="E98" s="34" t="s">
        <v>459</v>
      </c>
      <c r="F98" s="29" t="s">
        <v>437</v>
      </c>
      <c r="G98" s="28" t="str">
        <f t="shared" si="3"/>
        <v>(五冶钢构医学科学产业园建设项目房建二部-四标（5-5）)四川省南充市顺庆区搬罾街道学府大道二段</v>
      </c>
      <c r="H98" s="29" t="s">
        <v>451</v>
      </c>
      <c r="I98" s="29">
        <v>19950525030</v>
      </c>
      <c r="J98" s="34" t="s">
        <v>439</v>
      </c>
      <c r="K98" s="39" t="s">
        <v>440</v>
      </c>
      <c r="L98" s="36"/>
      <c r="M98" s="28" t="s">
        <v>441</v>
      </c>
    </row>
    <row r="99" hidden="1" spans="4:13">
      <c r="D99" s="33" t="s">
        <v>435</v>
      </c>
      <c r="E99" s="34" t="s">
        <v>113</v>
      </c>
      <c r="F99" s="29" t="s">
        <v>437</v>
      </c>
      <c r="G99" s="28" t="str">
        <f t="shared" si="3"/>
        <v>(五冶钢构医学科学产业园建设项目房建二部-排洪渠（五标）)四川省南充市顺庆区搬罾街道学府大道二段</v>
      </c>
      <c r="H99" s="29" t="s">
        <v>451</v>
      </c>
      <c r="I99" s="29">
        <v>19950525030</v>
      </c>
      <c r="J99" s="34" t="s">
        <v>439</v>
      </c>
      <c r="K99" s="39" t="s">
        <v>440</v>
      </c>
      <c r="L99" s="36"/>
      <c r="M99" s="28" t="s">
        <v>441</v>
      </c>
    </row>
    <row r="100" hidden="1" spans="4:13">
      <c r="D100" s="33" t="s">
        <v>435</v>
      </c>
      <c r="E100" s="34" t="s">
        <v>60</v>
      </c>
      <c r="F100" s="29" t="s">
        <v>437</v>
      </c>
      <c r="G100" s="28" t="str">
        <f t="shared" si="3"/>
        <v>(五冶钢构医学科学产业园建设项目房建二部-六标)四川省南充市顺庆区搬罾街道学府大道二段</v>
      </c>
      <c r="H100" s="29" t="s">
        <v>451</v>
      </c>
      <c r="I100" s="29">
        <v>19950525030</v>
      </c>
      <c r="J100" s="34" t="s">
        <v>439</v>
      </c>
      <c r="K100" s="39" t="s">
        <v>440</v>
      </c>
      <c r="L100" s="36"/>
      <c r="M100" s="28" t="s">
        <v>441</v>
      </c>
    </row>
    <row r="101" hidden="1" spans="4:13">
      <c r="D101" s="33" t="s">
        <v>435</v>
      </c>
      <c r="E101" s="34" t="s">
        <v>72</v>
      </c>
      <c r="F101" s="29" t="s">
        <v>437</v>
      </c>
      <c r="G101" s="28" t="str">
        <f t="shared" si="3"/>
        <v>(五冶钢构医学科学产业园建设项目房建二部-网羽馆（6-5）)四川省南充市顺庆区搬罾街道学府大道二段</v>
      </c>
      <c r="H101" s="29" t="s">
        <v>451</v>
      </c>
      <c r="I101" s="29">
        <v>19950525030</v>
      </c>
      <c r="J101" s="34" t="s">
        <v>439</v>
      </c>
      <c r="K101" s="39" t="s">
        <v>440</v>
      </c>
      <c r="L101" s="36"/>
      <c r="M101" s="28" t="s">
        <v>441</v>
      </c>
    </row>
    <row r="102" hidden="1" spans="4:13">
      <c r="D102" s="33" t="s">
        <v>435</v>
      </c>
      <c r="E102" s="34" t="s">
        <v>460</v>
      </c>
      <c r="F102" s="29" t="s">
        <v>437</v>
      </c>
      <c r="G102" s="28" t="str">
        <f t="shared" si="3"/>
        <v>(五冶钢构医学科学产业园建设项目房建三部-一标（4-1）)四川省南充市顺庆区搬罾街道学府大道二段</v>
      </c>
      <c r="H102" s="29" t="s">
        <v>461</v>
      </c>
      <c r="I102" s="29">
        <v>18349955455</v>
      </c>
      <c r="J102" s="34" t="s">
        <v>439</v>
      </c>
      <c r="K102" s="39" t="s">
        <v>440</v>
      </c>
      <c r="L102" s="36"/>
      <c r="M102" s="28" t="s">
        <v>441</v>
      </c>
    </row>
    <row r="103" hidden="1" spans="4:13">
      <c r="D103" s="33" t="s">
        <v>435</v>
      </c>
      <c r="E103" s="34" t="s">
        <v>462</v>
      </c>
      <c r="F103" s="29" t="s">
        <v>437</v>
      </c>
      <c r="G103" s="28" t="str">
        <f t="shared" si="3"/>
        <v>(五冶钢构医学科学产业园建设项目房建三部-一标（4-2）)四川省南充市顺庆区搬罾街道学府大道二段</v>
      </c>
      <c r="H103" s="29" t="s">
        <v>461</v>
      </c>
      <c r="I103" s="29">
        <v>18349955455</v>
      </c>
      <c r="J103" s="34" t="s">
        <v>439</v>
      </c>
      <c r="K103" s="39" t="s">
        <v>440</v>
      </c>
      <c r="L103" s="36"/>
      <c r="M103" s="28" t="s">
        <v>441</v>
      </c>
    </row>
    <row r="104" hidden="1" spans="4:13">
      <c r="D104" s="33" t="s">
        <v>435</v>
      </c>
      <c r="E104" s="34" t="s">
        <v>463</v>
      </c>
      <c r="F104" s="29" t="s">
        <v>437</v>
      </c>
      <c r="G104" s="28" t="str">
        <f t="shared" si="3"/>
        <v>(五冶钢构医学科学产业园建设项目房建三部-一标（4-3）)四川省南充市顺庆区搬罾街道学府大道二段</v>
      </c>
      <c r="H104" s="29" t="s">
        <v>461</v>
      </c>
      <c r="I104" s="29">
        <v>18349955455</v>
      </c>
      <c r="J104" s="34" t="s">
        <v>439</v>
      </c>
      <c r="K104" s="39" t="s">
        <v>440</v>
      </c>
      <c r="L104" s="36"/>
      <c r="M104" s="28" t="s">
        <v>441</v>
      </c>
    </row>
    <row r="105" hidden="1" spans="4:13">
      <c r="D105" s="33" t="s">
        <v>435</v>
      </c>
      <c r="E105" s="34" t="s">
        <v>464</v>
      </c>
      <c r="F105" s="29" t="s">
        <v>437</v>
      </c>
      <c r="G105" s="28" t="str">
        <f t="shared" si="3"/>
        <v>(五冶钢构医学科学产业园建设项目房建三部-一标（4-4）)四川省南充市顺庆区搬罾街道学府大道二段</v>
      </c>
      <c r="H105" s="29" t="s">
        <v>461</v>
      </c>
      <c r="I105" s="29">
        <v>18349955455</v>
      </c>
      <c r="J105" s="34" t="s">
        <v>439</v>
      </c>
      <c r="K105" s="39" t="s">
        <v>440</v>
      </c>
      <c r="L105" s="36"/>
      <c r="M105" s="28" t="s">
        <v>441</v>
      </c>
    </row>
    <row r="106" hidden="1" spans="4:13">
      <c r="D106" s="33" t="s">
        <v>435</v>
      </c>
      <c r="E106" s="34" t="s">
        <v>465</v>
      </c>
      <c r="F106" s="29" t="s">
        <v>437</v>
      </c>
      <c r="G106" s="28" t="str">
        <f t="shared" si="3"/>
        <v>(五冶钢构医学科学产业园建设项目房建三部-一标（4-5）)四川省南充市顺庆区搬罾街道学府大道二段</v>
      </c>
      <c r="H106" s="29" t="s">
        <v>461</v>
      </c>
      <c r="I106" s="29">
        <v>18349955455</v>
      </c>
      <c r="J106" s="34" t="s">
        <v>439</v>
      </c>
      <c r="K106" s="39" t="s">
        <v>440</v>
      </c>
      <c r="L106" s="36"/>
      <c r="M106" s="28" t="s">
        <v>441</v>
      </c>
    </row>
    <row r="107" hidden="1" spans="4:13">
      <c r="D107" s="33" t="s">
        <v>435</v>
      </c>
      <c r="E107" s="34" t="s">
        <v>466</v>
      </c>
      <c r="F107" s="29" t="s">
        <v>437</v>
      </c>
      <c r="G107" s="28" t="str">
        <f t="shared" si="3"/>
        <v>(五冶钢构医学科学产业园建设项目房建三部-一标（4-6）)四川省南充市顺庆区搬罾街道学府大道二段</v>
      </c>
      <c r="H107" s="29" t="s">
        <v>461</v>
      </c>
      <c r="I107" s="29">
        <v>18349955455</v>
      </c>
      <c r="J107" s="34" t="s">
        <v>439</v>
      </c>
      <c r="K107" s="39" t="s">
        <v>440</v>
      </c>
      <c r="L107" s="36"/>
      <c r="M107" s="28" t="s">
        <v>441</v>
      </c>
    </row>
    <row r="108" hidden="1" spans="4:13">
      <c r="D108" s="33" t="s">
        <v>435</v>
      </c>
      <c r="E108" s="34" t="s">
        <v>73</v>
      </c>
      <c r="F108" s="29" t="s">
        <v>437</v>
      </c>
      <c r="G108" s="28" t="str">
        <f t="shared" si="3"/>
        <v>(五冶钢构医学科学产业园建设项目房建三部-一标（7-1）)四川省南充市顺庆区搬罾街道学府大道二段</v>
      </c>
      <c r="H108" s="29" t="s">
        <v>461</v>
      </c>
      <c r="I108" s="29">
        <v>18349955455</v>
      </c>
      <c r="J108" s="34" t="s">
        <v>439</v>
      </c>
      <c r="K108" s="39" t="s">
        <v>440</v>
      </c>
      <c r="L108" s="36"/>
      <c r="M108" s="28" t="s">
        <v>441</v>
      </c>
    </row>
    <row r="109" hidden="1" spans="4:13">
      <c r="D109" s="33" t="s">
        <v>435</v>
      </c>
      <c r="E109" s="34" t="s">
        <v>20</v>
      </c>
      <c r="F109" s="29" t="s">
        <v>437</v>
      </c>
      <c r="G109" s="28" t="str">
        <f t="shared" si="3"/>
        <v>(五冶钢构医学科学产业园建设项目房建三部-一标（7-2）)四川省南充市顺庆区搬罾街道学府大道二段</v>
      </c>
      <c r="H109" s="29" t="s">
        <v>461</v>
      </c>
      <c r="I109" s="29">
        <v>18349955455</v>
      </c>
      <c r="J109" s="34" t="s">
        <v>439</v>
      </c>
      <c r="K109" s="39" t="s">
        <v>440</v>
      </c>
      <c r="L109" s="36"/>
      <c r="M109" s="28" t="s">
        <v>441</v>
      </c>
    </row>
    <row r="110" hidden="1" spans="4:13">
      <c r="D110" s="33" t="s">
        <v>435</v>
      </c>
      <c r="E110" s="34" t="s">
        <v>23</v>
      </c>
      <c r="F110" s="29" t="s">
        <v>437</v>
      </c>
      <c r="G110" s="28" t="str">
        <f t="shared" si="3"/>
        <v>(五冶钢构医学科学产业园建设项目房建三部-一标（7-3）)四川省南充市顺庆区搬罾街道学府大道二段</v>
      </c>
      <c r="H110" s="29" t="s">
        <v>461</v>
      </c>
      <c r="I110" s="29">
        <v>18349955455</v>
      </c>
      <c r="J110" s="34" t="s">
        <v>439</v>
      </c>
      <c r="K110" s="39" t="s">
        <v>440</v>
      </c>
      <c r="L110" s="36"/>
      <c r="M110" s="28" t="s">
        <v>441</v>
      </c>
    </row>
    <row r="111" hidden="1" spans="4:13">
      <c r="D111" s="33" t="s">
        <v>435</v>
      </c>
      <c r="E111" s="34" t="s">
        <v>24</v>
      </c>
      <c r="F111" s="29" t="s">
        <v>437</v>
      </c>
      <c r="G111" s="28" t="str">
        <f t="shared" si="3"/>
        <v>(五冶钢构医学科学产业园建设项目房建三部-一标（7-4）)四川省南充市顺庆区搬罾街道学府大道二段</v>
      </c>
      <c r="H111" s="29" t="s">
        <v>461</v>
      </c>
      <c r="I111" s="29">
        <v>18349955455</v>
      </c>
      <c r="J111" s="34" t="s">
        <v>439</v>
      </c>
      <c r="K111" s="39" t="s">
        <v>440</v>
      </c>
      <c r="L111" s="36"/>
      <c r="M111" s="28" t="s">
        <v>441</v>
      </c>
    </row>
    <row r="112" hidden="1" spans="4:13">
      <c r="D112" s="33" t="s">
        <v>435</v>
      </c>
      <c r="E112" s="28" t="s">
        <v>89</v>
      </c>
      <c r="F112" s="29" t="s">
        <v>437</v>
      </c>
      <c r="G112" s="28" t="str">
        <f t="shared" si="3"/>
        <v>(五冶钢构医学科学产业园建设项目房建三部-排洪渠)四川省南充市顺庆区搬罾街道学府大道二段</v>
      </c>
      <c r="H112" s="29" t="s">
        <v>461</v>
      </c>
      <c r="I112" s="29">
        <v>18349955455</v>
      </c>
      <c r="J112" s="34" t="s">
        <v>439</v>
      </c>
      <c r="K112" s="39" t="s">
        <v>440</v>
      </c>
      <c r="L112" s="36"/>
      <c r="M112" s="28" t="s">
        <v>441</v>
      </c>
    </row>
    <row r="113" hidden="1" spans="4:13">
      <c r="D113" s="33" t="s">
        <v>435</v>
      </c>
      <c r="E113" s="28" t="s">
        <v>127</v>
      </c>
      <c r="F113" s="29" t="s">
        <v>437</v>
      </c>
      <c r="G113" s="28" t="str">
        <f t="shared" si="3"/>
        <v>(五冶钢构医学科学产业园建设项目房建三部-管网总坪)四川省南充市顺庆区搬罾街道学府大道二段</v>
      </c>
      <c r="H113" s="29" t="s">
        <v>461</v>
      </c>
      <c r="I113" s="29">
        <v>18349955455</v>
      </c>
      <c r="J113" s="34" t="s">
        <v>439</v>
      </c>
      <c r="K113" s="39" t="s">
        <v>440</v>
      </c>
      <c r="L113" s="36"/>
      <c r="M113" s="28" t="s">
        <v>441</v>
      </c>
    </row>
    <row r="114" hidden="1" spans="4:13">
      <c r="D114" s="33" t="s">
        <v>435</v>
      </c>
      <c r="E114" s="28" t="s">
        <v>117</v>
      </c>
      <c r="F114" s="29" t="s">
        <v>437</v>
      </c>
      <c r="G114" s="28" t="str">
        <f t="shared" si="3"/>
        <v>(五冶钢构医学科学产业园建设项目房建三部-配套用房及围墙)四川省南充市顺庆区搬罾街道学府大道二段</v>
      </c>
      <c r="H114" s="29" t="s">
        <v>461</v>
      </c>
      <c r="I114" s="29">
        <v>18349955455</v>
      </c>
      <c r="J114" s="34" t="s">
        <v>439</v>
      </c>
      <c r="K114" s="39" t="s">
        <v>440</v>
      </c>
      <c r="L114" s="36"/>
      <c r="M114" s="28" t="s">
        <v>441</v>
      </c>
    </row>
    <row r="115" hidden="1" spans="4:13">
      <c r="D115" s="33" t="s">
        <v>435</v>
      </c>
      <c r="E115" s="28" t="s">
        <v>467</v>
      </c>
      <c r="F115" s="29" t="s">
        <v>437</v>
      </c>
      <c r="G115" s="28" t="str">
        <f t="shared" si="3"/>
        <v>(五冶钢构医学科学产业园建设项目房建连接线道路工程-1)四川省南充市顺庆区搬罾街道学府大道二段</v>
      </c>
      <c r="H115" s="29" t="s">
        <v>468</v>
      </c>
      <c r="I115" s="29">
        <v>13908143055</v>
      </c>
      <c r="J115" s="34" t="s">
        <v>439</v>
      </c>
      <c r="K115" s="39" t="s">
        <v>440</v>
      </c>
      <c r="L115" s="36"/>
      <c r="M115" s="28" t="s">
        <v>441</v>
      </c>
    </row>
    <row r="116" hidden="1" spans="4:13">
      <c r="D116" s="33" t="s">
        <v>435</v>
      </c>
      <c r="E116" s="28" t="s">
        <v>469</v>
      </c>
      <c r="F116" s="29" t="s">
        <v>437</v>
      </c>
      <c r="G116" s="28" t="str">
        <f t="shared" si="3"/>
        <v>(五冶钢构医学科学产业园建设项目房建连接线道路工程-2)四川省南充市顺庆区搬罾街道学府大道二段</v>
      </c>
      <c r="H116" s="29" t="s">
        <v>470</v>
      </c>
      <c r="I116" s="29">
        <v>15982411682</v>
      </c>
      <c r="J116" s="34" t="s">
        <v>439</v>
      </c>
      <c r="K116" s="39" t="s">
        <v>440</v>
      </c>
      <c r="L116" s="36"/>
      <c r="M116" s="28" t="s">
        <v>441</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pans="4:13">
      <c r="D138" s="36"/>
      <c r="E138" s="36"/>
      <c r="F138" s="36"/>
      <c r="G138" s="36"/>
      <c r="H138" s="36"/>
      <c r="I138" s="36"/>
      <c r="J138" s="36"/>
      <c r="K138" s="36"/>
      <c r="L138" s="36"/>
      <c r="M138" s="36"/>
    </row>
    <row r="139" customFormat="1" spans="1:13">
      <c r="A139" s="15"/>
      <c r="B139" s="15"/>
      <c r="C139" s="16"/>
      <c r="D139" s="36"/>
      <c r="E139" s="36"/>
      <c r="F139" s="36"/>
      <c r="G139" s="36"/>
      <c r="H139" s="36"/>
      <c r="I139" s="36"/>
      <c r="J139" s="36"/>
      <c r="K139" s="36"/>
      <c r="L139" s="36"/>
      <c r="M139" s="36"/>
    </row>
    <row r="140" customFormat="1" spans="1:13">
      <c r="A140" s="15"/>
      <c r="B140" s="15"/>
      <c r="C140" s="16"/>
      <c r="D140" s="42"/>
      <c r="E140" s="42"/>
      <c r="F140" s="42"/>
      <c r="G140" s="42"/>
      <c r="H140" s="42"/>
      <c r="I140" s="42"/>
      <c r="J140" s="42"/>
      <c r="K140" s="42"/>
      <c r="L140" s="42"/>
      <c r="M140" s="42"/>
    </row>
    <row r="141" customFormat="1" spans="1:13">
      <c r="A141" s="15"/>
      <c r="B141" s="15"/>
      <c r="C141" s="16"/>
      <c r="D141" s="33"/>
      <c r="E141" s="29"/>
      <c r="F141" s="29"/>
      <c r="G141" s="28"/>
      <c r="H141" s="29"/>
      <c r="I141" s="29"/>
      <c r="J141" s="39"/>
      <c r="K141" s="43"/>
      <c r="L141" s="43"/>
      <c r="M141" s="43"/>
    </row>
    <row r="142" customFormat="1" spans="1:13">
      <c r="A142" s="15"/>
      <c r="B142" s="15"/>
      <c r="C142" s="16"/>
      <c r="D142" s="33"/>
      <c r="E142" s="29"/>
      <c r="F142" s="29"/>
      <c r="G142" s="28"/>
      <c r="H142" s="29"/>
      <c r="I142" s="29"/>
      <c r="J142" s="39"/>
      <c r="K142" s="43"/>
      <c r="L142" s="43"/>
      <c r="M142" s="43"/>
    </row>
    <row r="143" customFormat="1" spans="1:13">
      <c r="A143" s="15"/>
      <c r="B143" s="15"/>
      <c r="C143" s="16"/>
      <c r="D143" s="15"/>
      <c r="E143" s="15"/>
      <c r="F143" s="15"/>
      <c r="G143" s="18"/>
      <c r="H143" s="15"/>
      <c r="I143" s="15"/>
      <c r="J143" s="19"/>
      <c r="K143" s="20"/>
      <c r="L143" s="20"/>
      <c r="M143" s="20"/>
    </row>
    <row r="144" s="14" customFormat="1" spans="1:13">
      <c r="A144" s="15"/>
      <c r="B144" s="15"/>
      <c r="C144" s="16"/>
      <c r="D144" s="15"/>
      <c r="E144" s="15"/>
      <c r="F144" s="15"/>
      <c r="G144" s="18"/>
      <c r="H144" s="15"/>
      <c r="I144" s="15"/>
      <c r="J144" s="19"/>
      <c r="K144" s="20"/>
      <c r="L144" s="20"/>
      <c r="M144" s="20"/>
    </row>
    <row r="145" spans="4:4">
      <c r="D145" s="15"/>
    </row>
    <row r="146" spans="4:4">
      <c r="D146" s="15"/>
    </row>
    <row r="147" spans="4:4">
      <c r="D147" s="15"/>
    </row>
    <row r="148" spans="4:4">
      <c r="D148"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A139">
    <cfRule type="containsText" dxfId="5" priority="9" operator="between" text="HRB500E">
      <formula>NOT(ISERROR(SEARCH("HRB500E",A139)))</formula>
    </cfRule>
  </conditionalFormatting>
  <conditionalFormatting sqref="A140">
    <cfRule type="containsText" dxfId="5" priority="24" operator="between" text="HRB500E">
      <formula>NOT(ISERROR(SEARCH("HRB500E",A140)))</formula>
    </cfRule>
  </conditionalFormatting>
  <conditionalFormatting sqref="A141">
    <cfRule type="containsText" dxfId="5" priority="23" operator="between" text="HRB500E">
      <formula>NOT(ISERROR(SEARCH("HRB500E",A141)))</formula>
    </cfRule>
  </conditionalFormatting>
  <conditionalFormatting sqref="A142">
    <cfRule type="containsText" dxfId="5" priority="22" operator="between" text="HRB500E">
      <formula>NOT(ISERROR(SEARCH("HRB500E",A142)))</formula>
    </cfRule>
  </conditionalFormatting>
  <conditionalFormatting sqref="A143">
    <cfRule type="containsText" dxfId="5" priority="28" operator="between" text="HRB500E">
      <formula>NOT(ISERROR(SEARCH("HRB500E",A143)))</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43:J1048576">
    <cfRule type="containsText" dxfId="5" priority="87" operator="between" text="送货车型9.6米">
      <formula>NOT(ISERROR(SEARCH("送货车型9.6米",J143)))</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138 A144:A1048576 A42:A50">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471</v>
      </c>
      <c r="B1" s="11" t="s">
        <v>472</v>
      </c>
      <c r="C1" s="11" t="s">
        <v>3</v>
      </c>
      <c r="D1" s="11" t="s">
        <v>4</v>
      </c>
    </row>
    <row r="2" spans="1:4">
      <c r="A2" s="12">
        <f ca="1" t="shared" ref="A2:A12" si="0">TODAY()</f>
        <v>45950</v>
      </c>
      <c r="B2" s="9" t="s">
        <v>473</v>
      </c>
      <c r="C2" s="9" t="str">
        <f>VLOOKUP(D2,辅助信息!A:B,2,FALSE)</f>
        <v>盘螺</v>
      </c>
      <c r="D2" s="9" t="s">
        <v>41</v>
      </c>
    </row>
    <row r="3" spans="1:4">
      <c r="A3" s="12">
        <f ca="1" t="shared" si="0"/>
        <v>45950</v>
      </c>
      <c r="B3" s="9" t="s">
        <v>473</v>
      </c>
      <c r="C3" s="9" t="str">
        <f>VLOOKUP(D3,辅助信息!A:B,2,FALSE)</f>
        <v>螺纹钢</v>
      </c>
      <c r="D3" s="9" t="s">
        <v>27</v>
      </c>
    </row>
    <row r="4" spans="1:4">
      <c r="A4" s="12">
        <f ca="1" t="shared" si="0"/>
        <v>45950</v>
      </c>
      <c r="B4" s="9" t="s">
        <v>473</v>
      </c>
      <c r="C4" s="9" t="str">
        <f>VLOOKUP(D4,辅助信息!A:B,2,FALSE)</f>
        <v>螺纹钢</v>
      </c>
      <c r="D4" s="9" t="s">
        <v>19</v>
      </c>
    </row>
    <row r="5" spans="1:4">
      <c r="A5" s="12">
        <f ca="1" t="shared" si="0"/>
        <v>45950</v>
      </c>
      <c r="B5" s="9" t="s">
        <v>473</v>
      </c>
      <c r="C5" s="9" t="str">
        <f>VLOOKUP(D5,辅助信息!A:B,2,FALSE)</f>
        <v>螺纹钢</v>
      </c>
      <c r="D5" s="9" t="s">
        <v>28</v>
      </c>
    </row>
    <row r="6" spans="1:4">
      <c r="A6" s="12">
        <f ca="1" t="shared" si="0"/>
        <v>45950</v>
      </c>
      <c r="B6" s="9" t="s">
        <v>473</v>
      </c>
      <c r="C6" s="9" t="str">
        <f>VLOOKUP(D6,辅助信息!A:B,2,FALSE)</f>
        <v>螺纹钢</v>
      </c>
      <c r="D6" s="9" t="s">
        <v>52</v>
      </c>
    </row>
    <row r="7" spans="1:4">
      <c r="A7" s="12">
        <f ca="1" t="shared" si="0"/>
        <v>45950</v>
      </c>
      <c r="B7" s="9" t="s">
        <v>473</v>
      </c>
      <c r="C7" s="9" t="str">
        <f>VLOOKUP(D7,辅助信息!A:B,2,FALSE)</f>
        <v>螺纹钢</v>
      </c>
      <c r="D7" s="9" t="s">
        <v>76</v>
      </c>
    </row>
    <row r="8" spans="1:4">
      <c r="A8" s="12">
        <f ca="1" t="shared" si="0"/>
        <v>45950</v>
      </c>
      <c r="B8" s="9" t="s">
        <v>473</v>
      </c>
      <c r="C8" s="9" t="str">
        <f>VLOOKUP(D8,辅助信息!A:B,2,FALSE)</f>
        <v>螺纹钢</v>
      </c>
      <c r="D8" s="9" t="s">
        <v>86</v>
      </c>
    </row>
    <row r="9" spans="1:4">
      <c r="A9" s="12">
        <f ca="1" t="shared" si="0"/>
        <v>45950</v>
      </c>
      <c r="B9" s="9" t="s">
        <v>473</v>
      </c>
      <c r="C9" s="9" t="str">
        <f>VLOOKUP(D9,辅助信息!A:B,2,FALSE)</f>
        <v>螺纹钢</v>
      </c>
      <c r="D9" s="9" t="s">
        <v>82</v>
      </c>
    </row>
    <row r="10" spans="1:4">
      <c r="A10" s="12">
        <f ca="1" t="shared" si="0"/>
        <v>45950</v>
      </c>
      <c r="B10" s="9" t="s">
        <v>473</v>
      </c>
      <c r="C10" s="9" t="str">
        <f>VLOOKUP(D10,辅助信息!A:B,2,FALSE)</f>
        <v>螺纹钢</v>
      </c>
      <c r="D10" s="9" t="s">
        <v>45</v>
      </c>
    </row>
    <row r="11" spans="1:4">
      <c r="A11" s="12">
        <f ca="1" t="shared" si="0"/>
        <v>45950</v>
      </c>
      <c r="B11" s="9" t="s">
        <v>473</v>
      </c>
      <c r="C11" s="9" t="str">
        <f>VLOOKUP(D11,辅助信息!A:B,2,FALSE)</f>
        <v>螺纹钢</v>
      </c>
      <c r="D11" s="9" t="s">
        <v>21</v>
      </c>
    </row>
    <row r="12" ht="18.95" customHeight="1" spans="1:1">
      <c r="A12" s="12">
        <f ca="1" t="shared" si="0"/>
        <v>45950</v>
      </c>
    </row>
    <row r="13" spans="1:4">
      <c r="A13" s="12">
        <f ca="1" t="shared" ref="A13:A26" si="1">TODAY()</f>
        <v>45950</v>
      </c>
      <c r="B13" s="13" t="s">
        <v>474</v>
      </c>
      <c r="C13" s="9" t="str">
        <f>VLOOKUP(D13,辅助信息!A:B,2,FALSE)</f>
        <v>螺纹钢</v>
      </c>
      <c r="D13" s="9" t="s">
        <v>133</v>
      </c>
    </row>
    <row r="14" spans="1:4">
      <c r="A14" s="12">
        <f ca="1" t="shared" si="1"/>
        <v>45950</v>
      </c>
      <c r="B14" s="13" t="s">
        <v>474</v>
      </c>
      <c r="C14" s="9" t="str">
        <f>VLOOKUP(D14,辅助信息!A:B,2,FALSE)</f>
        <v>螺纹钢</v>
      </c>
      <c r="D14" s="9" t="s">
        <v>91</v>
      </c>
    </row>
    <row r="15" spans="1:4">
      <c r="A15" s="12">
        <f ca="1" t="shared" si="1"/>
        <v>45950</v>
      </c>
      <c r="B15" s="13" t="s">
        <v>474</v>
      </c>
      <c r="C15" s="9" t="str">
        <f>VLOOKUP(D15,辅助信息!A:B,2,FALSE)</f>
        <v>螺纹钢</v>
      </c>
      <c r="D15" s="9" t="s">
        <v>77</v>
      </c>
    </row>
    <row r="16" spans="1:4">
      <c r="A16" s="12">
        <f ca="1" t="shared" si="1"/>
        <v>45950</v>
      </c>
      <c r="B16" s="13" t="s">
        <v>474</v>
      </c>
      <c r="C16" s="9" t="str">
        <f>VLOOKUP(D16,辅助信息!A:B,2,FALSE)</f>
        <v>螺纹钢</v>
      </c>
      <c r="D16" s="9" t="s">
        <v>86</v>
      </c>
    </row>
    <row r="17" spans="1:4">
      <c r="A17" s="12">
        <f ca="1" t="shared" si="1"/>
        <v>45950</v>
      </c>
      <c r="B17" s="13" t="s">
        <v>474</v>
      </c>
      <c r="C17" s="9" t="str">
        <f>VLOOKUP(D17,辅助信息!A:B,2,FALSE)</f>
        <v>螺纹钢</v>
      </c>
      <c r="D17" s="9" t="s">
        <v>66</v>
      </c>
    </row>
    <row r="18" spans="1:4">
      <c r="A18" s="12">
        <f ca="1" t="shared" si="1"/>
        <v>45950</v>
      </c>
      <c r="B18" s="13" t="s">
        <v>474</v>
      </c>
      <c r="C18" s="9" t="str">
        <f>VLOOKUP(D18,辅助信息!A:B,2,FALSE)</f>
        <v>螺纹钢</v>
      </c>
      <c r="D18" s="9" t="s">
        <v>82</v>
      </c>
    </row>
    <row r="19" spans="1:4">
      <c r="A19" s="12">
        <f ca="1" t="shared" si="1"/>
        <v>45950</v>
      </c>
      <c r="B19" s="13" t="s">
        <v>474</v>
      </c>
      <c r="C19" s="9" t="str">
        <f>VLOOKUP(D19,辅助信息!A:B,2,FALSE)</f>
        <v>螺纹钢</v>
      </c>
      <c r="D19" s="9" t="s">
        <v>45</v>
      </c>
    </row>
    <row r="20" spans="1:4">
      <c r="A20" s="12">
        <f ca="1" t="shared" si="1"/>
        <v>45950</v>
      </c>
      <c r="B20" s="13" t="s">
        <v>474</v>
      </c>
      <c r="C20" s="9" t="str">
        <f>VLOOKUP(D20,辅助信息!A:B,2,FALSE)</f>
        <v>螺纹钢</v>
      </c>
      <c r="D20" s="9" t="s">
        <v>21</v>
      </c>
    </row>
    <row r="21" spans="1:4">
      <c r="A21" s="12">
        <f ca="1" t="shared" si="1"/>
        <v>45950</v>
      </c>
      <c r="B21" s="13" t="s">
        <v>474</v>
      </c>
      <c r="C21" s="9" t="str">
        <f>VLOOKUP(D21,辅助信息!A:B,2,FALSE)</f>
        <v>螺纹钢</v>
      </c>
      <c r="D21" s="9" t="s">
        <v>58</v>
      </c>
    </row>
    <row r="22" spans="1:4">
      <c r="A22" s="12">
        <f ca="1" t="shared" si="1"/>
        <v>45950</v>
      </c>
      <c r="B22" s="13" t="s">
        <v>474</v>
      </c>
      <c r="C22" s="9" t="str">
        <f>VLOOKUP(D22,辅助信息!A:B,2,FALSE)</f>
        <v>螺纹钢</v>
      </c>
      <c r="D22" s="9" t="s">
        <v>46</v>
      </c>
    </row>
    <row r="23" spans="1:4">
      <c r="A23" s="12">
        <f ca="1" t="shared" si="1"/>
        <v>45950</v>
      </c>
      <c r="B23" s="13" t="s">
        <v>474</v>
      </c>
      <c r="C23" s="9" t="str">
        <f>VLOOKUP(D23,辅助信息!A:B,2,FALSE)</f>
        <v>螺纹钢</v>
      </c>
      <c r="D23" s="9" t="s">
        <v>22</v>
      </c>
    </row>
    <row r="24" spans="1:4">
      <c r="A24" s="12">
        <f ca="1" t="shared" si="1"/>
        <v>45950</v>
      </c>
      <c r="B24" s="13" t="s">
        <v>474</v>
      </c>
      <c r="C24" s="9" t="str">
        <f>VLOOKUP(D24,辅助信息!A:B,2,FALSE)</f>
        <v>螺纹钢</v>
      </c>
      <c r="D24" s="9" t="s">
        <v>181</v>
      </c>
    </row>
    <row r="25" spans="1:4">
      <c r="A25" s="12">
        <f ca="1" t="shared" si="1"/>
        <v>45950</v>
      </c>
      <c r="B25" s="13" t="s">
        <v>474</v>
      </c>
      <c r="C25" s="9" t="str">
        <f>VLOOKUP(D25,辅助信息!A:B,2,FALSE)</f>
        <v>螺纹钢</v>
      </c>
      <c r="D25" s="9" t="s">
        <v>182</v>
      </c>
    </row>
    <row r="26" spans="1:4">
      <c r="A26" s="12">
        <f ca="1" t="shared" si="1"/>
        <v>45950</v>
      </c>
      <c r="B26" s="9" t="s">
        <v>475</v>
      </c>
      <c r="C26" s="9" t="str">
        <f>VLOOKUP(D26,辅助信息!A:B,2,FALSE)</f>
        <v>盘螺</v>
      </c>
      <c r="D26" s="9" t="s">
        <v>49</v>
      </c>
    </row>
    <row r="27" spans="1:4">
      <c r="A27" s="12">
        <f ca="1" t="shared" ref="A27:A36" si="2">TODAY()</f>
        <v>45950</v>
      </c>
      <c r="B27" s="9" t="s">
        <v>475</v>
      </c>
      <c r="C27" s="9" t="str">
        <f>VLOOKUP(D27,辅助信息!A:B,2,FALSE)</f>
        <v>盘螺</v>
      </c>
      <c r="D27" s="9" t="s">
        <v>40</v>
      </c>
    </row>
    <row r="28" spans="1:4">
      <c r="A28" s="12">
        <f ca="1" t="shared" si="2"/>
        <v>45950</v>
      </c>
      <c r="B28" s="9" t="s">
        <v>475</v>
      </c>
      <c r="C28" s="9" t="str">
        <f>VLOOKUP(D28,辅助信息!A:B,2,FALSE)</f>
        <v>盘螺</v>
      </c>
      <c r="D28" s="9" t="s">
        <v>41</v>
      </c>
    </row>
    <row r="29" spans="1:4">
      <c r="A29" s="12">
        <f ca="1" t="shared" si="2"/>
        <v>45950</v>
      </c>
      <c r="B29" s="9" t="s">
        <v>475</v>
      </c>
      <c r="C29" s="9" t="str">
        <f>VLOOKUP(D29,辅助信息!A:B,2,FALSE)</f>
        <v>盘螺</v>
      </c>
      <c r="D29" s="9" t="s">
        <v>26</v>
      </c>
    </row>
    <row r="30" spans="1:4">
      <c r="A30" s="12">
        <f ca="1" t="shared" si="2"/>
        <v>45950</v>
      </c>
      <c r="B30" s="9" t="s">
        <v>475</v>
      </c>
      <c r="C30" s="9" t="e">
        <f>VLOOKUP(D30,辅助信息!A:B,2,FALSE)</f>
        <v>#N/A</v>
      </c>
      <c r="D30" s="9" t="s">
        <v>476</v>
      </c>
    </row>
    <row r="31" spans="1:4">
      <c r="A31" s="12">
        <f ca="1" t="shared" si="2"/>
        <v>45950</v>
      </c>
      <c r="B31" s="9" t="s">
        <v>475</v>
      </c>
      <c r="C31" s="9" t="str">
        <f>VLOOKUP(D31,辅助信息!A:B,2,FALSE)</f>
        <v>螺纹钢</v>
      </c>
      <c r="D31" s="9" t="s">
        <v>27</v>
      </c>
    </row>
    <row r="32" spans="1:4">
      <c r="A32" s="12">
        <f ca="1" t="shared" si="2"/>
        <v>45950</v>
      </c>
      <c r="B32" s="9" t="s">
        <v>475</v>
      </c>
      <c r="C32" s="9" t="str">
        <f>VLOOKUP(D32,辅助信息!A:B,2,FALSE)</f>
        <v>螺纹钢</v>
      </c>
      <c r="D32" s="9" t="s">
        <v>19</v>
      </c>
    </row>
    <row r="33" spans="1:4">
      <c r="A33" s="12">
        <f ca="1" t="shared" si="2"/>
        <v>45950</v>
      </c>
      <c r="B33" s="9" t="s">
        <v>475</v>
      </c>
      <c r="C33" s="9" t="str">
        <f>VLOOKUP(D33,辅助信息!A:B,2,FALSE)</f>
        <v>螺纹钢</v>
      </c>
      <c r="D33" s="9" t="s">
        <v>32</v>
      </c>
    </row>
    <row r="34" spans="1:4">
      <c r="A34" s="12">
        <f ca="1" t="shared" si="2"/>
        <v>45950</v>
      </c>
      <c r="B34" s="9" t="s">
        <v>475</v>
      </c>
      <c r="C34" s="9" t="str">
        <f>VLOOKUP(D34,辅助信息!A:B,2,FALSE)</f>
        <v>螺纹钢</v>
      </c>
      <c r="D34" s="9" t="s">
        <v>33</v>
      </c>
    </row>
    <row r="35" spans="1:4">
      <c r="A35" s="12">
        <f ca="1" t="shared" si="2"/>
        <v>45950</v>
      </c>
      <c r="B35" s="9" t="s">
        <v>475</v>
      </c>
      <c r="C35" s="9" t="str">
        <f>VLOOKUP(D35,辅助信息!A:B,2,FALSE)</f>
        <v>螺纹钢</v>
      </c>
      <c r="D35" s="9" t="s">
        <v>28</v>
      </c>
    </row>
    <row r="36" spans="1:4">
      <c r="A36" s="12">
        <f ca="1" t="shared" si="2"/>
        <v>45950</v>
      </c>
      <c r="B36" s="9" t="s">
        <v>475</v>
      </c>
      <c r="C36" s="9" t="str">
        <f>VLOOKUP(D36,辅助信息!A:B,2,FALSE)</f>
        <v>螺纹钢</v>
      </c>
      <c r="D36" s="9" t="s">
        <v>18</v>
      </c>
    </row>
    <row r="37" spans="1:4">
      <c r="A37" s="12">
        <f ca="1" t="shared" ref="A37:A46" si="3">TODAY()</f>
        <v>45950</v>
      </c>
      <c r="B37" s="9" t="s">
        <v>475</v>
      </c>
      <c r="C37" s="9" t="str">
        <f>VLOOKUP(D37,辅助信息!A:B,2,FALSE)</f>
        <v>螺纹钢</v>
      </c>
      <c r="D37" s="9" t="s">
        <v>65</v>
      </c>
    </row>
    <row r="38" spans="1:4">
      <c r="A38" s="12">
        <f ca="1" t="shared" si="3"/>
        <v>45950</v>
      </c>
      <c r="B38" s="9" t="s">
        <v>475</v>
      </c>
      <c r="C38" s="9" t="str">
        <f>VLOOKUP(D38,辅助信息!A:B,2,FALSE)</f>
        <v>螺纹钢</v>
      </c>
      <c r="D38" s="9" t="s">
        <v>52</v>
      </c>
    </row>
    <row r="39" spans="1:4">
      <c r="A39" s="12">
        <f ca="1" t="shared" si="3"/>
        <v>45950</v>
      </c>
      <c r="B39" s="9" t="s">
        <v>475</v>
      </c>
      <c r="C39" s="9" t="str">
        <f>VLOOKUP(D39,辅助信息!A:B,2,FALSE)</f>
        <v>螺纹钢</v>
      </c>
      <c r="D39" s="9" t="s">
        <v>111</v>
      </c>
    </row>
    <row r="40" spans="1:4">
      <c r="A40" s="12">
        <f ca="1" t="shared" si="3"/>
        <v>45950</v>
      </c>
      <c r="B40" s="9" t="s">
        <v>475</v>
      </c>
      <c r="C40" s="9" t="str">
        <f>VLOOKUP(D40,辅助信息!A:B,2,FALSE)</f>
        <v>螺纹钢</v>
      </c>
      <c r="D40" s="9" t="s">
        <v>76</v>
      </c>
    </row>
    <row r="41" spans="1:4">
      <c r="A41" s="12">
        <f ca="1" t="shared" si="3"/>
        <v>45950</v>
      </c>
      <c r="B41" s="9" t="s">
        <v>475</v>
      </c>
      <c r="C41" s="9" t="str">
        <f>VLOOKUP(D41,辅助信息!A:B,2,FALSE)</f>
        <v>螺纹钢</v>
      </c>
      <c r="D41" s="9" t="s">
        <v>90</v>
      </c>
    </row>
    <row r="42" spans="1:4">
      <c r="A42" s="12">
        <f ca="1" t="shared" si="3"/>
        <v>45950</v>
      </c>
      <c r="B42" s="9" t="s">
        <v>475</v>
      </c>
      <c r="C42" s="9" t="str">
        <f>VLOOKUP(D42,辅助信息!A:B,2,FALSE)</f>
        <v>螺纹钢</v>
      </c>
      <c r="D42" s="9" t="s">
        <v>130</v>
      </c>
    </row>
    <row r="43" spans="1:4">
      <c r="A43" s="12">
        <f ca="1" t="shared" si="3"/>
        <v>45950</v>
      </c>
      <c r="B43" s="9" t="s">
        <v>475</v>
      </c>
      <c r="C43" s="9" t="str">
        <f>VLOOKUP(D43,辅助信息!A:B,2,FALSE)</f>
        <v>螺纹钢</v>
      </c>
      <c r="D43" s="9" t="s">
        <v>133</v>
      </c>
    </row>
    <row r="44" spans="1:4">
      <c r="A44" s="12">
        <f ca="1" t="shared" si="3"/>
        <v>45950</v>
      </c>
      <c r="B44" s="9" t="s">
        <v>475</v>
      </c>
      <c r="C44" s="9" t="str">
        <f>VLOOKUP(D44,辅助信息!A:B,2,FALSE)</f>
        <v>螺纹钢</v>
      </c>
      <c r="D44" s="9" t="s">
        <v>91</v>
      </c>
    </row>
    <row r="45" spans="1:4">
      <c r="A45" s="12">
        <f ca="1" t="shared" si="3"/>
        <v>45950</v>
      </c>
      <c r="B45" s="9" t="s">
        <v>475</v>
      </c>
      <c r="C45" s="9" t="str">
        <f>VLOOKUP(D45,辅助信息!A:B,2,FALSE)</f>
        <v>螺纹钢</v>
      </c>
      <c r="D45" s="9" t="s">
        <v>77</v>
      </c>
    </row>
    <row r="46" spans="1:4">
      <c r="A46" s="12">
        <f ca="1" t="shared" si="3"/>
        <v>45950</v>
      </c>
      <c r="B46" s="9" t="s">
        <v>475</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9353"/>
  <sheetViews>
    <sheetView tabSelected="1" zoomScale="90" zoomScaleNormal="90" topLeftCell="A8652" workbookViewId="0">
      <selection activeCell="G8674" sqref="G8674"/>
    </sheetView>
  </sheetViews>
  <sheetFormatPr defaultColWidth="9" defaultRowHeight="12"/>
  <cols>
    <col min="1"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35.7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477</v>
      </c>
      <c r="G1" s="2" t="s">
        <v>7</v>
      </c>
      <c r="H1" s="2" t="str">
        <f>'[1]2025年已发货'!H:H</f>
        <v>联系人</v>
      </c>
      <c r="I1" s="2" t="str">
        <f>'[1]2025年已发货'!I:I</f>
        <v>联系方式</v>
      </c>
      <c r="J1" s="6" t="s">
        <v>16</v>
      </c>
      <c r="K1" s="6" t="s">
        <v>478</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7"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7"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五冶建设成都怡心湖片区及龙泉驿医院等项目</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五冶建设成都怡心湖片区及龙泉驿医院等项目</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五冶建设成都怡心湖片区及龙泉驿医院等项目</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五冶建设成都怡心湖片区及龙泉驿医院等项目</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五冶建设成都怡心湖片区及龙泉驿医院等项目</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五冶建设成都怡心湖片区及龙泉驿医院等项目</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五冶建设成都怡心湖片区及龙泉驿医院等项目</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五冶建设成都怡心湖片区及龙泉驿医院等项目</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五冶建设成都怡心湖片区及龙泉驿医院等项目</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五冶建设成都怡心湖片区及龙泉驿医院等项目</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五冶建设成都怡心湖片区及龙泉驿医院等项目</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五冶建设成都怡心湖片区及龙泉驿医院等项目</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五冶建设成都怡心湖片区及龙泉驿医院等项目</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五冶建设成都怡心湖片区及龙泉驿医院等项目</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五冶建设成都怡心湖片区及龙泉驿医院等项目</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五冶建设成都怡心湖片区及龙泉驿医院等项目</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五冶建设成都怡心湖片区及龙泉驿医院等项目</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五冶建设成都怡心湖片区及龙泉驿医院等项目</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五冶建设成都怡心湖片区及龙泉驿医院等项目</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五冶建设成都怡心湖片区及龙泉驿医院等项目</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五冶建设成都怡心湖片区及龙泉驿医院等项目</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五冶建设成都怡心湖片区及龙泉驿医院等项目</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乐山市校地共建产教融合基地配套设施项目（一,二标段）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乐山市校地共建产教融合基地配套设施项目（一,二标段）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乐山市校地共建产教融合基地配套设施项目（一,二标段）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乐山市校地共建产教融合基地配套设施项目（一,二标段）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乐山市校地共建产教融合基地配套设施项目（一,二标段）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乐山市校地共建产教融合基地配套设施项目（一,二标段）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乐山市校地共建产教融合基地配套设施项目（一,二标段）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乐山市校地共建产教融合基地配套设施项目（一,二标段）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乐山市校地共建产教融合基地配套设施项目（一,二标段）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乐山市校地共建产教融合基地配套设施项目（一,二标段）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乐山市校地共建产教融合基地配套设施项目（一,二标段）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乐山市校地共建产教融合基地配套设施项目（一,二标段）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乐山市校地共建产教融合基地配套设施项目（一,二标段）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乐山市校地共建产教融合基地配套设施项目（一,二标段）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乐山市校地共建产教融合基地配套设施项目（一,二标段）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乐山市校地共建产教融合基地配套设施项目（一,二标段）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乐山市校地共建产教融合基地配套设施项目（一,二标段）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乐山市校地共建产教融合基地配套设施项目（一,二标段）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乐山市校地共建产教融合基地配套设施项目（一,二标段）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乐山市校地共建产教融合基地配套设施项目（一,二标段）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乐山市校地共建产教融合基地配套设施项目（一,二标段）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乐山市校地共建产教融合基地配套设施项目（一,二标段）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乐山市校地共建产教融合基地配套设施项目（一,二标段）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乐山市校地共建产教融合基地配套设施项目（一,二标段）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乐山市校地共建产教融合基地配套设施项目（一,二标段）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乐山市校地共建产教融合基地配套设施项目（一,二标段）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乐山市校地共建产教融合基地配套设施项目（一,二标段）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乐山市校地共建产教融合基地配套设施项目（一,二标段）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乐山市校地共建产教融合基地配套设施项目（一,二标段）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乐山市校地共建产教融合基地配套设施项目（一,二标段）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乐山市校地共建产教融合基地配套设施项目（一,二标段）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乐山市校地共建产教融合基地配套设施项目（一,二标段）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乐山市校地共建产教融合基地配套设施项目（一,二标段）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乐山市校地共建产教融合基地配套设施项目（一,二标段）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乐山市校地共建产教融合基地配套设施项目（一,二标段）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乐山市校地共建产教融合基地配套设施项目（一,二标段）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乐山市校地共建产教融合基地配套设施项目（一,二标段）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乐山市校地共建产教融合基地配套设施项目（一,二标段）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乐山市校地共建产教融合基地配套设施项目（一,二标段）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乐山市校地共建产教融合基地配套设施项目（一,二标段）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乐山市校地共建产教融合基地配套设施项目（一,二标段）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乐山市校地共建产教融合基地配套设施项目（一,二标段）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乐山市校地共建产教融合基地配套设施项目（一,二标段）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乐山市校地共建产教融合基地配套设施项目（一,二标段）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乐山市校地共建产教融合基地配套设施项目（一,二标段）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五冶建设成都怡心湖片区及龙泉驿医院等项目</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五冶建设成都怡心湖片区及龙泉驿医院等项目</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五冶建设成都怡心湖片区及龙泉驿医院等项目</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五冶建设成都怡心湖片区及龙泉驿医院等项目</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五冶建设成都怡心湖片区及龙泉驿医院等项目</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五冶建设成都怡心湖片区及龙泉驿医院等项目</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五冶建设成都怡心湖片区及龙泉驿医院等项目</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五冶建设成都怡心湖片区及龙泉驿医院等项目</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乐山市校地共建产教融合基地配套设施项目（一,二标段）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乐山市校地共建产教融合基地配套设施项目（一,二标段）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乐山市校地共建产教融合基地配套设施项目（一,二标段）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乐山市校地共建产教融合基地配套设施项目（一,二标段）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乐山市校地共建产教融合基地配套设施项目（一,二标段）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乐山市校地共建产教融合基地配套设施项目（一,二标段）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乐山市校地共建产教融合基地配套设施项目（一,二标段）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乐山市校地共建产教融合基地配套设施项目（一,二标段）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乐山市校地共建产教融合基地配套设施项目（一,二标段）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乐山市校地共建产教融合基地配套设施项目（一,二标段）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乐山市校地共建产教融合基地配套设施项目（一,二标段）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乐山市校地共建产教融合基地配套设施项目（一,二标段）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乐山市校地共建产教融合基地配套设施项目（一,二标段）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乐山市校地共建产教融合基地配套设施项目（一,二标段）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五冶建设成都怡心湖片区及龙泉驿医院等项目</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五冶建设成都怡心湖片区及龙泉驿医院等项目</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五冶建设成都怡心湖片区及龙泉驿医院等项目</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五冶建设成都怡心湖片区及龙泉驿医院等项目</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五冶建设成都怡心湖片区及龙泉驿医院等项目</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五冶建设成都怡心湖片区及龙泉驿医院等项目</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五冶建设成都怡心湖片区及龙泉驿医院等项目</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乐山市校地共建产教融合基地配套设施项目（一,二标段）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乐山市校地共建产教融合基地配套设施项目（一,二标段）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乐山市校地共建产教融合基地配套设施项目（一,二标段）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乐山市校地共建产教融合基地配套设施项目（一,二标段）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乐山市校地共建产教融合基地配套设施项目（一,二标段）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乐山市校地共建产教融合基地配套设施项目（一,二标段）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五冶建设成都怡心湖片区及龙泉驿医院等项目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五冶建设成都怡心湖片区及龙泉驿医院等项目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五冶建设成都怡心湖片区及龙泉驿医院等项目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五冶建设成都怡心湖片区及龙泉驿医院等项目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五冶建设成都怡心湖片区及龙泉驿医院等项目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五冶建设成都怡心湖片区及龙泉驿医院等项目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五冶建设成都怡心湖片区及龙泉驿医院等项目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五冶建设成都怡心湖片区及龙泉驿医院等项目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五冶建设成都怡心湖片区及龙泉驿医院等项目</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五冶建设成都怡心湖片区及龙泉驿医院等项目</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五冶建设成都怡心湖片区及龙泉驿医院等项目</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五冶建设成都怡心湖片区及龙泉驿医院等项目</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乐山市校地共建产教融合基地配套设施项目（一,二标段）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乐山市校地共建产教融合基地配套设施项目（一,二标段）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乐山市校地共建产教融合基地配套设施项目（一,二标段）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乐山市校地共建产教融合基地配套设施项目（一,二标段）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乐山市校地共建产教融合基地配套设施项目（一,二标段）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乐山市校地共建产教融合基地配套设施项目（一,二标段）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乐山市校地共建产教融合基地配套设施项目（一,二标段）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五冶建设成都怡心湖片区及龙泉驿医院等项目</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五冶建设成都怡心湖片区及龙泉驿医院等项目</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五冶建设成都怡心湖片区及龙泉驿医院等项目</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五冶建设成都怡心湖片区及龙泉驿医院等项目</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五冶建设成都怡心湖片区及龙泉驿医院等项目</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五冶建设成都怡心湖片区及龙泉驿医院等项目</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五冶建设成都怡心湖片区及龙泉驿医院等项目</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五冶建设成都怡心湖片区及龙泉驿医院等项目</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五冶建设成都怡心湖片区及龙泉驿医院等项目</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五冶建设成都怡心湖片区及龙泉驿医院等项目</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五冶建设成都怡心湖片区及龙泉驿医院等项目</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五冶建设成都怡心湖片区及龙泉驿医院等项目</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五冶建设成都怡心湖片区及龙泉驿医院等项目</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五冶建设成都怡心湖片区及龙泉驿医院等项目</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五冶建设成都怡心湖片区及龙泉驿医院等项目</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五冶建设成都怡心湖片区及龙泉驿医院等项目</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五冶建设成都怡心湖片区及龙泉驿医院等项目</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五冶建设成都怡心湖片区及龙泉驿医院等项目</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五冶建设成都怡心湖片区及龙泉驿医院等项目</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五冶建设成都怡心湖片区及龙泉驿医院等项目</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五冶建设成都怡心湖片区及龙泉驿医院等项目</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五冶建设成都怡心湖片区及龙泉驿医院等项目</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五冶建设成都怡心湖片区及龙泉驿医院等项目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五冶建设成都怡心湖片区及龙泉驿医院等项目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五冶建设成都怡心湖片区及龙泉驿医院等项目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五冶建设成都怡心湖片区及龙泉驿医院等项目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五冶建设成都怡心湖片区及龙泉驿医院等项目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五冶建设成都怡心湖片区及龙泉驿医院等项目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五冶建设成都怡心湖片区及龙泉驿医院等项目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五冶建设成都怡心湖片区及龙泉驿医院等项目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五冶建设成都怡心湖片区及龙泉驿医院等项目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乐山市校地共建产教融合基地配套设施项目（一,二标段）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乐山市校地共建产教融合基地配套设施项目（一,二标段）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乐山市校地共建产教融合基地配套设施项目（一,二标段）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乐山市校地共建产教融合基地配套设施项目（一,二标段）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乐山市校地共建产教融合基地配套设施项目（一,二标段）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乐山市校地共建产教融合基地配套设施项目（一,二标段）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乐山市校地共建产教融合基地配套设施项目（一,二标段）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乐山市校地共建产教融合基地配套设施项目（一,二标段）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乐山市校地共建产教融合基地配套设施项目（一,二标段）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乐山市校地共建产教融合基地配套设施项目（一,二标段）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乐山市校地共建产教融合基地配套设施项目（一,二标段）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乐山市校地共建产教融合基地配套设施项目（一,二标段）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乐山市校地共建产教融合基地配套设施项目（一,二标段）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乐山市校地共建产教融合基地配套设施项目（一,二标段）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乐山市校地共建产教融合基地配套设施项目（一,二标段）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乐山市校地共建产教融合基地配套设施项目（一,二标段）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乐山市校地共建产教融合基地配套设施项目（一,二标段）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乐山市校地共建产教融合基地配套设施项目（一,二标段）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乐山市校地共建产教融合基地配套设施项目（一,二标段）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乐山市校地共建产教融合基地配套设施项目（一,二标段）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乐山市校地共建产教融合基地配套设施项目（一,二标段）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五冶建设成都怡心湖片区及龙泉驿医院等项目</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五冶建设成都怡心湖片区及龙泉驿医院等项目</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五冶建设成都怡心湖片区及龙泉驿医院等项目</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五冶建设成都怡心湖片区及龙泉驿医院等项目</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五冶建设成都怡心湖片区及龙泉驿医院等项目</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五冶建设成都怡心湖片区及龙泉驿医院等项目</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五冶建设成都怡心湖片区及龙泉驿医院等项目</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五冶建设成都怡心湖片区及龙泉驿医院等项目</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五冶建设成都怡心湖片区及龙泉驿医院等项目</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五冶建设成都怡心湖片区及龙泉驿医院等项目</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五冶建设成都怡心湖片区及龙泉驿医院等项目</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五冶建设成都怡心湖片区及龙泉驿医院等项目</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五冶建设成都怡心湖片区及龙泉驿医院等项目</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五冶建设成都怡心湖片区及龙泉驿医院等项目</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五冶建设成都怡心湖片区及龙泉驿医院等项目</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五冶建设成都怡心湖片区及龙泉驿医院等项目</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五冶建设成都怡心湖片区及龙泉驿医院等项目</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五冶建设成都怡心湖片区及龙泉驿医院等项目</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五冶建设成都怡心湖片区及龙泉驿医院等项目</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五冶建设成都怡心湖片区及龙泉驿医院等项目</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五冶建设成都怡心湖片区及龙泉驿医院等项目</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乐山市校地共建产教融合基地配套设施项目（一,二标段）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乐山市校地共建产教融合基地配套设施项目（一,二标段）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乐山市校地共建产教融合基地配套设施项目（一,二标段）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乐山市校地共建产教融合基地配套设施项目（一,二标段）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乐山市校地共建产教融合基地配套设施项目（一,二标段）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乐山市校地共建产教融合基地配套设施项目（一,二标段）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乐山市校地共建产教融合基地配套设施项目（一,二标段）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乐山市校地共建产教融合基地配套设施项目（一,二标段）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乐山市校地共建产教融合基地配套设施项目（一,二标段）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乐山市校地共建产教融合基地配套设施项目（一,二标段）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乐山市校地共建产教融合基地配套设施项目（一,二标段）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乐山市校地共建产教融合基地配套设施项目（一,二标段）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乐山市校地共建产教融合基地配套设施项目（一,二标段）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乐山市校地共建产教融合基地配套设施项目（一,二标段）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乐山市校地共建产教融合基地配套设施项目（一,二标段）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乐山市校地共建产教融合基地配套设施项目（一,二标段）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五冶建设成都怡心湖片区及龙泉驿医院等项目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乐山市校地共建产教融合基地配套设施项目（一,二标段）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乐山市校地共建产教融合基地配套设施项目（一,二标段）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五冶建设成都怡心湖片区及龙泉驿医院等项目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五冶建设成都怡心湖片区及龙泉驿医院等项目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五冶建设成都怡心湖片区及龙泉驿医院等项目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五冶建设成都怡心湖片区及龙泉驿医院等项目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五冶建设成都怡心湖片区及龙泉驿医院等项目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乐山市校地共建产教融合基地配套设施项目（一,二标段）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乐山市校地共建产教融合基地配套设施项目（一,二标段）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乐山市校地共建产教融合基地配套设施项目（一,二标段）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乐山市校地共建产教融合基地配套设施项目（一,二标段）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乐山市校地共建产教融合基地配套设施项目（一,二标段）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乐山市校地共建产教融合基地配套设施项目（一,二标段）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乐山市校地共建产教融合基地配套设施项目（一,二标段）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乐山市校地共建产教融合基地配套设施项目（一,二标段）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乐山市校地共建产教融合基地配套设施项目（一,二标段）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乐山市校地共建产教融合基地配套设施项目（一,二标段）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乐山市校地共建产教融合基地配套设施项目（一,二标段）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乐山市校地共建产教融合基地配套设施项目（一,二标段）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乐山市校地共建产教融合基地配套设施项目（一,二标段）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乐山市校地共建产教融合基地配套设施项目（一,二标段）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乐山市校地共建产教融合基地配套设施项目（一,二标段）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乐山市校地共建产教融合基地配套设施项目（一,二标段）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乐山市校地共建产教融合基地配套设施项目（一,二标段）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乐山市校地共建产教融合基地配套设施项目（一,二标段）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乐山市校地共建产教融合基地配套设施项目（一,二标段）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乐山市校地共建产教融合基地配套设施项目（一,二标段）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乐山市校地共建产教融合基地配套设施项目（一,二标段）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乐山市校地共建产教融合基地配套设施项目（一,二标段）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乐山市校地共建产教融合基地配套设施项目（一,二标段）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乐山市校地共建产教融合基地配套设施项目（一,二标段）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乐山市校地共建产教融合基地配套设施项目（一,二标段）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乐山市校地共建产教融合基地配套设施项目（一,二标段）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乐山市校地共建产教融合基地配套设施项目（一,二标段）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乐山市校地共建产教融合基地配套设施项目（一,二标段）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乐山市校地共建产教融合基地配套设施项目（一,二标段）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乐山市校地共建产教融合基地配套设施项目（一,二标段）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乐山市校地共建产教融合基地配套设施项目（一,二标段）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乐山市校地共建产教融合基地配套设施项目（一,二标段）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乐山市校地共建产教融合基地配套设施项目（一,二标段）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五冶建设成都怡心湖片区及龙泉驿医院等项目</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五冶建设成都怡心湖片区及龙泉驿医院等项目</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五冶建设成都怡心湖片区及龙泉驿医院等项目</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五冶建设成都怡心湖片区及龙泉驿医院等项目</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五冶建设成都怡心湖片区及龙泉驿医院等项目</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五冶建设成都怡心湖片区及龙泉驿医院等项目</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五冶建设成都怡心湖片区及龙泉驿医院等项目</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五冶建设成都怡心湖片区及龙泉驿医院等项目</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五冶建设成都怡心湖片区及龙泉驿医院等项目</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五冶建设成都怡心湖片区及龙泉驿医院等项目</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五冶建设成都怡心湖片区及龙泉驿医院等项目</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五冶建设成都怡心湖片区及龙泉驿医院等项目</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五冶建设成都怡心湖片区及龙泉驿医院等项目</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五冶建设成都怡心湖片区及龙泉驿医院等项目</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五冶建设成都怡心湖片区及龙泉驿医院等项目</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乐山市校地共建产教融合基地配套设施项目（一,二标段）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乐山市校地共建产教融合基地配套设施项目（一,二标段）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乐山市校地共建产教融合基地配套设施项目（一,二标段）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乐山市校地共建产教融合基地配套设施项目（一,二标段）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乐山市校地共建产教融合基地配套设施项目（一,二标段）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乐山市校地共建产教融合基地配套设施项目（一,二标段）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乐山市校地共建产教融合基地配套设施项目（一,二标段）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乐山市校地共建产教融合基地配套设施项目（一,二标段）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乐山市校地共建产教融合基地配套设施项目（一,二标段）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乐山市校地共建产教融合基地配套设施项目（一,二标段）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乐山市校地共建产教融合基地配套设施项目（一,二标段）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乐山市校地共建产教融合基地配套设施项目（一,二标段）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乐山市校地共建产教融合基地配套设施项目（一,二标段）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乐山市校地共建产教融合基地配套设施项目（一,二标段）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乐山市校地共建产教融合基地配套设施项目（一,二标段）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乐山市校地共建产教融合基地配套设施项目（一,二标段）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乐山市校地共建产教融合基地配套设施项目（一,二标段）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乐山市校地共建产教融合基地配套设施项目（一,二标段）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乐山市校地共建产教融合基地配套设施项目（一,二标段）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乐山市校地共建产教融合基地配套设施项目（一,二标段）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乐山市校地共建产教融合基地配套设施项目（一,二标段）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乐山市校地共建产教融合基地配套设施项目（一,二标段）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乐山市校地共建产教融合基地配套设施项目（一,二标段）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乐山市校地共建产教融合基地配套设施项目（一,二标段）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乐山市校地共建产教融合基地配套设施项目（一,二标段）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乐山市校地共建产教融合基地配套设施项目（一,二标段）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乐山市校地共建产教融合基地配套设施项目（一,二标段）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乐山市校地共建产教融合基地配套设施项目（一,二标段）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乐山市校地共建产教融合基地配套设施项目（一,二标段）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乐山市校地共建产教融合基地配套设施项目（一,二标段）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乐山市校地共建产教融合基地配套设施项目（一,二标段）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乐山市校地共建产教融合基地配套设施项目（一,二标段）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五冶建设成都怡心湖片区及龙泉驿医院等项目</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五冶建设成都怡心湖片区及龙泉驿医院等项目</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五冶建设成都怡心湖片区及龙泉驿医院等项目</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五冶建设成都怡心湖片区及龙泉驿医院等项目</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五冶建设成都怡心湖片区及龙泉驿医院等项目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五冶建设成都怡心湖片区及龙泉驿医院等项目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五冶建设成都怡心湖片区及龙泉驿医院等项目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五冶建设成都怡心湖片区及龙泉驿医院等项目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五冶建设成都怡心湖片区及龙泉驿医院等项目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乐山市校地共建产教融合基地配套设施项目（一,二标段）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乐山市校地共建产教融合基地配套设施项目（一,二标段）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乐山市校地共建产教融合基地配套设施项目（一,二标段）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乐山市校地共建产教融合基地配套设施项目（一,二标段）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乐山市校地共建产教融合基地配套设施项目（一,二标段）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乐山市校地共建产教融合基地配套设施项目（一,二标段）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乐山市校地共建产教融合基地配套设施项目（一,二标段）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乐山市校地共建产教融合基地配套设施项目（一,二标段）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乐山市校地共建产教融合基地配套设施项目（一,二标段）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乐山市校地共建产教融合基地配套设施项目（一,二标段）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乐山市校地共建产教融合基地配套设施项目（一,二标段）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乐山市校地共建产教融合基地配套设施项目（一,二标段）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乐山市校地共建产教融合基地配套设施项目（一,二标段）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乐山市校地共建产教融合基地配套设施项目（一,二标段）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乐山市校地共建产教融合基地配套设施项目（一,二标段）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乐山市校地共建产教融合基地配套设施项目（一,二标段）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乐山市校地共建产教融合基地配套设施项目（一,二标段）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乐山市校地共建产教融合基地配套设施项目（一,二标段）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乐山市校地共建产教融合基地配套设施项目（一,二标段）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乐山市校地共建产教融合基地配套设施项目（一,二标段）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乐山市校地共建产教融合基地配套设施项目（一,二标段）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乐山市校地共建产教融合基地配套设施项目（一,二标段）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乐山市校地共建产教融合基地配套设施项目（一,二标段）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乐山市校地共建产教融合基地配套设施项目（一,二标段）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乐山市校地共建产教融合基地配套设施项目（一,二标段）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乐山市校地共建产教融合基地配套设施项目（一,二标段）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乐山市校地共建产教融合基地配套设施项目（一,二标段）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乐山市校地共建产教融合基地配套设施项目（一,二标段）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乐山市校地共建产教融合基地配套设施项目（一,二标段）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乐山市校地共建产教融合基地配套设施项目（一,二标段）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乐山市校地共建产教融合基地配套设施项目（一,二标段）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乐山市校地共建产教融合基地配套设施项目（一,二标段）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乐山市校地共建产教融合基地配套设施项目（一,二标段）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乐山市校地共建产教融合基地配套设施项目（一,二标段）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乐山市校地共建产教融合基地配套设施项目（一,二标段）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乐山市校地共建产教融合基地配套设施项目（一,二标段）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乐山市校地共建产教融合基地配套设施项目（一,二标段）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乐山市校地共建产教融合基地配套设施项目（一,二标段）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乐山市校地共建产教融合基地配套设施项目（一,二标段）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乐山市校地共建产教融合基地配套设施项目（一,二标段）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乐山市校地共建产教融合基地配套设施项目（一,二标段）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乐山市校地共建产教融合基地配套设施项目（一,二标段）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乐山市校地共建产教融合基地配套设施项目（一,二标段）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乐山市校地共建产教融合基地配套设施项目（一,二标段）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乐山市校地共建产教融合基地配套设施项目（一,二标段）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乐山市校地共建产教融合基地配套设施项目（一,二标段）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乐山市校地共建产教融合基地配套设施项目（一,二标段）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乐山市校地共建产教融合基地配套设施项目（一,二标段）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乐山市校地共建产教融合基地配套设施项目（一,二标段）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乐山市校地共建产教融合基地配套设施项目（一,二标段）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乐山市校地共建产教融合基地配套设施项目（一,二标段）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乐山市校地共建产教融合基地配套设施项目（一,二标段）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乐山市校地共建产教融合基地配套设施项目（一,二标段）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乐山市校地共建产教融合基地配套设施项目（一,二标段）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乐山市校地共建产教融合基地配套设施项目（一,二标段）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乐山市校地共建产教融合基地配套设施项目（一,二标段）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乐山市校地共建产教融合基地配套设施项目（一,二标段）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乐山市校地共建产教融合基地配套设施项目（一,二标段）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乐山市校地共建产教融合基地配套设施项目（一,二标段）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乐山市校地共建产教融合基地配套设施项目（一,二标段）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乐山市校地共建产教融合基地配套设施项目（一,二标段）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五冶建设成都怡心湖片区及龙泉驿医院等项目</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五冶建设成都怡心湖片区及龙泉驿医院等项目</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五冶建设成都怡心湖片区及龙泉驿医院等项目</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五冶建设成都怡心湖片区及龙泉驿医院等项目</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五冶建设成都怡心湖片区及龙泉驿医院等项目</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五冶建设成都怡心湖片区及龙泉驿医院等项目</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五冶建设成都怡心湖片区及龙泉驿医院等项目</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五冶建设成都怡心湖片区及龙泉驿医院等项目</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五冶建设成都怡心湖片区及龙泉驿医院等项目</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五冶建设成都怡心湖片区及龙泉驿医院等项目</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五冶建设成都怡心湖片区及龙泉驿医院等项目</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五冶建设成都怡心湖片区及龙泉驿医院等项目</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乐山市校地共建产教融合基地配套设施项目（一,二标段）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乐山市校地共建产教融合基地配套设施项目（一,二标段）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乐山市校地共建产教融合基地配套设施项目（一,二标段）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乐山市校地共建产教融合基地配套设施项目（一,二标段）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乐山市校地共建产教融合基地配套设施项目（一,二标段）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乐山市校地共建产教融合基地配套设施项目（一,二标段）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乐山市校地共建产教融合基地配套设施项目（一,二标段）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乐山市校地共建产教融合基地配套设施项目（一,二标段）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乐山市校地共建产教融合基地配套设施项目（一,二标段）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乐山市校地共建产教融合基地配套设施项目（一,二标段）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乐山市校地共建产教融合基地配套设施项目（一,二标段）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五冶建设成都怡心湖片区及龙泉驿医院等项目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五冶建设成都怡心湖片区及龙泉驿医院等项目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五冶建设成都怡心湖片区及龙泉驿医院等项目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乐山市校地共建产教融合基地配套设施项目（一,二标段）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乐山市校地共建产教融合基地配套设施项目（一,二标段）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乐山市校地共建产教融合基地配套设施项目（一,二标段）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乐山市校地共建产教融合基地配套设施项目（一,二标段）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乐山市校地共建产教融合基地配套设施项目（一,二标段）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乐山市校地共建产教融合基地配套设施项目（一,二标段）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乐山市校地共建产教融合基地配套设施项目（一,二标段）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乐山市校地共建产教融合基地配套设施项目（一,二标段）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乐山市校地共建产教融合基地配套设施项目（一,二标段）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乐山市校地共建产教融合基地配套设施项目（一,二标段）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乐山市校地共建产教融合基地配套设施项目（一,二标段）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乐山市校地共建产教融合基地配套设施项目（一,二标段）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乐山市校地共建产教融合基地配套设施项目（一,二标段）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乐山市校地共建产教融合基地配套设施项目（一,二标段）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乐山市校地共建产教融合基地配套设施项目（一,二标段）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乐山市校地共建产教融合基地配套设施项目（一,二标段）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乐山市校地共建产教融合基地配套设施项目（一,二标段）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乐山市校地共建产教融合基地配套设施项目（一,二标段）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五冶建设成都怡心湖片区及龙泉驿医院等项目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五冶建设成都怡心湖片区及龙泉驿医院等项目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五冶建设成都怡心湖片区及龙泉驿医院等项目</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五冶建设成都怡心湖片区及龙泉驿医院等项目</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五冶建设成都怡心湖片区及龙泉驿医院等项目</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五冶建设成都怡心湖片区及龙泉驿医院等项目</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乐山市校地共建产教融合基地配套设施项目（一,二标段）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乐山市校地共建产教融合基地配套设施项目（一,二标段）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乐山市校地共建产教融合基地配套设施项目（一,二标段）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乐山市校地共建产教融合基地配套设施项目（一,二标段）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乐山市校地共建产教融合基地配套设施项目（一,二标段）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乐山市校地共建产教融合基地配套设施项目（一,二标段）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乐山市校地共建产教融合基地配套设施项目（一,二标段）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乐山市校地共建产教融合基地配套设施项目（一,二标段）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乐山市校地共建产教融合基地配套设施项目（一,二标段）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乐山市校地共建产教融合基地配套设施项目（一,二标段）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乐山市校地共建产教融合基地配套设施项目（一,二标段）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乐山市校地共建产教融合基地配套设施项目（一,二标段）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乐山市校地共建产教融合基地配套设施项目（一,二标段）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乐山市校地共建产教融合基地配套设施项目（一,二标段）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乐山市校地共建产教融合基地配套设施项目（一,二标段）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乐山市校地共建产教融合基地配套设施项目（一,二标段）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乐山市校地共建产教融合基地配套设施项目（一,二标段）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乐山市校地共建产教融合基地配套设施项目（一,二标段）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五冶建设成都怡心湖片区及龙泉驿医院等项目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五冶建设成都怡心湖片区及龙泉驿医院等项目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五冶建设成都怡心湖片区及龙泉驿医院等项目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五冶建设成都怡心湖片区及龙泉驿医院等项目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五冶建设成都怡心湖片区及龙泉驿医院等项目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五冶建设成都怡心湖片区及龙泉驿医院等项目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乐山市校地共建产教融合基地配套设施项目（一,二标段）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乐山市校地共建产教融合基地配套设施项目（一,二标段）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乐山市校地共建产教融合基地配套设施项目（一,二标段）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乐山市校地共建产教融合基地配套设施项目（一,二标段）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乐山市校地共建产教融合基地配套设施项目（一,二标段）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乐山市校地共建产教融合基地配套设施项目（一,二标段）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乐山市校地共建产教融合基地配套设施项目（一,二标段）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乐山市校地共建产教融合基地配套设施项目（一,二标段）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乐山市校地共建产教融合基地配套设施项目（一,二标段）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乐山市校地共建产教融合基地配套设施项目（一,二标段）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乐山市校地共建产教融合基地配套设施项目（一,二标段）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乐山市校地共建产教融合基地配套设施项目（一,二标段）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五冶建设成都怡心湖片区及龙泉驿医院等项目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五冶建设成都怡心湖片区及龙泉驿医院等项目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五冶建设成都怡心湖片区及龙泉驿医院等项目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五冶建设成都怡心湖片区及龙泉驿医院等项目</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五冶建设成都怡心湖片区及龙泉驿医院等项目</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五冶建设成都怡心湖片区及龙泉驿医院等项目</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五冶建设成都怡心湖片区及龙泉驿医院等项目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五冶建设成都怡心湖片区及龙泉驿医院等项目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乐山市校地共建产教融合基地配套设施项目（一,二标段）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乐山市校地共建产教融合基地配套设施项目（一,二标段）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五冶建设成都怡心湖片区及龙泉驿医院等项目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五冶建设成都怡心湖片区及龙泉驿医院等项目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乐山市校地共建产教融合基地配套设施项目（一,二标段）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乐山市校地共建产教融合基地配套设施项目（一,二标段）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乐山市校地共建产教融合基地配套设施项目（一,二标段）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乐山市校地共建产教融合基地配套设施项目（一,二标段）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五冶建设成都怡心湖片区及龙泉驿医院等项目</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五冶建设成都怡心湖片区及龙泉驿医院等项目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五冶建设成都怡心湖片区及龙泉驿医院等项目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五冶建设成都怡心湖片区及龙泉驿医院等项目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五冶建设成都怡心湖片区及龙泉驿医院等项目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五冶建设成都怡心湖片区及龙泉驿医院等项目</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乐山市校地共建产教融合基地配套设施项目（一,二标段）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乐山市校地共建产教融合基地配套设施项目（一,二标段）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乐山市校地共建产教融合基地配套设施项目（一,二标段）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乐山市校地共建产教融合基地配套设施项目（一,二标段）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乐山市校地共建产教融合基地配套设施项目（一,二标段）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乐山市校地共建产教融合基地配套设施项目（一,二标段）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乐山市校地共建产教融合基地配套设施项目（一,二标段）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乐山市校地共建产教融合基地配套设施项目（一,二标段）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乐山市校地共建产教融合基地配套设施项目（一,二标段）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乐山市校地共建产教融合基地配套设施项目（一,二标段）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乐山市校地共建产教融合基地配套设施项目（一,二标段）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乐山市校地共建产教融合基地配套设施项目（一,二标段）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乐山市校地共建产教融合基地配套设施项目（一,二标段）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乐山市校地共建产教融合基地配套设施项目（一,二标段）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乐山市校地共建产教融合基地配套设施项目（一,二标段）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乐山市校地共建产教融合基地配套设施项目（一,二标段）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乐山市校地共建产教融合基地配套设施项目（一,二标段）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乐山市校地共建产教融合基地配套设施项目（一,二标段）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乐山市校地共建产教融合基地配套设施项目（一,二标段）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乐山市校地共建产教融合基地配套设施项目（一,二标段）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乐山市校地共建产教融合基地配套设施项目（一,二标段）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乐山市校地共建产教融合基地配套设施项目（一,二标段）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乐山市校地共建产教融合基地配套设施项目（一,二标段）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乐山市校地共建产教融合基地配套设施项目（一,二标段）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五冶建设成都怡心湖片区及龙泉驿医院等项目</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五冶建设成都怡心湖片区及龙泉驿医院等项目</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五冶建设成都怡心湖片区及龙泉驿医院等项目</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五冶建设成都怡心湖片区及龙泉驿医院等项目</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五冶建设成都怡心湖片区及龙泉驿医院等项目</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五冶建设成都怡心湖片区及龙泉驿医院等项目</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五冶建设成都怡心湖片区及龙泉驿医院等项目</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五冶建设成都怡心湖片区及龙泉驿医院等项目</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五冶建设成都怡心湖片区及龙泉驿医院等项目</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五冶建设成都怡心湖片区及龙泉驿医院等项目</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五冶建设成都怡心湖片区及龙泉驿医院等项目</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五冶建设成都怡心湖片区及龙泉驿医院等项目</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五冶建设成都怡心湖片区及龙泉驿医院等项目</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五冶建设成都怡心湖片区及龙泉驿医院等项目</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五冶建设成都怡心湖片区及龙泉驿医院等项目</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五冶建设成都怡心湖片区及龙泉驿医院等项目</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五冶建设成都怡心湖片区及龙泉驿医院等项目</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五冶建设成都怡心湖片区及龙泉驿医院等项目</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五冶建设成都怡心湖片区及龙泉驿医院等项目</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五冶建设成都怡心湖片区及龙泉驿医院等项目</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五冶建设成都怡心湖片区及龙泉驿医院等项目</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五冶建设成都怡心湖片区及龙泉驿医院等项目</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五冶建设成都怡心湖片区及龙泉驿医院等项目</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五冶建设成都怡心湖片区及龙泉驿医院等项目</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五冶建设成都怡心湖片区及龙泉驿医院等项目</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五冶建设成都怡心湖片区及龙泉驿医院等项目</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五冶建设成都怡心湖片区及龙泉驿医院等项目</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五冶建设成都怡心湖片区及龙泉驿医院等项目</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五冶建设成都怡心湖片区及龙泉驿医院等项目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五冶建设成都怡心湖片区及龙泉驿医院等项目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五冶建设成都怡心湖片区及龙泉驿医院等项目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五冶建设成都怡心湖片区及龙泉驿医院等项目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五冶建设成都怡心湖片区及龙泉驿医院等项目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五冶建设成都怡心湖片区及龙泉驿医院等项目</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五冶建设成都怡心湖片区及龙泉驿医院等项目</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五冶建设成都怡心湖片区及龙泉驿医院等项目</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五冶建设成都怡心湖片区及龙泉驿医院等项目</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乐山市校地共建产教融合基地配套设施项目（一,二标段）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乐山市校地共建产教融合基地配套设施项目（一,二标段）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乐山市校地共建产教融合基地配套设施项目（一,二标段）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五冶建设成都怡心湖片区及龙泉驿医院等项目</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五冶建设成都怡心湖片区及龙泉驿医院等项目</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五冶建设成都怡心湖片区及龙泉驿医院等项目</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五冶建设成都怡心湖片区及龙泉驿医院等项目</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五冶建设成都怡心湖片区及龙泉驿医院等项目</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乐山市校地共建产教融合基地配套设施项目（一,二标段）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乐山市校地共建产教融合基地配套设施项目（一,二标段）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乐山市校地共建产教融合基地配套设施项目（一,二标段）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五冶建设成都怡心湖片区及龙泉驿医院等项目</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五冶建设成都怡心湖片区及龙泉驿医院等项目</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五冶建设成都怡心湖片区及龙泉驿医院等项目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五冶建设成都怡心湖片区及龙泉驿医院等项目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五冶建设成都怡心湖片区及龙泉驿医院等项目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五冶建设成都怡心湖片区及龙泉驿医院等项目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五冶建设成都怡心湖片区及龙泉驿医院等项目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五冶建设成都怡心湖片区及龙泉驿医院等项目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乐山市校地共建产教融合基地配套设施项目（一,二标段）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乐山市校地共建产教融合基地配套设施项目（一,二标段）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乐山市校地共建产教融合基地配套设施项目（一,二标段）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乐山市校地共建产教融合基地配套设施项目（一,二标段）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乐山市校地共建产教融合基地配套设施项目（一,二标段）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五冶建设成都怡心湖片区及龙泉驿医院等项目</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五冶建设成都怡心湖片区及龙泉驿医院等项目</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五冶建设成都怡心湖片区及龙泉驿医院等项目</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五冶建设成都怡心湖片区及龙泉驿医院等项目</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五冶建设成都怡心湖片区及龙泉驿医院等项目</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五冶建设成都怡心湖片区及龙泉驿医院等项目</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五冶建设成都怡心湖片区及龙泉驿医院等项目</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五冶建设成都怡心湖片区及龙泉驿医院等项目</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五冶建设成都怡心湖片区及龙泉驿医院等项目</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五冶建设成都怡心湖片区及龙泉驿医院等项目</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乐山市校地共建产教融合基地配套设施项目（一,二标段）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乐山市校地共建产教融合基地配套设施项目（一,二标段）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乐山市校地共建产教融合基地配套设施项目（一,二标段）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乐山市校地共建产教融合基地配套设施项目（一,二标段）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乐山市校地共建产教融合基地配套设施项目（一,二标段）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乐山市校地共建产教融合基地配套设施项目（一,二标段）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乐山市校地共建产教融合基地配套设施项目（一,二标段）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乐山市校地共建产教融合基地配套设施项目（一,二标段）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乐山市校地共建产教融合基地配套设施项目（一,二标段）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乐山市校地共建产教融合基地配套设施项目（一,二标段）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乐山市校地共建产教融合基地配套设施项目（一,二标段）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乐山市校地共建产教融合基地配套设施项目（一,二标段）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乐山市校地共建产教融合基地配套设施项目（一,二标段）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乐山市校地共建产教融合基地配套设施项目（一,二标段）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乐山市校地共建产教融合基地配套设施项目（一,二标段）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乐山市校地共建产教融合基地配套设施项目（一,二标段）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乐山市校地共建产教融合基地配套设施项目（一,二标段）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乐山市校地共建产教融合基地配套设施项目（一,二标段）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乐山市校地共建产教融合基地配套设施项目（一,二标段）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乐山市校地共建产教融合基地配套设施项目（一,二标段）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乐山市校地共建产教融合基地配套设施项目（一,二标段）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乐山市校地共建产教融合基地配套设施项目（一,二标段）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乐山市校地共建产教融合基地配套设施项目（一,二标段）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五冶建设成都怡心湖片区及龙泉驿医院等项目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五冶建设成都怡心湖片区及龙泉驿医院等项目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乐山市校地共建产教融合基地配套设施项目（一,二标段）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乐山市校地共建产教融合基地配套设施项目（一,二标段）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乐山市校地共建产教融合基地配套设施项目（一,二标段）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乐山市校地共建产教融合基地配套设施项目（一,二标段）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五冶建设成都怡心湖片区及龙泉驿医院等项目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五冶建设成都怡心湖片区及龙泉驿医院等项目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五冶建设成都怡心湖片区及龙泉驿医院等项目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五冶建设成都怡心湖片区及龙泉驿医院等项目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五冶建设成都怡心湖片区及龙泉驿医院等项目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五冶建设成都怡心湖片区及龙泉驿医院等项目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五冶建设成都怡心湖片区及龙泉驿医院等项目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五冶建设成都怡心湖片区及龙泉驿医院等项目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乐山市校地共建产教融合基地配套设施项目（一,二标段）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乐山市校地共建产教融合基地配套设施项目（一,二标段）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乐山市校地共建产教融合基地配套设施项目（一,二标段）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乐山市校地共建产教融合基地配套设施项目（一,二标段）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乐山市校地共建产教融合基地配套设施项目（一,二标段）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乐山市校地共建产教融合基地配套设施项目（一,二标段）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乐山市校地共建产教融合基地配套设施项目（一,二标段）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乐山市校地共建产教融合基地配套设施项目（一,二标段）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乐山市校地共建产教融合基地配套设施项目（一,二标段）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乐山市校地共建产教融合基地配套设施项目（一,二标段）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乐山市校地共建产教融合基地配套设施项目（一,二标段）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乐山市校地共建产教融合基地配套设施项目（一,二标段）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乐山市校地共建产教融合基地配套设施项目（一,二标段）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乐山市校地共建产教融合基地配套设施项目（一,二标段）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乐山市校地共建产教融合基地配套设施项目（一,二标段）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乐山市校地共建产教融合基地配套设施项目（一,二标段）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乐山市校地共建产教融合基地配套设施项目（一,二标段）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乐山市校地共建产教融合基地配套设施项目（一,二标段）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乐山市校地共建产教融合基地配套设施项目（一,二标段）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乐山市校地共建产教融合基地配套设施项目（一,二标段）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乐山市校地共建产教融合基地配套设施项目（一,二标段）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乐山市校地共建产教融合基地配套设施项目（一,二标段）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乐山市校地共建产教融合基地配套设施项目（一,二标段）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乐山市校地共建产教融合基地配套设施项目（一,二标段）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乐山市校地共建产教融合基地配套设施项目（一,二标段）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乐山市校地共建产教融合基地配套设施项目（一,二标段）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五冶建设成都怡心湖片区及龙泉驿医院等项目</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五冶建设成都怡心湖片区及龙泉驿医院等项目</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五冶建设成都怡心湖片区及龙泉驿医院等项目</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五冶建设成都怡心湖片区及龙泉驿医院等项目</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五冶建设成都怡心湖片区及龙泉驿医院等项目</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五冶建设成都怡心湖片区及龙泉驿医院等项目</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五冶建设成都怡心湖片区及龙泉驿医院等项目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五冶建设成都怡心湖片区及龙泉驿医院等项目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五冶建设成都怡心湖片区及龙泉驿医院等项目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五冶建设成都怡心湖片区及龙泉驿医院等项目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五冶建设成都怡心湖片区及龙泉驿医院等项目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乐山市校地共建产教融合基地配套设施项目（一,二标段）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乐山市校地共建产教融合基地配套设施项目（一,二标段）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乐山市校地共建产教融合基地配套设施项目（一,二标段）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乐山市校地共建产教融合基地配套设施项目（一,二标段）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乐山市校地共建产教融合基地配套设施项目（一,二标段）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乐山市校地共建产教融合基地配套设施项目（一,二标段）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乐山市校地共建产教融合基地配套设施项目（一,二标段）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乐山市校地共建产教融合基地配套设施项目（一,二标段）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乐山市校地共建产教融合基地配套设施项目（一,二标段）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乐山市校地共建产教融合基地配套设施项目（一,二标段）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乐山市校地共建产教融合基地配套设施项目（一,二标段）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乐山市校地共建产教融合基地配套设施项目（一,二标段）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五冶建设成都怡心湖片区及龙泉驿医院等项目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乐山市校地共建产教融合基地配套设施项目（一,二标段）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乐山市校地共建产教融合基地配套设施项目（一,二标段）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乐山市校地共建产教融合基地配套设施项目（一,二标段）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乐山市校地共建产教融合基地配套设施项目（一,二标段）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乐山市校地共建产教融合基地配套设施项目（一,二标段）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乐山市校地共建产教融合基地配套设施项目（一,二标段）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乐山市校地共建产教融合基地配套设施项目（一,二标段）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五冶建设成都怡心湖片区及龙泉驿医院等项目</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五冶建设成都怡心湖片区及龙泉驿医院等项目</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乐山市校地共建产教融合基地配套设施项目（一,二标段）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乐山市校地共建产教融合基地配套设施项目（一,二标段）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乐山市校地共建产教融合基地配套设施项目（一,二标段）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乐山市校地共建产教融合基地配套设施项目（一,二标段）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乐山市校地共建产教融合基地配套设施项目（一,二标段）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乐山市校地共建产教融合基地配套设施项目（一,二标段）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乐山市校地共建产教融合基地配套设施项目（一,二标段）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乐山市校地共建产教融合基地配套设施项目（一,二标段）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乐山市校地共建产教融合基地配套设施项目（一,二标段）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乐山市校地共建产教融合基地配套设施项目（一,二标段）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乐山市校地共建产教融合基地配套设施项目（一,二标段）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乐山市校地共建产教融合基地配套设施项目（一,二标段）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乐山市校地共建产教融合基地配套设施项目（一,二标段）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乐山市校地共建产教融合基地配套设施项目（一,二标段）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五冶建设成都怡心湖片区及龙泉驿医院等项目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五冶建设成都怡心湖片区及龙泉驿医院等项目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五冶建设成都怡心湖片区及龙泉驿医院等项目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五冶建设成都怡心湖片区及龙泉驿医院等项目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五冶建设成都怡心湖片区及龙泉驿医院等项目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五冶建设成都怡心湖片区及龙泉驿医院等项目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五冶建设成都怡心湖片区及龙泉驿医院等项目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五冶建设成都怡心湖片区及龙泉驿医院等项目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五冶建设成都怡心湖片区及龙泉驿医院等项目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五冶建设成都怡心湖片区及龙泉驿医院等项目</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五冶建设成都怡心湖片区及龙泉驿医院等项目</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五冶建设成都怡心湖片区及龙泉驿医院等项目</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五冶建设成都怡心湖片区及龙泉驿医院等项目</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五冶建设成都怡心湖片区及龙泉驿医院等项目</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五冶建设成都怡心湖片区及龙泉驿医院等项目</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五冶建设成都怡心湖片区及龙泉驿医院等项目</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五冶建设成都怡心湖片区及龙泉驿医院等项目</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五冶建设成都怡心湖片区及龙泉驿医院等项目</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五冶建设成都怡心湖片区及龙泉驿医院等项目</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五冶建设成都怡心湖片区及龙泉驿医院等项目</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五冶建设成都怡心湖片区及龙泉驿医院等项目</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五冶建设成都怡心湖片区及龙泉驿医院等项目</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五冶建设成都怡心湖片区及龙泉驿医院等项目</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五冶建设成都怡心湖片区及龙泉驿医院等项目</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五冶建设成都怡心湖片区及龙泉驿医院等项目</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五冶建设成都怡心湖片区及龙泉驿医院等项目</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五冶建设成都怡心湖片区及龙泉驿医院等项目</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7"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7"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五冶建设成都怡心湖片区及龙泉驿医院等项目</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五冶建设成都怡心湖片区及龙泉驿医院等项目</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五冶建设成都怡心湖片区及龙泉驿医院等项目</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五冶建设成都怡心湖片区及龙泉驿医院等项目</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五冶建设成都怡心湖片区及龙泉驿医院等项目</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五冶建设成都怡心湖片区及龙泉驿医院等项目</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乐山市校地共建产教融合基地配套设施项目（一,二标段）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乐山市校地共建产教融合基地配套设施项目（一,二标段）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乐山市校地共建产教融合基地配套设施项目（一,二标段）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乐山市校地共建产教融合基地配套设施项目（一,二标段）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乐山市校地共建产教融合基地配套设施项目（一,二标段）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乐山市校地共建产教融合基地配套设施项目（一,二标段）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五冶建设成都怡心湖片区及龙泉驿医院等项目</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五冶建设成都怡心湖片区及龙泉驿医院等项目</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乐山市校地共建产教融合基地配套设施项目（一,二标段）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乐山市校地共建产教融合基地配套设施项目（一,二标段）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乐山市校地共建产教融合基地配套设施项目（一,二标段）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乐山市校地共建产教融合基地配套设施项目（一,二标段）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乐山市校地共建产教融合基地配套设施项目（一,二标段）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乐山市校地共建产教融合基地配套设施项目（一,二标段）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乐山市校地共建产教融合基地配套设施项目（一,二标段）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五冶建设成都怡心湖片区及龙泉驿医院等项目</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五冶建设成都怡心湖片区及龙泉驿医院等项目</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五冶建设成都怡心湖片区及龙泉驿医院等项目</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五冶建设成都怡心湖片区及龙泉驿医院等项目</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五冶建设成都怡心湖片区及龙泉驿医院等项目</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五冶建设成都怡心湖片区及龙泉驿医院等项目</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五冶建设成都怡心湖片区及龙泉驿医院等项目</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五冶建设成都怡心湖片区及龙泉驿医院等项目</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五冶建设成都怡心湖片区及龙泉驿医院等项目</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五冶建设成都怡心湖片区及龙泉驿医院等项目</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五冶建设成都怡心湖片区及龙泉驿医院等项目</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五冶建设成都怡心湖片区及龙泉驿医院等项目</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五冶建设成都怡心湖片区及龙泉驿医院等项目</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五冶建设成都怡心湖片区及龙泉驿医院等项目</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五冶建设成都怡心湖片区及龙泉驿医院等项目</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五冶建设成都怡心湖片区及龙泉驿医院等项目</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五冶建设成都怡心湖片区及龙泉驿医院等项目</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五冶建设成都怡心湖片区及龙泉驿医院等项目</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五冶建设成都怡心湖片区及龙泉驿医院等项目</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乐山市校地共建产教融合基地配套设施项目（一,二标段）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乐山市校地共建产教融合基地配套设施项目（一,二标段）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乐山市校地共建产教融合基地配套设施项目（一,二标段）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乐山市校地共建产教融合基地配套设施项目（一,二标段）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乐山市校地共建产教融合基地配套设施项目（一,二标段）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五冶建设成都怡心湖片区及龙泉驿医院等项目</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五冶建设成都怡心湖片区及龙泉驿医院等项目</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五冶建设成都怡心湖片区及龙泉驿医院等项目</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五冶建设成都怡心湖片区及龙泉驿医院等项目</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五冶建设成都怡心湖片区及龙泉驿医院等项目</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五冶建设成都怡心湖片区及龙泉驿医院等项目</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五冶建设成都怡心湖片区及龙泉驿医院等项目</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五冶建设成都怡心湖片区及龙泉驿医院等项目</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五冶建设成都怡心湖片区及龙泉驿医院等项目</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五冶建设成都怡心湖片区及龙泉驿医院等项目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五冶建设成都怡心湖片区及龙泉驿医院等项目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五冶建设成都怡心湖片区及龙泉驿医院等项目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五冶建设成都怡心湖片区及龙泉驿医院等项目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五冶建设成都怡心湖片区及龙泉驿医院等项目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五冶建设成都怡心湖片区及龙泉驿医院等项目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五冶建设成都怡心湖片区及龙泉驿医院等项目</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五冶建设成都怡心湖片区及龙泉驿医院等项目</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五冶建设成都怡心湖片区及龙泉驿医院等项目</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五冶建设成都怡心湖片区及龙泉驿医院等项目</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五冶建设成都怡心湖片区及龙泉驿医院等项目</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五冶建设成都怡心湖片区及龙泉驿医院等项目</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五冶建设成都怡心湖片区及龙泉驿医院等项目</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五冶建设成都怡心湖片区及龙泉驿医院等项目</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五冶建设成都怡心湖片区及龙泉驿医院等项目</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五冶建设成都怡心湖片区及龙泉驿医院等项目</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五冶建设成都怡心湖片区及龙泉驿医院等项目</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五冶建设成都怡心湖片区及龙泉驿医院等项目</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五冶建设成都怡心湖片区及龙泉驿医院等项目</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五冶建设成都怡心湖片区及龙泉驿医院等项目</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五冶建设成都怡心湖片区及龙泉驿医院等项目</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乐山市校地共建产教融合基地配套设施项目（一,二标段）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乐山市校地共建产教融合基地配套设施项目（一,二标段）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乐山市校地共建产教融合基地配套设施项目（一,二标段）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乐山市校地共建产教融合基地配套设施项目（一,二标段）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乐山市校地共建产教融合基地配套设施项目（一,二标段）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乐山市校地共建产教融合基地配套设施项目（一,二标段）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乐山市校地共建产教融合基地配套设施项目（一,二标段）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乐山市校地共建产教融合基地配套设施项目（一,二标段）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乐山市校地共建产教融合基地配套设施项目（一,二标段）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乐山市校地共建产教融合基地配套设施项目（一,二标段）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乐山市校地共建产教融合基地配套设施项目（一,二标段）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乐山市校地共建产教融合基地配套设施项目（一,二标段）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乐山市校地共建产教融合基地配套设施项目（一,二标段）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乐山市校地共建产教融合基地配套设施项目（一,二标段）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乐山市校地共建产教融合基地配套设施项目（一,二标段）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乐山市校地共建产教融合基地配套设施项目（一,二标段）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乐山市校地共建产教融合基地配套设施项目（一,二标段）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乐山市校地共建产教融合基地配套设施项目（一,二标段）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乐山市校地共建产教融合基地配套设施项目（一,二标段）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乐山市校地共建产教融合基地配套设施项目（一,二标段）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乐山市校地共建产教融合基地配套设施项目（一,二标段）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乐山市校地共建产教融合基地配套设施项目（一,二标段）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乐山市校地共建产教融合基地配套设施项目（一,二标段）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乐山市校地共建产教融合基地配套设施项目（一,二标段）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乐山市校地共建产教融合基地配套设施项目（一,二标段）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乐山市校地共建产教融合基地配套设施项目（一,二标段）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五冶建设成都怡心湖片区及龙泉驿医院等项目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五冶建设成都怡心湖片区及龙泉驿医院等项目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五冶建设成都怡心湖片区及龙泉驿医院等项目</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五冶建设成都怡心湖片区及龙泉驿医院等项目</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五冶建设成都怡心湖片区及龙泉驿医院等项目</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五冶建设成都怡心湖片区及龙泉驿医院等项目</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五冶建设成都怡心湖片区及龙泉驿医院等项目</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五冶建设成都怡心湖片区及龙泉驿医院等项目</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五冶建设成都怡心湖片区及龙泉驿医院等项目</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五冶建设成都怡心湖片区及龙泉驿医院等项目</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五冶建设成都怡心湖片区及龙泉驿医院等项目</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五冶建设成都怡心湖片区及龙泉驿医院等项目</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五冶建设成都怡心湖片区及龙泉驿医院等项目</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五冶建设成都怡心湖片区及龙泉驿医院等项目</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五冶建设成都怡心湖片区及龙泉驿医院等项目</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五冶建设成都怡心湖片区及龙泉驿医院等项目</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五冶建设成都怡心湖片区及龙泉驿医院等项目</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乐山市校地共建产教融合基地配套设施项目（一,二标段）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乐山市校地共建产教融合基地配套设施项目（一,二标段）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乐山市校地共建产教融合基地配套设施项目（一,二标段）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乐山市校地共建产教融合基地配套设施项目（一,二标段）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乐山市校地共建产教融合基地配套设施项目（一,二标段）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乐山市校地共建产教融合基地配套设施项目（一,二标段）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乐山市校地共建产教融合基地配套设施项目（一,二标段）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乐山市校地共建产教融合基地配套设施项目（一,二标段）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乐山市校地共建产教融合基地配套设施项目（一,二标段）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乐山市校地共建产教融合基地配套设施项目（一,二标段）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乐山市校地共建产教融合基地配套设施项目（一,二标段）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五冶建设成都怡心湖片区及龙泉驿医院等项目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五冶建设成都怡心湖片区及龙泉驿医院等项目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五冶建设成都怡心湖片区及龙泉驿医院等项目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五冶建设成都怡心湖片区及龙泉驿医院等项目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五冶建设成都怡心湖片区及龙泉驿医院等项目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五冶建设成都怡心湖片区及龙泉驿医院等项目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五冶建设成都怡心湖片区及龙泉驿医院等项目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五冶建设成都怡心湖片区及龙泉驿医院等项目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五冶建设成都怡心湖片区及龙泉驿医院等项目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五冶建设成都怡心湖片区及龙泉驿医院等项目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五冶建设成都怡心湖片区及龙泉驿医院等项目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五冶建设成都怡心湖片区及龙泉驿医院等项目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五冶建设成都怡心湖片区及龙泉驿医院等项目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五冶建设成都怡心湖片区及龙泉驿医院等项目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乐山市校地共建产教融合基地配套设施项目（一,二标段）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乐山市校地共建产教融合基地配套设施项目（一,二标段）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乐山市校地共建产教融合基地配套设施项目（一,二标段）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乐山市校地共建产教融合基地配套设施项目（一,二标段）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乐山市校地共建产教融合基地配套设施项目（一,二标段）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五冶建设成都怡心湖片区及龙泉驿医院等项目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五冶建设成都怡心湖片区及龙泉驿医院等项目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五冶建设成都怡心湖片区及龙泉驿医院等项目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五冶建设成都怡心湖片区及龙泉驿医院等项目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乐山市校地共建产教融合基地配套设施项目（一,二标段）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五冶建设成都怡心湖片区及龙泉驿医院等项目</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五冶建设成都怡心湖片区及龙泉驿医院等项目</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五冶建设成都怡心湖片区及龙泉驿医院等项目</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五冶建设成都怡心湖片区及龙泉驿医院等项目</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五冶建设成都怡心湖片区及龙泉驿医院等项目</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五冶建设成都怡心湖片区及龙泉驿医院等项目</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五冶建设成都怡心湖片区及龙泉驿医院等项目</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五冶建设成都怡心湖片区及龙泉驿医院等项目</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五冶建设成都怡心湖片区及龙泉驿医院等项目</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五冶建设成都怡心湖片区及龙泉驿医院等项目</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五冶建设成都怡心湖片区及龙泉驿医院等项目</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五冶建设成都怡心湖片区及龙泉驿医院等项目</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五冶建设成都怡心湖片区及龙泉驿医院等项目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五冶建设成都怡心湖片区及龙泉驿医院等项目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五冶建设成都怡心湖片区及龙泉驿医院等项目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五冶建设成都怡心湖片区及龙泉驿医院等项目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五冶建设成都怡心湖片区及龙泉驿医院等项目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五冶建设成都怡心湖片区及龙泉驿医院等项目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乐山市校地共建产教融合基地配套设施项目（一,二标段）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五冶建设成都怡心湖片区及龙泉驿医院等项目</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五冶建设成都怡心湖片区及龙泉驿医院等项目</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五冶建设成都怡心湖片区及龙泉驿医院等项目</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五冶建设成都怡心湖片区及龙泉驿医院等项目</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五冶建设成都怡心湖片区及龙泉驿医院等项目</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五冶建设成都怡心湖片区及龙泉驿医院等项目</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五冶建设成都怡心湖片区及龙泉驿医院等项目</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乐山市校地共建产教融合基地配套设施项目（一,二标段）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乐山市校地共建产教融合基地配套设施项目（一,二标段）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五冶建设成都怡心湖片区及龙泉驿医院等项目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五冶建设成都怡心湖片区及龙泉驿医院等项目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五冶建设成都怡心湖片区及龙泉驿医院等项目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五冶建设成都怡心湖片区及龙泉驿医院等项目</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五冶建设成都怡心湖片区及龙泉驿医院等项目</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五冶建设成都怡心湖片区及龙泉驿医院等项目</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五冶建设成都怡心湖片区及龙泉驿医院等项目</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五冶建设成都怡心湖片区及龙泉驿医院等项目</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五冶建设成都怡心湖片区及龙泉驿医院等项目</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五冶建设成都怡心湖片区及龙泉驿医院等项目</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五冶建设成都怡心湖片区及龙泉驿医院等项目</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五冶建设成都怡心湖片区及龙泉驿医院等项目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五冶建设成都怡心湖片区及龙泉驿医院等项目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五冶建设成都怡心湖片区及龙泉驿医院等项目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乐山市校地共建产教融合基地配套设施项目（一,二标段）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乐山市校地共建产教融合基地配套设施项目（一,二标段）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乐山市校地共建产教融合基地配套设施项目（一,二标段）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乐山市校地共建产教融合基地配套设施项目（一,二标段）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乐山市校地共建产教融合基地配套设施项目（一,二标段）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五冶建设成都怡心湖片区及龙泉驿医院等项目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五冶建设成都怡心湖片区及龙泉驿医院等项目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五冶建设成都怡心湖片区及龙泉驿医院等项目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五冶建设成都怡心湖片区及龙泉驿医院等项目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五冶建设成都怡心湖片区及龙泉驿医院等项目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五冶建设成都怡心湖片区及龙泉驿医院等项目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五冶建设成都怡心湖片区及龙泉驿医院等项目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五冶建设成都怡心湖片区及龙泉驿医院等项目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五冶建设成都怡心湖片区及龙泉驿医院等项目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五冶建设成都怡心湖片区及龙泉驿医院等项目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五冶建设成都怡心湖片区及龙泉驿医院等项目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五冶建设成都怡心湖片区及龙泉驿医院等项目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五冶建设成都怡心湖片区及龙泉驿医院等项目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五冶建设成都怡心湖片区及龙泉驿医院等项目</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五冶建设成都怡心湖片区及龙泉驿医院等项目</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五冶建设成都怡心湖片区及龙泉驿医院等项目</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五冶建设成都怡心湖片区及龙泉驿医院等项目</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五冶建设成都怡心湖片区及龙泉驿医院等项目</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五冶建设成都怡心湖片区及龙泉驿医院等项目</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乐山市校地共建产教融合基地配套设施项目（一,二标段）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五冶建设成都怡心湖片区及龙泉驿医院等项目</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五冶建设成都怡心湖片区及龙泉驿医院等项目</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五冶建设成都怡心湖片区及龙泉驿医院等项目</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五冶建设成都怡心湖片区及龙泉驿医院等项目</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五冶建设成都怡心湖片区及龙泉驿医院等项目</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五冶建设成都怡心湖片区及龙泉驿医院等项目</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五冶建设成都怡心湖片区及龙泉驿医院等项目</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五冶建设成都怡心湖片区及龙泉驿医院等项目</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五冶建设成都怡心湖片区及龙泉驿医院等项目</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五冶建设成都怡心湖片区及龙泉驿医院等项目</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五冶建设成都怡心湖片区及龙泉驿医院等项目</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五冶建设成都怡心湖片区及龙泉驿医院等项目</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五冶建设成都怡心湖片区及龙泉驿医院等项目</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五冶建设成都怡心湖片区及龙泉驿医院等项目</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五冶建设成都怡心湖片区及龙泉驿医院等项目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五冶建设成都怡心湖片区及龙泉驿医院等项目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乐山市校地共建产教融合基地配套设施项目（一,二标段）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乐山市校地共建产教融合基地配套设施项目（一,二标段）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乐山市校地共建产教融合基地配套设施项目（一,二标段）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乐山市校地共建产教融合基地配套设施项目（一,二标段）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乐山市校地共建产教融合基地配套设施项目（一,二标段）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乐山市校地共建产教融合基地配套设施项目（一,二标段）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乐山市校地共建产教融合基地配套设施项目（一,二标段）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乐山市校地共建产教融合基地配套设施项目（一,二标段）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乐山市校地共建产教融合基地配套设施项目（一,二标段）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乐山市校地共建产教融合基地配套设施项目（一,二标段）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乐山市校地共建产教融合基地配套设施项目（一,二标段）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乐山市校地共建产教融合基地配套设施项目（一,二标段）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五冶建设成都怡心湖片区及龙泉驿医院等项目</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五冶建设成都怡心湖片区及龙泉驿医院等项目</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五冶建设成都怡心湖片区及龙泉驿医院等项目</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五冶建设成都怡心湖片区及龙泉驿医院等项目</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五冶建设成都怡心湖片区及龙泉驿医院等项目</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五冶建设成都怡心湖片区及龙泉驿医院等项目</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五冶建设成都怡心湖片区及龙泉驿医院等项目</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五冶建设成都怡心湖片区及龙泉驿医院等项目</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五冶建设成都怡心湖片区及龙泉驿医院等项目</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五冶建设成都怡心湖片区及龙泉驿医院等项目</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五冶建设成都怡心湖片区及龙泉驿医院等项目</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五冶建设成都怡心湖片区及龙泉驿医院等项目</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五冶建设成都怡心湖片区及龙泉驿医院等项目</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五冶建设成都怡心湖片区及龙泉驿医院等项目</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五冶建设成都怡心湖片区及龙泉驿医院等项目</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五冶建设成都怡心湖片区及龙泉驿医院等项目</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五冶建设成都怡心湖片区及龙泉驿医院等项目</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五冶建设成都怡心湖片区及龙泉驿医院等项目</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五冶建设成都怡心湖片区及龙泉驿医院等项目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五冶建设成都怡心湖片区及龙泉驿医院等项目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五冶建设成都怡心湖片区及龙泉驿医院等项目</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五冶建设成都怡心湖片区及龙泉驿医院等项目</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五冶建设成都怡心湖片区及龙泉驿医院等项目</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五冶建设成都怡心湖片区及龙泉驿医院等项目</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五冶建设成都怡心湖片区及龙泉驿医院等项目</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五冶建设成都怡心湖片区及龙泉驿医院等项目</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五冶建设成都怡心湖片区及龙泉驿医院等项目</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五冶建设成都怡心湖片区及龙泉驿医院等项目</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乐山市校地共建产教融合基地配套设施项目（一,二标段）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乐山市校地共建产教融合基地配套设施项目（一,二标段）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乐山市校地共建产教融合基地配套设施项目（一,二标段）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乐山市校地共建产教融合基地配套设施项目（一,二标段）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乐山市校地共建产教融合基地配套设施项目（一,二标段）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五冶建设成都怡心湖片区及龙泉驿医院等项目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五冶建设成都怡心湖片区及龙泉驿医院等项目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五冶建设成都怡心湖片区及龙泉驿医院等项目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五冶建设成都怡心湖片区及龙泉驿医院等项目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五冶建设成都怡心湖片区及龙泉驿医院等项目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五冶建设成都怡心湖片区及龙泉驿医院等项目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五冶建设成都怡心湖片区及龙泉驿医院等项目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五冶建设成都怡心湖片区及龙泉驿医院等项目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五冶建设成都怡心湖片区及龙泉驿医院等项目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五冶建设成都怡心湖片区及龙泉驿医院等项目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五冶建设成都怡心湖片区及龙泉驿医院等项目</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五冶建设成都怡心湖片区及龙泉驿医院等项目</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五冶建设成都怡心湖片区及龙泉驿医院等项目</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五冶建设成都怡心湖片区及龙泉驿医院等项目</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五冶建设成都怡心湖片区及龙泉驿医院等项目</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35</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五冶建设成都怡心湖片区及龙泉驿医院等项目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五冶建设成都怡心湖片区及龙泉驿医院等项目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五冶建设成都怡心湖片区及龙泉驿医院等项目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五冶建设成都怡心湖片区及龙泉驿医院等项目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五冶建设成都怡心湖片区及龙泉驿医院等项目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五冶建设成都怡心湖片区及龙泉驿医院等项目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五冶建设成都怡心湖片区及龙泉驿医院等项目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五冶建设成都怡心湖片区及龙泉驿医院等项目</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五冶建设成都怡心湖片区及龙泉驿医院等项目</v>
      </c>
    </row>
    <row r="8678" spans="1:10">
      <c r="A8678" s="2">
        <f>'[1]2025年已发货'!A:A</f>
        <v>0</v>
      </c>
      <c r="B8678" s="2">
        <f>'[1]2025年已发货'!B:B</f>
        <v>0</v>
      </c>
      <c r="C8678" s="2">
        <f>'[1]2025年已发货'!C:C</f>
        <v>0</v>
      </c>
      <c r="D8678" s="2">
        <f>'[1]2025年已发货'!D:D</f>
        <v>0</v>
      </c>
      <c r="E8678" s="2">
        <f>'[1]2025年已发货'!E:E</f>
        <v>0</v>
      </c>
      <c r="F8678" s="4">
        <f>'[1]2025年已发货'!F:F</f>
        <v>0</v>
      </c>
      <c r="G8678" s="2">
        <f>'[1]2025年已发货'!G:G</f>
        <v>0</v>
      </c>
      <c r="H8678" s="2">
        <f>'[1]2025年已发货'!H:H</f>
        <v>0</v>
      </c>
      <c r="I8678" s="2">
        <f>'[1]2025年已发货'!I:I</f>
        <v>0</v>
      </c>
      <c r="J8678" s="2" vm="1" t="e">
        <f>_xlfn._xlws.FILTER(辅助信息!D:D,辅助信息!G:G=G8678)</f>
        <v>#VALUE!</v>
      </c>
    </row>
    <row r="8679" spans="1:10">
      <c r="A8679" s="2">
        <f>'[1]2025年已发货'!A:A</f>
        <v>0</v>
      </c>
      <c r="B8679" s="2">
        <f>'[1]2025年已发货'!B:B</f>
        <v>0</v>
      </c>
      <c r="C8679" s="2">
        <f>'[1]2025年已发货'!C:C</f>
        <v>0</v>
      </c>
      <c r="D8679" s="2">
        <f>'[1]2025年已发货'!D:D</f>
        <v>0</v>
      </c>
      <c r="E8679" s="2">
        <f>'[1]2025年已发货'!E:E</f>
        <v>0</v>
      </c>
      <c r="F8679" s="4">
        <f>'[1]2025年已发货'!F:F</f>
        <v>0</v>
      </c>
      <c r="G8679" s="2">
        <f>'[1]2025年已发货'!G:G</f>
        <v>0</v>
      </c>
      <c r="H8679" s="2">
        <f>'[1]2025年已发货'!H:H</f>
        <v>0</v>
      </c>
      <c r="I8679" s="2">
        <f>'[1]2025年已发货'!I:I</f>
        <v>0</v>
      </c>
      <c r="J8679" s="2" vm="1" t="e">
        <f>_xlfn._xlws.FILTER(辅助信息!D:D,辅助信息!G:G=G8679)</f>
        <v>#VALUE!</v>
      </c>
    </row>
    <row r="8680" spans="1:10">
      <c r="A8680" s="2">
        <f>'[1]2025年已发货'!A:A</f>
        <v>0</v>
      </c>
      <c r="B8680" s="2">
        <f>'[1]2025年已发货'!B:B</f>
        <v>0</v>
      </c>
      <c r="C8680" s="2">
        <f>'[1]2025年已发货'!C:C</f>
        <v>0</v>
      </c>
      <c r="D8680" s="2">
        <f>'[1]2025年已发货'!D:D</f>
        <v>0</v>
      </c>
      <c r="E8680" s="2">
        <f>'[1]2025年已发货'!E:E</f>
        <v>0</v>
      </c>
      <c r="F8680" s="4">
        <f>'[1]2025年已发货'!F:F</f>
        <v>0</v>
      </c>
      <c r="G8680" s="2">
        <f>'[1]2025年已发货'!G:G</f>
        <v>0</v>
      </c>
      <c r="H8680" s="2">
        <f>'[1]2025年已发货'!H:H</f>
        <v>0</v>
      </c>
      <c r="I8680" s="2">
        <f>'[1]2025年已发货'!I:I</f>
        <v>0</v>
      </c>
      <c r="J8680" s="2" vm="1" t="e">
        <f>_xlfn._xlws.FILTER(辅助信息!D:D,辅助信息!G:G=G8680)</f>
        <v>#VALUE!</v>
      </c>
    </row>
    <row r="8681" spans="1:10">
      <c r="A8681" s="2">
        <f>'[1]2025年已发货'!A:A</f>
        <v>0</v>
      </c>
      <c r="B8681" s="2">
        <f>'[1]2025年已发货'!B:B</f>
        <v>0</v>
      </c>
      <c r="C8681" s="2">
        <f>'[1]2025年已发货'!C:C</f>
        <v>0</v>
      </c>
      <c r="D8681" s="2">
        <f>'[1]2025年已发货'!D:D</f>
        <v>0</v>
      </c>
      <c r="E8681" s="2">
        <f>'[1]2025年已发货'!E:E</f>
        <v>0</v>
      </c>
      <c r="F8681" s="4">
        <f>'[1]2025年已发货'!F:F</f>
        <v>0</v>
      </c>
      <c r="G8681" s="2">
        <f>'[1]2025年已发货'!G:G</f>
        <v>0</v>
      </c>
      <c r="H8681" s="2">
        <f>'[1]2025年已发货'!H:H</f>
        <v>0</v>
      </c>
      <c r="I8681" s="2">
        <f>'[1]2025年已发货'!I:I</f>
        <v>0</v>
      </c>
      <c r="J8681" s="2" vm="1" t="e">
        <f>_xlfn._xlws.FILTER(辅助信息!D:D,辅助信息!G:G=G8681)</f>
        <v>#VALUE!</v>
      </c>
    </row>
    <row r="8682" spans="1:10">
      <c r="A8682" s="2">
        <f>'[1]2025年已发货'!A:A</f>
        <v>0</v>
      </c>
      <c r="B8682" s="2">
        <f>'[1]2025年已发货'!B:B</f>
        <v>0</v>
      </c>
      <c r="C8682" s="2">
        <f>'[1]2025年已发货'!C:C</f>
        <v>0</v>
      </c>
      <c r="D8682" s="2">
        <f>'[1]2025年已发货'!D:D</f>
        <v>0</v>
      </c>
      <c r="E8682" s="2">
        <f>'[1]2025年已发货'!E:E</f>
        <v>0</v>
      </c>
      <c r="F8682" s="4">
        <f>'[1]2025年已发货'!F:F</f>
        <v>0</v>
      </c>
      <c r="G8682" s="2">
        <f>'[1]2025年已发货'!G:G</f>
        <v>0</v>
      </c>
      <c r="H8682" s="2">
        <f>'[1]2025年已发货'!H:H</f>
        <v>0</v>
      </c>
      <c r="I8682" s="2">
        <f>'[1]2025年已发货'!I:I</f>
        <v>0</v>
      </c>
      <c r="J8682" s="2" vm="1" t="e">
        <f>_xlfn._xlws.FILTER(辅助信息!D:D,辅助信息!G:G=G8682)</f>
        <v>#VALUE!</v>
      </c>
    </row>
    <row r="8683" spans="1:10">
      <c r="A8683" s="2">
        <f>'[1]2025年已发货'!A:A</f>
        <v>0</v>
      </c>
      <c r="B8683" s="2">
        <f>'[1]2025年已发货'!B:B</f>
        <v>0</v>
      </c>
      <c r="C8683" s="2">
        <f>'[1]2025年已发货'!C:C</f>
        <v>0</v>
      </c>
      <c r="D8683" s="2">
        <f>'[1]2025年已发货'!D:D</f>
        <v>0</v>
      </c>
      <c r="E8683" s="2">
        <f>'[1]2025年已发货'!E:E</f>
        <v>0</v>
      </c>
      <c r="F8683" s="4">
        <f>'[1]2025年已发货'!F:F</f>
        <v>0</v>
      </c>
      <c r="G8683" s="2">
        <f>'[1]2025年已发货'!G:G</f>
        <v>0</v>
      </c>
      <c r="H8683" s="2">
        <f>'[1]2025年已发货'!H:H</f>
        <v>0</v>
      </c>
      <c r="I8683" s="2">
        <f>'[1]2025年已发货'!I:I</f>
        <v>0</v>
      </c>
      <c r="J8683" s="2" vm="1" t="e">
        <f>_xlfn._xlws.FILTER(辅助信息!D:D,辅助信息!G:G=G8683)</f>
        <v>#VALUE!</v>
      </c>
    </row>
    <row r="8684" spans="1:10">
      <c r="A8684" s="2">
        <f>'[1]2025年已发货'!A:A</f>
        <v>0</v>
      </c>
      <c r="B8684" s="2">
        <f>'[1]2025年已发货'!B:B</f>
        <v>0</v>
      </c>
      <c r="C8684" s="2">
        <f>'[1]2025年已发货'!C:C</f>
        <v>0</v>
      </c>
      <c r="D8684" s="2">
        <f>'[1]2025年已发货'!D:D</f>
        <v>0</v>
      </c>
      <c r="E8684" s="2">
        <f>'[1]2025年已发货'!E:E</f>
        <v>0</v>
      </c>
      <c r="F8684" s="4">
        <f>'[1]2025年已发货'!F:F</f>
        <v>0</v>
      </c>
      <c r="G8684" s="2">
        <f>'[1]2025年已发货'!G:G</f>
        <v>0</v>
      </c>
      <c r="H8684" s="2">
        <f>'[1]2025年已发货'!H:H</f>
        <v>0</v>
      </c>
      <c r="I8684" s="2">
        <f>'[1]2025年已发货'!I:I</f>
        <v>0</v>
      </c>
      <c r="J8684" s="2" vm="1" t="e">
        <f>_xlfn._xlws.FILTER(辅助信息!D:D,辅助信息!G:G=G8684)</f>
        <v>#VALUE!</v>
      </c>
    </row>
    <row r="8685" spans="1:10">
      <c r="A8685" s="2">
        <f>'[1]2025年已发货'!A:A</f>
        <v>0</v>
      </c>
      <c r="B8685" s="2">
        <f>'[1]2025年已发货'!B:B</f>
        <v>0</v>
      </c>
      <c r="C8685" s="2">
        <f>'[1]2025年已发货'!C:C</f>
        <v>0</v>
      </c>
      <c r="D8685" s="2">
        <f>'[1]2025年已发货'!D:D</f>
        <v>0</v>
      </c>
      <c r="E8685" s="2">
        <f>'[1]2025年已发货'!E:E</f>
        <v>0</v>
      </c>
      <c r="F8685" s="4">
        <f>'[1]2025年已发货'!F:F</f>
        <v>0</v>
      </c>
      <c r="G8685" s="2">
        <f>'[1]2025年已发货'!G:G</f>
        <v>0</v>
      </c>
      <c r="H8685" s="2">
        <f>'[1]2025年已发货'!H:H</f>
        <v>0</v>
      </c>
      <c r="I8685" s="2">
        <f>'[1]2025年已发货'!I:I</f>
        <v>0</v>
      </c>
      <c r="J8685" s="2" vm="1" t="e">
        <f>_xlfn._xlws.FILTER(辅助信息!D:D,辅助信息!G:G=G8685)</f>
        <v>#VALUE!</v>
      </c>
    </row>
    <row r="8686" spans="1:10">
      <c r="A8686" s="2">
        <f>'[1]2025年已发货'!A:A</f>
        <v>0</v>
      </c>
      <c r="B8686" s="2">
        <f>'[1]2025年已发货'!B:B</f>
        <v>0</v>
      </c>
      <c r="C8686" s="2">
        <f>'[1]2025年已发货'!C:C</f>
        <v>0</v>
      </c>
      <c r="D8686" s="2">
        <f>'[1]2025年已发货'!D:D</f>
        <v>0</v>
      </c>
      <c r="E8686" s="2">
        <f>'[1]2025年已发货'!E:E</f>
        <v>0</v>
      </c>
      <c r="F8686" s="4">
        <f>'[1]2025年已发货'!F:F</f>
        <v>0</v>
      </c>
      <c r="G8686" s="2">
        <f>'[1]2025年已发货'!G:G</f>
        <v>0</v>
      </c>
      <c r="H8686" s="2">
        <f>'[1]2025年已发货'!H:H</f>
        <v>0</v>
      </c>
      <c r="I8686" s="2">
        <f>'[1]2025年已发货'!I:I</f>
        <v>0</v>
      </c>
      <c r="J8686" s="2" vm="1" t="e">
        <f>_xlfn._xlws.FILTER(辅助信息!D:D,辅助信息!G:G=G8686)</f>
        <v>#VALUE!</v>
      </c>
    </row>
    <row r="8687" spans="1:10">
      <c r="A8687" s="2">
        <f>'[1]2025年已发货'!A:A</f>
        <v>0</v>
      </c>
      <c r="B8687" s="2">
        <f>'[1]2025年已发货'!B:B</f>
        <v>0</v>
      </c>
      <c r="C8687" s="2">
        <f>'[1]2025年已发货'!C:C</f>
        <v>0</v>
      </c>
      <c r="D8687" s="2">
        <f>'[1]2025年已发货'!D:D</f>
        <v>0</v>
      </c>
      <c r="E8687" s="2">
        <f>'[1]2025年已发货'!E:E</f>
        <v>0</v>
      </c>
      <c r="F8687" s="4">
        <f>'[1]2025年已发货'!F:F</f>
        <v>0</v>
      </c>
      <c r="G8687" s="2">
        <f>'[1]2025年已发货'!G:G</f>
        <v>0</v>
      </c>
      <c r="H8687" s="2">
        <f>'[1]2025年已发货'!H:H</f>
        <v>0</v>
      </c>
      <c r="I8687" s="2">
        <f>'[1]2025年已发货'!I:I</f>
        <v>0</v>
      </c>
      <c r="J8687" s="2" vm="1" t="e">
        <f>_xlfn._xlws.FILTER(辅助信息!D:D,辅助信息!G:G=G8687)</f>
        <v>#VALUE!</v>
      </c>
    </row>
    <row r="8688" spans="1:10">
      <c r="A8688" s="2">
        <f>'[1]2025年已发货'!A:A</f>
        <v>0</v>
      </c>
      <c r="B8688" s="2">
        <f>'[1]2025年已发货'!B:B</f>
        <v>0</v>
      </c>
      <c r="C8688" s="2">
        <f>'[1]2025年已发货'!C:C</f>
        <v>0</v>
      </c>
      <c r="D8688" s="2">
        <f>'[1]2025年已发货'!D:D</f>
        <v>0</v>
      </c>
      <c r="E8688" s="2">
        <f>'[1]2025年已发货'!E:E</f>
        <v>0</v>
      </c>
      <c r="F8688" s="4">
        <f>'[1]2025年已发货'!F:F</f>
        <v>0</v>
      </c>
      <c r="G8688" s="2">
        <f>'[1]2025年已发货'!G:G</f>
        <v>0</v>
      </c>
      <c r="H8688" s="2">
        <f>'[1]2025年已发货'!H:H</f>
        <v>0</v>
      </c>
      <c r="I8688" s="2">
        <f>'[1]2025年已发货'!I:I</f>
        <v>0</v>
      </c>
      <c r="J8688" s="2" vm="1" t="e">
        <f>_xlfn._xlws.FILTER(辅助信息!D:D,辅助信息!G:G=G8688)</f>
        <v>#VALUE!</v>
      </c>
    </row>
    <row r="8689" spans="1:10">
      <c r="A8689" s="2">
        <f>'[1]2025年已发货'!A:A</f>
        <v>0</v>
      </c>
      <c r="B8689" s="2">
        <f>'[1]2025年已发货'!B:B</f>
        <v>0</v>
      </c>
      <c r="C8689" s="2">
        <f>'[1]2025年已发货'!C:C</f>
        <v>0</v>
      </c>
      <c r="D8689" s="2">
        <f>'[1]2025年已发货'!D:D</f>
        <v>0</v>
      </c>
      <c r="E8689" s="2">
        <f>'[1]2025年已发货'!E:E</f>
        <v>0</v>
      </c>
      <c r="F8689" s="4">
        <f>'[1]2025年已发货'!F:F</f>
        <v>0</v>
      </c>
      <c r="G8689" s="2">
        <f>'[1]2025年已发货'!G:G</f>
        <v>0</v>
      </c>
      <c r="H8689" s="2">
        <f>'[1]2025年已发货'!H:H</f>
        <v>0</v>
      </c>
      <c r="I8689" s="2">
        <f>'[1]2025年已发货'!I:I</f>
        <v>0</v>
      </c>
      <c r="J8689" s="2" vm="1" t="e">
        <f>_xlfn._xlws.FILTER(辅助信息!D:D,辅助信息!G:G=G8689)</f>
        <v>#VALUE!</v>
      </c>
    </row>
    <row r="8690" spans="1:10">
      <c r="A8690" s="2">
        <f>'[1]2025年已发货'!A:A</f>
        <v>0</v>
      </c>
      <c r="B8690" s="2">
        <f>'[1]2025年已发货'!B:B</f>
        <v>0</v>
      </c>
      <c r="C8690" s="2">
        <f>'[1]2025年已发货'!C:C</f>
        <v>0</v>
      </c>
      <c r="D8690" s="2">
        <f>'[1]2025年已发货'!D:D</f>
        <v>0</v>
      </c>
      <c r="E8690" s="2">
        <f>'[1]2025年已发货'!E:E</f>
        <v>0</v>
      </c>
      <c r="F8690" s="4">
        <f>'[1]2025年已发货'!F:F</f>
        <v>0</v>
      </c>
      <c r="G8690" s="2">
        <f>'[1]2025年已发货'!G:G</f>
        <v>0</v>
      </c>
      <c r="H8690" s="2">
        <f>'[1]2025年已发货'!H:H</f>
        <v>0</v>
      </c>
      <c r="I8690" s="2">
        <f>'[1]2025年已发货'!I:I</f>
        <v>0</v>
      </c>
      <c r="J8690" s="2" vm="1" t="e">
        <f>_xlfn._xlws.FILTER(辅助信息!D:D,辅助信息!G:G=G8690)</f>
        <v>#VALUE!</v>
      </c>
    </row>
    <row r="8691" spans="1:10">
      <c r="A8691" s="2">
        <f>'[1]2025年已发货'!A:A</f>
        <v>0</v>
      </c>
      <c r="B8691" s="2">
        <f>'[1]2025年已发货'!B:B</f>
        <v>0</v>
      </c>
      <c r="C8691" s="2">
        <f>'[1]2025年已发货'!C:C</f>
        <v>0</v>
      </c>
      <c r="D8691" s="2">
        <f>'[1]2025年已发货'!D:D</f>
        <v>0</v>
      </c>
      <c r="E8691" s="2">
        <f>'[1]2025年已发货'!E:E</f>
        <v>0</v>
      </c>
      <c r="F8691" s="4">
        <f>'[1]2025年已发货'!F:F</f>
        <v>0</v>
      </c>
      <c r="G8691" s="2">
        <f>'[1]2025年已发货'!G:G</f>
        <v>0</v>
      </c>
      <c r="H8691" s="2">
        <f>'[1]2025年已发货'!H:H</f>
        <v>0</v>
      </c>
      <c r="I8691" s="2">
        <f>'[1]2025年已发货'!I:I</f>
        <v>0</v>
      </c>
      <c r="J8691" s="2" vm="1" t="e">
        <f>_xlfn._xlws.FILTER(辅助信息!D:D,辅助信息!G:G=G8691)</f>
        <v>#VALUE!</v>
      </c>
    </row>
    <row r="8692" spans="1:10">
      <c r="A8692" s="2">
        <f>'[1]2025年已发货'!A:A</f>
        <v>0</v>
      </c>
      <c r="B8692" s="2">
        <f>'[1]2025年已发货'!B:B</f>
        <v>0</v>
      </c>
      <c r="C8692" s="2">
        <f>'[1]2025年已发货'!C:C</f>
        <v>0</v>
      </c>
      <c r="D8692" s="2">
        <f>'[1]2025年已发货'!D:D</f>
        <v>0</v>
      </c>
      <c r="E8692" s="2">
        <f>'[1]2025年已发货'!E:E</f>
        <v>0</v>
      </c>
      <c r="F8692" s="4">
        <f>'[1]2025年已发货'!F:F</f>
        <v>0</v>
      </c>
      <c r="G8692" s="2">
        <f>'[1]2025年已发货'!G:G</f>
        <v>0</v>
      </c>
      <c r="H8692" s="2">
        <f>'[1]2025年已发货'!H:H</f>
        <v>0</v>
      </c>
      <c r="I8692" s="2">
        <f>'[1]2025年已发货'!I:I</f>
        <v>0</v>
      </c>
      <c r="J8692" s="2" vm="1" t="e">
        <f>_xlfn._xlws.FILTER(辅助信息!D:D,辅助信息!G:G=G8692)</f>
        <v>#VALUE!</v>
      </c>
    </row>
    <row r="8693" spans="1:10">
      <c r="A8693" s="2">
        <f>'[1]2025年已发货'!A:A</f>
        <v>0</v>
      </c>
      <c r="B8693" s="2">
        <f>'[1]2025年已发货'!B:B</f>
        <v>0</v>
      </c>
      <c r="C8693" s="2">
        <f>'[1]2025年已发货'!C:C</f>
        <v>0</v>
      </c>
      <c r="D8693" s="2">
        <f>'[1]2025年已发货'!D:D</f>
        <v>0</v>
      </c>
      <c r="E8693" s="2">
        <f>'[1]2025年已发货'!E:E</f>
        <v>0</v>
      </c>
      <c r="F8693" s="4">
        <f>'[1]2025年已发货'!F:F</f>
        <v>0</v>
      </c>
      <c r="G8693" s="2">
        <f>'[1]2025年已发货'!G:G</f>
        <v>0</v>
      </c>
      <c r="H8693" s="2">
        <f>'[1]2025年已发货'!H:H</f>
        <v>0</v>
      </c>
      <c r="I8693" s="2">
        <f>'[1]2025年已发货'!I:I</f>
        <v>0</v>
      </c>
      <c r="J8693" s="2" vm="1" t="e">
        <f>_xlfn._xlws.FILTER(辅助信息!D:D,辅助信息!G:G=G8693)</f>
        <v>#VALUE!</v>
      </c>
    </row>
    <row r="8694" spans="1:10">
      <c r="A8694" s="2">
        <f>'[1]2025年已发货'!A:A</f>
        <v>0</v>
      </c>
      <c r="B8694" s="2">
        <f>'[1]2025年已发货'!B:B</f>
        <v>0</v>
      </c>
      <c r="C8694" s="2">
        <f>'[1]2025年已发货'!C:C</f>
        <v>0</v>
      </c>
      <c r="D8694" s="2">
        <f>'[1]2025年已发货'!D:D</f>
        <v>0</v>
      </c>
      <c r="E8694" s="2">
        <f>'[1]2025年已发货'!E:E</f>
        <v>0</v>
      </c>
      <c r="F8694" s="4">
        <f>'[1]2025年已发货'!F:F</f>
        <v>0</v>
      </c>
      <c r="G8694" s="2">
        <f>'[1]2025年已发货'!G:G</f>
        <v>0</v>
      </c>
      <c r="H8694" s="2">
        <f>'[1]2025年已发货'!H:H</f>
        <v>0</v>
      </c>
      <c r="I8694" s="2">
        <f>'[1]2025年已发货'!I:I</f>
        <v>0</v>
      </c>
      <c r="J8694" s="2" vm="1" t="e">
        <f>_xlfn._xlws.FILTER(辅助信息!D:D,辅助信息!G:G=G8694)</f>
        <v>#VALUE!</v>
      </c>
    </row>
    <row r="8695" spans="1:10">
      <c r="A8695" s="2">
        <f>'[1]2025年已发货'!A:A</f>
        <v>0</v>
      </c>
      <c r="B8695" s="2">
        <f>'[1]2025年已发货'!B:B</f>
        <v>0</v>
      </c>
      <c r="C8695" s="2">
        <f>'[1]2025年已发货'!C:C</f>
        <v>0</v>
      </c>
      <c r="D8695" s="2">
        <f>'[1]2025年已发货'!D:D</f>
        <v>0</v>
      </c>
      <c r="E8695" s="2">
        <f>'[1]2025年已发货'!E:E</f>
        <v>0</v>
      </c>
      <c r="F8695" s="4">
        <f>'[1]2025年已发货'!F:F</f>
        <v>0</v>
      </c>
      <c r="G8695" s="2">
        <f>'[1]2025年已发货'!G:G</f>
        <v>0</v>
      </c>
      <c r="H8695" s="2">
        <f>'[1]2025年已发货'!H:H</f>
        <v>0</v>
      </c>
      <c r="I8695" s="2">
        <f>'[1]2025年已发货'!I:I</f>
        <v>0</v>
      </c>
      <c r="J8695" s="2" vm="1" t="e">
        <f>_xlfn._xlws.FILTER(辅助信息!D:D,辅助信息!G:G=G8695)</f>
        <v>#VALUE!</v>
      </c>
    </row>
    <row r="8696" spans="1:10">
      <c r="A8696" s="2">
        <f>'[1]2025年已发货'!A:A</f>
        <v>0</v>
      </c>
      <c r="B8696" s="2">
        <f>'[1]2025年已发货'!B:B</f>
        <v>0</v>
      </c>
      <c r="C8696" s="2">
        <f>'[1]2025年已发货'!C:C</f>
        <v>0</v>
      </c>
      <c r="D8696" s="2">
        <f>'[1]2025年已发货'!D:D</f>
        <v>0</v>
      </c>
      <c r="E8696" s="2">
        <f>'[1]2025年已发货'!E:E</f>
        <v>0</v>
      </c>
      <c r="F8696" s="4">
        <f>'[1]2025年已发货'!F:F</f>
        <v>0</v>
      </c>
      <c r="G8696" s="2">
        <f>'[1]2025年已发货'!G:G</f>
        <v>0</v>
      </c>
      <c r="H8696" s="2">
        <f>'[1]2025年已发货'!H:H</f>
        <v>0</v>
      </c>
      <c r="I8696" s="2">
        <f>'[1]2025年已发货'!I:I</f>
        <v>0</v>
      </c>
      <c r="J8696" s="2" vm="1" t="e">
        <f>_xlfn._xlws.FILTER(辅助信息!D:D,辅助信息!G:G=G8696)</f>
        <v>#VALUE!</v>
      </c>
    </row>
    <row r="8697" spans="1:10">
      <c r="A8697" s="2">
        <f>'[1]2025年已发货'!A:A</f>
        <v>0</v>
      </c>
      <c r="B8697" s="2">
        <f>'[1]2025年已发货'!B:B</f>
        <v>0</v>
      </c>
      <c r="C8697" s="2">
        <f>'[1]2025年已发货'!C:C</f>
        <v>0</v>
      </c>
      <c r="D8697" s="2">
        <f>'[1]2025年已发货'!D:D</f>
        <v>0</v>
      </c>
      <c r="E8697" s="2">
        <f>'[1]2025年已发货'!E:E</f>
        <v>0</v>
      </c>
      <c r="F8697" s="4">
        <f>'[1]2025年已发货'!F:F</f>
        <v>0</v>
      </c>
      <c r="G8697" s="2">
        <f>'[1]2025年已发货'!G:G</f>
        <v>0</v>
      </c>
      <c r="H8697" s="2">
        <f>'[1]2025年已发货'!H:H</f>
        <v>0</v>
      </c>
      <c r="I8697" s="2">
        <f>'[1]2025年已发货'!I:I</f>
        <v>0</v>
      </c>
      <c r="J8697" s="2" vm="1" t="e">
        <f>_xlfn._xlws.FILTER(辅助信息!D:D,辅助信息!G:G=G8697)</f>
        <v>#VALUE!</v>
      </c>
    </row>
    <row r="8698" spans="1:10">
      <c r="A8698" s="2">
        <f>'[1]2025年已发货'!A:A</f>
        <v>0</v>
      </c>
      <c r="B8698" s="2">
        <f>'[1]2025年已发货'!B:B</f>
        <v>0</v>
      </c>
      <c r="C8698" s="2">
        <f>'[1]2025年已发货'!C:C</f>
        <v>0</v>
      </c>
      <c r="D8698" s="2">
        <f>'[1]2025年已发货'!D:D</f>
        <v>0</v>
      </c>
      <c r="E8698" s="2">
        <f>'[1]2025年已发货'!E:E</f>
        <v>0</v>
      </c>
      <c r="F8698" s="4">
        <f>'[1]2025年已发货'!F:F</f>
        <v>0</v>
      </c>
      <c r="G8698" s="2">
        <f>'[1]2025年已发货'!G:G</f>
        <v>0</v>
      </c>
      <c r="H8698" s="2">
        <f>'[1]2025年已发货'!H:H</f>
        <v>0</v>
      </c>
      <c r="I8698" s="2">
        <f>'[1]2025年已发货'!I:I</f>
        <v>0</v>
      </c>
      <c r="J8698" s="2" vm="1" t="e">
        <f>_xlfn._xlws.FILTER(辅助信息!D:D,辅助信息!G:G=G8698)</f>
        <v>#VALUE!</v>
      </c>
    </row>
    <row r="8699" spans="1:10">
      <c r="A8699" s="2">
        <f>'[1]2025年已发货'!A:A</f>
        <v>0</v>
      </c>
      <c r="B8699" s="2">
        <f>'[1]2025年已发货'!B:B</f>
        <v>0</v>
      </c>
      <c r="C8699" s="2">
        <f>'[1]2025年已发货'!C:C</f>
        <v>0</v>
      </c>
      <c r="D8699" s="2">
        <f>'[1]2025年已发货'!D:D</f>
        <v>0</v>
      </c>
      <c r="E8699" s="2">
        <f>'[1]2025年已发货'!E:E</f>
        <v>0</v>
      </c>
      <c r="F8699" s="4">
        <f>'[1]2025年已发货'!F:F</f>
        <v>0</v>
      </c>
      <c r="G8699" s="2">
        <f>'[1]2025年已发货'!G:G</f>
        <v>0</v>
      </c>
      <c r="H8699" s="2">
        <f>'[1]2025年已发货'!H:H</f>
        <v>0</v>
      </c>
      <c r="I8699" s="2">
        <f>'[1]2025年已发货'!I:I</f>
        <v>0</v>
      </c>
      <c r="J8699" s="2" vm="1" t="e">
        <f>_xlfn._xlws.FILTER(辅助信息!D:D,辅助信息!G:G=G8699)</f>
        <v>#VALUE!</v>
      </c>
    </row>
    <row r="8700" spans="1:10">
      <c r="A8700" s="2">
        <f>'[1]2025年已发货'!A:A</f>
        <v>0</v>
      </c>
      <c r="B8700" s="2">
        <f>'[1]2025年已发货'!B:B</f>
        <v>0</v>
      </c>
      <c r="C8700" s="2">
        <f>'[1]2025年已发货'!C:C</f>
        <v>0</v>
      </c>
      <c r="D8700" s="2">
        <f>'[1]2025年已发货'!D:D</f>
        <v>0</v>
      </c>
      <c r="E8700" s="2">
        <f>'[1]2025年已发货'!E:E</f>
        <v>0</v>
      </c>
      <c r="F8700" s="4">
        <f>'[1]2025年已发货'!F:F</f>
        <v>0</v>
      </c>
      <c r="G8700" s="2">
        <f>'[1]2025年已发货'!G:G</f>
        <v>0</v>
      </c>
      <c r="H8700" s="2">
        <f>'[1]2025年已发货'!H:H</f>
        <v>0</v>
      </c>
      <c r="I8700" s="2">
        <f>'[1]2025年已发货'!I:I</f>
        <v>0</v>
      </c>
      <c r="J8700" s="2" vm="1" t="e">
        <f>_xlfn._xlws.FILTER(辅助信息!D:D,辅助信息!G:G=G8700)</f>
        <v>#VALUE!</v>
      </c>
    </row>
    <row r="8701" spans="1:10">
      <c r="A8701" s="2">
        <f>'[1]2025年已发货'!A:A</f>
        <v>0</v>
      </c>
      <c r="B8701" s="2">
        <f>'[1]2025年已发货'!B:B</f>
        <v>0</v>
      </c>
      <c r="C8701" s="2">
        <f>'[1]2025年已发货'!C:C</f>
        <v>0</v>
      </c>
      <c r="D8701" s="2">
        <f>'[1]2025年已发货'!D:D</f>
        <v>0</v>
      </c>
      <c r="E8701" s="2">
        <f>'[1]2025年已发货'!E:E</f>
        <v>0</v>
      </c>
      <c r="F8701" s="4">
        <f>'[1]2025年已发货'!F:F</f>
        <v>0</v>
      </c>
      <c r="G8701" s="2">
        <f>'[1]2025年已发货'!G:G</f>
        <v>0</v>
      </c>
      <c r="H8701" s="2">
        <f>'[1]2025年已发货'!H:H</f>
        <v>0</v>
      </c>
      <c r="I8701" s="2">
        <f>'[1]2025年已发货'!I:I</f>
        <v>0</v>
      </c>
      <c r="J8701" s="2" vm="1" t="e">
        <f>_xlfn._xlws.FILTER(辅助信息!D:D,辅助信息!G:G=G8701)</f>
        <v>#VALUE!</v>
      </c>
    </row>
    <row r="8702" spans="1:10">
      <c r="A8702" s="2">
        <f>'[1]2025年已发货'!A:A</f>
        <v>0</v>
      </c>
      <c r="B8702" s="2">
        <f>'[1]2025年已发货'!B:B</f>
        <v>0</v>
      </c>
      <c r="C8702" s="2">
        <f>'[1]2025年已发货'!C:C</f>
        <v>0</v>
      </c>
      <c r="D8702" s="2">
        <f>'[1]2025年已发货'!D:D</f>
        <v>0</v>
      </c>
      <c r="E8702" s="2">
        <f>'[1]2025年已发货'!E:E</f>
        <v>0</v>
      </c>
      <c r="F8702" s="4">
        <f>'[1]2025年已发货'!F:F</f>
        <v>0</v>
      </c>
      <c r="G8702" s="2">
        <f>'[1]2025年已发货'!G:G</f>
        <v>0</v>
      </c>
      <c r="H8702" s="2">
        <f>'[1]2025年已发货'!H:H</f>
        <v>0</v>
      </c>
      <c r="I8702" s="2">
        <f>'[1]2025年已发货'!I:I</f>
        <v>0</v>
      </c>
      <c r="J8702" s="2" vm="1" t="e">
        <f>_xlfn._xlws.FILTER(辅助信息!D:D,辅助信息!G:G=G8702)</f>
        <v>#VALUE!</v>
      </c>
    </row>
    <row r="8703" spans="1:10">
      <c r="A8703" s="2">
        <f>'[1]2025年已发货'!A:A</f>
        <v>0</v>
      </c>
      <c r="B8703" s="2">
        <f>'[1]2025年已发货'!B:B</f>
        <v>0</v>
      </c>
      <c r="C8703" s="2">
        <f>'[1]2025年已发货'!C:C</f>
        <v>0</v>
      </c>
      <c r="D8703" s="2">
        <f>'[1]2025年已发货'!D:D</f>
        <v>0</v>
      </c>
      <c r="E8703" s="2">
        <f>'[1]2025年已发货'!E:E</f>
        <v>0</v>
      </c>
      <c r="F8703" s="4">
        <f>'[1]2025年已发货'!F:F</f>
        <v>0</v>
      </c>
      <c r="G8703" s="2">
        <f>'[1]2025年已发货'!G:G</f>
        <v>0</v>
      </c>
      <c r="H8703" s="2">
        <f>'[1]2025年已发货'!H:H</f>
        <v>0</v>
      </c>
      <c r="I8703" s="2">
        <f>'[1]2025年已发货'!I:I</f>
        <v>0</v>
      </c>
      <c r="J8703" s="2" vm="1" t="e">
        <f>_xlfn._xlws.FILTER(辅助信息!D:D,辅助信息!G:G=G8703)</f>
        <v>#VALUE!</v>
      </c>
    </row>
    <row r="8704" spans="1:10">
      <c r="A8704" s="2">
        <f>'[1]2025年已发货'!A:A</f>
        <v>0</v>
      </c>
      <c r="B8704" s="2">
        <f>'[1]2025年已发货'!B:B</f>
        <v>0</v>
      </c>
      <c r="C8704" s="2">
        <f>'[1]2025年已发货'!C:C</f>
        <v>0</v>
      </c>
      <c r="D8704" s="2">
        <f>'[1]2025年已发货'!D:D</f>
        <v>0</v>
      </c>
      <c r="E8704" s="2">
        <f>'[1]2025年已发货'!E:E</f>
        <v>0</v>
      </c>
      <c r="F8704" s="4">
        <f>'[1]2025年已发货'!F:F</f>
        <v>0</v>
      </c>
      <c r="G8704" s="2">
        <f>'[1]2025年已发货'!G:G</f>
        <v>0</v>
      </c>
      <c r="H8704" s="2">
        <f>'[1]2025年已发货'!H:H</f>
        <v>0</v>
      </c>
      <c r="I8704" s="2">
        <f>'[1]2025年已发货'!I:I</f>
        <v>0</v>
      </c>
      <c r="J8704" s="2" vm="1" t="e">
        <f>_xlfn._xlws.FILTER(辅助信息!D:D,辅助信息!G:G=G8704)</f>
        <v>#VALUE!</v>
      </c>
    </row>
    <row r="8705" spans="1:10">
      <c r="A8705" s="2">
        <f>'[1]2025年已发货'!A:A</f>
        <v>0</v>
      </c>
      <c r="B8705" s="2">
        <f>'[1]2025年已发货'!B:B</f>
        <v>0</v>
      </c>
      <c r="C8705" s="2">
        <f>'[1]2025年已发货'!C:C</f>
        <v>0</v>
      </c>
      <c r="D8705" s="2">
        <f>'[1]2025年已发货'!D:D</f>
        <v>0</v>
      </c>
      <c r="E8705" s="2">
        <f>'[1]2025年已发货'!E:E</f>
        <v>0</v>
      </c>
      <c r="F8705" s="4">
        <f>'[1]2025年已发货'!F:F</f>
        <v>0</v>
      </c>
      <c r="G8705" s="2">
        <f>'[1]2025年已发货'!G:G</f>
        <v>0</v>
      </c>
      <c r="H8705" s="2">
        <f>'[1]2025年已发货'!H:H</f>
        <v>0</v>
      </c>
      <c r="I8705" s="2">
        <f>'[1]2025年已发货'!I:I</f>
        <v>0</v>
      </c>
      <c r="J8705" s="2" vm="1" t="e">
        <f>_xlfn._xlws.FILTER(辅助信息!D:D,辅助信息!G:G=G8705)</f>
        <v>#VALUE!</v>
      </c>
    </row>
    <row r="8706" spans="1:10">
      <c r="A8706" s="2">
        <f>'[1]2025年已发货'!A:A</f>
        <v>0</v>
      </c>
      <c r="B8706" s="2">
        <f>'[1]2025年已发货'!B:B</f>
        <v>0</v>
      </c>
      <c r="C8706" s="2">
        <f>'[1]2025年已发货'!C:C</f>
        <v>0</v>
      </c>
      <c r="D8706" s="2">
        <f>'[1]2025年已发货'!D:D</f>
        <v>0</v>
      </c>
      <c r="E8706" s="2">
        <f>'[1]2025年已发货'!E:E</f>
        <v>0</v>
      </c>
      <c r="F8706" s="4">
        <f>'[1]2025年已发货'!F:F</f>
        <v>0</v>
      </c>
      <c r="G8706" s="2">
        <f>'[1]2025年已发货'!G:G</f>
        <v>0</v>
      </c>
      <c r="H8706" s="2">
        <f>'[1]2025年已发货'!H:H</f>
        <v>0</v>
      </c>
      <c r="I8706" s="2">
        <f>'[1]2025年已发货'!I:I</f>
        <v>0</v>
      </c>
      <c r="J8706" s="2" vm="1" t="e">
        <f>_xlfn._xlws.FILTER(辅助信息!D:D,辅助信息!G:G=G8706)</f>
        <v>#VALUE!</v>
      </c>
    </row>
    <row r="8707" spans="1:10">
      <c r="A8707" s="2">
        <f>'[1]2025年已发货'!A:A</f>
        <v>0</v>
      </c>
      <c r="B8707" s="2">
        <f>'[1]2025年已发货'!B:B</f>
        <v>0</v>
      </c>
      <c r="C8707" s="2">
        <f>'[1]2025年已发货'!C:C</f>
        <v>0</v>
      </c>
      <c r="D8707" s="2">
        <f>'[1]2025年已发货'!D:D</f>
        <v>0</v>
      </c>
      <c r="E8707" s="2">
        <f>'[1]2025年已发货'!E:E</f>
        <v>0</v>
      </c>
      <c r="F8707" s="4">
        <f>'[1]2025年已发货'!F:F</f>
        <v>0</v>
      </c>
      <c r="G8707" s="2">
        <f>'[1]2025年已发货'!G:G</f>
        <v>0</v>
      </c>
      <c r="H8707" s="2">
        <f>'[1]2025年已发货'!H:H</f>
        <v>0</v>
      </c>
      <c r="I8707" s="2">
        <f>'[1]2025年已发货'!I:I</f>
        <v>0</v>
      </c>
      <c r="J8707" s="2" vm="1" t="e">
        <f>_xlfn._xlws.FILTER(辅助信息!D:D,辅助信息!G:G=G8707)</f>
        <v>#VALUE!</v>
      </c>
    </row>
    <row r="8708" spans="1:10">
      <c r="A8708" s="2">
        <f>'[1]2025年已发货'!A:A</f>
        <v>0</v>
      </c>
      <c r="B8708" s="2">
        <f>'[1]2025年已发货'!B:B</f>
        <v>0</v>
      </c>
      <c r="C8708" s="2">
        <f>'[1]2025年已发货'!C:C</f>
        <v>0</v>
      </c>
      <c r="D8708" s="2">
        <f>'[1]2025年已发货'!D:D</f>
        <v>0</v>
      </c>
      <c r="E8708" s="2">
        <f>'[1]2025年已发货'!E:E</f>
        <v>0</v>
      </c>
      <c r="F8708" s="4">
        <f>'[1]2025年已发货'!F:F</f>
        <v>0</v>
      </c>
      <c r="G8708" s="2">
        <f>'[1]2025年已发货'!G:G</f>
        <v>0</v>
      </c>
      <c r="H8708" s="2">
        <f>'[1]2025年已发货'!H:H</f>
        <v>0</v>
      </c>
      <c r="I8708" s="2">
        <f>'[1]2025年已发货'!I:I</f>
        <v>0</v>
      </c>
      <c r="J8708" s="2" vm="1" t="e">
        <f>_xlfn._xlws.FILTER(辅助信息!D:D,辅助信息!G:G=G8708)</f>
        <v>#VALUE!</v>
      </c>
    </row>
    <row r="8709" spans="1:10">
      <c r="A8709" s="2">
        <f>'[1]2025年已发货'!A:A</f>
        <v>0</v>
      </c>
      <c r="B8709" s="2">
        <f>'[1]2025年已发货'!B:B</f>
        <v>0</v>
      </c>
      <c r="C8709" s="2">
        <f>'[1]2025年已发货'!C:C</f>
        <v>0</v>
      </c>
      <c r="D8709" s="2">
        <f>'[1]2025年已发货'!D:D</f>
        <v>0</v>
      </c>
      <c r="E8709" s="2">
        <f>'[1]2025年已发货'!E:E</f>
        <v>0</v>
      </c>
      <c r="F8709" s="4">
        <f>'[1]2025年已发货'!F:F</f>
        <v>0</v>
      </c>
      <c r="G8709" s="2">
        <f>'[1]2025年已发货'!G:G</f>
        <v>0</v>
      </c>
      <c r="H8709" s="2">
        <f>'[1]2025年已发货'!H:H</f>
        <v>0</v>
      </c>
      <c r="I8709" s="2">
        <f>'[1]2025年已发货'!I:I</f>
        <v>0</v>
      </c>
      <c r="J8709" s="2" vm="1" t="e">
        <f>_xlfn._xlws.FILTER(辅助信息!D:D,辅助信息!G:G=G8709)</f>
        <v>#VALUE!</v>
      </c>
    </row>
    <row r="8710" spans="1:10">
      <c r="A8710" s="2">
        <f>'[1]2025年已发货'!A:A</f>
        <v>0</v>
      </c>
      <c r="B8710" s="2">
        <f>'[1]2025年已发货'!B:B</f>
        <v>0</v>
      </c>
      <c r="C8710" s="2">
        <f>'[1]2025年已发货'!C:C</f>
        <v>0</v>
      </c>
      <c r="D8710" s="2">
        <f>'[1]2025年已发货'!D:D</f>
        <v>0</v>
      </c>
      <c r="E8710" s="2">
        <f>'[1]2025年已发货'!E:E</f>
        <v>0</v>
      </c>
      <c r="F8710" s="4">
        <f>'[1]2025年已发货'!F:F</f>
        <v>0</v>
      </c>
      <c r="G8710" s="2">
        <f>'[1]2025年已发货'!G:G</f>
        <v>0</v>
      </c>
      <c r="H8710" s="2">
        <f>'[1]2025年已发货'!H:H</f>
        <v>0</v>
      </c>
      <c r="I8710" s="2">
        <f>'[1]2025年已发货'!I:I</f>
        <v>0</v>
      </c>
      <c r="J8710" s="2" vm="1" t="e">
        <f>_xlfn._xlws.FILTER(辅助信息!D:D,辅助信息!G:G=G8710)</f>
        <v>#VALUE!</v>
      </c>
    </row>
    <row r="8711" spans="1:10">
      <c r="A8711" s="2">
        <f>'[1]2025年已发货'!A:A</f>
        <v>0</v>
      </c>
      <c r="B8711" s="2">
        <f>'[1]2025年已发货'!B:B</f>
        <v>0</v>
      </c>
      <c r="C8711" s="2">
        <f>'[1]2025年已发货'!C:C</f>
        <v>0</v>
      </c>
      <c r="D8711" s="2">
        <f>'[1]2025年已发货'!D:D</f>
        <v>0</v>
      </c>
      <c r="E8711" s="2">
        <f>'[1]2025年已发货'!E:E</f>
        <v>0</v>
      </c>
      <c r="F8711" s="4">
        <f>'[1]2025年已发货'!F:F</f>
        <v>0</v>
      </c>
      <c r="G8711" s="2">
        <f>'[1]2025年已发货'!G:G</f>
        <v>0</v>
      </c>
      <c r="H8711" s="2">
        <f>'[1]2025年已发货'!H:H</f>
        <v>0</v>
      </c>
      <c r="I8711" s="2">
        <f>'[1]2025年已发货'!I:I</f>
        <v>0</v>
      </c>
      <c r="J8711" s="2" vm="1" t="e">
        <f>_xlfn._xlws.FILTER(辅助信息!D:D,辅助信息!G:G=G8711)</f>
        <v>#VALUE!</v>
      </c>
    </row>
    <row r="8712" spans="1:10">
      <c r="A8712" s="2">
        <f>'[1]2025年已发货'!A:A</f>
        <v>0</v>
      </c>
      <c r="B8712" s="2">
        <f>'[1]2025年已发货'!B:B</f>
        <v>0</v>
      </c>
      <c r="C8712" s="2">
        <f>'[1]2025年已发货'!C:C</f>
        <v>0</v>
      </c>
      <c r="D8712" s="2">
        <f>'[1]2025年已发货'!D:D</f>
        <v>0</v>
      </c>
      <c r="E8712" s="2">
        <f>'[1]2025年已发货'!E:E</f>
        <v>0</v>
      </c>
      <c r="F8712" s="4">
        <f>'[1]2025年已发货'!F:F</f>
        <v>0</v>
      </c>
      <c r="G8712" s="2">
        <f>'[1]2025年已发货'!G:G</f>
        <v>0</v>
      </c>
      <c r="H8712" s="2">
        <f>'[1]2025年已发货'!H:H</f>
        <v>0</v>
      </c>
      <c r="I8712" s="2">
        <f>'[1]2025年已发货'!I:I</f>
        <v>0</v>
      </c>
      <c r="J8712" s="2" vm="1" t="e">
        <f>_xlfn._xlws.FILTER(辅助信息!D:D,辅助信息!G:G=G8712)</f>
        <v>#VALUE!</v>
      </c>
    </row>
    <row r="8713" spans="1:10">
      <c r="A8713" s="2">
        <f>'[1]2025年已发货'!A:A</f>
        <v>0</v>
      </c>
      <c r="B8713" s="2">
        <f>'[1]2025年已发货'!B:B</f>
        <v>0</v>
      </c>
      <c r="C8713" s="2">
        <f>'[1]2025年已发货'!C:C</f>
        <v>0</v>
      </c>
      <c r="D8713" s="2">
        <f>'[1]2025年已发货'!D:D</f>
        <v>0</v>
      </c>
      <c r="E8713" s="2">
        <f>'[1]2025年已发货'!E:E</f>
        <v>0</v>
      </c>
      <c r="F8713" s="4">
        <f>'[1]2025年已发货'!F:F</f>
        <v>0</v>
      </c>
      <c r="G8713" s="2">
        <f>'[1]2025年已发货'!G:G</f>
        <v>0</v>
      </c>
      <c r="H8713" s="2">
        <f>'[1]2025年已发货'!H:H</f>
        <v>0</v>
      </c>
      <c r="I8713" s="2">
        <f>'[1]2025年已发货'!I:I</f>
        <v>0</v>
      </c>
      <c r="J8713" s="2" vm="1" t="e">
        <f>_xlfn._xlws.FILTER(辅助信息!D:D,辅助信息!G:G=G8713)</f>
        <v>#VALUE!</v>
      </c>
    </row>
    <row r="8714" spans="1:10">
      <c r="A8714" s="2">
        <f>'[1]2025年已发货'!A:A</f>
        <v>0</v>
      </c>
      <c r="B8714" s="2">
        <f>'[1]2025年已发货'!B:B</f>
        <v>0</v>
      </c>
      <c r="C8714" s="2">
        <f>'[1]2025年已发货'!C:C</f>
        <v>0</v>
      </c>
      <c r="D8714" s="2">
        <f>'[1]2025年已发货'!D:D</f>
        <v>0</v>
      </c>
      <c r="E8714" s="2">
        <f>'[1]2025年已发货'!E:E</f>
        <v>0</v>
      </c>
      <c r="F8714" s="4">
        <f>'[1]2025年已发货'!F:F</f>
        <v>0</v>
      </c>
      <c r="G8714" s="2">
        <f>'[1]2025年已发货'!G:G</f>
        <v>0</v>
      </c>
      <c r="H8714" s="2">
        <f>'[1]2025年已发货'!H:H</f>
        <v>0</v>
      </c>
      <c r="I8714" s="2">
        <f>'[1]2025年已发货'!I:I</f>
        <v>0</v>
      </c>
      <c r="J8714" s="2" vm="1" t="e">
        <f>_xlfn._xlws.FILTER(辅助信息!D:D,辅助信息!G:G=G8714)</f>
        <v>#VALUE!</v>
      </c>
    </row>
    <row r="8715" spans="1:10">
      <c r="A8715" s="2">
        <f>'[1]2025年已发货'!A:A</f>
        <v>0</v>
      </c>
      <c r="B8715" s="2">
        <f>'[1]2025年已发货'!B:B</f>
        <v>0</v>
      </c>
      <c r="C8715" s="2">
        <f>'[1]2025年已发货'!C:C</f>
        <v>0</v>
      </c>
      <c r="D8715" s="2">
        <f>'[1]2025年已发货'!D:D</f>
        <v>0</v>
      </c>
      <c r="E8715" s="2">
        <f>'[1]2025年已发货'!E:E</f>
        <v>0</v>
      </c>
      <c r="F8715" s="4">
        <f>'[1]2025年已发货'!F:F</f>
        <v>0</v>
      </c>
      <c r="G8715" s="2">
        <f>'[1]2025年已发货'!G:G</f>
        <v>0</v>
      </c>
      <c r="H8715" s="2">
        <f>'[1]2025年已发货'!H:H</f>
        <v>0</v>
      </c>
      <c r="I8715" s="2">
        <f>'[1]2025年已发货'!I:I</f>
        <v>0</v>
      </c>
      <c r="J8715" s="2" vm="1" t="e">
        <f>_xlfn._xlws.FILTER(辅助信息!D:D,辅助信息!G:G=G8715)</f>
        <v>#VALUE!</v>
      </c>
    </row>
    <row r="8716" spans="1:10">
      <c r="A8716" s="2">
        <f>'[1]2025年已发货'!A:A</f>
        <v>0</v>
      </c>
      <c r="B8716" s="2">
        <f>'[1]2025年已发货'!B:B</f>
        <v>0</v>
      </c>
      <c r="C8716" s="2">
        <f>'[1]2025年已发货'!C:C</f>
        <v>0</v>
      </c>
      <c r="D8716" s="2">
        <f>'[1]2025年已发货'!D:D</f>
        <v>0</v>
      </c>
      <c r="E8716" s="2">
        <f>'[1]2025年已发货'!E:E</f>
        <v>0</v>
      </c>
      <c r="F8716" s="4">
        <f>'[1]2025年已发货'!F:F</f>
        <v>0</v>
      </c>
      <c r="G8716" s="2">
        <f>'[1]2025年已发货'!G:G</f>
        <v>0</v>
      </c>
      <c r="H8716" s="2">
        <f>'[1]2025年已发货'!H:H</f>
        <v>0</v>
      </c>
      <c r="I8716" s="2">
        <f>'[1]2025年已发货'!I:I</f>
        <v>0</v>
      </c>
      <c r="J8716" s="2" vm="1" t="e">
        <f>_xlfn._xlws.FILTER(辅助信息!D:D,辅助信息!G:G=G8716)</f>
        <v>#VALUE!</v>
      </c>
    </row>
    <row r="8717" spans="1:10">
      <c r="A8717" s="2">
        <f>'[1]2025年已发货'!A:A</f>
        <v>0</v>
      </c>
      <c r="B8717" s="2">
        <f>'[1]2025年已发货'!B:B</f>
        <v>0</v>
      </c>
      <c r="C8717" s="2">
        <f>'[1]2025年已发货'!C:C</f>
        <v>0</v>
      </c>
      <c r="D8717" s="2">
        <f>'[1]2025年已发货'!D:D</f>
        <v>0</v>
      </c>
      <c r="E8717" s="2">
        <f>'[1]2025年已发货'!E:E</f>
        <v>0</v>
      </c>
      <c r="F8717" s="4">
        <f>'[1]2025年已发货'!F:F</f>
        <v>0</v>
      </c>
      <c r="G8717" s="2">
        <f>'[1]2025年已发货'!G:G</f>
        <v>0</v>
      </c>
      <c r="H8717" s="2">
        <f>'[1]2025年已发货'!H:H</f>
        <v>0</v>
      </c>
      <c r="I8717" s="2">
        <f>'[1]2025年已发货'!I:I</f>
        <v>0</v>
      </c>
      <c r="J8717" s="2" vm="1" t="e">
        <f>_xlfn._xlws.FILTER(辅助信息!D:D,辅助信息!G:G=G8717)</f>
        <v>#VALUE!</v>
      </c>
    </row>
    <row r="8718" spans="1:10">
      <c r="A8718" s="2">
        <f>'[1]2025年已发货'!A:A</f>
        <v>0</v>
      </c>
      <c r="B8718" s="2">
        <f>'[1]2025年已发货'!B:B</f>
        <v>0</v>
      </c>
      <c r="C8718" s="2">
        <f>'[1]2025年已发货'!C:C</f>
        <v>0</v>
      </c>
      <c r="D8718" s="2">
        <f>'[1]2025年已发货'!D:D</f>
        <v>0</v>
      </c>
      <c r="E8718" s="2">
        <f>'[1]2025年已发货'!E:E</f>
        <v>0</v>
      </c>
      <c r="F8718" s="4">
        <f>'[1]2025年已发货'!F:F</f>
        <v>0</v>
      </c>
      <c r="G8718" s="2">
        <f>'[1]2025年已发货'!G:G</f>
        <v>0</v>
      </c>
      <c r="H8718" s="2">
        <f>'[1]2025年已发货'!H:H</f>
        <v>0</v>
      </c>
      <c r="I8718" s="2">
        <f>'[1]2025年已发货'!I:I</f>
        <v>0</v>
      </c>
      <c r="J8718" s="2" vm="1" t="e">
        <f>_xlfn._xlws.FILTER(辅助信息!D:D,辅助信息!G:G=G8718)</f>
        <v>#VALUE!</v>
      </c>
    </row>
    <row r="8719" spans="1:10">
      <c r="A8719" s="2">
        <f>'[1]2025年已发货'!A:A</f>
        <v>0</v>
      </c>
      <c r="B8719" s="2">
        <f>'[1]2025年已发货'!B:B</f>
        <v>0</v>
      </c>
      <c r="C8719" s="2">
        <f>'[1]2025年已发货'!C:C</f>
        <v>0</v>
      </c>
      <c r="D8719" s="2">
        <f>'[1]2025年已发货'!D:D</f>
        <v>0</v>
      </c>
      <c r="E8719" s="2">
        <f>'[1]2025年已发货'!E:E</f>
        <v>0</v>
      </c>
      <c r="F8719" s="4">
        <f>'[1]2025年已发货'!F:F</f>
        <v>0</v>
      </c>
      <c r="G8719" s="2">
        <f>'[1]2025年已发货'!G:G</f>
        <v>0</v>
      </c>
      <c r="H8719" s="2">
        <f>'[1]2025年已发货'!H:H</f>
        <v>0</v>
      </c>
      <c r="I8719" s="2">
        <f>'[1]2025年已发货'!I:I</f>
        <v>0</v>
      </c>
      <c r="J8719" s="2" vm="1" t="e">
        <f>_xlfn._xlws.FILTER(辅助信息!D:D,辅助信息!G:G=G8719)</f>
        <v>#VALUE!</v>
      </c>
    </row>
    <row r="8720" spans="1:10">
      <c r="A8720" s="2">
        <f>'[1]2025年已发货'!A:A</f>
        <v>0</v>
      </c>
      <c r="B8720" s="2">
        <f>'[1]2025年已发货'!B:B</f>
        <v>0</v>
      </c>
      <c r="C8720" s="2">
        <f>'[1]2025年已发货'!C:C</f>
        <v>0</v>
      </c>
      <c r="D8720" s="2">
        <f>'[1]2025年已发货'!D:D</f>
        <v>0</v>
      </c>
      <c r="E8720" s="2">
        <f>'[1]2025年已发货'!E:E</f>
        <v>0</v>
      </c>
      <c r="F8720" s="4">
        <f>'[1]2025年已发货'!F:F</f>
        <v>0</v>
      </c>
      <c r="G8720" s="2">
        <f>'[1]2025年已发货'!G:G</f>
        <v>0</v>
      </c>
      <c r="H8720" s="2">
        <f>'[1]2025年已发货'!H:H</f>
        <v>0</v>
      </c>
      <c r="I8720" s="2">
        <f>'[1]2025年已发货'!I:I</f>
        <v>0</v>
      </c>
      <c r="J8720" s="2" vm="1" t="e">
        <f>_xlfn._xlws.FILTER(辅助信息!D:D,辅助信息!G:G=G8720)</f>
        <v>#VALUE!</v>
      </c>
    </row>
    <row r="8721" spans="1:10">
      <c r="A8721" s="2">
        <f>'[1]2025年已发货'!A:A</f>
        <v>0</v>
      </c>
      <c r="B8721" s="2">
        <f>'[1]2025年已发货'!B:B</f>
        <v>0</v>
      </c>
      <c r="C8721" s="2">
        <f>'[1]2025年已发货'!C:C</f>
        <v>0</v>
      </c>
      <c r="D8721" s="2">
        <f>'[1]2025年已发货'!D:D</f>
        <v>0</v>
      </c>
      <c r="E8721" s="2">
        <f>'[1]2025年已发货'!E:E</f>
        <v>0</v>
      </c>
      <c r="F8721" s="4">
        <f>'[1]2025年已发货'!F:F</f>
        <v>0</v>
      </c>
      <c r="G8721" s="2">
        <f>'[1]2025年已发货'!G:G</f>
        <v>0</v>
      </c>
      <c r="H8721" s="2">
        <f>'[1]2025年已发货'!H:H</f>
        <v>0</v>
      </c>
      <c r="I8721" s="2">
        <f>'[1]2025年已发货'!I:I</f>
        <v>0</v>
      </c>
      <c r="J8721" s="2" vm="1" t="e">
        <f>_xlfn._xlws.FILTER(辅助信息!D:D,辅助信息!G:G=G8721)</f>
        <v>#VALUE!</v>
      </c>
    </row>
    <row r="8722" spans="1:10">
      <c r="A8722" s="2">
        <f>'[1]2025年已发货'!A:A</f>
        <v>0</v>
      </c>
      <c r="B8722" s="2">
        <f>'[1]2025年已发货'!B:B</f>
        <v>0</v>
      </c>
      <c r="C8722" s="2">
        <f>'[1]2025年已发货'!C:C</f>
        <v>0</v>
      </c>
      <c r="D8722" s="2">
        <f>'[1]2025年已发货'!D:D</f>
        <v>0</v>
      </c>
      <c r="E8722" s="2">
        <f>'[1]2025年已发货'!E:E</f>
        <v>0</v>
      </c>
      <c r="F8722" s="4">
        <f>'[1]2025年已发货'!F:F</f>
        <v>0</v>
      </c>
      <c r="G8722" s="2">
        <f>'[1]2025年已发货'!G:G</f>
        <v>0</v>
      </c>
      <c r="H8722" s="2">
        <f>'[1]2025年已发货'!H:H</f>
        <v>0</v>
      </c>
      <c r="I8722" s="2">
        <f>'[1]2025年已发货'!I:I</f>
        <v>0</v>
      </c>
      <c r="J8722" s="2" vm="1" t="e">
        <f>_xlfn._xlws.FILTER(辅助信息!D:D,辅助信息!G:G=G8722)</f>
        <v>#VALUE!</v>
      </c>
    </row>
    <row r="8723" spans="1:10">
      <c r="A8723" s="2">
        <f>'[1]2025年已发货'!A:A</f>
        <v>0</v>
      </c>
      <c r="B8723" s="2">
        <f>'[1]2025年已发货'!B:B</f>
        <v>0</v>
      </c>
      <c r="C8723" s="2">
        <f>'[1]2025年已发货'!C:C</f>
        <v>0</v>
      </c>
      <c r="D8723" s="2">
        <f>'[1]2025年已发货'!D:D</f>
        <v>0</v>
      </c>
      <c r="E8723" s="2">
        <f>'[1]2025年已发货'!E:E</f>
        <v>0</v>
      </c>
      <c r="F8723" s="4">
        <f>'[1]2025年已发货'!F:F</f>
        <v>0</v>
      </c>
      <c r="G8723" s="2">
        <f>'[1]2025年已发货'!G:G</f>
        <v>0</v>
      </c>
      <c r="H8723" s="2">
        <f>'[1]2025年已发货'!H:H</f>
        <v>0</v>
      </c>
      <c r="I8723" s="2">
        <f>'[1]2025年已发货'!I:I</f>
        <v>0</v>
      </c>
      <c r="J8723" s="2" vm="1" t="e">
        <f>_xlfn._xlws.FILTER(辅助信息!D:D,辅助信息!G:G=G8723)</f>
        <v>#VALUE!</v>
      </c>
    </row>
    <row r="8724" spans="1:10">
      <c r="A8724" s="2">
        <f>'[1]2025年已发货'!A:A</f>
        <v>0</v>
      </c>
      <c r="B8724" s="2">
        <f>'[1]2025年已发货'!B:B</f>
        <v>0</v>
      </c>
      <c r="C8724" s="2">
        <f>'[1]2025年已发货'!C:C</f>
        <v>0</v>
      </c>
      <c r="D8724" s="2">
        <f>'[1]2025年已发货'!D:D</f>
        <v>0</v>
      </c>
      <c r="E8724" s="2">
        <f>'[1]2025年已发货'!E:E</f>
        <v>0</v>
      </c>
      <c r="F8724" s="4">
        <f>'[1]2025年已发货'!F:F</f>
        <v>0</v>
      </c>
      <c r="G8724" s="2">
        <f>'[1]2025年已发货'!G:G</f>
        <v>0</v>
      </c>
      <c r="H8724" s="2">
        <f>'[1]2025年已发货'!H:H</f>
        <v>0</v>
      </c>
      <c r="I8724" s="2">
        <f>'[1]2025年已发货'!I:I</f>
        <v>0</v>
      </c>
      <c r="J8724" s="2" vm="1" t="e">
        <f>_xlfn._xlws.FILTER(辅助信息!D:D,辅助信息!G:G=G8724)</f>
        <v>#VALUE!</v>
      </c>
    </row>
    <row r="8725" spans="1:10">
      <c r="A8725" s="2">
        <f>'[1]2025年已发货'!A:A</f>
        <v>0</v>
      </c>
      <c r="B8725" s="2">
        <f>'[1]2025年已发货'!B:B</f>
        <v>0</v>
      </c>
      <c r="C8725" s="2">
        <f>'[1]2025年已发货'!C:C</f>
        <v>0</v>
      </c>
      <c r="D8725" s="2">
        <f>'[1]2025年已发货'!D:D</f>
        <v>0</v>
      </c>
      <c r="E8725" s="2">
        <f>'[1]2025年已发货'!E:E</f>
        <v>0</v>
      </c>
      <c r="F8725" s="4">
        <f>'[1]2025年已发货'!F:F</f>
        <v>0</v>
      </c>
      <c r="G8725" s="2">
        <f>'[1]2025年已发货'!G:G</f>
        <v>0</v>
      </c>
      <c r="H8725" s="2">
        <f>'[1]2025年已发货'!H:H</f>
        <v>0</v>
      </c>
      <c r="I8725" s="2">
        <f>'[1]2025年已发货'!I:I</f>
        <v>0</v>
      </c>
      <c r="J8725" s="2" vm="1" t="e">
        <f>_xlfn._xlws.FILTER(辅助信息!D:D,辅助信息!G:G=G8725)</f>
        <v>#VALUE!</v>
      </c>
    </row>
    <row r="8726" spans="1:10">
      <c r="A8726" s="2">
        <f>'[1]2025年已发货'!A:A</f>
        <v>0</v>
      </c>
      <c r="B8726" s="2">
        <f>'[1]2025年已发货'!B:B</f>
        <v>0</v>
      </c>
      <c r="C8726" s="2">
        <f>'[1]2025年已发货'!C:C</f>
        <v>0</v>
      </c>
      <c r="D8726" s="2">
        <f>'[1]2025年已发货'!D:D</f>
        <v>0</v>
      </c>
      <c r="E8726" s="2">
        <f>'[1]2025年已发货'!E:E</f>
        <v>0</v>
      </c>
      <c r="F8726" s="4">
        <f>'[1]2025年已发货'!F:F</f>
        <v>0</v>
      </c>
      <c r="G8726" s="2">
        <f>'[1]2025年已发货'!G:G</f>
        <v>0</v>
      </c>
      <c r="H8726" s="2">
        <f>'[1]2025年已发货'!H:H</f>
        <v>0</v>
      </c>
      <c r="I8726" s="2">
        <f>'[1]2025年已发货'!I:I</f>
        <v>0</v>
      </c>
      <c r="J8726" s="2" vm="1" t="e">
        <f>_xlfn._xlws.FILTER(辅助信息!D:D,辅助信息!G:G=G8726)</f>
        <v>#VALUE!</v>
      </c>
    </row>
    <row r="8727" spans="1:10">
      <c r="A8727" s="2">
        <f>'[1]2025年已发货'!A:A</f>
        <v>0</v>
      </c>
      <c r="B8727" s="2">
        <f>'[1]2025年已发货'!B:B</f>
        <v>0</v>
      </c>
      <c r="C8727" s="2">
        <f>'[1]2025年已发货'!C:C</f>
        <v>0</v>
      </c>
      <c r="D8727" s="2">
        <f>'[1]2025年已发货'!D:D</f>
        <v>0</v>
      </c>
      <c r="E8727" s="2">
        <f>'[1]2025年已发货'!E:E</f>
        <v>0</v>
      </c>
      <c r="F8727" s="4">
        <f>'[1]2025年已发货'!F:F</f>
        <v>0</v>
      </c>
      <c r="G8727" s="2">
        <f>'[1]2025年已发货'!G:G</f>
        <v>0</v>
      </c>
      <c r="H8727" s="2">
        <f>'[1]2025年已发货'!H:H</f>
        <v>0</v>
      </c>
      <c r="I8727" s="2">
        <f>'[1]2025年已发货'!I:I</f>
        <v>0</v>
      </c>
      <c r="J8727" s="2" vm="1" t="e">
        <f>_xlfn._xlws.FILTER(辅助信息!D:D,辅助信息!G:G=G8727)</f>
        <v>#VALUE!</v>
      </c>
    </row>
    <row r="8728" spans="1:10">
      <c r="A8728" s="2">
        <f>'[1]2025年已发货'!A:A</f>
        <v>0</v>
      </c>
      <c r="B8728" s="2">
        <f>'[1]2025年已发货'!B:B</f>
        <v>0</v>
      </c>
      <c r="C8728" s="2">
        <f>'[1]2025年已发货'!C:C</f>
        <v>0</v>
      </c>
      <c r="D8728" s="2">
        <f>'[1]2025年已发货'!D:D</f>
        <v>0</v>
      </c>
      <c r="E8728" s="2">
        <f>'[1]2025年已发货'!E:E</f>
        <v>0</v>
      </c>
      <c r="F8728" s="4">
        <f>'[1]2025年已发货'!F:F</f>
        <v>0</v>
      </c>
      <c r="G8728" s="2">
        <f>'[1]2025年已发货'!G:G</f>
        <v>0</v>
      </c>
      <c r="H8728" s="2">
        <f>'[1]2025年已发货'!H:H</f>
        <v>0</v>
      </c>
      <c r="I8728" s="2">
        <f>'[1]2025年已发货'!I:I</f>
        <v>0</v>
      </c>
      <c r="J8728" s="2" vm="1" t="e">
        <f>_xlfn._xlws.FILTER(辅助信息!D:D,辅助信息!G:G=G8728)</f>
        <v>#VALUE!</v>
      </c>
    </row>
    <row r="8729" spans="1:10">
      <c r="A8729" s="2">
        <f>'[1]2025年已发货'!A:A</f>
        <v>0</v>
      </c>
      <c r="B8729" s="2">
        <f>'[1]2025年已发货'!B:B</f>
        <v>0</v>
      </c>
      <c r="C8729" s="2">
        <f>'[1]2025年已发货'!C:C</f>
        <v>0</v>
      </c>
      <c r="D8729" s="2">
        <f>'[1]2025年已发货'!D:D</f>
        <v>0</v>
      </c>
      <c r="E8729" s="2">
        <f>'[1]2025年已发货'!E:E</f>
        <v>0</v>
      </c>
      <c r="F8729" s="4">
        <f>'[1]2025年已发货'!F:F</f>
        <v>0</v>
      </c>
      <c r="G8729" s="2">
        <f>'[1]2025年已发货'!G:G</f>
        <v>0</v>
      </c>
      <c r="H8729" s="2">
        <f>'[1]2025年已发货'!H:H</f>
        <v>0</v>
      </c>
      <c r="I8729" s="2">
        <f>'[1]2025年已发货'!I:I</f>
        <v>0</v>
      </c>
      <c r="J8729" s="2" vm="1" t="e">
        <f>_xlfn._xlws.FILTER(辅助信息!D:D,辅助信息!G:G=G8729)</f>
        <v>#VALUE!</v>
      </c>
    </row>
    <row r="8730" spans="1:10">
      <c r="A8730" s="2">
        <f>'[1]2025年已发货'!A:A</f>
        <v>0</v>
      </c>
      <c r="B8730" s="2">
        <f>'[1]2025年已发货'!B:B</f>
        <v>0</v>
      </c>
      <c r="C8730" s="2">
        <f>'[1]2025年已发货'!C:C</f>
        <v>0</v>
      </c>
      <c r="D8730" s="2">
        <f>'[1]2025年已发货'!D:D</f>
        <v>0</v>
      </c>
      <c r="E8730" s="2">
        <f>'[1]2025年已发货'!E:E</f>
        <v>0</v>
      </c>
      <c r="F8730" s="4">
        <f>'[1]2025年已发货'!F:F</f>
        <v>0</v>
      </c>
      <c r="G8730" s="2">
        <f>'[1]2025年已发货'!G:G</f>
        <v>0</v>
      </c>
      <c r="H8730" s="2">
        <f>'[1]2025年已发货'!H:H</f>
        <v>0</v>
      </c>
      <c r="I8730" s="2">
        <f>'[1]2025年已发货'!I:I</f>
        <v>0</v>
      </c>
      <c r="J8730" s="2" vm="1" t="e">
        <f>_xlfn._xlws.FILTER(辅助信息!D:D,辅助信息!G:G=G8730)</f>
        <v>#VALUE!</v>
      </c>
    </row>
    <row r="8731" spans="1:10">
      <c r="A8731" s="2">
        <f>'[1]2025年已发货'!A:A</f>
        <v>0</v>
      </c>
      <c r="B8731" s="2">
        <f>'[1]2025年已发货'!B:B</f>
        <v>0</v>
      </c>
      <c r="C8731" s="2">
        <f>'[1]2025年已发货'!C:C</f>
        <v>0</v>
      </c>
      <c r="D8731" s="2">
        <f>'[1]2025年已发货'!D:D</f>
        <v>0</v>
      </c>
      <c r="E8731" s="2">
        <f>'[1]2025年已发货'!E:E</f>
        <v>0</v>
      </c>
      <c r="F8731" s="4">
        <f>'[1]2025年已发货'!F:F</f>
        <v>0</v>
      </c>
      <c r="G8731" s="2">
        <f>'[1]2025年已发货'!G:G</f>
        <v>0</v>
      </c>
      <c r="H8731" s="2">
        <f>'[1]2025年已发货'!H:H</f>
        <v>0</v>
      </c>
      <c r="I8731" s="2">
        <f>'[1]2025年已发货'!I:I</f>
        <v>0</v>
      </c>
      <c r="J8731" s="2" vm="1" t="e">
        <f>_xlfn._xlws.FILTER(辅助信息!D:D,辅助信息!G:G=G8731)</f>
        <v>#VALUE!</v>
      </c>
    </row>
    <row r="8732" spans="1:10">
      <c r="A8732" s="2">
        <f>'[1]2025年已发货'!A:A</f>
        <v>0</v>
      </c>
      <c r="B8732" s="2">
        <f>'[1]2025年已发货'!B:B</f>
        <v>0</v>
      </c>
      <c r="C8732" s="2">
        <f>'[1]2025年已发货'!C:C</f>
        <v>0</v>
      </c>
      <c r="D8732" s="2">
        <f>'[1]2025年已发货'!D:D</f>
        <v>0</v>
      </c>
      <c r="E8732" s="2">
        <f>'[1]2025年已发货'!E:E</f>
        <v>0</v>
      </c>
      <c r="F8732" s="4">
        <f>'[1]2025年已发货'!F:F</f>
        <v>0</v>
      </c>
      <c r="G8732" s="2">
        <f>'[1]2025年已发货'!G:G</f>
        <v>0</v>
      </c>
      <c r="H8732" s="2">
        <f>'[1]2025年已发货'!H:H</f>
        <v>0</v>
      </c>
      <c r="I8732" s="2">
        <f>'[1]2025年已发货'!I:I</f>
        <v>0</v>
      </c>
      <c r="J8732" s="2" vm="1" t="e">
        <f>_xlfn._xlws.FILTER(辅助信息!D:D,辅助信息!G:G=G8732)</f>
        <v>#VALUE!</v>
      </c>
    </row>
    <row r="8733" spans="1:10">
      <c r="A8733" s="2">
        <f>'[1]2025年已发货'!A:A</f>
        <v>0</v>
      </c>
      <c r="B8733" s="2">
        <f>'[1]2025年已发货'!B:B</f>
        <v>0</v>
      </c>
      <c r="C8733" s="2">
        <f>'[1]2025年已发货'!C:C</f>
        <v>0</v>
      </c>
      <c r="D8733" s="2">
        <f>'[1]2025年已发货'!D:D</f>
        <v>0</v>
      </c>
      <c r="E8733" s="2">
        <f>'[1]2025年已发货'!E:E</f>
        <v>0</v>
      </c>
      <c r="F8733" s="4">
        <f>'[1]2025年已发货'!F:F</f>
        <v>0</v>
      </c>
      <c r="G8733" s="2">
        <f>'[1]2025年已发货'!G:G</f>
        <v>0</v>
      </c>
      <c r="H8733" s="2">
        <f>'[1]2025年已发货'!H:H</f>
        <v>0</v>
      </c>
      <c r="I8733" s="2">
        <f>'[1]2025年已发货'!I:I</f>
        <v>0</v>
      </c>
      <c r="J8733" s="2" vm="1" t="e">
        <f>_xlfn._xlws.FILTER(辅助信息!D:D,辅助信息!G:G=G8733)</f>
        <v>#VALUE!</v>
      </c>
    </row>
    <row r="8734" spans="1:10">
      <c r="A8734" s="2">
        <f>'[1]2025年已发货'!A:A</f>
        <v>0</v>
      </c>
      <c r="B8734" s="2">
        <f>'[1]2025年已发货'!B:B</f>
        <v>0</v>
      </c>
      <c r="C8734" s="2">
        <f>'[1]2025年已发货'!C:C</f>
        <v>0</v>
      </c>
      <c r="D8734" s="2">
        <f>'[1]2025年已发货'!D:D</f>
        <v>0</v>
      </c>
      <c r="E8734" s="2">
        <f>'[1]2025年已发货'!E:E</f>
        <v>0</v>
      </c>
      <c r="F8734" s="4">
        <f>'[1]2025年已发货'!F:F</f>
        <v>0</v>
      </c>
      <c r="G8734" s="2">
        <f>'[1]2025年已发货'!G:G</f>
        <v>0</v>
      </c>
      <c r="H8734" s="2">
        <f>'[1]2025年已发货'!H:H</f>
        <v>0</v>
      </c>
      <c r="I8734" s="2">
        <f>'[1]2025年已发货'!I:I</f>
        <v>0</v>
      </c>
      <c r="J8734" s="2" vm="1" t="e">
        <f>_xlfn._xlws.FILTER(辅助信息!D:D,辅助信息!G:G=G8734)</f>
        <v>#VALUE!</v>
      </c>
    </row>
    <row r="8735" spans="1:10">
      <c r="A8735" s="2">
        <f>'[1]2025年已发货'!A:A</f>
        <v>0</v>
      </c>
      <c r="B8735" s="2">
        <f>'[1]2025年已发货'!B:B</f>
        <v>0</v>
      </c>
      <c r="C8735" s="2">
        <f>'[1]2025年已发货'!C:C</f>
        <v>0</v>
      </c>
      <c r="D8735" s="2">
        <f>'[1]2025年已发货'!D:D</f>
        <v>0</v>
      </c>
      <c r="E8735" s="2">
        <f>'[1]2025年已发货'!E:E</f>
        <v>0</v>
      </c>
      <c r="F8735" s="4">
        <f>'[1]2025年已发货'!F:F</f>
        <v>0</v>
      </c>
      <c r="G8735" s="2">
        <f>'[1]2025年已发货'!G:G</f>
        <v>0</v>
      </c>
      <c r="H8735" s="2">
        <f>'[1]2025年已发货'!H:H</f>
        <v>0</v>
      </c>
      <c r="I8735" s="2">
        <f>'[1]2025年已发货'!I:I</f>
        <v>0</v>
      </c>
      <c r="J8735" s="2" vm="1" t="e">
        <f>_xlfn._xlws.FILTER(辅助信息!D:D,辅助信息!G:G=G8735)</f>
        <v>#VALUE!</v>
      </c>
    </row>
    <row r="8736" spans="1:10">
      <c r="A8736" s="2">
        <f>'[1]2025年已发货'!A:A</f>
        <v>0</v>
      </c>
      <c r="B8736" s="2">
        <f>'[1]2025年已发货'!B:B</f>
        <v>0</v>
      </c>
      <c r="C8736" s="2">
        <f>'[1]2025年已发货'!C:C</f>
        <v>0</v>
      </c>
      <c r="D8736" s="2">
        <f>'[1]2025年已发货'!D:D</f>
        <v>0</v>
      </c>
      <c r="E8736" s="2">
        <f>'[1]2025年已发货'!E:E</f>
        <v>0</v>
      </c>
      <c r="F8736" s="4">
        <f>'[1]2025年已发货'!F:F</f>
        <v>0</v>
      </c>
      <c r="G8736" s="2">
        <f>'[1]2025年已发货'!G:G</f>
        <v>0</v>
      </c>
      <c r="H8736" s="2">
        <f>'[1]2025年已发货'!H:H</f>
        <v>0</v>
      </c>
      <c r="I8736" s="2">
        <f>'[1]2025年已发货'!I:I</f>
        <v>0</v>
      </c>
      <c r="J8736" s="2" vm="1" t="e">
        <f>_xlfn._xlws.FILTER(辅助信息!D:D,辅助信息!G:G=G8736)</f>
        <v>#VALUE!</v>
      </c>
    </row>
    <row r="8737" spans="1:10">
      <c r="A8737" s="2">
        <f>'[1]2025年已发货'!A:A</f>
        <v>0</v>
      </c>
      <c r="B8737" s="2">
        <f>'[1]2025年已发货'!B:B</f>
        <v>0</v>
      </c>
      <c r="C8737" s="2">
        <f>'[1]2025年已发货'!C:C</f>
        <v>0</v>
      </c>
      <c r="D8737" s="2">
        <f>'[1]2025年已发货'!D:D</f>
        <v>0</v>
      </c>
      <c r="E8737" s="2">
        <f>'[1]2025年已发货'!E:E</f>
        <v>0</v>
      </c>
      <c r="F8737" s="4">
        <f>'[1]2025年已发货'!F:F</f>
        <v>0</v>
      </c>
      <c r="G8737" s="2">
        <f>'[1]2025年已发货'!G:G</f>
        <v>0</v>
      </c>
      <c r="H8737" s="2">
        <f>'[1]2025年已发货'!H:H</f>
        <v>0</v>
      </c>
      <c r="I8737" s="2">
        <f>'[1]2025年已发货'!I:I</f>
        <v>0</v>
      </c>
      <c r="J8737" s="2" vm="1" t="e">
        <f>_xlfn._xlws.FILTER(辅助信息!D:D,辅助信息!G:G=G8737)</f>
        <v>#VALUE!</v>
      </c>
    </row>
    <row r="8738" spans="1:10">
      <c r="A8738" s="2">
        <f>'[1]2025年已发货'!A:A</f>
        <v>0</v>
      </c>
      <c r="B8738" s="2">
        <f>'[1]2025年已发货'!B:B</f>
        <v>0</v>
      </c>
      <c r="C8738" s="2">
        <f>'[1]2025年已发货'!C:C</f>
        <v>0</v>
      </c>
      <c r="D8738" s="2">
        <f>'[1]2025年已发货'!D:D</f>
        <v>0</v>
      </c>
      <c r="E8738" s="2">
        <f>'[1]2025年已发货'!E:E</f>
        <v>0</v>
      </c>
      <c r="F8738" s="4">
        <f>'[1]2025年已发货'!F:F</f>
        <v>0</v>
      </c>
      <c r="G8738" s="2">
        <f>'[1]2025年已发货'!G:G</f>
        <v>0</v>
      </c>
      <c r="H8738" s="2">
        <f>'[1]2025年已发货'!H:H</f>
        <v>0</v>
      </c>
      <c r="I8738" s="2">
        <f>'[1]2025年已发货'!I:I</f>
        <v>0</v>
      </c>
      <c r="J8738" s="2" vm="1" t="e">
        <f>_xlfn._xlws.FILTER(辅助信息!D:D,辅助信息!G:G=G8738)</f>
        <v>#VALUE!</v>
      </c>
    </row>
    <row r="8739" spans="1:10">
      <c r="A8739" s="2">
        <f>'[1]2025年已发货'!A:A</f>
        <v>0</v>
      </c>
      <c r="B8739" s="2">
        <f>'[1]2025年已发货'!B:B</f>
        <v>0</v>
      </c>
      <c r="C8739" s="2">
        <f>'[1]2025年已发货'!C:C</f>
        <v>0</v>
      </c>
      <c r="D8739" s="2">
        <f>'[1]2025年已发货'!D:D</f>
        <v>0</v>
      </c>
      <c r="E8739" s="2">
        <f>'[1]2025年已发货'!E:E</f>
        <v>0</v>
      </c>
      <c r="F8739" s="4">
        <f>'[1]2025年已发货'!F:F</f>
        <v>0</v>
      </c>
      <c r="G8739" s="2">
        <f>'[1]2025年已发货'!G:G</f>
        <v>0</v>
      </c>
      <c r="H8739" s="2">
        <f>'[1]2025年已发货'!H:H</f>
        <v>0</v>
      </c>
      <c r="I8739" s="2">
        <f>'[1]2025年已发货'!I:I</f>
        <v>0</v>
      </c>
      <c r="J8739" s="2" vm="1" t="e">
        <f>_xlfn._xlws.FILTER(辅助信息!D:D,辅助信息!G:G=G8739)</f>
        <v>#VALUE!</v>
      </c>
    </row>
    <row r="8740" spans="1:10">
      <c r="A8740" s="2">
        <f>'[1]2025年已发货'!A:A</f>
        <v>0</v>
      </c>
      <c r="B8740" s="2">
        <f>'[1]2025年已发货'!B:B</f>
        <v>0</v>
      </c>
      <c r="C8740" s="2">
        <f>'[1]2025年已发货'!C:C</f>
        <v>0</v>
      </c>
      <c r="D8740" s="2">
        <f>'[1]2025年已发货'!D:D</f>
        <v>0</v>
      </c>
      <c r="E8740" s="2">
        <f>'[1]2025年已发货'!E:E</f>
        <v>0</v>
      </c>
      <c r="F8740" s="4">
        <f>'[1]2025年已发货'!F:F</f>
        <v>0</v>
      </c>
      <c r="G8740" s="2">
        <f>'[1]2025年已发货'!G:G</f>
        <v>0</v>
      </c>
      <c r="H8740" s="2">
        <f>'[1]2025年已发货'!H:H</f>
        <v>0</v>
      </c>
      <c r="I8740" s="2">
        <f>'[1]2025年已发货'!I:I</f>
        <v>0</v>
      </c>
      <c r="J8740" s="2" vm="1" t="e">
        <f>_xlfn._xlws.FILTER(辅助信息!D:D,辅助信息!G:G=G8740)</f>
        <v>#VALUE!</v>
      </c>
    </row>
    <row r="8741" spans="1:10">
      <c r="A8741" s="2">
        <f>'[1]2025年已发货'!A:A</f>
        <v>0</v>
      </c>
      <c r="B8741" s="2">
        <f>'[1]2025年已发货'!B:B</f>
        <v>0</v>
      </c>
      <c r="C8741" s="2">
        <f>'[1]2025年已发货'!C:C</f>
        <v>0</v>
      </c>
      <c r="D8741" s="2">
        <f>'[1]2025年已发货'!D:D</f>
        <v>0</v>
      </c>
      <c r="E8741" s="2">
        <f>'[1]2025年已发货'!E:E</f>
        <v>0</v>
      </c>
      <c r="F8741" s="4">
        <f>'[1]2025年已发货'!F:F</f>
        <v>0</v>
      </c>
      <c r="G8741" s="2">
        <f>'[1]2025年已发货'!G:G</f>
        <v>0</v>
      </c>
      <c r="H8741" s="2">
        <f>'[1]2025年已发货'!H:H</f>
        <v>0</v>
      </c>
      <c r="I8741" s="2">
        <f>'[1]2025年已发货'!I:I</f>
        <v>0</v>
      </c>
      <c r="J8741" s="2" vm="1" t="e">
        <f>_xlfn._xlws.FILTER(辅助信息!D:D,辅助信息!G:G=G8741)</f>
        <v>#VALUE!</v>
      </c>
    </row>
    <row r="8742" spans="1:10">
      <c r="A8742" s="2">
        <f>'[1]2025年已发货'!A:A</f>
        <v>0</v>
      </c>
      <c r="B8742" s="2">
        <f>'[1]2025年已发货'!B:B</f>
        <v>0</v>
      </c>
      <c r="C8742" s="2">
        <f>'[1]2025年已发货'!C:C</f>
        <v>0</v>
      </c>
      <c r="D8742" s="2">
        <f>'[1]2025年已发货'!D:D</f>
        <v>0</v>
      </c>
      <c r="E8742" s="2">
        <f>'[1]2025年已发货'!E:E</f>
        <v>0</v>
      </c>
      <c r="F8742" s="4">
        <f>'[1]2025年已发货'!F:F</f>
        <v>0</v>
      </c>
      <c r="G8742" s="2">
        <f>'[1]2025年已发货'!G:G</f>
        <v>0</v>
      </c>
      <c r="H8742" s="2">
        <f>'[1]2025年已发货'!H:H</f>
        <v>0</v>
      </c>
      <c r="I8742" s="2">
        <f>'[1]2025年已发货'!I:I</f>
        <v>0</v>
      </c>
      <c r="J8742" s="2" vm="1" t="e">
        <f>_xlfn._xlws.FILTER(辅助信息!D:D,辅助信息!G:G=G8742)</f>
        <v>#VALUE!</v>
      </c>
    </row>
    <row r="8743" spans="1:10">
      <c r="A8743" s="2">
        <f>'[1]2025年已发货'!A:A</f>
        <v>0</v>
      </c>
      <c r="B8743" s="2">
        <f>'[1]2025年已发货'!B:B</f>
        <v>0</v>
      </c>
      <c r="C8743" s="2">
        <f>'[1]2025年已发货'!C:C</f>
        <v>0</v>
      </c>
      <c r="D8743" s="2">
        <f>'[1]2025年已发货'!D:D</f>
        <v>0</v>
      </c>
      <c r="E8743" s="2">
        <f>'[1]2025年已发货'!E:E</f>
        <v>0</v>
      </c>
      <c r="F8743" s="4">
        <f>'[1]2025年已发货'!F:F</f>
        <v>0</v>
      </c>
      <c r="G8743" s="2">
        <f>'[1]2025年已发货'!G:G</f>
        <v>0</v>
      </c>
      <c r="H8743" s="2">
        <f>'[1]2025年已发货'!H:H</f>
        <v>0</v>
      </c>
      <c r="I8743" s="2">
        <f>'[1]2025年已发货'!I:I</f>
        <v>0</v>
      </c>
      <c r="J8743" s="2" vm="1" t="e">
        <f>_xlfn._xlws.FILTER(辅助信息!D:D,辅助信息!G:G=G8743)</f>
        <v>#VALUE!</v>
      </c>
    </row>
    <row r="8744" spans="1:10">
      <c r="A8744" s="2">
        <f>'[1]2025年已发货'!A:A</f>
        <v>0</v>
      </c>
      <c r="B8744" s="2">
        <f>'[1]2025年已发货'!B:B</f>
        <v>0</v>
      </c>
      <c r="C8744" s="2">
        <f>'[1]2025年已发货'!C:C</f>
        <v>0</v>
      </c>
      <c r="D8744" s="2">
        <f>'[1]2025年已发货'!D:D</f>
        <v>0</v>
      </c>
      <c r="E8744" s="2">
        <f>'[1]2025年已发货'!E:E</f>
        <v>0</v>
      </c>
      <c r="F8744" s="4">
        <f>'[1]2025年已发货'!F:F</f>
        <v>0</v>
      </c>
      <c r="G8744" s="2">
        <f>'[1]2025年已发货'!G:G</f>
        <v>0</v>
      </c>
      <c r="H8744" s="2">
        <f>'[1]2025年已发货'!H:H</f>
        <v>0</v>
      </c>
      <c r="I8744" s="2">
        <f>'[1]2025年已发货'!I:I</f>
        <v>0</v>
      </c>
      <c r="J8744" s="2" vm="1" t="e">
        <f>_xlfn._xlws.FILTER(辅助信息!D:D,辅助信息!G:G=G8744)</f>
        <v>#VALUE!</v>
      </c>
    </row>
    <row r="8745" spans="1:10">
      <c r="A8745" s="2">
        <f>'[1]2025年已发货'!A:A</f>
        <v>0</v>
      </c>
      <c r="B8745" s="2">
        <f>'[1]2025年已发货'!B:B</f>
        <v>0</v>
      </c>
      <c r="C8745" s="2">
        <f>'[1]2025年已发货'!C:C</f>
        <v>0</v>
      </c>
      <c r="D8745" s="2">
        <f>'[1]2025年已发货'!D:D</f>
        <v>0</v>
      </c>
      <c r="E8745" s="2">
        <f>'[1]2025年已发货'!E:E</f>
        <v>0</v>
      </c>
      <c r="F8745" s="4">
        <f>'[1]2025年已发货'!F:F</f>
        <v>0</v>
      </c>
      <c r="G8745" s="2">
        <f>'[1]2025年已发货'!G:G</f>
        <v>0</v>
      </c>
      <c r="H8745" s="2">
        <f>'[1]2025年已发货'!H:H</f>
        <v>0</v>
      </c>
      <c r="I8745" s="2">
        <f>'[1]2025年已发货'!I:I</f>
        <v>0</v>
      </c>
      <c r="J8745" s="2" vm="1" t="e">
        <f>_xlfn._xlws.FILTER(辅助信息!D:D,辅助信息!G:G=G8745)</f>
        <v>#VALUE!</v>
      </c>
    </row>
    <row r="8746" spans="1:10">
      <c r="A8746" s="2">
        <f>'[1]2025年已发货'!A:A</f>
        <v>0</v>
      </c>
      <c r="B8746" s="2">
        <f>'[1]2025年已发货'!B:B</f>
        <v>0</v>
      </c>
      <c r="C8746" s="2">
        <f>'[1]2025年已发货'!C:C</f>
        <v>0</v>
      </c>
      <c r="D8746" s="2">
        <f>'[1]2025年已发货'!D:D</f>
        <v>0</v>
      </c>
      <c r="E8746" s="2">
        <f>'[1]2025年已发货'!E:E</f>
        <v>0</v>
      </c>
      <c r="F8746" s="4">
        <f>'[1]2025年已发货'!F:F</f>
        <v>0</v>
      </c>
      <c r="G8746" s="2">
        <f>'[1]2025年已发货'!G:G</f>
        <v>0</v>
      </c>
      <c r="H8746" s="2">
        <f>'[1]2025年已发货'!H:H</f>
        <v>0</v>
      </c>
      <c r="I8746" s="2">
        <f>'[1]2025年已发货'!I:I</f>
        <v>0</v>
      </c>
      <c r="J8746" s="2" vm="1" t="e">
        <f>_xlfn._xlws.FILTER(辅助信息!D:D,辅助信息!G:G=G8746)</f>
        <v>#VALUE!</v>
      </c>
    </row>
    <row r="8747" spans="1:10">
      <c r="A8747" s="2">
        <f>'[1]2025年已发货'!A:A</f>
        <v>0</v>
      </c>
      <c r="B8747" s="2">
        <f>'[1]2025年已发货'!B:B</f>
        <v>0</v>
      </c>
      <c r="C8747" s="2">
        <f>'[1]2025年已发货'!C:C</f>
        <v>0</v>
      </c>
      <c r="D8747" s="2">
        <f>'[1]2025年已发货'!D:D</f>
        <v>0</v>
      </c>
      <c r="E8747" s="2">
        <f>'[1]2025年已发货'!E:E</f>
        <v>0</v>
      </c>
      <c r="F8747" s="4">
        <f>'[1]2025年已发货'!F:F</f>
        <v>0</v>
      </c>
      <c r="G8747" s="2">
        <f>'[1]2025年已发货'!G:G</f>
        <v>0</v>
      </c>
      <c r="H8747" s="2">
        <f>'[1]2025年已发货'!H:H</f>
        <v>0</v>
      </c>
      <c r="I8747" s="2">
        <f>'[1]2025年已发货'!I:I</f>
        <v>0</v>
      </c>
      <c r="J8747" s="2" vm="1" t="e">
        <f>_xlfn._xlws.FILTER(辅助信息!D:D,辅助信息!G:G=G8747)</f>
        <v>#VALUE!</v>
      </c>
    </row>
    <row r="8748" spans="1:10">
      <c r="A8748" s="2">
        <f>'[1]2025年已发货'!A:A</f>
        <v>0</v>
      </c>
      <c r="B8748" s="2">
        <f>'[1]2025年已发货'!B:B</f>
        <v>0</v>
      </c>
      <c r="C8748" s="2">
        <f>'[1]2025年已发货'!C:C</f>
        <v>0</v>
      </c>
      <c r="D8748" s="2">
        <f>'[1]2025年已发货'!D:D</f>
        <v>0</v>
      </c>
      <c r="E8748" s="2">
        <f>'[1]2025年已发货'!E:E</f>
        <v>0</v>
      </c>
      <c r="F8748" s="4">
        <f>'[1]2025年已发货'!F:F</f>
        <v>0</v>
      </c>
      <c r="G8748" s="2">
        <f>'[1]2025年已发货'!G:G</f>
        <v>0</v>
      </c>
      <c r="H8748" s="2">
        <f>'[1]2025年已发货'!H:H</f>
        <v>0</v>
      </c>
      <c r="I8748" s="2">
        <f>'[1]2025年已发货'!I:I</f>
        <v>0</v>
      </c>
      <c r="J8748" s="2" vm="1" t="e">
        <f>_xlfn._xlws.FILTER(辅助信息!D:D,辅助信息!G:G=G8748)</f>
        <v>#VALUE!</v>
      </c>
    </row>
    <row r="8749" spans="1:10">
      <c r="A8749" s="2">
        <f>'[1]2025年已发货'!A:A</f>
        <v>0</v>
      </c>
      <c r="B8749" s="2">
        <f>'[1]2025年已发货'!B:B</f>
        <v>0</v>
      </c>
      <c r="C8749" s="2">
        <f>'[1]2025年已发货'!C:C</f>
        <v>0</v>
      </c>
      <c r="D8749" s="2">
        <f>'[1]2025年已发货'!D:D</f>
        <v>0</v>
      </c>
      <c r="E8749" s="2">
        <f>'[1]2025年已发货'!E:E</f>
        <v>0</v>
      </c>
      <c r="F8749" s="4">
        <f>'[1]2025年已发货'!F:F</f>
        <v>0</v>
      </c>
      <c r="G8749" s="2">
        <f>'[1]2025年已发货'!G:G</f>
        <v>0</v>
      </c>
      <c r="H8749" s="2">
        <f>'[1]2025年已发货'!H:H</f>
        <v>0</v>
      </c>
      <c r="I8749" s="2">
        <f>'[1]2025年已发货'!I:I</f>
        <v>0</v>
      </c>
      <c r="J8749" s="2" vm="1" t="e">
        <f>_xlfn._xlws.FILTER(辅助信息!D:D,辅助信息!G:G=G8749)</f>
        <v>#VALUE!</v>
      </c>
    </row>
    <row r="8750" spans="1:10">
      <c r="A8750" s="2">
        <f>'[1]2025年已发货'!A:A</f>
        <v>0</v>
      </c>
      <c r="B8750" s="2">
        <f>'[1]2025年已发货'!B:B</f>
        <v>0</v>
      </c>
      <c r="C8750" s="2">
        <f>'[1]2025年已发货'!C:C</f>
        <v>0</v>
      </c>
      <c r="D8750" s="2">
        <f>'[1]2025年已发货'!D:D</f>
        <v>0</v>
      </c>
      <c r="E8750" s="2">
        <f>'[1]2025年已发货'!E:E</f>
        <v>0</v>
      </c>
      <c r="F8750" s="4">
        <f>'[1]2025年已发货'!F:F</f>
        <v>0</v>
      </c>
      <c r="G8750" s="2">
        <f>'[1]2025年已发货'!G:G</f>
        <v>0</v>
      </c>
      <c r="H8750" s="2">
        <f>'[1]2025年已发货'!H:H</f>
        <v>0</v>
      </c>
      <c r="I8750" s="2">
        <f>'[1]2025年已发货'!I:I</f>
        <v>0</v>
      </c>
      <c r="J8750" s="2" vm="1" t="e">
        <f>_xlfn._xlws.FILTER(辅助信息!D:D,辅助信息!G:G=G8750)</f>
        <v>#VALUE!</v>
      </c>
    </row>
    <row r="8751" spans="1:10">
      <c r="A8751" s="2">
        <f>'[1]2025年已发货'!A:A</f>
        <v>0</v>
      </c>
      <c r="B8751" s="2">
        <f>'[1]2025年已发货'!B:B</f>
        <v>0</v>
      </c>
      <c r="C8751" s="2">
        <f>'[1]2025年已发货'!C:C</f>
        <v>0</v>
      </c>
      <c r="D8751" s="2">
        <f>'[1]2025年已发货'!D:D</f>
        <v>0</v>
      </c>
      <c r="E8751" s="2">
        <f>'[1]2025年已发货'!E:E</f>
        <v>0</v>
      </c>
      <c r="F8751" s="4">
        <f>'[1]2025年已发货'!F:F</f>
        <v>0</v>
      </c>
      <c r="G8751" s="2">
        <f>'[1]2025年已发货'!G:G</f>
        <v>0</v>
      </c>
      <c r="H8751" s="2">
        <f>'[1]2025年已发货'!H:H</f>
        <v>0</v>
      </c>
      <c r="I8751" s="2">
        <f>'[1]2025年已发货'!I:I</f>
        <v>0</v>
      </c>
      <c r="J8751" s="2" vm="1" t="e">
        <f>_xlfn._xlws.FILTER(辅助信息!D:D,辅助信息!G:G=G8751)</f>
        <v>#VALUE!</v>
      </c>
    </row>
    <row r="8752" spans="1:10">
      <c r="A8752" s="2">
        <f>'[1]2025年已发货'!A:A</f>
        <v>0</v>
      </c>
      <c r="B8752" s="2">
        <f>'[1]2025年已发货'!B:B</f>
        <v>0</v>
      </c>
      <c r="C8752" s="2">
        <f>'[1]2025年已发货'!C:C</f>
        <v>0</v>
      </c>
      <c r="D8752" s="2">
        <f>'[1]2025年已发货'!D:D</f>
        <v>0</v>
      </c>
      <c r="E8752" s="2">
        <f>'[1]2025年已发货'!E:E</f>
        <v>0</v>
      </c>
      <c r="F8752" s="4">
        <f>'[1]2025年已发货'!F:F</f>
        <v>0</v>
      </c>
      <c r="G8752" s="2">
        <f>'[1]2025年已发货'!G:G</f>
        <v>0</v>
      </c>
      <c r="H8752" s="2">
        <f>'[1]2025年已发货'!H:H</f>
        <v>0</v>
      </c>
      <c r="I8752" s="2">
        <f>'[1]2025年已发货'!I:I</f>
        <v>0</v>
      </c>
      <c r="J8752" s="2" vm="1" t="e">
        <f>_xlfn._xlws.FILTER(辅助信息!D:D,辅助信息!G:G=G8752)</f>
        <v>#VALUE!</v>
      </c>
    </row>
    <row r="8753" spans="1:10">
      <c r="A8753" s="2">
        <f>'[1]2025年已发货'!A:A</f>
        <v>0</v>
      </c>
      <c r="B8753" s="2">
        <f>'[1]2025年已发货'!B:B</f>
        <v>0</v>
      </c>
      <c r="C8753" s="2">
        <f>'[1]2025年已发货'!C:C</f>
        <v>0</v>
      </c>
      <c r="D8753" s="2">
        <f>'[1]2025年已发货'!D:D</f>
        <v>0</v>
      </c>
      <c r="E8753" s="2">
        <f>'[1]2025年已发货'!E:E</f>
        <v>0</v>
      </c>
      <c r="F8753" s="4">
        <f>'[1]2025年已发货'!F:F</f>
        <v>0</v>
      </c>
      <c r="G8753" s="2">
        <f>'[1]2025年已发货'!G:G</f>
        <v>0</v>
      </c>
      <c r="H8753" s="2">
        <f>'[1]2025年已发货'!H:H</f>
        <v>0</v>
      </c>
      <c r="I8753" s="2">
        <f>'[1]2025年已发货'!I:I</f>
        <v>0</v>
      </c>
      <c r="J8753" s="2" vm="1" t="e">
        <f>_xlfn._xlws.FILTER(辅助信息!D:D,辅助信息!G:G=G8753)</f>
        <v>#VALUE!</v>
      </c>
    </row>
    <row r="8754" spans="1:10">
      <c r="A8754" s="2">
        <f>'[1]2025年已发货'!A:A</f>
        <v>0</v>
      </c>
      <c r="B8754" s="2">
        <f>'[1]2025年已发货'!B:B</f>
        <v>0</v>
      </c>
      <c r="C8754" s="2">
        <f>'[1]2025年已发货'!C:C</f>
        <v>0</v>
      </c>
      <c r="D8754" s="2">
        <f>'[1]2025年已发货'!D:D</f>
        <v>0</v>
      </c>
      <c r="E8754" s="2">
        <f>'[1]2025年已发货'!E:E</f>
        <v>0</v>
      </c>
      <c r="F8754" s="4">
        <f>'[1]2025年已发货'!F:F</f>
        <v>0</v>
      </c>
      <c r="G8754" s="2">
        <f>'[1]2025年已发货'!G:G</f>
        <v>0</v>
      </c>
      <c r="H8754" s="2">
        <f>'[1]2025年已发货'!H:H</f>
        <v>0</v>
      </c>
      <c r="I8754" s="2">
        <f>'[1]2025年已发货'!I:I</f>
        <v>0</v>
      </c>
      <c r="J8754" s="2" vm="1" t="e">
        <f>_xlfn._xlws.FILTER(辅助信息!D:D,辅助信息!G:G=G8754)</f>
        <v>#VALUE!</v>
      </c>
    </row>
    <row r="8755" spans="1:10">
      <c r="A8755" s="2">
        <f>'[1]2025年已发货'!A:A</f>
        <v>0</v>
      </c>
      <c r="B8755" s="2">
        <f>'[1]2025年已发货'!B:B</f>
        <v>0</v>
      </c>
      <c r="C8755" s="2">
        <f>'[1]2025年已发货'!C:C</f>
        <v>0</v>
      </c>
      <c r="D8755" s="2">
        <f>'[1]2025年已发货'!D:D</f>
        <v>0</v>
      </c>
      <c r="E8755" s="2">
        <f>'[1]2025年已发货'!E:E</f>
        <v>0</v>
      </c>
      <c r="F8755" s="4">
        <f>'[1]2025年已发货'!F:F</f>
        <v>0</v>
      </c>
      <c r="G8755" s="2">
        <f>'[1]2025年已发货'!G:G</f>
        <v>0</v>
      </c>
      <c r="H8755" s="2">
        <f>'[1]2025年已发货'!H:H</f>
        <v>0</v>
      </c>
      <c r="I8755" s="2">
        <f>'[1]2025年已发货'!I:I</f>
        <v>0</v>
      </c>
      <c r="J8755" s="2" vm="1" t="e">
        <f>_xlfn._xlws.FILTER(辅助信息!D:D,辅助信息!G:G=G8755)</f>
        <v>#VALUE!</v>
      </c>
    </row>
    <row r="8756" spans="1:10">
      <c r="A8756" s="2">
        <f>'[1]2025年已发货'!A:A</f>
        <v>0</v>
      </c>
      <c r="B8756" s="2">
        <f>'[1]2025年已发货'!B:B</f>
        <v>0</v>
      </c>
      <c r="C8756" s="2">
        <f>'[1]2025年已发货'!C:C</f>
        <v>0</v>
      </c>
      <c r="D8756" s="2">
        <f>'[1]2025年已发货'!D:D</f>
        <v>0</v>
      </c>
      <c r="E8756" s="2">
        <f>'[1]2025年已发货'!E:E</f>
        <v>0</v>
      </c>
      <c r="F8756" s="4">
        <f>'[1]2025年已发货'!F:F</f>
        <v>0</v>
      </c>
      <c r="G8756" s="2">
        <f>'[1]2025年已发货'!G:G</f>
        <v>0</v>
      </c>
      <c r="H8756" s="2">
        <f>'[1]2025年已发货'!H:H</f>
        <v>0</v>
      </c>
      <c r="I8756" s="2">
        <f>'[1]2025年已发货'!I:I</f>
        <v>0</v>
      </c>
      <c r="J8756" s="2" vm="1" t="e">
        <f>_xlfn._xlws.FILTER(辅助信息!D:D,辅助信息!G:G=G8756)</f>
        <v>#VALUE!</v>
      </c>
    </row>
    <row r="8757" spans="1:10">
      <c r="A8757" s="2">
        <f>'[1]2025年已发货'!A:A</f>
        <v>0</v>
      </c>
      <c r="B8757" s="2">
        <f>'[1]2025年已发货'!B:B</f>
        <v>0</v>
      </c>
      <c r="C8757" s="2">
        <f>'[1]2025年已发货'!C:C</f>
        <v>0</v>
      </c>
      <c r="D8757" s="2">
        <f>'[1]2025年已发货'!D:D</f>
        <v>0</v>
      </c>
      <c r="E8757" s="2">
        <f>'[1]2025年已发货'!E:E</f>
        <v>0</v>
      </c>
      <c r="F8757" s="4">
        <f>'[1]2025年已发货'!F:F</f>
        <v>0</v>
      </c>
      <c r="G8757" s="2">
        <f>'[1]2025年已发货'!G:G</f>
        <v>0</v>
      </c>
      <c r="H8757" s="2">
        <f>'[1]2025年已发货'!H:H</f>
        <v>0</v>
      </c>
      <c r="I8757" s="2">
        <f>'[1]2025年已发货'!I:I</f>
        <v>0</v>
      </c>
      <c r="J8757" s="2" vm="1" t="e">
        <f>_xlfn._xlws.FILTER(辅助信息!D:D,辅助信息!G:G=G8757)</f>
        <v>#VALUE!</v>
      </c>
    </row>
    <row r="8758" spans="1:10">
      <c r="A8758" s="2">
        <f>'[1]2025年已发货'!A:A</f>
        <v>0</v>
      </c>
      <c r="B8758" s="2">
        <f>'[1]2025年已发货'!B:B</f>
        <v>0</v>
      </c>
      <c r="C8758" s="2">
        <f>'[1]2025年已发货'!C:C</f>
        <v>0</v>
      </c>
      <c r="D8758" s="2">
        <f>'[1]2025年已发货'!D:D</f>
        <v>0</v>
      </c>
      <c r="E8758" s="2">
        <f>'[1]2025年已发货'!E:E</f>
        <v>0</v>
      </c>
      <c r="F8758" s="4">
        <f>'[1]2025年已发货'!F:F</f>
        <v>0</v>
      </c>
      <c r="G8758" s="2">
        <f>'[1]2025年已发货'!G:G</f>
        <v>0</v>
      </c>
      <c r="H8758" s="2">
        <f>'[1]2025年已发货'!H:H</f>
        <v>0</v>
      </c>
      <c r="I8758" s="2">
        <f>'[1]2025年已发货'!I:I</f>
        <v>0</v>
      </c>
      <c r="J8758" s="2" vm="1" t="e">
        <f>_xlfn._xlws.FILTER(辅助信息!D:D,辅助信息!G:G=G8758)</f>
        <v>#VALUE!</v>
      </c>
    </row>
    <row r="8759" spans="1:10">
      <c r="A8759" s="2">
        <f>'[1]2025年已发货'!A:A</f>
        <v>0</v>
      </c>
      <c r="B8759" s="2">
        <f>'[1]2025年已发货'!B:B</f>
        <v>0</v>
      </c>
      <c r="C8759" s="2">
        <f>'[1]2025年已发货'!C:C</f>
        <v>0</v>
      </c>
      <c r="D8759" s="2">
        <f>'[1]2025年已发货'!D:D</f>
        <v>0</v>
      </c>
      <c r="E8759" s="2">
        <f>'[1]2025年已发货'!E:E</f>
        <v>0</v>
      </c>
      <c r="F8759" s="4">
        <f>'[1]2025年已发货'!F:F</f>
        <v>0</v>
      </c>
      <c r="G8759" s="2">
        <f>'[1]2025年已发货'!G:G</f>
        <v>0</v>
      </c>
      <c r="H8759" s="2">
        <f>'[1]2025年已发货'!H:H</f>
        <v>0</v>
      </c>
      <c r="I8759" s="2">
        <f>'[1]2025年已发货'!I:I</f>
        <v>0</v>
      </c>
      <c r="J8759" s="2" vm="1" t="e">
        <f>_xlfn._xlws.FILTER(辅助信息!D:D,辅助信息!G:G=G8759)</f>
        <v>#VALUE!</v>
      </c>
    </row>
    <row r="8760" spans="1:10">
      <c r="A8760" s="2">
        <f>'[1]2025年已发货'!A:A</f>
        <v>0</v>
      </c>
      <c r="B8760" s="2">
        <f>'[1]2025年已发货'!B:B</f>
        <v>0</v>
      </c>
      <c r="C8760" s="2">
        <f>'[1]2025年已发货'!C:C</f>
        <v>0</v>
      </c>
      <c r="D8760" s="2">
        <f>'[1]2025年已发货'!D:D</f>
        <v>0</v>
      </c>
      <c r="E8760" s="2">
        <f>'[1]2025年已发货'!E:E</f>
        <v>0</v>
      </c>
      <c r="F8760" s="4">
        <f>'[1]2025年已发货'!F:F</f>
        <v>0</v>
      </c>
      <c r="G8760" s="2">
        <f>'[1]2025年已发货'!G:G</f>
        <v>0</v>
      </c>
      <c r="H8760" s="2">
        <f>'[1]2025年已发货'!H:H</f>
        <v>0</v>
      </c>
      <c r="I8760" s="2">
        <f>'[1]2025年已发货'!I:I</f>
        <v>0</v>
      </c>
      <c r="J8760" s="2" vm="1" t="e">
        <f>_xlfn._xlws.FILTER(辅助信息!D:D,辅助信息!G:G=G8760)</f>
        <v>#VALUE!</v>
      </c>
    </row>
    <row r="8761" spans="1:10">
      <c r="A8761" s="2">
        <f>'[1]2025年已发货'!A:A</f>
        <v>0</v>
      </c>
      <c r="B8761" s="2">
        <f>'[1]2025年已发货'!B:B</f>
        <v>0</v>
      </c>
      <c r="C8761" s="2">
        <f>'[1]2025年已发货'!C:C</f>
        <v>0</v>
      </c>
      <c r="D8761" s="2">
        <f>'[1]2025年已发货'!D:D</f>
        <v>0</v>
      </c>
      <c r="E8761" s="2">
        <f>'[1]2025年已发货'!E:E</f>
        <v>0</v>
      </c>
      <c r="F8761" s="4">
        <f>'[1]2025年已发货'!F:F</f>
        <v>0</v>
      </c>
      <c r="G8761" s="2">
        <f>'[1]2025年已发货'!G:G</f>
        <v>0</v>
      </c>
      <c r="H8761" s="2">
        <f>'[1]2025年已发货'!H:H</f>
        <v>0</v>
      </c>
      <c r="I8761" s="2">
        <f>'[1]2025年已发货'!I:I</f>
        <v>0</v>
      </c>
      <c r="J8761" s="2" vm="1" t="e">
        <f>_xlfn._xlws.FILTER(辅助信息!D:D,辅助信息!G:G=G8761)</f>
        <v>#VALUE!</v>
      </c>
    </row>
    <row r="8762" spans="1:10">
      <c r="A8762" s="2">
        <f>'[1]2025年已发货'!A:A</f>
        <v>0</v>
      </c>
      <c r="B8762" s="2">
        <f>'[1]2025年已发货'!B:B</f>
        <v>0</v>
      </c>
      <c r="C8762" s="2">
        <f>'[1]2025年已发货'!C:C</f>
        <v>0</v>
      </c>
      <c r="D8762" s="2">
        <f>'[1]2025年已发货'!D:D</f>
        <v>0</v>
      </c>
      <c r="E8762" s="2">
        <f>'[1]2025年已发货'!E:E</f>
        <v>0</v>
      </c>
      <c r="F8762" s="4">
        <f>'[1]2025年已发货'!F:F</f>
        <v>0</v>
      </c>
      <c r="G8762" s="2">
        <f>'[1]2025年已发货'!G:G</f>
        <v>0</v>
      </c>
      <c r="H8762" s="2">
        <f>'[1]2025年已发货'!H:H</f>
        <v>0</v>
      </c>
      <c r="I8762" s="2">
        <f>'[1]2025年已发货'!I:I</f>
        <v>0</v>
      </c>
      <c r="J8762" s="2" vm="1" t="e">
        <f>_xlfn._xlws.FILTER(辅助信息!D:D,辅助信息!G:G=G8762)</f>
        <v>#VALUE!</v>
      </c>
    </row>
    <row r="8763" spans="1:10">
      <c r="A8763" s="2">
        <f>'[1]2025年已发货'!A:A</f>
        <v>0</v>
      </c>
      <c r="B8763" s="2">
        <f>'[1]2025年已发货'!B:B</f>
        <v>0</v>
      </c>
      <c r="C8763" s="2">
        <f>'[1]2025年已发货'!C:C</f>
        <v>0</v>
      </c>
      <c r="D8763" s="2">
        <f>'[1]2025年已发货'!D:D</f>
        <v>0</v>
      </c>
      <c r="E8763" s="2">
        <f>'[1]2025年已发货'!E:E</f>
        <v>0</v>
      </c>
      <c r="F8763" s="4">
        <f>'[1]2025年已发货'!F:F</f>
        <v>0</v>
      </c>
      <c r="G8763" s="2">
        <f>'[1]2025年已发货'!G:G</f>
        <v>0</v>
      </c>
      <c r="H8763" s="2">
        <f>'[1]2025年已发货'!H:H</f>
        <v>0</v>
      </c>
      <c r="I8763" s="2">
        <f>'[1]2025年已发货'!I:I</f>
        <v>0</v>
      </c>
      <c r="J8763" s="2" vm="1" t="e">
        <f>_xlfn._xlws.FILTER(辅助信息!D:D,辅助信息!G:G=G8763)</f>
        <v>#VALUE!</v>
      </c>
    </row>
    <row r="8764" spans="1:10">
      <c r="A8764" s="2">
        <f>'[1]2025年已发货'!A:A</f>
        <v>0</v>
      </c>
      <c r="B8764" s="2">
        <f>'[1]2025年已发货'!B:B</f>
        <v>0</v>
      </c>
      <c r="C8764" s="2">
        <f>'[1]2025年已发货'!C:C</f>
        <v>0</v>
      </c>
      <c r="D8764" s="2">
        <f>'[1]2025年已发货'!D:D</f>
        <v>0</v>
      </c>
      <c r="E8764" s="2">
        <f>'[1]2025年已发货'!E:E</f>
        <v>0</v>
      </c>
      <c r="F8764" s="4">
        <f>'[1]2025年已发货'!F:F</f>
        <v>0</v>
      </c>
      <c r="G8764" s="2">
        <f>'[1]2025年已发货'!G:G</f>
        <v>0</v>
      </c>
      <c r="H8764" s="2">
        <f>'[1]2025年已发货'!H:H</f>
        <v>0</v>
      </c>
      <c r="I8764" s="2">
        <f>'[1]2025年已发货'!I:I</f>
        <v>0</v>
      </c>
      <c r="J8764" s="2" vm="1" t="e">
        <f>_xlfn._xlws.FILTER(辅助信息!D:D,辅助信息!G:G=G8764)</f>
        <v>#VALUE!</v>
      </c>
    </row>
    <row r="8765" spans="1:10">
      <c r="A8765" s="2">
        <f>'[1]2025年已发货'!A:A</f>
        <v>0</v>
      </c>
      <c r="B8765" s="2">
        <f>'[1]2025年已发货'!B:B</f>
        <v>0</v>
      </c>
      <c r="C8765" s="2">
        <f>'[1]2025年已发货'!C:C</f>
        <v>0</v>
      </c>
      <c r="D8765" s="2">
        <f>'[1]2025年已发货'!D:D</f>
        <v>0</v>
      </c>
      <c r="E8765" s="2">
        <f>'[1]2025年已发货'!E:E</f>
        <v>0</v>
      </c>
      <c r="F8765" s="4">
        <f>'[1]2025年已发货'!F:F</f>
        <v>0</v>
      </c>
      <c r="G8765" s="2">
        <f>'[1]2025年已发货'!G:G</f>
        <v>0</v>
      </c>
      <c r="H8765" s="2">
        <f>'[1]2025年已发货'!H:H</f>
        <v>0</v>
      </c>
      <c r="I8765" s="2">
        <f>'[1]2025年已发货'!I:I</f>
        <v>0</v>
      </c>
      <c r="J8765" s="2" vm="1" t="e">
        <f>_xlfn._xlws.FILTER(辅助信息!D:D,辅助信息!G:G=G8765)</f>
        <v>#VALUE!</v>
      </c>
    </row>
    <row r="8766" spans="1:10">
      <c r="A8766" s="2">
        <f>'[1]2025年已发货'!A:A</f>
        <v>0</v>
      </c>
      <c r="B8766" s="2">
        <f>'[1]2025年已发货'!B:B</f>
        <v>0</v>
      </c>
      <c r="C8766" s="2">
        <f>'[1]2025年已发货'!C:C</f>
        <v>0</v>
      </c>
      <c r="D8766" s="2">
        <f>'[1]2025年已发货'!D:D</f>
        <v>0</v>
      </c>
      <c r="E8766" s="2">
        <f>'[1]2025年已发货'!E:E</f>
        <v>0</v>
      </c>
      <c r="F8766" s="4">
        <f>'[1]2025年已发货'!F:F</f>
        <v>0</v>
      </c>
      <c r="G8766" s="2">
        <f>'[1]2025年已发货'!G:G</f>
        <v>0</v>
      </c>
      <c r="H8766" s="2">
        <f>'[1]2025年已发货'!H:H</f>
        <v>0</v>
      </c>
      <c r="I8766" s="2">
        <f>'[1]2025年已发货'!I:I</f>
        <v>0</v>
      </c>
      <c r="J8766" s="2" vm="1" t="e">
        <f>_xlfn._xlws.FILTER(辅助信息!D:D,辅助信息!G:G=G8766)</f>
        <v>#VALUE!</v>
      </c>
    </row>
    <row r="8767" spans="1:10">
      <c r="A8767" s="2">
        <f>'[1]2025年已发货'!A:A</f>
        <v>0</v>
      </c>
      <c r="B8767" s="2">
        <f>'[1]2025年已发货'!B:B</f>
        <v>0</v>
      </c>
      <c r="C8767" s="2">
        <f>'[1]2025年已发货'!C:C</f>
        <v>0</v>
      </c>
      <c r="D8767" s="2">
        <f>'[1]2025年已发货'!D:D</f>
        <v>0</v>
      </c>
      <c r="E8767" s="2">
        <f>'[1]2025年已发货'!E:E</f>
        <v>0</v>
      </c>
      <c r="F8767" s="4">
        <f>'[1]2025年已发货'!F:F</f>
        <v>0</v>
      </c>
      <c r="G8767" s="2">
        <f>'[1]2025年已发货'!G:G</f>
        <v>0</v>
      </c>
      <c r="H8767" s="2">
        <f>'[1]2025年已发货'!H:H</f>
        <v>0</v>
      </c>
      <c r="I8767" s="2">
        <f>'[1]2025年已发货'!I:I</f>
        <v>0</v>
      </c>
      <c r="J8767" s="2" vm="1" t="e">
        <f>_xlfn._xlws.FILTER(辅助信息!D:D,辅助信息!G:G=G8767)</f>
        <v>#VALUE!</v>
      </c>
    </row>
    <row r="8768" spans="1:10">
      <c r="A8768" s="2">
        <f>'[1]2025年已发货'!A:A</f>
        <v>0</v>
      </c>
      <c r="B8768" s="2">
        <f>'[1]2025年已发货'!B:B</f>
        <v>0</v>
      </c>
      <c r="C8768" s="2">
        <f>'[1]2025年已发货'!C:C</f>
        <v>0</v>
      </c>
      <c r="D8768" s="2">
        <f>'[1]2025年已发货'!D:D</f>
        <v>0</v>
      </c>
      <c r="E8768" s="2">
        <f>'[1]2025年已发货'!E:E</f>
        <v>0</v>
      </c>
      <c r="F8768" s="4">
        <f>'[1]2025年已发货'!F:F</f>
        <v>0</v>
      </c>
      <c r="G8768" s="2">
        <f>'[1]2025年已发货'!G:G</f>
        <v>0</v>
      </c>
      <c r="H8768" s="2">
        <f>'[1]2025年已发货'!H:H</f>
        <v>0</v>
      </c>
      <c r="I8768" s="2">
        <f>'[1]2025年已发货'!I:I</f>
        <v>0</v>
      </c>
      <c r="J8768" s="2" vm="1" t="e">
        <f>_xlfn._xlws.FILTER(辅助信息!D:D,辅助信息!G:G=G8768)</f>
        <v>#VALUE!</v>
      </c>
    </row>
    <row r="8769" spans="1:10">
      <c r="A8769" s="2">
        <f>'[1]2025年已发货'!A:A</f>
        <v>0</v>
      </c>
      <c r="B8769" s="2">
        <f>'[1]2025年已发货'!B:B</f>
        <v>0</v>
      </c>
      <c r="C8769" s="2">
        <f>'[1]2025年已发货'!C:C</f>
        <v>0</v>
      </c>
      <c r="D8769" s="2">
        <f>'[1]2025年已发货'!D:D</f>
        <v>0</v>
      </c>
      <c r="E8769" s="2">
        <f>'[1]2025年已发货'!E:E</f>
        <v>0</v>
      </c>
      <c r="F8769" s="4">
        <f>'[1]2025年已发货'!F:F</f>
        <v>0</v>
      </c>
      <c r="G8769" s="2">
        <f>'[1]2025年已发货'!G:G</f>
        <v>0</v>
      </c>
      <c r="H8769" s="2">
        <f>'[1]2025年已发货'!H:H</f>
        <v>0</v>
      </c>
      <c r="I8769" s="2">
        <f>'[1]2025年已发货'!I:I</f>
        <v>0</v>
      </c>
      <c r="J8769" s="2" vm="1" t="e">
        <f>_xlfn._xlws.FILTER(辅助信息!D:D,辅助信息!G:G=G8769)</f>
        <v>#VALUE!</v>
      </c>
    </row>
    <row r="8770" spans="1:10">
      <c r="A8770" s="2">
        <f>'[1]2025年已发货'!A:A</f>
        <v>0</v>
      </c>
      <c r="B8770" s="2">
        <f>'[1]2025年已发货'!B:B</f>
        <v>0</v>
      </c>
      <c r="C8770" s="2">
        <f>'[1]2025年已发货'!C:C</f>
        <v>0</v>
      </c>
      <c r="D8770" s="2">
        <f>'[1]2025年已发货'!D:D</f>
        <v>0</v>
      </c>
      <c r="E8770" s="2">
        <f>'[1]2025年已发货'!E:E</f>
        <v>0</v>
      </c>
      <c r="F8770" s="4">
        <f>'[1]2025年已发货'!F:F</f>
        <v>0</v>
      </c>
      <c r="G8770" s="2">
        <f>'[1]2025年已发货'!G:G</f>
        <v>0</v>
      </c>
      <c r="H8770" s="2">
        <f>'[1]2025年已发货'!H:H</f>
        <v>0</v>
      </c>
      <c r="I8770" s="2">
        <f>'[1]2025年已发货'!I:I</f>
        <v>0</v>
      </c>
      <c r="J8770" s="2" vm="1" t="e">
        <f>_xlfn._xlws.FILTER(辅助信息!D:D,辅助信息!G:G=G8770)</f>
        <v>#VALUE!</v>
      </c>
    </row>
    <row r="8771" spans="1:10">
      <c r="A8771" s="2">
        <f>'[1]2025年已发货'!A:A</f>
        <v>0</v>
      </c>
      <c r="B8771" s="2">
        <f>'[1]2025年已发货'!B:B</f>
        <v>0</v>
      </c>
      <c r="C8771" s="2">
        <f>'[1]2025年已发货'!C:C</f>
        <v>0</v>
      </c>
      <c r="D8771" s="2">
        <f>'[1]2025年已发货'!D:D</f>
        <v>0</v>
      </c>
      <c r="E8771" s="2">
        <f>'[1]2025年已发货'!E:E</f>
        <v>0</v>
      </c>
      <c r="F8771" s="4">
        <f>'[1]2025年已发货'!F:F</f>
        <v>0</v>
      </c>
      <c r="G8771" s="2">
        <f>'[1]2025年已发货'!G:G</f>
        <v>0</v>
      </c>
      <c r="H8771" s="2">
        <f>'[1]2025年已发货'!H:H</f>
        <v>0</v>
      </c>
      <c r="I8771" s="2">
        <f>'[1]2025年已发货'!I:I</f>
        <v>0</v>
      </c>
      <c r="J8771" s="2" vm="1" t="e">
        <f>_xlfn._xlws.FILTER(辅助信息!D:D,辅助信息!G:G=G8771)</f>
        <v>#VALUE!</v>
      </c>
    </row>
    <row r="8772" spans="1:10">
      <c r="A8772" s="2">
        <f>'[1]2025年已发货'!A:A</f>
        <v>0</v>
      </c>
      <c r="B8772" s="2">
        <f>'[1]2025年已发货'!B:B</f>
        <v>0</v>
      </c>
      <c r="C8772" s="2">
        <f>'[1]2025年已发货'!C:C</f>
        <v>0</v>
      </c>
      <c r="D8772" s="2">
        <f>'[1]2025年已发货'!D:D</f>
        <v>0</v>
      </c>
      <c r="E8772" s="2">
        <f>'[1]2025年已发货'!E:E</f>
        <v>0</v>
      </c>
      <c r="F8772" s="4">
        <f>'[1]2025年已发货'!F:F</f>
        <v>0</v>
      </c>
      <c r="G8772" s="2">
        <f>'[1]2025年已发货'!G:G</f>
        <v>0</v>
      </c>
      <c r="H8772" s="2">
        <f>'[1]2025年已发货'!H:H</f>
        <v>0</v>
      </c>
      <c r="I8772" s="2">
        <f>'[1]2025年已发货'!I:I</f>
        <v>0</v>
      </c>
      <c r="J8772" s="2" vm="1" t="e">
        <f>_xlfn._xlws.FILTER(辅助信息!D:D,辅助信息!G:G=G8772)</f>
        <v>#VALUE!</v>
      </c>
    </row>
    <row r="8773" spans="1:10">
      <c r="A8773" s="2">
        <f>'[1]2025年已发货'!A:A</f>
        <v>0</v>
      </c>
      <c r="B8773" s="2">
        <f>'[1]2025年已发货'!B:B</f>
        <v>0</v>
      </c>
      <c r="C8773" s="2">
        <f>'[1]2025年已发货'!C:C</f>
        <v>0</v>
      </c>
      <c r="D8773" s="2">
        <f>'[1]2025年已发货'!D:D</f>
        <v>0</v>
      </c>
      <c r="E8773" s="2">
        <f>'[1]2025年已发货'!E:E</f>
        <v>0</v>
      </c>
      <c r="F8773" s="4">
        <f>'[1]2025年已发货'!F:F</f>
        <v>0</v>
      </c>
      <c r="G8773" s="2">
        <f>'[1]2025年已发货'!G:G</f>
        <v>0</v>
      </c>
      <c r="H8773" s="2">
        <f>'[1]2025年已发货'!H:H</f>
        <v>0</v>
      </c>
      <c r="I8773" s="2">
        <f>'[1]2025年已发货'!I:I</f>
        <v>0</v>
      </c>
      <c r="J8773" s="2" vm="1" t="e">
        <f>_xlfn._xlws.FILTER(辅助信息!D:D,辅助信息!G:G=G8773)</f>
        <v>#VALUE!</v>
      </c>
    </row>
    <row r="8774" spans="1:10">
      <c r="A8774" s="2">
        <f>'[1]2025年已发货'!A:A</f>
        <v>0</v>
      </c>
      <c r="B8774" s="2">
        <f>'[1]2025年已发货'!B:B</f>
        <v>0</v>
      </c>
      <c r="C8774" s="2">
        <f>'[1]2025年已发货'!C:C</f>
        <v>0</v>
      </c>
      <c r="D8774" s="2">
        <f>'[1]2025年已发货'!D:D</f>
        <v>0</v>
      </c>
      <c r="E8774" s="2">
        <f>'[1]2025年已发货'!E:E</f>
        <v>0</v>
      </c>
      <c r="F8774" s="4">
        <f>'[1]2025年已发货'!F:F</f>
        <v>0</v>
      </c>
      <c r="G8774" s="2">
        <f>'[1]2025年已发货'!G:G</f>
        <v>0</v>
      </c>
      <c r="H8774" s="2">
        <f>'[1]2025年已发货'!H:H</f>
        <v>0</v>
      </c>
      <c r="I8774" s="2">
        <f>'[1]2025年已发货'!I:I</f>
        <v>0</v>
      </c>
      <c r="J8774" s="2" vm="1" t="e">
        <f>_xlfn._xlws.FILTER(辅助信息!D:D,辅助信息!G:G=G8774)</f>
        <v>#VALUE!</v>
      </c>
    </row>
    <row r="8775" spans="1:10">
      <c r="A8775" s="2">
        <f>'[1]2025年已发货'!A:A</f>
        <v>0</v>
      </c>
      <c r="B8775" s="2">
        <f>'[1]2025年已发货'!B:B</f>
        <v>0</v>
      </c>
      <c r="C8775" s="2">
        <f>'[1]2025年已发货'!C:C</f>
        <v>0</v>
      </c>
      <c r="D8775" s="2">
        <f>'[1]2025年已发货'!D:D</f>
        <v>0</v>
      </c>
      <c r="E8775" s="2">
        <f>'[1]2025年已发货'!E:E</f>
        <v>0</v>
      </c>
      <c r="F8775" s="4">
        <f>'[1]2025年已发货'!F:F</f>
        <v>0</v>
      </c>
      <c r="G8775" s="2">
        <f>'[1]2025年已发货'!G:G</f>
        <v>0</v>
      </c>
      <c r="H8775" s="2">
        <f>'[1]2025年已发货'!H:H</f>
        <v>0</v>
      </c>
      <c r="I8775" s="2">
        <f>'[1]2025年已发货'!I:I</f>
        <v>0</v>
      </c>
      <c r="J8775" s="2" vm="1" t="e">
        <f>_xlfn._xlws.FILTER(辅助信息!D:D,辅助信息!G:G=G8775)</f>
        <v>#VALUE!</v>
      </c>
    </row>
    <row r="8776" spans="1:10">
      <c r="A8776" s="2">
        <f>'[1]2025年已发货'!A:A</f>
        <v>0</v>
      </c>
      <c r="B8776" s="2">
        <f>'[1]2025年已发货'!B:B</f>
        <v>0</v>
      </c>
      <c r="C8776" s="2">
        <f>'[1]2025年已发货'!C:C</f>
        <v>0</v>
      </c>
      <c r="D8776" s="2">
        <f>'[1]2025年已发货'!D:D</f>
        <v>0</v>
      </c>
      <c r="E8776" s="2">
        <f>'[1]2025年已发货'!E:E</f>
        <v>0</v>
      </c>
      <c r="F8776" s="4">
        <f>'[1]2025年已发货'!F:F</f>
        <v>0</v>
      </c>
      <c r="G8776" s="2">
        <f>'[1]2025年已发货'!G:G</f>
        <v>0</v>
      </c>
      <c r="H8776" s="2">
        <f>'[1]2025年已发货'!H:H</f>
        <v>0</v>
      </c>
      <c r="I8776" s="2">
        <f>'[1]2025年已发货'!I:I</f>
        <v>0</v>
      </c>
      <c r="J8776" s="2" vm="1" t="e">
        <f>_xlfn._xlws.FILTER(辅助信息!D:D,辅助信息!G:G=G8776)</f>
        <v>#VALUE!</v>
      </c>
    </row>
    <row r="8777" spans="1:10">
      <c r="A8777" s="2">
        <f>'[1]2025年已发货'!A:A</f>
        <v>0</v>
      </c>
      <c r="B8777" s="2">
        <f>'[1]2025年已发货'!B:B</f>
        <v>0</v>
      </c>
      <c r="C8777" s="2">
        <f>'[1]2025年已发货'!C:C</f>
        <v>0</v>
      </c>
      <c r="D8777" s="2">
        <f>'[1]2025年已发货'!D:D</f>
        <v>0</v>
      </c>
      <c r="E8777" s="2">
        <f>'[1]2025年已发货'!E:E</f>
        <v>0</v>
      </c>
      <c r="F8777" s="4">
        <f>'[1]2025年已发货'!F:F</f>
        <v>0</v>
      </c>
      <c r="G8777" s="2">
        <f>'[1]2025年已发货'!G:G</f>
        <v>0</v>
      </c>
      <c r="H8777" s="2">
        <f>'[1]2025年已发货'!H:H</f>
        <v>0</v>
      </c>
      <c r="I8777" s="2">
        <f>'[1]2025年已发货'!I:I</f>
        <v>0</v>
      </c>
      <c r="J8777" s="2" vm="1" t="e">
        <f>_xlfn._xlws.FILTER(辅助信息!D:D,辅助信息!G:G=G8777)</f>
        <v>#VALUE!</v>
      </c>
    </row>
    <row r="8778" spans="1:10">
      <c r="A8778" s="2">
        <f>'[1]2025年已发货'!A:A</f>
        <v>0</v>
      </c>
      <c r="B8778" s="2">
        <f>'[1]2025年已发货'!B:B</f>
        <v>0</v>
      </c>
      <c r="C8778" s="2">
        <f>'[1]2025年已发货'!C:C</f>
        <v>0</v>
      </c>
      <c r="D8778" s="2">
        <f>'[1]2025年已发货'!D:D</f>
        <v>0</v>
      </c>
      <c r="E8778" s="2">
        <f>'[1]2025年已发货'!E:E</f>
        <v>0</v>
      </c>
      <c r="F8778" s="4">
        <f>'[1]2025年已发货'!F:F</f>
        <v>0</v>
      </c>
      <c r="G8778" s="2">
        <f>'[1]2025年已发货'!G:G</f>
        <v>0</v>
      </c>
      <c r="H8778" s="2">
        <f>'[1]2025年已发货'!H:H</f>
        <v>0</v>
      </c>
      <c r="I8778" s="2">
        <f>'[1]2025年已发货'!I:I</f>
        <v>0</v>
      </c>
      <c r="J8778" s="2" vm="1" t="e">
        <f>_xlfn._xlws.FILTER(辅助信息!D:D,辅助信息!G:G=G8778)</f>
        <v>#VALUE!</v>
      </c>
    </row>
    <row r="8779" spans="1:10">
      <c r="A8779" s="2">
        <f>'[1]2025年已发货'!A:A</f>
        <v>0</v>
      </c>
      <c r="B8779" s="2">
        <f>'[1]2025年已发货'!B:B</f>
        <v>0</v>
      </c>
      <c r="C8779" s="2">
        <f>'[1]2025年已发货'!C:C</f>
        <v>0</v>
      </c>
      <c r="D8779" s="2">
        <f>'[1]2025年已发货'!D:D</f>
        <v>0</v>
      </c>
      <c r="E8779" s="2">
        <f>'[1]2025年已发货'!E:E</f>
        <v>0</v>
      </c>
      <c r="F8779" s="4">
        <f>'[1]2025年已发货'!F:F</f>
        <v>0</v>
      </c>
      <c r="G8779" s="2">
        <f>'[1]2025年已发货'!G:G</f>
        <v>0</v>
      </c>
      <c r="H8779" s="2">
        <f>'[1]2025年已发货'!H:H</f>
        <v>0</v>
      </c>
      <c r="I8779" s="2">
        <f>'[1]2025年已发货'!I:I</f>
        <v>0</v>
      </c>
      <c r="J8779" s="2" vm="1" t="e">
        <f>_xlfn._xlws.FILTER(辅助信息!D:D,辅助信息!G:G=G8779)</f>
        <v>#VALUE!</v>
      </c>
    </row>
    <row r="8780" spans="1:10">
      <c r="A8780" s="2">
        <f>'[1]2025年已发货'!A:A</f>
        <v>0</v>
      </c>
      <c r="B8780" s="2">
        <f>'[1]2025年已发货'!B:B</f>
        <v>0</v>
      </c>
      <c r="C8780" s="2">
        <f>'[1]2025年已发货'!C:C</f>
        <v>0</v>
      </c>
      <c r="D8780" s="2">
        <f>'[1]2025年已发货'!D:D</f>
        <v>0</v>
      </c>
      <c r="E8780" s="2">
        <f>'[1]2025年已发货'!E:E</f>
        <v>0</v>
      </c>
      <c r="F8780" s="4">
        <f>'[1]2025年已发货'!F:F</f>
        <v>0</v>
      </c>
      <c r="G8780" s="2">
        <f>'[1]2025年已发货'!G:G</f>
        <v>0</v>
      </c>
      <c r="H8780" s="2">
        <f>'[1]2025年已发货'!H:H</f>
        <v>0</v>
      </c>
      <c r="I8780" s="2">
        <f>'[1]2025年已发货'!I:I</f>
        <v>0</v>
      </c>
      <c r="J8780" s="2" vm="1" t="e">
        <f>_xlfn._xlws.FILTER(辅助信息!D:D,辅助信息!G:G=G8780)</f>
        <v>#VALUE!</v>
      </c>
    </row>
    <row r="8781" spans="1:10">
      <c r="A8781" s="2">
        <f>'[1]2025年已发货'!A:A</f>
        <v>0</v>
      </c>
      <c r="B8781" s="2">
        <f>'[1]2025年已发货'!B:B</f>
        <v>0</v>
      </c>
      <c r="C8781" s="2">
        <f>'[1]2025年已发货'!C:C</f>
        <v>0</v>
      </c>
      <c r="D8781" s="2">
        <f>'[1]2025年已发货'!D:D</f>
        <v>0</v>
      </c>
      <c r="E8781" s="2">
        <f>'[1]2025年已发货'!E:E</f>
        <v>0</v>
      </c>
      <c r="F8781" s="4">
        <f>'[1]2025年已发货'!F:F</f>
        <v>0</v>
      </c>
      <c r="G8781" s="2">
        <f>'[1]2025年已发货'!G:G</f>
        <v>0</v>
      </c>
      <c r="H8781" s="2">
        <f>'[1]2025年已发货'!H:H</f>
        <v>0</v>
      </c>
      <c r="I8781" s="2">
        <f>'[1]2025年已发货'!I:I</f>
        <v>0</v>
      </c>
      <c r="J8781" s="2" vm="1" t="e">
        <f>_xlfn._xlws.FILTER(辅助信息!D:D,辅助信息!G:G=G8781)</f>
        <v>#VALUE!</v>
      </c>
    </row>
    <row r="8782" spans="1:10">
      <c r="A8782" s="2">
        <f>'[1]2025年已发货'!A:A</f>
        <v>0</v>
      </c>
      <c r="B8782" s="2">
        <f>'[1]2025年已发货'!B:B</f>
        <v>0</v>
      </c>
      <c r="C8782" s="2">
        <f>'[1]2025年已发货'!C:C</f>
        <v>0</v>
      </c>
      <c r="D8782" s="2">
        <f>'[1]2025年已发货'!D:D</f>
        <v>0</v>
      </c>
      <c r="E8782" s="2">
        <f>'[1]2025年已发货'!E:E</f>
        <v>0</v>
      </c>
      <c r="F8782" s="4">
        <f>'[1]2025年已发货'!F:F</f>
        <v>0</v>
      </c>
      <c r="G8782" s="2">
        <f>'[1]2025年已发货'!G:G</f>
        <v>0</v>
      </c>
      <c r="H8782" s="2">
        <f>'[1]2025年已发货'!H:H</f>
        <v>0</v>
      </c>
      <c r="I8782" s="2">
        <f>'[1]2025年已发货'!I:I</f>
        <v>0</v>
      </c>
      <c r="J8782" s="2" vm="1" t="e">
        <f>_xlfn._xlws.FILTER(辅助信息!D:D,辅助信息!G:G=G8782)</f>
        <v>#VALUE!</v>
      </c>
    </row>
    <row r="8783" spans="1:10">
      <c r="A8783" s="2">
        <f>'[1]2025年已发货'!A:A</f>
        <v>0</v>
      </c>
      <c r="B8783" s="2">
        <f>'[1]2025年已发货'!B:B</f>
        <v>0</v>
      </c>
      <c r="C8783" s="2">
        <f>'[1]2025年已发货'!C:C</f>
        <v>0</v>
      </c>
      <c r="D8783" s="2">
        <f>'[1]2025年已发货'!D:D</f>
        <v>0</v>
      </c>
      <c r="E8783" s="2">
        <f>'[1]2025年已发货'!E:E</f>
        <v>0</v>
      </c>
      <c r="F8783" s="4">
        <f>'[1]2025年已发货'!F:F</f>
        <v>0</v>
      </c>
      <c r="G8783" s="2">
        <f>'[1]2025年已发货'!G:G</f>
        <v>0</v>
      </c>
      <c r="H8783" s="2">
        <f>'[1]2025年已发货'!H:H</f>
        <v>0</v>
      </c>
      <c r="I8783" s="2">
        <f>'[1]2025年已发货'!I:I</f>
        <v>0</v>
      </c>
      <c r="J8783" s="2" vm="1" t="e">
        <f>_xlfn._xlws.FILTER(辅助信息!D:D,辅助信息!G:G=G8783)</f>
        <v>#VALUE!</v>
      </c>
    </row>
    <row r="8784" spans="1:10">
      <c r="A8784" s="2">
        <f>'[1]2025年已发货'!A:A</f>
        <v>0</v>
      </c>
      <c r="B8784" s="2">
        <f>'[1]2025年已发货'!B:B</f>
        <v>0</v>
      </c>
      <c r="C8784" s="2">
        <f>'[1]2025年已发货'!C:C</f>
        <v>0</v>
      </c>
      <c r="D8784" s="2">
        <f>'[1]2025年已发货'!D:D</f>
        <v>0</v>
      </c>
      <c r="E8784" s="2">
        <f>'[1]2025年已发货'!E:E</f>
        <v>0</v>
      </c>
      <c r="F8784" s="4">
        <f>'[1]2025年已发货'!F:F</f>
        <v>0</v>
      </c>
      <c r="G8784" s="2">
        <f>'[1]2025年已发货'!G:G</f>
        <v>0</v>
      </c>
      <c r="H8784" s="2">
        <f>'[1]2025年已发货'!H:H</f>
        <v>0</v>
      </c>
      <c r="I8784" s="2">
        <f>'[1]2025年已发货'!I:I</f>
        <v>0</v>
      </c>
      <c r="J8784" s="2" vm="1" t="e">
        <f>_xlfn._xlws.FILTER(辅助信息!D:D,辅助信息!G:G=G8784)</f>
        <v>#VALUE!</v>
      </c>
    </row>
    <row r="8785" spans="1:10">
      <c r="A8785" s="2">
        <f>'[1]2025年已发货'!A:A</f>
        <v>0</v>
      </c>
      <c r="B8785" s="2">
        <f>'[1]2025年已发货'!B:B</f>
        <v>0</v>
      </c>
      <c r="C8785" s="2">
        <f>'[1]2025年已发货'!C:C</f>
        <v>0</v>
      </c>
      <c r="D8785" s="2">
        <f>'[1]2025年已发货'!D:D</f>
        <v>0</v>
      </c>
      <c r="E8785" s="2">
        <f>'[1]2025年已发货'!E:E</f>
        <v>0</v>
      </c>
      <c r="F8785" s="4">
        <f>'[1]2025年已发货'!F:F</f>
        <v>0</v>
      </c>
      <c r="G8785" s="2">
        <f>'[1]2025年已发货'!G:G</f>
        <v>0</v>
      </c>
      <c r="H8785" s="2">
        <f>'[1]2025年已发货'!H:H</f>
        <v>0</v>
      </c>
      <c r="I8785" s="2">
        <f>'[1]2025年已发货'!I:I</f>
        <v>0</v>
      </c>
      <c r="J8785" s="2" vm="1" t="e">
        <f>_xlfn._xlws.FILTER(辅助信息!D:D,辅助信息!G:G=G8785)</f>
        <v>#VALUE!</v>
      </c>
    </row>
    <row r="8786" spans="1:10">
      <c r="A8786" s="2">
        <f>'[1]2025年已发货'!A:A</f>
        <v>0</v>
      </c>
      <c r="B8786" s="2">
        <f>'[1]2025年已发货'!B:B</f>
        <v>0</v>
      </c>
      <c r="C8786" s="2">
        <f>'[1]2025年已发货'!C:C</f>
        <v>0</v>
      </c>
      <c r="D8786" s="2">
        <f>'[1]2025年已发货'!D:D</f>
        <v>0</v>
      </c>
      <c r="E8786" s="2">
        <f>'[1]2025年已发货'!E:E</f>
        <v>0</v>
      </c>
      <c r="F8786" s="4">
        <f>'[1]2025年已发货'!F:F</f>
        <v>0</v>
      </c>
      <c r="G8786" s="2">
        <f>'[1]2025年已发货'!G:G</f>
        <v>0</v>
      </c>
      <c r="H8786" s="2">
        <f>'[1]2025年已发货'!H:H</f>
        <v>0</v>
      </c>
      <c r="I8786" s="2">
        <f>'[1]2025年已发货'!I:I</f>
        <v>0</v>
      </c>
      <c r="J8786" s="2" vm="1" t="e">
        <f>_xlfn._xlws.FILTER(辅助信息!D:D,辅助信息!G:G=G8786)</f>
        <v>#VALUE!</v>
      </c>
    </row>
    <row r="8787" spans="1:10">
      <c r="A8787" s="2">
        <f>'[1]2025年已发货'!A:A</f>
        <v>0</v>
      </c>
      <c r="B8787" s="2">
        <f>'[1]2025年已发货'!B:B</f>
        <v>0</v>
      </c>
      <c r="C8787" s="2">
        <f>'[1]2025年已发货'!C:C</f>
        <v>0</v>
      </c>
      <c r="D8787" s="2">
        <f>'[1]2025年已发货'!D:D</f>
        <v>0</v>
      </c>
      <c r="E8787" s="2">
        <f>'[1]2025年已发货'!E:E</f>
        <v>0</v>
      </c>
      <c r="F8787" s="4">
        <f>'[1]2025年已发货'!F:F</f>
        <v>0</v>
      </c>
      <c r="G8787" s="2">
        <f>'[1]2025年已发货'!G:G</f>
        <v>0</v>
      </c>
      <c r="H8787" s="2">
        <f>'[1]2025年已发货'!H:H</f>
        <v>0</v>
      </c>
      <c r="I8787" s="2">
        <f>'[1]2025年已发货'!I:I</f>
        <v>0</v>
      </c>
      <c r="J8787" s="2" vm="1" t="e">
        <f>_xlfn._xlws.FILTER(辅助信息!D:D,辅助信息!G:G=G8787)</f>
        <v>#VALUE!</v>
      </c>
    </row>
    <row r="8788" spans="1:10">
      <c r="A8788" s="2">
        <f>'[1]2025年已发货'!A:A</f>
        <v>0</v>
      </c>
      <c r="B8788" s="2">
        <f>'[1]2025年已发货'!B:B</f>
        <v>0</v>
      </c>
      <c r="C8788" s="2">
        <f>'[1]2025年已发货'!C:C</f>
        <v>0</v>
      </c>
      <c r="D8788" s="2">
        <f>'[1]2025年已发货'!D:D</f>
        <v>0</v>
      </c>
      <c r="E8788" s="2">
        <f>'[1]2025年已发货'!E:E</f>
        <v>0</v>
      </c>
      <c r="F8788" s="4">
        <f>'[1]2025年已发货'!F:F</f>
        <v>0</v>
      </c>
      <c r="G8788" s="2">
        <f>'[1]2025年已发货'!G:G</f>
        <v>0</v>
      </c>
      <c r="H8788" s="2">
        <f>'[1]2025年已发货'!H:H</f>
        <v>0</v>
      </c>
      <c r="I8788" s="2">
        <f>'[1]2025年已发货'!I:I</f>
        <v>0</v>
      </c>
      <c r="J8788" s="2" vm="1" t="e">
        <f>_xlfn._xlws.FILTER(辅助信息!D:D,辅助信息!G:G=G8788)</f>
        <v>#VALUE!</v>
      </c>
    </row>
    <row r="8789" spans="1:10">
      <c r="A8789" s="2">
        <f>'[1]2025年已发货'!A:A</f>
        <v>0</v>
      </c>
      <c r="B8789" s="2">
        <f>'[1]2025年已发货'!B:B</f>
        <v>0</v>
      </c>
      <c r="C8789" s="2">
        <f>'[1]2025年已发货'!C:C</f>
        <v>0</v>
      </c>
      <c r="D8789" s="2">
        <f>'[1]2025年已发货'!D:D</f>
        <v>0</v>
      </c>
      <c r="E8789" s="2">
        <f>'[1]2025年已发货'!E:E</f>
        <v>0</v>
      </c>
      <c r="F8789" s="4">
        <f>'[1]2025年已发货'!F:F</f>
        <v>0</v>
      </c>
      <c r="G8789" s="2">
        <f>'[1]2025年已发货'!G:G</f>
        <v>0</v>
      </c>
      <c r="H8789" s="2">
        <f>'[1]2025年已发货'!H:H</f>
        <v>0</v>
      </c>
      <c r="I8789" s="2">
        <f>'[1]2025年已发货'!I:I</f>
        <v>0</v>
      </c>
      <c r="J8789" s="2" vm="1" t="e">
        <f>_xlfn._xlws.FILTER(辅助信息!D:D,辅助信息!G:G=G8789)</f>
        <v>#VALUE!</v>
      </c>
    </row>
    <row r="8790" spans="1:10">
      <c r="A8790" s="2">
        <f>'[1]2025年已发货'!A:A</f>
        <v>0</v>
      </c>
      <c r="B8790" s="2">
        <f>'[1]2025年已发货'!B:B</f>
        <v>0</v>
      </c>
      <c r="C8790" s="2">
        <f>'[1]2025年已发货'!C:C</f>
        <v>0</v>
      </c>
      <c r="D8790" s="2">
        <f>'[1]2025年已发货'!D:D</f>
        <v>0</v>
      </c>
      <c r="E8790" s="2">
        <f>'[1]2025年已发货'!E:E</f>
        <v>0</v>
      </c>
      <c r="F8790" s="4">
        <f>'[1]2025年已发货'!F:F</f>
        <v>0</v>
      </c>
      <c r="G8790" s="2">
        <f>'[1]2025年已发货'!G:G</f>
        <v>0</v>
      </c>
      <c r="H8790" s="2">
        <f>'[1]2025年已发货'!H:H</f>
        <v>0</v>
      </c>
      <c r="I8790" s="2">
        <f>'[1]2025年已发货'!I:I</f>
        <v>0</v>
      </c>
      <c r="J8790" s="2" vm="1" t="e">
        <f>_xlfn._xlws.FILTER(辅助信息!D:D,辅助信息!G:G=G8790)</f>
        <v>#VALUE!</v>
      </c>
    </row>
    <row r="8791" spans="1:10">
      <c r="A8791" s="2">
        <f>'[1]2025年已发货'!A:A</f>
        <v>0</v>
      </c>
      <c r="B8791" s="2">
        <f>'[1]2025年已发货'!B:B</f>
        <v>0</v>
      </c>
      <c r="C8791" s="2">
        <f>'[1]2025年已发货'!C:C</f>
        <v>0</v>
      </c>
      <c r="D8791" s="2">
        <f>'[1]2025年已发货'!D:D</f>
        <v>0</v>
      </c>
      <c r="E8791" s="2">
        <f>'[1]2025年已发货'!E:E</f>
        <v>0</v>
      </c>
      <c r="F8791" s="4">
        <f>'[1]2025年已发货'!F:F</f>
        <v>0</v>
      </c>
      <c r="G8791" s="2">
        <f>'[1]2025年已发货'!G:G</f>
        <v>0</v>
      </c>
      <c r="H8791" s="2">
        <f>'[1]2025年已发货'!H:H</f>
        <v>0</v>
      </c>
      <c r="I8791" s="2">
        <f>'[1]2025年已发货'!I:I</f>
        <v>0</v>
      </c>
      <c r="J8791" s="2" vm="1" t="e">
        <f>_xlfn._xlws.FILTER(辅助信息!D:D,辅助信息!G:G=G8791)</f>
        <v>#VALUE!</v>
      </c>
    </row>
    <row r="8792" spans="1:10">
      <c r="A8792" s="2">
        <f>'[1]2025年已发货'!A:A</f>
        <v>0</v>
      </c>
      <c r="B8792" s="2">
        <f>'[1]2025年已发货'!B:B</f>
        <v>0</v>
      </c>
      <c r="C8792" s="2">
        <f>'[1]2025年已发货'!C:C</f>
        <v>0</v>
      </c>
      <c r="D8792" s="2">
        <f>'[1]2025年已发货'!D:D</f>
        <v>0</v>
      </c>
      <c r="E8792" s="2">
        <f>'[1]2025年已发货'!E:E</f>
        <v>0</v>
      </c>
      <c r="F8792" s="4">
        <f>'[1]2025年已发货'!F:F</f>
        <v>0</v>
      </c>
      <c r="G8792" s="2">
        <f>'[1]2025年已发货'!G:G</f>
        <v>0</v>
      </c>
      <c r="H8792" s="2">
        <f>'[1]2025年已发货'!H:H</f>
        <v>0</v>
      </c>
      <c r="I8792" s="2">
        <f>'[1]2025年已发货'!I:I</f>
        <v>0</v>
      </c>
      <c r="J8792" s="2" vm="1" t="e">
        <f>_xlfn._xlws.FILTER(辅助信息!D:D,辅助信息!G:G=G8792)</f>
        <v>#VALUE!</v>
      </c>
    </row>
    <row r="8793" spans="1:10">
      <c r="A8793" s="2">
        <f>'[1]2025年已发货'!A:A</f>
        <v>0</v>
      </c>
      <c r="B8793" s="2">
        <f>'[1]2025年已发货'!B:B</f>
        <v>0</v>
      </c>
      <c r="C8793" s="2">
        <f>'[1]2025年已发货'!C:C</f>
        <v>0</v>
      </c>
      <c r="D8793" s="2">
        <f>'[1]2025年已发货'!D:D</f>
        <v>0</v>
      </c>
      <c r="E8793" s="2">
        <f>'[1]2025年已发货'!E:E</f>
        <v>0</v>
      </c>
      <c r="F8793" s="4">
        <f>'[1]2025年已发货'!F:F</f>
        <v>0</v>
      </c>
      <c r="G8793" s="2">
        <f>'[1]2025年已发货'!G:G</f>
        <v>0</v>
      </c>
      <c r="H8793" s="2">
        <f>'[1]2025年已发货'!H:H</f>
        <v>0</v>
      </c>
      <c r="I8793" s="2">
        <f>'[1]2025年已发货'!I:I</f>
        <v>0</v>
      </c>
      <c r="J8793" s="2" vm="1" t="e">
        <f>_xlfn._xlws.FILTER(辅助信息!D:D,辅助信息!G:G=G8793)</f>
        <v>#VALUE!</v>
      </c>
    </row>
    <row r="8794" spans="1:10">
      <c r="A8794" s="2">
        <f>'[1]2025年已发货'!A:A</f>
        <v>0</v>
      </c>
      <c r="B8794" s="2">
        <f>'[1]2025年已发货'!B:B</f>
        <v>0</v>
      </c>
      <c r="C8794" s="2">
        <f>'[1]2025年已发货'!C:C</f>
        <v>0</v>
      </c>
      <c r="D8794" s="2">
        <f>'[1]2025年已发货'!D:D</f>
        <v>0</v>
      </c>
      <c r="E8794" s="2">
        <f>'[1]2025年已发货'!E:E</f>
        <v>0</v>
      </c>
      <c r="F8794" s="4">
        <f>'[1]2025年已发货'!F:F</f>
        <v>0</v>
      </c>
      <c r="G8794" s="2">
        <f>'[1]2025年已发货'!G:G</f>
        <v>0</v>
      </c>
      <c r="H8794" s="2">
        <f>'[1]2025年已发货'!H:H</f>
        <v>0</v>
      </c>
      <c r="I8794" s="2">
        <f>'[1]2025年已发货'!I:I</f>
        <v>0</v>
      </c>
      <c r="J8794" s="2" vm="1" t="e">
        <f>_xlfn._xlws.FILTER(辅助信息!D:D,辅助信息!G:G=G8794)</f>
        <v>#VALUE!</v>
      </c>
    </row>
    <row r="8795" spans="1:10">
      <c r="A8795" s="2">
        <f>'[1]2025年已发货'!A:A</f>
        <v>0</v>
      </c>
      <c r="B8795" s="2">
        <f>'[1]2025年已发货'!B:B</f>
        <v>0</v>
      </c>
      <c r="C8795" s="2">
        <f>'[1]2025年已发货'!C:C</f>
        <v>0</v>
      </c>
      <c r="D8795" s="2">
        <f>'[1]2025年已发货'!D:D</f>
        <v>0</v>
      </c>
      <c r="E8795" s="2">
        <f>'[1]2025年已发货'!E:E</f>
        <v>0</v>
      </c>
      <c r="F8795" s="4">
        <f>'[1]2025年已发货'!F:F</f>
        <v>0</v>
      </c>
      <c r="G8795" s="2">
        <f>'[1]2025年已发货'!G:G</f>
        <v>0</v>
      </c>
      <c r="H8795" s="2">
        <f>'[1]2025年已发货'!H:H</f>
        <v>0</v>
      </c>
      <c r="I8795" s="2">
        <f>'[1]2025年已发货'!I:I</f>
        <v>0</v>
      </c>
      <c r="J8795" s="2" vm="1" t="e">
        <f>_xlfn._xlws.FILTER(辅助信息!D:D,辅助信息!G:G=G8795)</f>
        <v>#VALUE!</v>
      </c>
    </row>
    <row r="8796" spans="1:10">
      <c r="A8796" s="2">
        <f>'[1]2025年已发货'!A:A</f>
        <v>0</v>
      </c>
      <c r="B8796" s="2">
        <f>'[1]2025年已发货'!B:B</f>
        <v>0</v>
      </c>
      <c r="C8796" s="2">
        <f>'[1]2025年已发货'!C:C</f>
        <v>0</v>
      </c>
      <c r="D8796" s="2">
        <f>'[1]2025年已发货'!D:D</f>
        <v>0</v>
      </c>
      <c r="E8796" s="2">
        <f>'[1]2025年已发货'!E:E</f>
        <v>0</v>
      </c>
      <c r="F8796" s="4">
        <f>'[1]2025年已发货'!F:F</f>
        <v>0</v>
      </c>
      <c r="G8796" s="2">
        <f>'[1]2025年已发货'!G:G</f>
        <v>0</v>
      </c>
      <c r="H8796" s="2">
        <f>'[1]2025年已发货'!H:H</f>
        <v>0</v>
      </c>
      <c r="I8796" s="2">
        <f>'[1]2025年已发货'!I:I</f>
        <v>0</v>
      </c>
      <c r="J8796" s="2" vm="1" t="e">
        <f>_xlfn._xlws.FILTER(辅助信息!D:D,辅助信息!G:G=G8796)</f>
        <v>#VALUE!</v>
      </c>
    </row>
    <row r="8797" spans="1:10">
      <c r="A8797" s="2">
        <f>'[1]2025年已发货'!A:A</f>
        <v>0</v>
      </c>
      <c r="B8797" s="2">
        <f>'[1]2025年已发货'!B:B</f>
        <v>0</v>
      </c>
      <c r="C8797" s="2">
        <f>'[1]2025年已发货'!C:C</f>
        <v>0</v>
      </c>
      <c r="D8797" s="2">
        <f>'[1]2025年已发货'!D:D</f>
        <v>0</v>
      </c>
      <c r="E8797" s="2">
        <f>'[1]2025年已发货'!E:E</f>
        <v>0</v>
      </c>
      <c r="F8797" s="4">
        <f>'[1]2025年已发货'!F:F</f>
        <v>0</v>
      </c>
      <c r="G8797" s="2">
        <f>'[1]2025年已发货'!G:G</f>
        <v>0</v>
      </c>
      <c r="H8797" s="2">
        <f>'[1]2025年已发货'!H:H</f>
        <v>0</v>
      </c>
      <c r="I8797" s="2">
        <f>'[1]2025年已发货'!I:I</f>
        <v>0</v>
      </c>
      <c r="J8797" s="2" vm="1" t="e">
        <f>_xlfn._xlws.FILTER(辅助信息!D:D,辅助信息!G:G=G8797)</f>
        <v>#VALUE!</v>
      </c>
    </row>
    <row r="8798" spans="1:10">
      <c r="A8798" s="2">
        <f>'[1]2025年已发货'!A:A</f>
        <v>0</v>
      </c>
      <c r="B8798" s="2">
        <f>'[1]2025年已发货'!B:B</f>
        <v>0</v>
      </c>
      <c r="C8798" s="2">
        <f>'[1]2025年已发货'!C:C</f>
        <v>0</v>
      </c>
      <c r="D8798" s="2">
        <f>'[1]2025年已发货'!D:D</f>
        <v>0</v>
      </c>
      <c r="E8798" s="2">
        <f>'[1]2025年已发货'!E:E</f>
        <v>0</v>
      </c>
      <c r="F8798" s="4">
        <f>'[1]2025年已发货'!F:F</f>
        <v>0</v>
      </c>
      <c r="G8798" s="2">
        <f>'[1]2025年已发货'!G:G</f>
        <v>0</v>
      </c>
      <c r="H8798" s="2">
        <f>'[1]2025年已发货'!H:H</f>
        <v>0</v>
      </c>
      <c r="I8798" s="2">
        <f>'[1]2025年已发货'!I:I</f>
        <v>0</v>
      </c>
      <c r="J8798" s="2" vm="1" t="e">
        <f>_xlfn._xlws.FILTER(辅助信息!D:D,辅助信息!G:G=G8798)</f>
        <v>#VALUE!</v>
      </c>
    </row>
    <row r="8799" spans="1:10">
      <c r="A8799" s="2">
        <f>'[1]2025年已发货'!A:A</f>
        <v>0</v>
      </c>
      <c r="B8799" s="2">
        <f>'[1]2025年已发货'!B:B</f>
        <v>0</v>
      </c>
      <c r="C8799" s="2">
        <f>'[1]2025年已发货'!C:C</f>
        <v>0</v>
      </c>
      <c r="D8799" s="2">
        <f>'[1]2025年已发货'!D:D</f>
        <v>0</v>
      </c>
      <c r="E8799" s="2">
        <f>'[1]2025年已发货'!E:E</f>
        <v>0</v>
      </c>
      <c r="F8799" s="4">
        <f>'[1]2025年已发货'!F:F</f>
        <v>0</v>
      </c>
      <c r="G8799" s="2">
        <f>'[1]2025年已发货'!G:G</f>
        <v>0</v>
      </c>
      <c r="H8799" s="2">
        <f>'[1]2025年已发货'!H:H</f>
        <v>0</v>
      </c>
      <c r="I8799" s="2">
        <f>'[1]2025年已发货'!I:I</f>
        <v>0</v>
      </c>
      <c r="J8799" s="2" vm="1" t="e">
        <f>_xlfn._xlws.FILTER(辅助信息!D:D,辅助信息!G:G=G8799)</f>
        <v>#VALUE!</v>
      </c>
    </row>
    <row r="8800" spans="1:10">
      <c r="A8800" s="2">
        <f>'[1]2025年已发货'!A:A</f>
        <v>0</v>
      </c>
      <c r="B8800" s="2">
        <f>'[1]2025年已发货'!B:B</f>
        <v>0</v>
      </c>
      <c r="C8800" s="2">
        <f>'[1]2025年已发货'!C:C</f>
        <v>0</v>
      </c>
      <c r="D8800" s="2">
        <f>'[1]2025年已发货'!D:D</f>
        <v>0</v>
      </c>
      <c r="E8800" s="2">
        <f>'[1]2025年已发货'!E:E</f>
        <v>0</v>
      </c>
      <c r="F8800" s="4">
        <f>'[1]2025年已发货'!F:F</f>
        <v>0</v>
      </c>
      <c r="G8800" s="2">
        <f>'[1]2025年已发货'!G:G</f>
        <v>0</v>
      </c>
      <c r="H8800" s="2">
        <f>'[1]2025年已发货'!H:H</f>
        <v>0</v>
      </c>
      <c r="I8800" s="2">
        <f>'[1]2025年已发货'!I:I</f>
        <v>0</v>
      </c>
      <c r="J8800" s="2" vm="1" t="e">
        <f>_xlfn._xlws.FILTER(辅助信息!D:D,辅助信息!G:G=G8800)</f>
        <v>#VALUE!</v>
      </c>
    </row>
    <row r="8801" spans="1:10">
      <c r="A8801" s="2">
        <f>'[1]2025年已发货'!A:A</f>
        <v>0</v>
      </c>
      <c r="B8801" s="2">
        <f>'[1]2025年已发货'!B:B</f>
        <v>0</v>
      </c>
      <c r="C8801" s="2">
        <f>'[1]2025年已发货'!C:C</f>
        <v>0</v>
      </c>
      <c r="D8801" s="2">
        <f>'[1]2025年已发货'!D:D</f>
        <v>0</v>
      </c>
      <c r="E8801" s="2">
        <f>'[1]2025年已发货'!E:E</f>
        <v>0</v>
      </c>
      <c r="F8801" s="4">
        <f>'[1]2025年已发货'!F:F</f>
        <v>0</v>
      </c>
      <c r="G8801" s="2">
        <f>'[1]2025年已发货'!G:G</f>
        <v>0</v>
      </c>
      <c r="H8801" s="2">
        <f>'[1]2025年已发货'!H:H</f>
        <v>0</v>
      </c>
      <c r="I8801" s="2">
        <f>'[1]2025年已发货'!I:I</f>
        <v>0</v>
      </c>
      <c r="J8801" s="2" vm="1" t="e">
        <f>_xlfn._xlws.FILTER(辅助信息!D:D,辅助信息!G:G=G8801)</f>
        <v>#VALUE!</v>
      </c>
    </row>
    <row r="8802" spans="1:10">
      <c r="A8802" s="2">
        <f>'[1]2025年已发货'!A:A</f>
        <v>0</v>
      </c>
      <c r="B8802" s="2">
        <f>'[1]2025年已发货'!B:B</f>
        <v>0</v>
      </c>
      <c r="C8802" s="2">
        <f>'[1]2025年已发货'!C:C</f>
        <v>0</v>
      </c>
      <c r="D8802" s="2">
        <f>'[1]2025年已发货'!D:D</f>
        <v>0</v>
      </c>
      <c r="E8802" s="2">
        <f>'[1]2025年已发货'!E:E</f>
        <v>0</v>
      </c>
      <c r="F8802" s="4">
        <f>'[1]2025年已发货'!F:F</f>
        <v>0</v>
      </c>
      <c r="G8802" s="2">
        <f>'[1]2025年已发货'!G:G</f>
        <v>0</v>
      </c>
      <c r="H8802" s="2">
        <f>'[1]2025年已发货'!H:H</f>
        <v>0</v>
      </c>
      <c r="I8802" s="2">
        <f>'[1]2025年已发货'!I:I</f>
        <v>0</v>
      </c>
      <c r="J8802" s="2" vm="1" t="e">
        <f>_xlfn._xlws.FILTER(辅助信息!D:D,辅助信息!G:G=G8802)</f>
        <v>#VALUE!</v>
      </c>
    </row>
    <row r="8803" spans="1:10">
      <c r="A8803" s="2">
        <f>'[1]2025年已发货'!A:A</f>
        <v>0</v>
      </c>
      <c r="B8803" s="2">
        <f>'[1]2025年已发货'!B:B</f>
        <v>0</v>
      </c>
      <c r="C8803" s="2">
        <f>'[1]2025年已发货'!C:C</f>
        <v>0</v>
      </c>
      <c r="D8803" s="2">
        <f>'[1]2025年已发货'!D:D</f>
        <v>0</v>
      </c>
      <c r="E8803" s="2">
        <f>'[1]2025年已发货'!E:E</f>
        <v>0</v>
      </c>
      <c r="F8803" s="4">
        <f>'[1]2025年已发货'!F:F</f>
        <v>0</v>
      </c>
      <c r="G8803" s="2">
        <f>'[1]2025年已发货'!G:G</f>
        <v>0</v>
      </c>
      <c r="H8803" s="2">
        <f>'[1]2025年已发货'!H:H</f>
        <v>0</v>
      </c>
      <c r="I8803" s="2">
        <f>'[1]2025年已发货'!I:I</f>
        <v>0</v>
      </c>
      <c r="J8803" s="2" vm="1" t="e">
        <f>_xlfn._xlws.FILTER(辅助信息!D:D,辅助信息!G:G=G8803)</f>
        <v>#VALUE!</v>
      </c>
    </row>
    <row r="8804" spans="1:10">
      <c r="A8804" s="2">
        <f>'[1]2025年已发货'!A:A</f>
        <v>0</v>
      </c>
      <c r="B8804" s="2">
        <f>'[1]2025年已发货'!B:B</f>
        <v>0</v>
      </c>
      <c r="C8804" s="2">
        <f>'[1]2025年已发货'!C:C</f>
        <v>0</v>
      </c>
      <c r="D8804" s="2">
        <f>'[1]2025年已发货'!D:D</f>
        <v>0</v>
      </c>
      <c r="E8804" s="2">
        <f>'[1]2025年已发货'!E:E</f>
        <v>0</v>
      </c>
      <c r="F8804" s="4">
        <f>'[1]2025年已发货'!F:F</f>
        <v>0</v>
      </c>
      <c r="G8804" s="2">
        <f>'[1]2025年已发货'!G:G</f>
        <v>0</v>
      </c>
      <c r="H8804" s="2">
        <f>'[1]2025年已发货'!H:H</f>
        <v>0</v>
      </c>
      <c r="I8804" s="2">
        <f>'[1]2025年已发货'!I:I</f>
        <v>0</v>
      </c>
      <c r="J8804" s="2" vm="1" t="e">
        <f>_xlfn._xlws.FILTER(辅助信息!D:D,辅助信息!G:G=G8804)</f>
        <v>#VALUE!</v>
      </c>
    </row>
    <row r="8805" spans="1:10">
      <c r="A8805" s="2">
        <f>'[1]2025年已发货'!A:A</f>
        <v>0</v>
      </c>
      <c r="B8805" s="2">
        <f>'[1]2025年已发货'!B:B</f>
        <v>0</v>
      </c>
      <c r="C8805" s="2">
        <f>'[1]2025年已发货'!C:C</f>
        <v>0</v>
      </c>
      <c r="D8805" s="2">
        <f>'[1]2025年已发货'!D:D</f>
        <v>0</v>
      </c>
      <c r="E8805" s="2">
        <f>'[1]2025年已发货'!E:E</f>
        <v>0</v>
      </c>
      <c r="F8805" s="4">
        <f>'[1]2025年已发货'!F:F</f>
        <v>0</v>
      </c>
      <c r="G8805" s="2">
        <f>'[1]2025年已发货'!G:G</f>
        <v>0</v>
      </c>
      <c r="H8805" s="2">
        <f>'[1]2025年已发货'!H:H</f>
        <v>0</v>
      </c>
      <c r="I8805" s="2">
        <f>'[1]2025年已发货'!I:I</f>
        <v>0</v>
      </c>
      <c r="J8805" s="2" vm="1" t="e">
        <f>_xlfn._xlws.FILTER(辅助信息!D:D,辅助信息!G:G=G8805)</f>
        <v>#VALUE!</v>
      </c>
    </row>
    <row r="8806" spans="1:10">
      <c r="A8806" s="2">
        <f>'[1]2025年已发货'!A:A</f>
        <v>0</v>
      </c>
      <c r="B8806" s="2">
        <f>'[1]2025年已发货'!B:B</f>
        <v>0</v>
      </c>
      <c r="C8806" s="2">
        <f>'[1]2025年已发货'!C:C</f>
        <v>0</v>
      </c>
      <c r="D8806" s="2">
        <f>'[1]2025年已发货'!D:D</f>
        <v>0</v>
      </c>
      <c r="E8806" s="2">
        <f>'[1]2025年已发货'!E:E</f>
        <v>0</v>
      </c>
      <c r="F8806" s="4">
        <f>'[1]2025年已发货'!F:F</f>
        <v>0</v>
      </c>
      <c r="G8806" s="2">
        <f>'[1]2025年已发货'!G:G</f>
        <v>0</v>
      </c>
      <c r="H8806" s="2">
        <f>'[1]2025年已发货'!H:H</f>
        <v>0</v>
      </c>
      <c r="I8806" s="2">
        <f>'[1]2025年已发货'!I:I</f>
        <v>0</v>
      </c>
      <c r="J8806" s="2" vm="1" t="e">
        <f>_xlfn._xlws.FILTER(辅助信息!D:D,辅助信息!G:G=G8806)</f>
        <v>#VALUE!</v>
      </c>
    </row>
    <row r="8807" spans="1:10">
      <c r="A8807" s="2">
        <f>'[1]2025年已发货'!A:A</f>
        <v>0</v>
      </c>
      <c r="B8807" s="2">
        <f>'[1]2025年已发货'!B:B</f>
        <v>0</v>
      </c>
      <c r="C8807" s="2">
        <f>'[1]2025年已发货'!C:C</f>
        <v>0</v>
      </c>
      <c r="D8807" s="2">
        <f>'[1]2025年已发货'!D:D</f>
        <v>0</v>
      </c>
      <c r="E8807" s="2">
        <f>'[1]2025年已发货'!E:E</f>
        <v>0</v>
      </c>
      <c r="F8807" s="4">
        <f>'[1]2025年已发货'!F:F</f>
        <v>0</v>
      </c>
      <c r="G8807" s="2">
        <f>'[1]2025年已发货'!G:G</f>
        <v>0</v>
      </c>
      <c r="H8807" s="2">
        <f>'[1]2025年已发货'!H:H</f>
        <v>0</v>
      </c>
      <c r="I8807" s="2">
        <f>'[1]2025年已发货'!I:I</f>
        <v>0</v>
      </c>
      <c r="J8807" s="2" vm="1" t="e">
        <f>_xlfn._xlws.FILTER(辅助信息!D:D,辅助信息!G:G=G8807)</f>
        <v>#VALUE!</v>
      </c>
    </row>
    <row r="8808" spans="1:10">
      <c r="A8808" s="2">
        <f>'[1]2025年已发货'!A:A</f>
        <v>0</v>
      </c>
      <c r="B8808" s="2">
        <f>'[1]2025年已发货'!B:B</f>
        <v>0</v>
      </c>
      <c r="C8808" s="2">
        <f>'[1]2025年已发货'!C:C</f>
        <v>0</v>
      </c>
      <c r="D8808" s="2">
        <f>'[1]2025年已发货'!D:D</f>
        <v>0</v>
      </c>
      <c r="E8808" s="2">
        <f>'[1]2025年已发货'!E:E</f>
        <v>0</v>
      </c>
      <c r="F8808" s="4">
        <f>'[1]2025年已发货'!F:F</f>
        <v>0</v>
      </c>
      <c r="G8808" s="2">
        <f>'[1]2025年已发货'!G:G</f>
        <v>0</v>
      </c>
      <c r="H8808" s="2">
        <f>'[1]2025年已发货'!H:H</f>
        <v>0</v>
      </c>
      <c r="I8808" s="2">
        <f>'[1]2025年已发货'!I:I</f>
        <v>0</v>
      </c>
      <c r="J8808" s="2" vm="1" t="e">
        <f>_xlfn._xlws.FILTER(辅助信息!D:D,辅助信息!G:G=G8808)</f>
        <v>#VALUE!</v>
      </c>
    </row>
    <row r="8809" spans="1:10">
      <c r="A8809" s="2">
        <f>'[1]2025年已发货'!A:A</f>
        <v>0</v>
      </c>
      <c r="B8809" s="2">
        <f>'[1]2025年已发货'!B:B</f>
        <v>0</v>
      </c>
      <c r="C8809" s="2">
        <f>'[1]2025年已发货'!C:C</f>
        <v>0</v>
      </c>
      <c r="D8809" s="2">
        <f>'[1]2025年已发货'!D:D</f>
        <v>0</v>
      </c>
      <c r="E8809" s="2">
        <f>'[1]2025年已发货'!E:E</f>
        <v>0</v>
      </c>
      <c r="F8809" s="4">
        <f>'[1]2025年已发货'!F:F</f>
        <v>0</v>
      </c>
      <c r="G8809" s="2">
        <f>'[1]2025年已发货'!G:G</f>
        <v>0</v>
      </c>
      <c r="H8809" s="2">
        <f>'[1]2025年已发货'!H:H</f>
        <v>0</v>
      </c>
      <c r="I8809" s="2">
        <f>'[1]2025年已发货'!I:I</f>
        <v>0</v>
      </c>
      <c r="J8809" s="2" vm="1" t="e">
        <f>_xlfn._xlws.FILTER(辅助信息!D:D,辅助信息!G:G=G8809)</f>
        <v>#VALUE!</v>
      </c>
    </row>
    <row r="8810" spans="1:10">
      <c r="A8810" s="2">
        <f>'[1]2025年已发货'!A:A</f>
        <v>0</v>
      </c>
      <c r="B8810" s="2">
        <f>'[1]2025年已发货'!B:B</f>
        <v>0</v>
      </c>
      <c r="C8810" s="2">
        <f>'[1]2025年已发货'!C:C</f>
        <v>0</v>
      </c>
      <c r="D8810" s="2">
        <f>'[1]2025年已发货'!D:D</f>
        <v>0</v>
      </c>
      <c r="E8810" s="2">
        <f>'[1]2025年已发货'!E:E</f>
        <v>0</v>
      </c>
      <c r="F8810" s="4">
        <f>'[1]2025年已发货'!F:F</f>
        <v>0</v>
      </c>
      <c r="G8810" s="2">
        <f>'[1]2025年已发货'!G:G</f>
        <v>0</v>
      </c>
      <c r="H8810" s="2">
        <f>'[1]2025年已发货'!H:H</f>
        <v>0</v>
      </c>
      <c r="I8810" s="2">
        <f>'[1]2025年已发货'!I:I</f>
        <v>0</v>
      </c>
      <c r="J8810" s="2" vm="1" t="e">
        <f>_xlfn._xlws.FILTER(辅助信息!D:D,辅助信息!G:G=G8810)</f>
        <v>#VALUE!</v>
      </c>
    </row>
    <row r="8811" spans="1:10">
      <c r="A8811" s="2">
        <f>'[1]2025年已发货'!A:A</f>
        <v>0</v>
      </c>
      <c r="B8811" s="2">
        <f>'[1]2025年已发货'!B:B</f>
        <v>0</v>
      </c>
      <c r="C8811" s="2">
        <f>'[1]2025年已发货'!C:C</f>
        <v>0</v>
      </c>
      <c r="D8811" s="2">
        <f>'[1]2025年已发货'!D:D</f>
        <v>0</v>
      </c>
      <c r="E8811" s="2">
        <f>'[1]2025年已发货'!E:E</f>
        <v>0</v>
      </c>
      <c r="F8811" s="4">
        <f>'[1]2025年已发货'!F:F</f>
        <v>0</v>
      </c>
      <c r="G8811" s="2">
        <f>'[1]2025年已发货'!G:G</f>
        <v>0</v>
      </c>
      <c r="H8811" s="2">
        <f>'[1]2025年已发货'!H:H</f>
        <v>0</v>
      </c>
      <c r="I8811" s="2">
        <f>'[1]2025年已发货'!I:I</f>
        <v>0</v>
      </c>
      <c r="J8811" s="2" vm="1" t="e">
        <f>_xlfn._xlws.FILTER(辅助信息!D:D,辅助信息!G:G=G8811)</f>
        <v>#VALUE!</v>
      </c>
    </row>
    <row r="8812" spans="1:10">
      <c r="A8812" s="2">
        <f>'[1]2025年已发货'!A:A</f>
        <v>0</v>
      </c>
      <c r="B8812" s="2">
        <f>'[1]2025年已发货'!B:B</f>
        <v>0</v>
      </c>
      <c r="C8812" s="2">
        <f>'[1]2025年已发货'!C:C</f>
        <v>0</v>
      </c>
      <c r="D8812" s="2">
        <f>'[1]2025年已发货'!D:D</f>
        <v>0</v>
      </c>
      <c r="E8812" s="2">
        <f>'[1]2025年已发货'!E:E</f>
        <v>0</v>
      </c>
      <c r="F8812" s="4">
        <f>'[1]2025年已发货'!F:F</f>
        <v>0</v>
      </c>
      <c r="G8812" s="2">
        <f>'[1]2025年已发货'!G:G</f>
        <v>0</v>
      </c>
      <c r="H8812" s="2">
        <f>'[1]2025年已发货'!H:H</f>
        <v>0</v>
      </c>
      <c r="I8812" s="2">
        <f>'[1]2025年已发货'!I:I</f>
        <v>0</v>
      </c>
      <c r="J8812" s="2" vm="1" t="e">
        <f>_xlfn._xlws.FILTER(辅助信息!D:D,辅助信息!G:G=G8812)</f>
        <v>#VALUE!</v>
      </c>
    </row>
    <row r="8813" spans="1:10">
      <c r="A8813" s="2">
        <f>'[1]2025年已发货'!A:A</f>
        <v>0</v>
      </c>
      <c r="B8813" s="2">
        <f>'[1]2025年已发货'!B:B</f>
        <v>0</v>
      </c>
      <c r="C8813" s="2">
        <f>'[1]2025年已发货'!C:C</f>
        <v>0</v>
      </c>
      <c r="D8813" s="2">
        <f>'[1]2025年已发货'!D:D</f>
        <v>0</v>
      </c>
      <c r="E8813" s="2">
        <f>'[1]2025年已发货'!E:E</f>
        <v>0</v>
      </c>
      <c r="F8813" s="4">
        <f>'[1]2025年已发货'!F:F</f>
        <v>0</v>
      </c>
      <c r="G8813" s="2">
        <f>'[1]2025年已发货'!G:G</f>
        <v>0</v>
      </c>
      <c r="H8813" s="2">
        <f>'[1]2025年已发货'!H:H</f>
        <v>0</v>
      </c>
      <c r="I8813" s="2">
        <f>'[1]2025年已发货'!I:I</f>
        <v>0</v>
      </c>
      <c r="J8813" s="2" vm="1" t="e">
        <f>_xlfn._xlws.FILTER(辅助信息!D:D,辅助信息!G:G=G8813)</f>
        <v>#VALUE!</v>
      </c>
    </row>
    <row r="8814" spans="1:10">
      <c r="A8814" s="2">
        <f>'[1]2025年已发货'!A:A</f>
        <v>0</v>
      </c>
      <c r="B8814" s="2">
        <f>'[1]2025年已发货'!B:B</f>
        <v>0</v>
      </c>
      <c r="C8814" s="2">
        <f>'[1]2025年已发货'!C:C</f>
        <v>0</v>
      </c>
      <c r="D8814" s="2">
        <f>'[1]2025年已发货'!D:D</f>
        <v>0</v>
      </c>
      <c r="E8814" s="2">
        <f>'[1]2025年已发货'!E:E</f>
        <v>0</v>
      </c>
      <c r="F8814" s="4">
        <f>'[1]2025年已发货'!F:F</f>
        <v>0</v>
      </c>
      <c r="G8814" s="2">
        <f>'[1]2025年已发货'!G:G</f>
        <v>0</v>
      </c>
      <c r="H8814" s="2">
        <f>'[1]2025年已发货'!H:H</f>
        <v>0</v>
      </c>
      <c r="I8814" s="2">
        <f>'[1]2025年已发货'!I:I</f>
        <v>0</v>
      </c>
      <c r="J8814" s="2" vm="1" t="e">
        <f>_xlfn._xlws.FILTER(辅助信息!D:D,辅助信息!G:G=G8814)</f>
        <v>#VALUE!</v>
      </c>
    </row>
    <row r="8815" spans="1:10">
      <c r="A8815" s="2">
        <f>'[1]2025年已发货'!A:A</f>
        <v>0</v>
      </c>
      <c r="B8815" s="2">
        <f>'[1]2025年已发货'!B:B</f>
        <v>0</v>
      </c>
      <c r="C8815" s="2">
        <f>'[1]2025年已发货'!C:C</f>
        <v>0</v>
      </c>
      <c r="D8815" s="2">
        <f>'[1]2025年已发货'!D:D</f>
        <v>0</v>
      </c>
      <c r="E8815" s="2">
        <f>'[1]2025年已发货'!E:E</f>
        <v>0</v>
      </c>
      <c r="F8815" s="4">
        <f>'[1]2025年已发货'!F:F</f>
        <v>0</v>
      </c>
      <c r="G8815" s="2">
        <f>'[1]2025年已发货'!G:G</f>
        <v>0</v>
      </c>
      <c r="H8815" s="2">
        <f>'[1]2025年已发货'!H:H</f>
        <v>0</v>
      </c>
      <c r="I8815" s="2">
        <f>'[1]2025年已发货'!I:I</f>
        <v>0</v>
      </c>
      <c r="J8815" s="2" vm="1" t="e">
        <f>_xlfn._xlws.FILTER(辅助信息!D:D,辅助信息!G:G=G8815)</f>
        <v>#VALUE!</v>
      </c>
    </row>
    <row r="8816" spans="1:10">
      <c r="A8816" s="2">
        <f>'[1]2025年已发货'!A:A</f>
        <v>0</v>
      </c>
      <c r="B8816" s="2">
        <f>'[1]2025年已发货'!B:B</f>
        <v>0</v>
      </c>
      <c r="C8816" s="2">
        <f>'[1]2025年已发货'!C:C</f>
        <v>0</v>
      </c>
      <c r="D8816" s="2">
        <f>'[1]2025年已发货'!D:D</f>
        <v>0</v>
      </c>
      <c r="E8816" s="2">
        <f>'[1]2025年已发货'!E:E</f>
        <v>0</v>
      </c>
      <c r="F8816" s="4">
        <f>'[1]2025年已发货'!F:F</f>
        <v>0</v>
      </c>
      <c r="G8816" s="2">
        <f>'[1]2025年已发货'!G:G</f>
        <v>0</v>
      </c>
      <c r="H8816" s="2">
        <f>'[1]2025年已发货'!H:H</f>
        <v>0</v>
      </c>
      <c r="I8816" s="2">
        <f>'[1]2025年已发货'!I:I</f>
        <v>0</v>
      </c>
      <c r="J8816" s="2" vm="1" t="e">
        <f>_xlfn._xlws.FILTER(辅助信息!D:D,辅助信息!G:G=G8816)</f>
        <v>#VALUE!</v>
      </c>
    </row>
    <row r="8817" spans="1:10">
      <c r="A8817" s="2">
        <f>'[1]2025年已发货'!A:A</f>
        <v>0</v>
      </c>
      <c r="B8817" s="2">
        <f>'[1]2025年已发货'!B:B</f>
        <v>0</v>
      </c>
      <c r="C8817" s="2">
        <f>'[1]2025年已发货'!C:C</f>
        <v>0</v>
      </c>
      <c r="D8817" s="2">
        <f>'[1]2025年已发货'!D:D</f>
        <v>0</v>
      </c>
      <c r="E8817" s="2">
        <f>'[1]2025年已发货'!E:E</f>
        <v>0</v>
      </c>
      <c r="F8817" s="4">
        <f>'[1]2025年已发货'!F:F</f>
        <v>0</v>
      </c>
      <c r="G8817" s="2">
        <f>'[1]2025年已发货'!G:G</f>
        <v>0</v>
      </c>
      <c r="H8817" s="2">
        <f>'[1]2025年已发货'!H:H</f>
        <v>0</v>
      </c>
      <c r="I8817" s="2">
        <f>'[1]2025年已发货'!I:I</f>
        <v>0</v>
      </c>
      <c r="J8817" s="2" vm="1" t="e">
        <f>_xlfn._xlws.FILTER(辅助信息!D:D,辅助信息!G:G=G8817)</f>
        <v>#VALUE!</v>
      </c>
    </row>
    <row r="8818" spans="1:10">
      <c r="A8818" s="2">
        <f>'[1]2025年已发货'!A:A</f>
        <v>0</v>
      </c>
      <c r="B8818" s="2">
        <f>'[1]2025年已发货'!B:B</f>
        <v>0</v>
      </c>
      <c r="C8818" s="2">
        <f>'[1]2025年已发货'!C:C</f>
        <v>0</v>
      </c>
      <c r="D8818" s="2">
        <f>'[1]2025年已发货'!D:D</f>
        <v>0</v>
      </c>
      <c r="E8818" s="2">
        <f>'[1]2025年已发货'!E:E</f>
        <v>0</v>
      </c>
      <c r="F8818" s="4">
        <f>'[1]2025年已发货'!F:F</f>
        <v>0</v>
      </c>
      <c r="G8818" s="2">
        <f>'[1]2025年已发货'!G:G</f>
        <v>0</v>
      </c>
      <c r="H8818" s="2">
        <f>'[1]2025年已发货'!H:H</f>
        <v>0</v>
      </c>
      <c r="I8818" s="2">
        <f>'[1]2025年已发货'!I:I</f>
        <v>0</v>
      </c>
      <c r="J8818" s="2" vm="1" t="e">
        <f>_xlfn._xlws.FILTER(辅助信息!D:D,辅助信息!G:G=G8818)</f>
        <v>#VALUE!</v>
      </c>
    </row>
    <row r="8819" spans="1:10">
      <c r="A8819" s="2">
        <f>'[1]2025年已发货'!A:A</f>
        <v>0</v>
      </c>
      <c r="B8819" s="2">
        <f>'[1]2025年已发货'!B:B</f>
        <v>0</v>
      </c>
      <c r="C8819" s="2">
        <f>'[1]2025年已发货'!C:C</f>
        <v>0</v>
      </c>
      <c r="D8819" s="2">
        <f>'[1]2025年已发货'!D:D</f>
        <v>0</v>
      </c>
      <c r="E8819" s="2">
        <f>'[1]2025年已发货'!E:E</f>
        <v>0</v>
      </c>
      <c r="F8819" s="4">
        <f>'[1]2025年已发货'!F:F</f>
        <v>0</v>
      </c>
      <c r="G8819" s="2">
        <f>'[1]2025年已发货'!G:G</f>
        <v>0</v>
      </c>
      <c r="H8819" s="2">
        <f>'[1]2025年已发货'!H:H</f>
        <v>0</v>
      </c>
      <c r="I8819" s="2">
        <f>'[1]2025年已发货'!I:I</f>
        <v>0</v>
      </c>
      <c r="J8819" s="2" vm="1" t="e">
        <f>_xlfn._xlws.FILTER(辅助信息!D:D,辅助信息!G:G=G8819)</f>
        <v>#VALUE!</v>
      </c>
    </row>
    <row r="8820" spans="1:10">
      <c r="A8820" s="2">
        <f>'[1]2025年已发货'!A:A</f>
        <v>0</v>
      </c>
      <c r="B8820" s="2">
        <f>'[1]2025年已发货'!B:B</f>
        <v>0</v>
      </c>
      <c r="C8820" s="2">
        <f>'[1]2025年已发货'!C:C</f>
        <v>0</v>
      </c>
      <c r="D8820" s="2">
        <f>'[1]2025年已发货'!D:D</f>
        <v>0</v>
      </c>
      <c r="E8820" s="2">
        <f>'[1]2025年已发货'!E:E</f>
        <v>0</v>
      </c>
      <c r="F8820" s="4">
        <f>'[1]2025年已发货'!F:F</f>
        <v>0</v>
      </c>
      <c r="G8820" s="2">
        <f>'[1]2025年已发货'!G:G</f>
        <v>0</v>
      </c>
      <c r="H8820" s="2">
        <f>'[1]2025年已发货'!H:H</f>
        <v>0</v>
      </c>
      <c r="I8820" s="2">
        <f>'[1]2025年已发货'!I:I</f>
        <v>0</v>
      </c>
      <c r="J8820" s="2" vm="1" t="e">
        <f>_xlfn._xlws.FILTER(辅助信息!D:D,辅助信息!G:G=G8820)</f>
        <v>#VALUE!</v>
      </c>
    </row>
    <row r="8821" spans="1:10">
      <c r="A8821" s="2">
        <f>'[1]2025年已发货'!A:A</f>
        <v>0</v>
      </c>
      <c r="B8821" s="2">
        <f>'[1]2025年已发货'!B:B</f>
        <v>0</v>
      </c>
      <c r="C8821" s="2">
        <f>'[1]2025年已发货'!C:C</f>
        <v>0</v>
      </c>
      <c r="D8821" s="2">
        <f>'[1]2025年已发货'!D:D</f>
        <v>0</v>
      </c>
      <c r="E8821" s="2">
        <f>'[1]2025年已发货'!E:E</f>
        <v>0</v>
      </c>
      <c r="F8821" s="4">
        <f>'[1]2025年已发货'!F:F</f>
        <v>0</v>
      </c>
      <c r="G8821" s="2">
        <f>'[1]2025年已发货'!G:G</f>
        <v>0</v>
      </c>
      <c r="H8821" s="2">
        <f>'[1]2025年已发货'!H:H</f>
        <v>0</v>
      </c>
      <c r="I8821" s="2">
        <f>'[1]2025年已发货'!I:I</f>
        <v>0</v>
      </c>
      <c r="J8821" s="2" vm="1" t="e">
        <f>_xlfn._xlws.FILTER(辅助信息!D:D,辅助信息!G:G=G8821)</f>
        <v>#VALUE!</v>
      </c>
    </row>
    <row r="8822" spans="1:10">
      <c r="A8822" s="2">
        <f>'[1]2025年已发货'!A:A</f>
        <v>0</v>
      </c>
      <c r="B8822" s="2">
        <f>'[1]2025年已发货'!B:B</f>
        <v>0</v>
      </c>
      <c r="C8822" s="2">
        <f>'[1]2025年已发货'!C:C</f>
        <v>0</v>
      </c>
      <c r="D8822" s="2">
        <f>'[1]2025年已发货'!D:D</f>
        <v>0</v>
      </c>
      <c r="E8822" s="2">
        <f>'[1]2025年已发货'!E:E</f>
        <v>0</v>
      </c>
      <c r="F8822" s="4">
        <f>'[1]2025年已发货'!F:F</f>
        <v>0</v>
      </c>
      <c r="G8822" s="2">
        <f>'[1]2025年已发货'!G:G</f>
        <v>0</v>
      </c>
      <c r="H8822" s="2">
        <f>'[1]2025年已发货'!H:H</f>
        <v>0</v>
      </c>
      <c r="I8822" s="2">
        <f>'[1]2025年已发货'!I:I</f>
        <v>0</v>
      </c>
      <c r="J8822" s="2" vm="1" t="e">
        <f>_xlfn._xlws.FILTER(辅助信息!D:D,辅助信息!G:G=G8822)</f>
        <v>#VALUE!</v>
      </c>
    </row>
    <row r="8823" spans="1:10">
      <c r="A8823" s="2">
        <f>'[1]2025年已发货'!A:A</f>
        <v>0</v>
      </c>
      <c r="B8823" s="2">
        <f>'[1]2025年已发货'!B:B</f>
        <v>0</v>
      </c>
      <c r="C8823" s="2">
        <f>'[1]2025年已发货'!C:C</f>
        <v>0</v>
      </c>
      <c r="D8823" s="2">
        <f>'[1]2025年已发货'!D:D</f>
        <v>0</v>
      </c>
      <c r="E8823" s="2">
        <f>'[1]2025年已发货'!E:E</f>
        <v>0</v>
      </c>
      <c r="F8823" s="4">
        <f>'[1]2025年已发货'!F:F</f>
        <v>0</v>
      </c>
      <c r="G8823" s="2">
        <f>'[1]2025年已发货'!G:G</f>
        <v>0</v>
      </c>
      <c r="H8823" s="2">
        <f>'[1]2025年已发货'!H:H</f>
        <v>0</v>
      </c>
      <c r="I8823" s="2">
        <f>'[1]2025年已发货'!I:I</f>
        <v>0</v>
      </c>
      <c r="J8823" s="2" vm="1" t="e">
        <f>_xlfn._xlws.FILTER(辅助信息!D:D,辅助信息!G:G=G8823)</f>
        <v>#VALUE!</v>
      </c>
    </row>
    <row r="8824" spans="1:10">
      <c r="A8824" s="2">
        <f>'[1]2025年已发货'!A:A</f>
        <v>0</v>
      </c>
      <c r="B8824" s="2">
        <f>'[1]2025年已发货'!B:B</f>
        <v>0</v>
      </c>
      <c r="C8824" s="2">
        <f>'[1]2025年已发货'!C:C</f>
        <v>0</v>
      </c>
      <c r="D8824" s="2">
        <f>'[1]2025年已发货'!D:D</f>
        <v>0</v>
      </c>
      <c r="E8824" s="2">
        <f>'[1]2025年已发货'!E:E</f>
        <v>0</v>
      </c>
      <c r="F8824" s="4">
        <f>'[1]2025年已发货'!F:F</f>
        <v>0</v>
      </c>
      <c r="G8824" s="2">
        <f>'[1]2025年已发货'!G:G</f>
        <v>0</v>
      </c>
      <c r="H8824" s="2">
        <f>'[1]2025年已发货'!H:H</f>
        <v>0</v>
      </c>
      <c r="I8824" s="2">
        <f>'[1]2025年已发货'!I:I</f>
        <v>0</v>
      </c>
      <c r="J8824" s="2" vm="1" t="e">
        <f>_xlfn._xlws.FILTER(辅助信息!D:D,辅助信息!G:G=G8824)</f>
        <v>#VALUE!</v>
      </c>
    </row>
    <row r="8825" spans="1:10">
      <c r="A8825" s="2">
        <f>'[1]2025年已发货'!A:A</f>
        <v>0</v>
      </c>
      <c r="B8825" s="2">
        <f>'[1]2025年已发货'!B:B</f>
        <v>0</v>
      </c>
      <c r="C8825" s="2">
        <f>'[1]2025年已发货'!C:C</f>
        <v>0</v>
      </c>
      <c r="D8825" s="2">
        <f>'[1]2025年已发货'!D:D</f>
        <v>0</v>
      </c>
      <c r="E8825" s="2">
        <f>'[1]2025年已发货'!E:E</f>
        <v>0</v>
      </c>
      <c r="F8825" s="4">
        <f>'[1]2025年已发货'!F:F</f>
        <v>0</v>
      </c>
      <c r="G8825" s="2">
        <f>'[1]2025年已发货'!G:G</f>
        <v>0</v>
      </c>
      <c r="H8825" s="2">
        <f>'[1]2025年已发货'!H:H</f>
        <v>0</v>
      </c>
      <c r="I8825" s="2">
        <f>'[1]2025年已发货'!I:I</f>
        <v>0</v>
      </c>
      <c r="J8825" s="2" vm="1" t="e">
        <f>_xlfn._xlws.FILTER(辅助信息!D:D,辅助信息!G:G=G8825)</f>
        <v>#VALUE!</v>
      </c>
    </row>
    <row r="8826" spans="1:10">
      <c r="A8826" s="2">
        <f>'[1]2025年已发货'!A:A</f>
        <v>0</v>
      </c>
      <c r="B8826" s="2">
        <f>'[1]2025年已发货'!B:B</f>
        <v>0</v>
      </c>
      <c r="C8826" s="2">
        <f>'[1]2025年已发货'!C:C</f>
        <v>0</v>
      </c>
      <c r="D8826" s="2">
        <f>'[1]2025年已发货'!D:D</f>
        <v>0</v>
      </c>
      <c r="E8826" s="2">
        <f>'[1]2025年已发货'!E:E</f>
        <v>0</v>
      </c>
      <c r="F8826" s="4">
        <f>'[1]2025年已发货'!F:F</f>
        <v>0</v>
      </c>
      <c r="G8826" s="2">
        <f>'[1]2025年已发货'!G:G</f>
        <v>0</v>
      </c>
      <c r="H8826" s="2">
        <f>'[1]2025年已发货'!H:H</f>
        <v>0</v>
      </c>
      <c r="I8826" s="2">
        <f>'[1]2025年已发货'!I:I</f>
        <v>0</v>
      </c>
      <c r="J8826" s="2" vm="1" t="e">
        <f>_xlfn._xlws.FILTER(辅助信息!D:D,辅助信息!G:G=G8826)</f>
        <v>#VALUE!</v>
      </c>
    </row>
    <row r="8827" spans="1:10">
      <c r="A8827" s="2">
        <f>'[1]2025年已发货'!A:A</f>
        <v>0</v>
      </c>
      <c r="B8827" s="2">
        <f>'[1]2025年已发货'!B:B</f>
        <v>0</v>
      </c>
      <c r="C8827" s="2">
        <f>'[1]2025年已发货'!C:C</f>
        <v>0</v>
      </c>
      <c r="D8827" s="2">
        <f>'[1]2025年已发货'!D:D</f>
        <v>0</v>
      </c>
      <c r="E8827" s="2">
        <f>'[1]2025年已发货'!E:E</f>
        <v>0</v>
      </c>
      <c r="F8827" s="4">
        <f>'[1]2025年已发货'!F:F</f>
        <v>0</v>
      </c>
      <c r="G8827" s="2">
        <f>'[1]2025年已发货'!G:G</f>
        <v>0</v>
      </c>
      <c r="H8827" s="2">
        <f>'[1]2025年已发货'!H:H</f>
        <v>0</v>
      </c>
      <c r="I8827" s="2">
        <f>'[1]2025年已发货'!I:I</f>
        <v>0</v>
      </c>
      <c r="J8827" s="2" vm="1" t="e">
        <f>_xlfn._xlws.FILTER(辅助信息!D:D,辅助信息!G:G=G8827)</f>
        <v>#VALUE!</v>
      </c>
    </row>
    <row r="8828" spans="1:10">
      <c r="A8828" s="2">
        <f>'[1]2025年已发货'!A:A</f>
        <v>0</v>
      </c>
      <c r="B8828" s="2">
        <f>'[1]2025年已发货'!B:B</f>
        <v>0</v>
      </c>
      <c r="C8828" s="2">
        <f>'[1]2025年已发货'!C:C</f>
        <v>0</v>
      </c>
      <c r="D8828" s="2">
        <f>'[1]2025年已发货'!D:D</f>
        <v>0</v>
      </c>
      <c r="E8828" s="2">
        <f>'[1]2025年已发货'!E:E</f>
        <v>0</v>
      </c>
      <c r="F8828" s="4">
        <f>'[1]2025年已发货'!F:F</f>
        <v>0</v>
      </c>
      <c r="G8828" s="2">
        <f>'[1]2025年已发货'!G:G</f>
        <v>0</v>
      </c>
      <c r="H8828" s="2">
        <f>'[1]2025年已发货'!H:H</f>
        <v>0</v>
      </c>
      <c r="I8828" s="2">
        <f>'[1]2025年已发货'!I:I</f>
        <v>0</v>
      </c>
      <c r="J8828" s="2" vm="1" t="e">
        <f>_xlfn._xlws.FILTER(辅助信息!D:D,辅助信息!G:G=G8828)</f>
        <v>#VALUE!</v>
      </c>
    </row>
    <row r="8829" spans="1:10">
      <c r="A8829" s="2">
        <f>'[1]2025年已发货'!A:A</f>
        <v>0</v>
      </c>
      <c r="B8829" s="2">
        <f>'[1]2025年已发货'!B:B</f>
        <v>0</v>
      </c>
      <c r="C8829" s="2">
        <f>'[1]2025年已发货'!C:C</f>
        <v>0</v>
      </c>
      <c r="D8829" s="2">
        <f>'[1]2025年已发货'!D:D</f>
        <v>0</v>
      </c>
      <c r="E8829" s="2">
        <f>'[1]2025年已发货'!E:E</f>
        <v>0</v>
      </c>
      <c r="F8829" s="4">
        <f>'[1]2025年已发货'!F:F</f>
        <v>0</v>
      </c>
      <c r="G8829" s="2">
        <f>'[1]2025年已发货'!G:G</f>
        <v>0</v>
      </c>
      <c r="H8829" s="2">
        <f>'[1]2025年已发货'!H:H</f>
        <v>0</v>
      </c>
      <c r="I8829" s="2">
        <f>'[1]2025年已发货'!I:I</f>
        <v>0</v>
      </c>
      <c r="J8829" s="2" vm="1" t="e">
        <f>_xlfn._xlws.FILTER(辅助信息!D:D,辅助信息!G:G=G8829)</f>
        <v>#VALUE!</v>
      </c>
    </row>
    <row r="8830" spans="1:10">
      <c r="A8830" s="2">
        <f>'[1]2025年已发货'!A:A</f>
        <v>0</v>
      </c>
      <c r="B8830" s="2">
        <f>'[1]2025年已发货'!B:B</f>
        <v>0</v>
      </c>
      <c r="C8830" s="2">
        <f>'[1]2025年已发货'!C:C</f>
        <v>0</v>
      </c>
      <c r="D8830" s="2">
        <f>'[1]2025年已发货'!D:D</f>
        <v>0</v>
      </c>
      <c r="E8830" s="2">
        <f>'[1]2025年已发货'!E:E</f>
        <v>0</v>
      </c>
      <c r="F8830" s="4">
        <f>'[1]2025年已发货'!F:F</f>
        <v>0</v>
      </c>
      <c r="G8830" s="2">
        <f>'[1]2025年已发货'!G:G</f>
        <v>0</v>
      </c>
      <c r="H8830" s="2">
        <f>'[1]2025年已发货'!H:H</f>
        <v>0</v>
      </c>
      <c r="I8830" s="2">
        <f>'[1]2025年已发货'!I:I</f>
        <v>0</v>
      </c>
      <c r="J8830" s="2" vm="1" t="e">
        <f>_xlfn._xlws.FILTER(辅助信息!D:D,辅助信息!G:G=G8830)</f>
        <v>#VALUE!</v>
      </c>
    </row>
    <row r="8831" spans="1:10">
      <c r="A8831" s="2">
        <f>'[1]2025年已发货'!A:A</f>
        <v>0</v>
      </c>
      <c r="B8831" s="2">
        <f>'[1]2025年已发货'!B:B</f>
        <v>0</v>
      </c>
      <c r="C8831" s="2">
        <f>'[1]2025年已发货'!C:C</f>
        <v>0</v>
      </c>
      <c r="D8831" s="2">
        <f>'[1]2025年已发货'!D:D</f>
        <v>0</v>
      </c>
      <c r="E8831" s="2">
        <f>'[1]2025年已发货'!E:E</f>
        <v>0</v>
      </c>
      <c r="F8831" s="4">
        <f>'[1]2025年已发货'!F:F</f>
        <v>0</v>
      </c>
      <c r="G8831" s="2">
        <f>'[1]2025年已发货'!G:G</f>
        <v>0</v>
      </c>
      <c r="H8831" s="2">
        <f>'[1]2025年已发货'!H:H</f>
        <v>0</v>
      </c>
      <c r="I8831" s="2">
        <f>'[1]2025年已发货'!I:I</f>
        <v>0</v>
      </c>
      <c r="J8831" s="2" vm="1" t="e">
        <f>_xlfn._xlws.FILTER(辅助信息!D:D,辅助信息!G:G=G8831)</f>
        <v>#VALUE!</v>
      </c>
    </row>
    <row r="8832" spans="1:10">
      <c r="A8832" s="2">
        <f>'[1]2025年已发货'!A:A</f>
        <v>0</v>
      </c>
      <c r="B8832" s="2">
        <f>'[1]2025年已发货'!B:B</f>
        <v>0</v>
      </c>
      <c r="C8832" s="2">
        <f>'[1]2025年已发货'!C:C</f>
        <v>0</v>
      </c>
      <c r="D8832" s="2">
        <f>'[1]2025年已发货'!D:D</f>
        <v>0</v>
      </c>
      <c r="E8832" s="2">
        <f>'[1]2025年已发货'!E:E</f>
        <v>0</v>
      </c>
      <c r="F8832" s="4">
        <f>'[1]2025年已发货'!F:F</f>
        <v>0</v>
      </c>
      <c r="G8832" s="2">
        <f>'[1]2025年已发货'!G:G</f>
        <v>0</v>
      </c>
      <c r="H8832" s="2">
        <f>'[1]2025年已发货'!H:H</f>
        <v>0</v>
      </c>
      <c r="I8832" s="2">
        <f>'[1]2025年已发货'!I:I</f>
        <v>0</v>
      </c>
      <c r="J8832" s="2" vm="1" t="e">
        <f>_xlfn._xlws.FILTER(辅助信息!D:D,辅助信息!G:G=G8832)</f>
        <v>#VALUE!</v>
      </c>
    </row>
    <row r="8833" spans="1:10">
      <c r="A8833" s="2">
        <f>'[1]2025年已发货'!A:A</f>
        <v>0</v>
      </c>
      <c r="B8833" s="2">
        <f>'[1]2025年已发货'!B:B</f>
        <v>0</v>
      </c>
      <c r="C8833" s="2">
        <f>'[1]2025年已发货'!C:C</f>
        <v>0</v>
      </c>
      <c r="D8833" s="2">
        <f>'[1]2025年已发货'!D:D</f>
        <v>0</v>
      </c>
      <c r="E8833" s="2">
        <f>'[1]2025年已发货'!E:E</f>
        <v>0</v>
      </c>
      <c r="F8833" s="4">
        <f>'[1]2025年已发货'!F:F</f>
        <v>0</v>
      </c>
      <c r="G8833" s="2">
        <f>'[1]2025年已发货'!G:G</f>
        <v>0</v>
      </c>
      <c r="H8833" s="2">
        <f>'[1]2025年已发货'!H:H</f>
        <v>0</v>
      </c>
      <c r="I8833" s="2">
        <f>'[1]2025年已发货'!I:I</f>
        <v>0</v>
      </c>
      <c r="J8833" s="2" vm="1" t="e">
        <f>_xlfn._xlws.FILTER(辅助信息!D:D,辅助信息!G:G=G8833)</f>
        <v>#VALUE!</v>
      </c>
    </row>
    <row r="8834" spans="1:10">
      <c r="A8834" s="2">
        <f>'[1]2025年已发货'!A:A</f>
        <v>0</v>
      </c>
      <c r="B8834" s="2">
        <f>'[1]2025年已发货'!B:B</f>
        <v>0</v>
      </c>
      <c r="C8834" s="2">
        <f>'[1]2025年已发货'!C:C</f>
        <v>0</v>
      </c>
      <c r="D8834" s="2">
        <f>'[1]2025年已发货'!D:D</f>
        <v>0</v>
      </c>
      <c r="E8834" s="2">
        <f>'[1]2025年已发货'!E:E</f>
        <v>0</v>
      </c>
      <c r="F8834" s="4">
        <f>'[1]2025年已发货'!F:F</f>
        <v>0</v>
      </c>
      <c r="G8834" s="2">
        <f>'[1]2025年已发货'!G:G</f>
        <v>0</v>
      </c>
      <c r="H8834" s="2">
        <f>'[1]2025年已发货'!H:H</f>
        <v>0</v>
      </c>
      <c r="I8834" s="2">
        <f>'[1]2025年已发货'!I:I</f>
        <v>0</v>
      </c>
      <c r="J8834" s="2" vm="1" t="e">
        <f>_xlfn._xlws.FILTER(辅助信息!D:D,辅助信息!G:G=G8834)</f>
        <v>#VALUE!</v>
      </c>
    </row>
    <row r="8835" spans="1:10">
      <c r="A8835" s="2">
        <f>'[1]2025年已发货'!A:A</f>
        <v>0</v>
      </c>
      <c r="B8835" s="2">
        <f>'[1]2025年已发货'!B:B</f>
        <v>0</v>
      </c>
      <c r="C8835" s="2">
        <f>'[1]2025年已发货'!C:C</f>
        <v>0</v>
      </c>
      <c r="D8835" s="2">
        <f>'[1]2025年已发货'!D:D</f>
        <v>0</v>
      </c>
      <c r="E8835" s="2">
        <f>'[1]2025年已发货'!E:E</f>
        <v>0</v>
      </c>
      <c r="F8835" s="4">
        <f>'[1]2025年已发货'!F:F</f>
        <v>0</v>
      </c>
      <c r="G8835" s="2">
        <f>'[1]2025年已发货'!G:G</f>
        <v>0</v>
      </c>
      <c r="H8835" s="2">
        <f>'[1]2025年已发货'!H:H</f>
        <v>0</v>
      </c>
      <c r="I8835" s="2">
        <f>'[1]2025年已发货'!I:I</f>
        <v>0</v>
      </c>
      <c r="J8835" s="2" vm="1" t="e">
        <f>_xlfn._xlws.FILTER(辅助信息!D:D,辅助信息!G:G=G8835)</f>
        <v>#VALUE!</v>
      </c>
    </row>
    <row r="8836" spans="1:10">
      <c r="A8836" s="2">
        <f>'[1]2025年已发货'!A:A</f>
        <v>0</v>
      </c>
      <c r="B8836" s="2">
        <f>'[1]2025年已发货'!B:B</f>
        <v>0</v>
      </c>
      <c r="C8836" s="2">
        <f>'[1]2025年已发货'!C:C</f>
        <v>0</v>
      </c>
      <c r="D8836" s="2">
        <f>'[1]2025年已发货'!D:D</f>
        <v>0</v>
      </c>
      <c r="E8836" s="2">
        <f>'[1]2025年已发货'!E:E</f>
        <v>0</v>
      </c>
      <c r="F8836" s="4">
        <f>'[1]2025年已发货'!F:F</f>
        <v>0</v>
      </c>
      <c r="G8836" s="2">
        <f>'[1]2025年已发货'!G:G</f>
        <v>0</v>
      </c>
      <c r="H8836" s="2">
        <f>'[1]2025年已发货'!H:H</f>
        <v>0</v>
      </c>
      <c r="I8836" s="2">
        <f>'[1]2025年已发货'!I:I</f>
        <v>0</v>
      </c>
      <c r="J8836" s="2" vm="1" t="e">
        <f>_xlfn._xlws.FILTER(辅助信息!D:D,辅助信息!G:G=G8836)</f>
        <v>#VALUE!</v>
      </c>
    </row>
    <row r="8837" spans="1:10">
      <c r="A8837" s="2">
        <f>'[1]2025年已发货'!A:A</f>
        <v>0</v>
      </c>
      <c r="B8837" s="2">
        <f>'[1]2025年已发货'!B:B</f>
        <v>0</v>
      </c>
      <c r="C8837" s="2">
        <f>'[1]2025年已发货'!C:C</f>
        <v>0</v>
      </c>
      <c r="D8837" s="2">
        <f>'[1]2025年已发货'!D:D</f>
        <v>0</v>
      </c>
      <c r="E8837" s="2">
        <f>'[1]2025年已发货'!E:E</f>
        <v>0</v>
      </c>
      <c r="F8837" s="4">
        <f>'[1]2025年已发货'!F:F</f>
        <v>0</v>
      </c>
      <c r="G8837" s="2">
        <f>'[1]2025年已发货'!G:G</f>
        <v>0</v>
      </c>
      <c r="H8837" s="2">
        <f>'[1]2025年已发货'!H:H</f>
        <v>0</v>
      </c>
      <c r="I8837" s="2">
        <f>'[1]2025年已发货'!I:I</f>
        <v>0</v>
      </c>
      <c r="J8837" s="2" vm="1" t="e">
        <f>_xlfn._xlws.FILTER(辅助信息!D:D,辅助信息!G:G=G8837)</f>
        <v>#VALUE!</v>
      </c>
    </row>
    <row r="8838" spans="1:10">
      <c r="A8838" s="2">
        <f>'[1]2025年已发货'!A:A</f>
        <v>0</v>
      </c>
      <c r="B8838" s="2">
        <f>'[1]2025年已发货'!B:B</f>
        <v>0</v>
      </c>
      <c r="C8838" s="2">
        <f>'[1]2025年已发货'!C:C</f>
        <v>0</v>
      </c>
      <c r="D8838" s="2">
        <f>'[1]2025年已发货'!D:D</f>
        <v>0</v>
      </c>
      <c r="E8838" s="2">
        <f>'[1]2025年已发货'!E:E</f>
        <v>0</v>
      </c>
      <c r="F8838" s="4">
        <f>'[1]2025年已发货'!F:F</f>
        <v>0</v>
      </c>
      <c r="G8838" s="2">
        <f>'[1]2025年已发货'!G:G</f>
        <v>0</v>
      </c>
      <c r="H8838" s="2">
        <f>'[1]2025年已发货'!H:H</f>
        <v>0</v>
      </c>
      <c r="I8838" s="2">
        <f>'[1]2025年已发货'!I:I</f>
        <v>0</v>
      </c>
      <c r="J8838" s="2" vm="1" t="e">
        <f>_xlfn._xlws.FILTER(辅助信息!D:D,辅助信息!G:G=G8838)</f>
        <v>#VALUE!</v>
      </c>
    </row>
    <row r="8839" spans="1:10">
      <c r="A8839" s="2">
        <f>'[1]2025年已发货'!A:A</f>
        <v>0</v>
      </c>
      <c r="B8839" s="2">
        <f>'[1]2025年已发货'!B:B</f>
        <v>0</v>
      </c>
      <c r="C8839" s="2">
        <f>'[1]2025年已发货'!C:C</f>
        <v>0</v>
      </c>
      <c r="D8839" s="2">
        <f>'[1]2025年已发货'!D:D</f>
        <v>0</v>
      </c>
      <c r="E8839" s="2">
        <f>'[1]2025年已发货'!E:E</f>
        <v>0</v>
      </c>
      <c r="F8839" s="4">
        <f>'[1]2025年已发货'!F:F</f>
        <v>0</v>
      </c>
      <c r="G8839" s="2">
        <f>'[1]2025年已发货'!G:G</f>
        <v>0</v>
      </c>
      <c r="H8839" s="2">
        <f>'[1]2025年已发货'!H:H</f>
        <v>0</v>
      </c>
      <c r="I8839" s="2">
        <f>'[1]2025年已发货'!I:I</f>
        <v>0</v>
      </c>
      <c r="J8839" s="2" vm="1" t="e">
        <f>_xlfn._xlws.FILTER(辅助信息!D:D,辅助信息!G:G=G8839)</f>
        <v>#VALUE!</v>
      </c>
    </row>
    <row r="8840" spans="1:10">
      <c r="A8840" s="2">
        <f>'[1]2025年已发货'!A:A</f>
        <v>0</v>
      </c>
      <c r="B8840" s="2">
        <f>'[1]2025年已发货'!B:B</f>
        <v>0</v>
      </c>
      <c r="C8840" s="2">
        <f>'[1]2025年已发货'!C:C</f>
        <v>0</v>
      </c>
      <c r="D8840" s="2">
        <f>'[1]2025年已发货'!D:D</f>
        <v>0</v>
      </c>
      <c r="E8840" s="2">
        <f>'[1]2025年已发货'!E:E</f>
        <v>0</v>
      </c>
      <c r="F8840" s="4">
        <f>'[1]2025年已发货'!F:F</f>
        <v>0</v>
      </c>
      <c r="G8840" s="2">
        <f>'[1]2025年已发货'!G:G</f>
        <v>0</v>
      </c>
      <c r="H8840" s="2">
        <f>'[1]2025年已发货'!H:H</f>
        <v>0</v>
      </c>
      <c r="I8840" s="2">
        <f>'[1]2025年已发货'!I:I</f>
        <v>0</v>
      </c>
      <c r="J8840" s="2" vm="1" t="e">
        <f>_xlfn._xlws.FILTER(辅助信息!D:D,辅助信息!G:G=G8840)</f>
        <v>#VALUE!</v>
      </c>
    </row>
    <row r="8841" spans="1:10">
      <c r="A8841" s="2">
        <f>'[1]2025年已发货'!A:A</f>
        <v>0</v>
      </c>
      <c r="B8841" s="2">
        <f>'[1]2025年已发货'!B:B</f>
        <v>0</v>
      </c>
      <c r="C8841" s="2">
        <f>'[1]2025年已发货'!C:C</f>
        <v>0</v>
      </c>
      <c r="D8841" s="2">
        <f>'[1]2025年已发货'!D:D</f>
        <v>0</v>
      </c>
      <c r="E8841" s="2">
        <f>'[1]2025年已发货'!E:E</f>
        <v>0</v>
      </c>
      <c r="F8841" s="4">
        <f>'[1]2025年已发货'!F:F</f>
        <v>0</v>
      </c>
      <c r="G8841" s="2">
        <f>'[1]2025年已发货'!G:G</f>
        <v>0</v>
      </c>
      <c r="H8841" s="2">
        <f>'[1]2025年已发货'!H:H</f>
        <v>0</v>
      </c>
      <c r="I8841" s="2">
        <f>'[1]2025年已发货'!I:I</f>
        <v>0</v>
      </c>
      <c r="J8841" s="2" vm="1" t="e">
        <f>_xlfn._xlws.FILTER(辅助信息!D:D,辅助信息!G:G=G8841)</f>
        <v>#VALUE!</v>
      </c>
    </row>
    <row r="8842" spans="1:10">
      <c r="A8842" s="2">
        <f>'[1]2025年已发货'!A:A</f>
        <v>0</v>
      </c>
      <c r="B8842" s="2">
        <f>'[1]2025年已发货'!B:B</f>
        <v>0</v>
      </c>
      <c r="C8842" s="2">
        <f>'[1]2025年已发货'!C:C</f>
        <v>0</v>
      </c>
      <c r="D8842" s="2">
        <f>'[1]2025年已发货'!D:D</f>
        <v>0</v>
      </c>
      <c r="E8842" s="2">
        <f>'[1]2025年已发货'!E:E</f>
        <v>0</v>
      </c>
      <c r="F8842" s="4">
        <f>'[1]2025年已发货'!F:F</f>
        <v>0</v>
      </c>
      <c r="G8842" s="2">
        <f>'[1]2025年已发货'!G:G</f>
        <v>0</v>
      </c>
      <c r="H8842" s="2">
        <f>'[1]2025年已发货'!H:H</f>
        <v>0</v>
      </c>
      <c r="I8842" s="2">
        <f>'[1]2025年已发货'!I:I</f>
        <v>0</v>
      </c>
      <c r="J8842" s="2" vm="1" t="e">
        <f>_xlfn._xlws.FILTER(辅助信息!D:D,辅助信息!G:G=G8842)</f>
        <v>#VALUE!</v>
      </c>
    </row>
    <row r="8843" spans="1:10">
      <c r="A8843" s="2">
        <f>'[1]2025年已发货'!A:A</f>
        <v>0</v>
      </c>
      <c r="B8843" s="2">
        <f>'[1]2025年已发货'!B:B</f>
        <v>0</v>
      </c>
      <c r="C8843" s="2">
        <f>'[1]2025年已发货'!C:C</f>
        <v>0</v>
      </c>
      <c r="D8843" s="2">
        <f>'[1]2025年已发货'!D:D</f>
        <v>0</v>
      </c>
      <c r="E8843" s="2">
        <f>'[1]2025年已发货'!E:E</f>
        <v>0</v>
      </c>
      <c r="F8843" s="4">
        <f>'[1]2025年已发货'!F:F</f>
        <v>0</v>
      </c>
      <c r="G8843" s="2">
        <f>'[1]2025年已发货'!G:G</f>
        <v>0</v>
      </c>
      <c r="H8843" s="2">
        <f>'[1]2025年已发货'!H:H</f>
        <v>0</v>
      </c>
      <c r="I8843" s="2">
        <f>'[1]2025年已发货'!I:I</f>
        <v>0</v>
      </c>
      <c r="J8843" s="2" vm="1" t="e">
        <f>_xlfn._xlws.FILTER(辅助信息!D:D,辅助信息!G:G=G8843)</f>
        <v>#VALUE!</v>
      </c>
    </row>
    <row r="8844" spans="1:10">
      <c r="A8844" s="2">
        <f>'[1]2025年已发货'!A:A</f>
        <v>0</v>
      </c>
      <c r="B8844" s="2">
        <f>'[1]2025年已发货'!B:B</f>
        <v>0</v>
      </c>
      <c r="C8844" s="2">
        <f>'[1]2025年已发货'!C:C</f>
        <v>0</v>
      </c>
      <c r="D8844" s="2">
        <f>'[1]2025年已发货'!D:D</f>
        <v>0</v>
      </c>
      <c r="E8844" s="2">
        <f>'[1]2025年已发货'!E:E</f>
        <v>0</v>
      </c>
      <c r="F8844" s="4">
        <f>'[1]2025年已发货'!F:F</f>
        <v>0</v>
      </c>
      <c r="G8844" s="2">
        <f>'[1]2025年已发货'!G:G</f>
        <v>0</v>
      </c>
      <c r="H8844" s="2">
        <f>'[1]2025年已发货'!H:H</f>
        <v>0</v>
      </c>
      <c r="I8844" s="2">
        <f>'[1]2025年已发货'!I:I</f>
        <v>0</v>
      </c>
      <c r="J8844" s="2" vm="1" t="e">
        <f>_xlfn._xlws.FILTER(辅助信息!D:D,辅助信息!G:G=G8844)</f>
        <v>#VALUE!</v>
      </c>
    </row>
    <row r="8845" spans="1:10">
      <c r="A8845" s="2">
        <f>'[1]2025年已发货'!A:A</f>
        <v>0</v>
      </c>
      <c r="B8845" s="2">
        <f>'[1]2025年已发货'!B:B</f>
        <v>0</v>
      </c>
      <c r="C8845" s="2">
        <f>'[1]2025年已发货'!C:C</f>
        <v>0</v>
      </c>
      <c r="D8845" s="2">
        <f>'[1]2025年已发货'!D:D</f>
        <v>0</v>
      </c>
      <c r="E8845" s="2">
        <f>'[1]2025年已发货'!E:E</f>
        <v>0</v>
      </c>
      <c r="F8845" s="4">
        <f>'[1]2025年已发货'!F:F</f>
        <v>0</v>
      </c>
      <c r="G8845" s="2">
        <f>'[1]2025年已发货'!G:G</f>
        <v>0</v>
      </c>
      <c r="H8845" s="2">
        <f>'[1]2025年已发货'!H:H</f>
        <v>0</v>
      </c>
      <c r="I8845" s="2">
        <f>'[1]2025年已发货'!I:I</f>
        <v>0</v>
      </c>
      <c r="J8845" s="2" vm="1" t="e">
        <f>_xlfn._xlws.FILTER(辅助信息!D:D,辅助信息!G:G=G8845)</f>
        <v>#VALUE!</v>
      </c>
    </row>
    <row r="8846" spans="1:10">
      <c r="A8846" s="2">
        <f>'[1]2025年已发货'!A:A</f>
        <v>0</v>
      </c>
      <c r="B8846" s="2">
        <f>'[1]2025年已发货'!B:B</f>
        <v>0</v>
      </c>
      <c r="C8846" s="2">
        <f>'[1]2025年已发货'!C:C</f>
        <v>0</v>
      </c>
      <c r="D8846" s="2">
        <f>'[1]2025年已发货'!D:D</f>
        <v>0</v>
      </c>
      <c r="E8846" s="2">
        <f>'[1]2025年已发货'!E:E</f>
        <v>0</v>
      </c>
      <c r="F8846" s="4">
        <f>'[1]2025年已发货'!F:F</f>
        <v>0</v>
      </c>
      <c r="G8846" s="2">
        <f>'[1]2025年已发货'!G:G</f>
        <v>0</v>
      </c>
      <c r="H8846" s="2">
        <f>'[1]2025年已发货'!H:H</f>
        <v>0</v>
      </c>
      <c r="I8846" s="2">
        <f>'[1]2025年已发货'!I:I</f>
        <v>0</v>
      </c>
      <c r="J8846" s="2" vm="1" t="e">
        <f>_xlfn._xlws.FILTER(辅助信息!D:D,辅助信息!G:G=G8846)</f>
        <v>#VALUE!</v>
      </c>
    </row>
    <row r="8847" spans="1:10">
      <c r="A8847" s="2">
        <f>'[1]2025年已发货'!A:A</f>
        <v>0</v>
      </c>
      <c r="B8847" s="2">
        <f>'[1]2025年已发货'!B:B</f>
        <v>0</v>
      </c>
      <c r="C8847" s="2">
        <f>'[1]2025年已发货'!C:C</f>
        <v>0</v>
      </c>
      <c r="D8847" s="2">
        <f>'[1]2025年已发货'!D:D</f>
        <v>0</v>
      </c>
      <c r="E8847" s="2">
        <f>'[1]2025年已发货'!E:E</f>
        <v>0</v>
      </c>
      <c r="F8847" s="4">
        <f>'[1]2025年已发货'!F:F</f>
        <v>0</v>
      </c>
      <c r="G8847" s="2">
        <f>'[1]2025年已发货'!G:G</f>
        <v>0</v>
      </c>
      <c r="H8847" s="2">
        <f>'[1]2025年已发货'!H:H</f>
        <v>0</v>
      </c>
      <c r="I8847" s="2">
        <f>'[1]2025年已发货'!I:I</f>
        <v>0</v>
      </c>
      <c r="J8847" s="2" vm="1" t="e">
        <f>_xlfn._xlws.FILTER(辅助信息!D:D,辅助信息!G:G=G8847)</f>
        <v>#VALUE!</v>
      </c>
    </row>
    <row r="8848" spans="1:10">
      <c r="A8848" s="2">
        <f>'[1]2025年已发货'!A:A</f>
        <v>0</v>
      </c>
      <c r="B8848" s="2">
        <f>'[1]2025年已发货'!B:B</f>
        <v>0</v>
      </c>
      <c r="C8848" s="2">
        <f>'[1]2025年已发货'!C:C</f>
        <v>0</v>
      </c>
      <c r="D8848" s="2">
        <f>'[1]2025年已发货'!D:D</f>
        <v>0</v>
      </c>
      <c r="E8848" s="2">
        <f>'[1]2025年已发货'!E:E</f>
        <v>0</v>
      </c>
      <c r="F8848" s="4">
        <f>'[1]2025年已发货'!F:F</f>
        <v>0</v>
      </c>
      <c r="G8848" s="2">
        <f>'[1]2025年已发货'!G:G</f>
        <v>0</v>
      </c>
      <c r="H8848" s="2">
        <f>'[1]2025年已发货'!H:H</f>
        <v>0</v>
      </c>
      <c r="I8848" s="2">
        <f>'[1]2025年已发货'!I:I</f>
        <v>0</v>
      </c>
      <c r="J8848" s="2" vm="1" t="e">
        <f>_xlfn._xlws.FILTER(辅助信息!D:D,辅助信息!G:G=G8848)</f>
        <v>#VALUE!</v>
      </c>
    </row>
    <row r="8849" spans="1:10">
      <c r="A8849" s="2">
        <f>'[1]2025年已发货'!A:A</f>
        <v>0</v>
      </c>
      <c r="B8849" s="2">
        <f>'[1]2025年已发货'!B:B</f>
        <v>0</v>
      </c>
      <c r="C8849" s="2">
        <f>'[1]2025年已发货'!C:C</f>
        <v>0</v>
      </c>
      <c r="D8849" s="2">
        <f>'[1]2025年已发货'!D:D</f>
        <v>0</v>
      </c>
      <c r="E8849" s="2">
        <f>'[1]2025年已发货'!E:E</f>
        <v>0</v>
      </c>
      <c r="F8849" s="4">
        <f>'[1]2025年已发货'!F:F</f>
        <v>0</v>
      </c>
      <c r="G8849" s="2">
        <f>'[1]2025年已发货'!G:G</f>
        <v>0</v>
      </c>
      <c r="H8849" s="2">
        <f>'[1]2025年已发货'!H:H</f>
        <v>0</v>
      </c>
      <c r="I8849" s="2">
        <f>'[1]2025年已发货'!I:I</f>
        <v>0</v>
      </c>
      <c r="J8849" s="2" vm="1" t="e">
        <f>_xlfn._xlws.FILTER(辅助信息!D:D,辅助信息!G:G=G8849)</f>
        <v>#VALUE!</v>
      </c>
    </row>
    <row r="8850" spans="1:10">
      <c r="A8850" s="2">
        <f>'[1]2025年已发货'!A:A</f>
        <v>0</v>
      </c>
      <c r="B8850" s="2">
        <f>'[1]2025年已发货'!B:B</f>
        <v>0</v>
      </c>
      <c r="C8850" s="2">
        <f>'[1]2025年已发货'!C:C</f>
        <v>0</v>
      </c>
      <c r="D8850" s="2">
        <f>'[1]2025年已发货'!D:D</f>
        <v>0</v>
      </c>
      <c r="E8850" s="2">
        <f>'[1]2025年已发货'!E:E</f>
        <v>0</v>
      </c>
      <c r="F8850" s="4">
        <f>'[1]2025年已发货'!F:F</f>
        <v>0</v>
      </c>
      <c r="G8850" s="2">
        <f>'[1]2025年已发货'!G:G</f>
        <v>0</v>
      </c>
      <c r="H8850" s="2">
        <f>'[1]2025年已发货'!H:H</f>
        <v>0</v>
      </c>
      <c r="I8850" s="2">
        <f>'[1]2025年已发货'!I:I</f>
        <v>0</v>
      </c>
      <c r="J8850" s="2" vm="1" t="e">
        <f>_xlfn._xlws.FILTER(辅助信息!D:D,辅助信息!G:G=G8850)</f>
        <v>#VALUE!</v>
      </c>
    </row>
    <row r="8851" spans="1:10">
      <c r="A8851" s="2">
        <f>'[1]2025年已发货'!A:A</f>
        <v>0</v>
      </c>
      <c r="B8851" s="2">
        <f>'[1]2025年已发货'!B:B</f>
        <v>0</v>
      </c>
      <c r="C8851" s="2">
        <f>'[1]2025年已发货'!C:C</f>
        <v>0</v>
      </c>
      <c r="D8851" s="2">
        <f>'[1]2025年已发货'!D:D</f>
        <v>0</v>
      </c>
      <c r="E8851" s="2">
        <f>'[1]2025年已发货'!E:E</f>
        <v>0</v>
      </c>
      <c r="F8851" s="4">
        <f>'[1]2025年已发货'!F:F</f>
        <v>0</v>
      </c>
      <c r="G8851" s="2">
        <f>'[1]2025年已发货'!G:G</f>
        <v>0</v>
      </c>
      <c r="H8851" s="2">
        <f>'[1]2025年已发货'!H:H</f>
        <v>0</v>
      </c>
      <c r="I8851" s="2">
        <f>'[1]2025年已发货'!I:I</f>
        <v>0</v>
      </c>
      <c r="J8851" s="2" vm="1" t="e">
        <f>_xlfn._xlws.FILTER(辅助信息!D:D,辅助信息!G:G=G8851)</f>
        <v>#VALUE!</v>
      </c>
    </row>
    <row r="8852" spans="1:10">
      <c r="A8852" s="2">
        <f>'[1]2025年已发货'!A:A</f>
        <v>0</v>
      </c>
      <c r="B8852" s="2">
        <f>'[1]2025年已发货'!B:B</f>
        <v>0</v>
      </c>
      <c r="C8852" s="2">
        <f>'[1]2025年已发货'!C:C</f>
        <v>0</v>
      </c>
      <c r="D8852" s="2">
        <f>'[1]2025年已发货'!D:D</f>
        <v>0</v>
      </c>
      <c r="E8852" s="2">
        <f>'[1]2025年已发货'!E:E</f>
        <v>0</v>
      </c>
      <c r="F8852" s="4">
        <f>'[1]2025年已发货'!F:F</f>
        <v>0</v>
      </c>
      <c r="G8852" s="2">
        <f>'[1]2025年已发货'!G:G</f>
        <v>0</v>
      </c>
      <c r="H8852" s="2">
        <f>'[1]2025年已发货'!H:H</f>
        <v>0</v>
      </c>
      <c r="I8852" s="2">
        <f>'[1]2025年已发货'!I:I</f>
        <v>0</v>
      </c>
      <c r="J8852" s="2" vm="1" t="e">
        <f>_xlfn._xlws.FILTER(辅助信息!D:D,辅助信息!G:G=G8852)</f>
        <v>#VALUE!</v>
      </c>
    </row>
    <row r="8853"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_xlfn._xlws.FILTER(辅助信息!D:D,辅助信息!G:G=G8853)</f>
        <v>#VALUE!</v>
      </c>
    </row>
    <row r="8854"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_xlfn._xlws.FILTER(辅助信息!D:D,辅助信息!G:G=G8854)</f>
        <v>#VALUE!</v>
      </c>
    </row>
    <row r="8855"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_xlfn._xlws.FILTER(辅助信息!D:D,辅助信息!G:G=G8855)</f>
        <v>#VALUE!</v>
      </c>
    </row>
    <row r="8856"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_xlfn._xlws.FILTER(辅助信息!D:D,辅助信息!G:G=G8856)</f>
        <v>#VALUE!</v>
      </c>
    </row>
    <row r="8857"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_xlfn._xlws.FILTER(辅助信息!D:D,辅助信息!G:G=G8857)</f>
        <v>#VALUE!</v>
      </c>
    </row>
    <row r="8858"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_xlfn._xlws.FILTER(辅助信息!D:D,辅助信息!G:G=G8858)</f>
        <v>#VALUE!</v>
      </c>
    </row>
    <row r="8859"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_xlfn._xlws.FILTER(辅助信息!D:D,辅助信息!G:G=G8859)</f>
        <v>#VALUE!</v>
      </c>
    </row>
    <row r="8860"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_xlfn._xlws.FILTER(辅助信息!D:D,辅助信息!G:G=G8860)</f>
        <v>#VALUE!</v>
      </c>
    </row>
    <row r="886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_xlfn._xlws.FILTER(辅助信息!D:D,辅助信息!G:G=G8861)</f>
        <v>#VALUE!</v>
      </c>
    </row>
    <row r="8862"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_xlfn._xlws.FILTER(辅助信息!D:D,辅助信息!G:G=G8862)</f>
        <v>#VALUE!</v>
      </c>
    </row>
    <row r="8863"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_xlfn._xlws.FILTER(辅助信息!D:D,辅助信息!G:G=G8863)</f>
        <v>#VALUE!</v>
      </c>
    </row>
    <row r="8864"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_xlfn._xlws.FILTER(辅助信息!D:D,辅助信息!G:G=G8864)</f>
        <v>#VALUE!</v>
      </c>
    </row>
    <row r="8865"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_xlfn._xlws.FILTER(辅助信息!D:D,辅助信息!G:G=G8865)</f>
        <v>#VALUE!</v>
      </c>
    </row>
    <row r="8866"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_xlfn._xlws.FILTER(辅助信息!D:D,辅助信息!G:G=G8866)</f>
        <v>#VALUE!</v>
      </c>
    </row>
    <row r="8867"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_xlfn._xlws.FILTER(辅助信息!D:D,辅助信息!G:G=G8867)</f>
        <v>#VALUE!</v>
      </c>
    </row>
    <row r="8868"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_xlfn._xlws.FILTER(辅助信息!D:D,辅助信息!G:G=G8868)</f>
        <v>#VALUE!</v>
      </c>
    </row>
    <row r="8869"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_xlfn._xlws.FILTER(辅助信息!D:D,辅助信息!G:G=G8869)</f>
        <v>#VALUE!</v>
      </c>
    </row>
    <row r="8870"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_xlfn._xlws.FILTER(辅助信息!D:D,辅助信息!G:G=G8870)</f>
        <v>#VALUE!</v>
      </c>
    </row>
    <row r="887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_xlfn._xlws.FILTER(辅助信息!D:D,辅助信息!G:G=G8871)</f>
        <v>#VALUE!</v>
      </c>
    </row>
    <row r="8872"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_xlfn._xlws.FILTER(辅助信息!D:D,辅助信息!G:G=G8872)</f>
        <v>#VALUE!</v>
      </c>
    </row>
    <row r="8873"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_xlfn._xlws.FILTER(辅助信息!D:D,辅助信息!G:G=G8873)</f>
        <v>#VALUE!</v>
      </c>
    </row>
    <row r="8874"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_xlfn._xlws.FILTER(辅助信息!D:D,辅助信息!G:G=G8874)</f>
        <v>#VALUE!</v>
      </c>
    </row>
    <row r="8875"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_xlfn._xlws.FILTER(辅助信息!D:D,辅助信息!G:G=G8875)</f>
        <v>#VALUE!</v>
      </c>
    </row>
    <row r="8876"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_xlfn._xlws.FILTER(辅助信息!D:D,辅助信息!G:G=G8876)</f>
        <v>#VALUE!</v>
      </c>
    </row>
    <row r="8877"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_xlfn._xlws.FILTER(辅助信息!D:D,辅助信息!G:G=G8877)</f>
        <v>#VALUE!</v>
      </c>
    </row>
    <row r="8878"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_xlfn._xlws.FILTER(辅助信息!D:D,辅助信息!G:G=G8878)</f>
        <v>#VALUE!</v>
      </c>
    </row>
    <row r="8879"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_xlfn._xlws.FILTER(辅助信息!D:D,辅助信息!G:G=G8879)</f>
        <v>#VALUE!</v>
      </c>
    </row>
    <row r="8880"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_xlfn._xlws.FILTER(辅助信息!D:D,辅助信息!G:G=G8880)</f>
        <v>#VALUE!</v>
      </c>
    </row>
    <row r="888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_xlfn._xlws.FILTER(辅助信息!D:D,辅助信息!G:G=G8881)</f>
        <v>#VALUE!</v>
      </c>
    </row>
    <row r="8882"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_xlfn._xlws.FILTER(辅助信息!D:D,辅助信息!G:G=G8882)</f>
        <v>#VALUE!</v>
      </c>
    </row>
    <row r="8883"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_xlfn._xlws.FILTER(辅助信息!D:D,辅助信息!G:G=G8883)</f>
        <v>#VALUE!</v>
      </c>
    </row>
    <row r="8884"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_xlfn._xlws.FILTER(辅助信息!D:D,辅助信息!G:G=G8884)</f>
        <v>#VALUE!</v>
      </c>
    </row>
    <row r="8885"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_xlfn._xlws.FILTER(辅助信息!D:D,辅助信息!G:G=G8885)</f>
        <v>#VALUE!</v>
      </c>
    </row>
    <row r="8886"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_xlfn._xlws.FILTER(辅助信息!D:D,辅助信息!G:G=G8886)</f>
        <v>#VALUE!</v>
      </c>
    </row>
    <row r="8887"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_xlfn._xlws.FILTER(辅助信息!D:D,辅助信息!G:G=G8887)</f>
        <v>#VALUE!</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sheetData>
  <autoFilter ref="A1:K9353">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汇总计划</vt:lpstr>
      <vt:lpstr>辅助信息</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2025-10-20T12:15:02Z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