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汇总计划!$A$1:$Q$5335</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<sst xmlns="http://schemas.openxmlformats.org/spreadsheetml/2006/main" count="12134" uniqueCount="581">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</sst>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(乐山市校地共建产教融合基地建设项目一标段)四川省乐山市市中区苏稽镇周山嘴</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(乐山市校地共建产教融合基地建设项目一标段)四川省乐山市市中区苏稽镇周山嘴</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(乐山市校地共建产教融合基地建设项目一标段)四川省乐山市市中区苏稽镇周山嘴</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(乐山市校地共建产教融合基地建设项目一标段)四川省乐山市市中区苏稽镇周山嘴</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(乐山市校地共建产教融合基地建设项目一标段)四川省乐山市市中区苏稽镇周山嘴</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(乐山市校地共建产教融合基地建设项目一标段)四川省乐山市市中区苏稽镇周山嘴</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(乐山市校地共建产教融合基地建设项目一标段)四川省乐山市市中区苏稽镇周山嘴</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(乐山市校地共建产教融合基地建设项目一标段)四川省乐山市市中区苏稽镇周山嘴</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(乐山市校地共建产教融合基地建设项目一标段)四川省乐山市市中区苏稽镇周山嘴</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(乐山市校地共建产教融合基地建设项目一标段)四川省乐山市市中区苏稽镇周山嘴</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29</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32.5</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335"/>
  <sheetViews>
    <sheetView tabSelected="1" workbookViewId="0">
      <pane ySplit="1" topLeftCell="A5284" activePane="bottomLeft" state="frozen"/>
      <selection/>
      <selection pane="bottomLeft" activeCell="F5302" sqref="F5302"/>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264</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264</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264</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264</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264</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264</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264</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264</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264</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264</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264</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264</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264</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264</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265</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265</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265</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265</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264</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264</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264</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264</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264</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264</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265</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265</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265</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265</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266</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265</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265</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265</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264</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264</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264</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263</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263</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263</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263</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262</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262</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262</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262</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262</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262</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262</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262</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262</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262</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262</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263</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263</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263</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263</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263</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263</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263</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263</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263</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263</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263</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263</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263</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263</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263</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264</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264</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264</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263</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263</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263</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263</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262</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262</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262</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262</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262</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262</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262</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262</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262</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263</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263</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263</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263</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262</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262</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262</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258</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258</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258</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258</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261</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261</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256</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256</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256</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256</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264</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264</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264</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263</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263</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262</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262</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262</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262</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262</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263</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263</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263</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263</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262</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262</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262</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258</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261</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261</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256</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256</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256</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256</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261</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261</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261</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261</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264</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264</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264</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262</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262</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262</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262</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262</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263</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263</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263</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263</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262</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262</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262</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258</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261</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261</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256</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256</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256</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256</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261</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261</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261</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261</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261</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261</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261</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261</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261</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261</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261</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261</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260</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260</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260</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260</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259</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259</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259</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259</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259</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259</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259</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259</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259</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259</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259</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259</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259</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259</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259</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264</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264</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264</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264</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262</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262</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262</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262</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263</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262</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262</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258</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261</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261</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256</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256</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256</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256</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261</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261</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261</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261</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259</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259</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259</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259</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259</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259</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259</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259</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259</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259</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259</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259</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259</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259</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259</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259</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259</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259</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262</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262</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262</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262</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263</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262</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262</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258</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261</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261</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256</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256</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256</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256</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261</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261</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261</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259</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259</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259</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259</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259</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258</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258</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258</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258</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258</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258</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259</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259</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259</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259</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259</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259</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259</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259</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259</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259</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259</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259</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259</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257</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263</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262</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262</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262</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262</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258</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261</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261</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256</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256</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256</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256</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261</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261</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261</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259</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259</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259</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259</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258</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258</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258</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258</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258</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258</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259</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259</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257</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256</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263</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257</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257</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262</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262</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262</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262</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256</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256</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256</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256</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258</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258</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258</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258</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258</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258</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259</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259</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256</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263</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262</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262</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262</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262</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256</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256</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256</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256</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258</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258</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258</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258</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258</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258</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259</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259</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255</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255</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255</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255</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255</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255</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249</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249</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249</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249</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249</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253</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253</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251</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251</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251</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251</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251</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255</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255</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255</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255</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253</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253</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251</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251</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251</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253</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253</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253</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253</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253</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253</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258</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258</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258</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258</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258</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251</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251</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251</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251</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251</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251</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251</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251</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251</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251</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251</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251</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251</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251</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251</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250</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250</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250</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250</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250</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251</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251</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251</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251</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251</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251</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251</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251</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251</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251</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251</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251</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251</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251</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251</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251</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251</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251</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251</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251</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251</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251</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250</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250</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250</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250</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250</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251</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251</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251</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251</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251</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251</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251</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251</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251</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250</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250</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250</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250</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250</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251</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251</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251</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251</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251</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251</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250</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249</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249</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249</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249</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249</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249</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247</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247</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249</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249</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249</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248</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248</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243</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243</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249</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249</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248</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248</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248</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248</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248</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248</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248</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250</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250</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250</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251</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251</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247</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249</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249</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245</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245</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245</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245</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245</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244</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244</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245</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245</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245</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245</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245</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245</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245</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251</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251</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247</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249</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249</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245</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245</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245</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245</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245</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245</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245</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245</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243</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243</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243</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243</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244</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244</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244</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244</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244</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244</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251</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251</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247</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241</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241</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245</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245</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245</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245</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245</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245</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245</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245</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243</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243</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243</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243</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241</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239</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239</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241</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241</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241</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241</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240</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240</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240</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240</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240</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240</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240</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240</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240</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240</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240</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240</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240</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240</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239</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239</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239</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239</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236</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236</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236</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239</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239</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239</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239</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239</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239</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239</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239</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239</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239</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239</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239</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239</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239</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239</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239</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239</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239</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239</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239</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241</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241</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241</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241</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241</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241</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241</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239</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239</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240</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240</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240</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240</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240</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239</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239</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239</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239</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239</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239</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241</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241</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241</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236</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236</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236</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236</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239</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239</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239</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239</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239</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239</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241</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241</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241</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236</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236</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236</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236</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234</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234</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234</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234</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229</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229</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229</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229</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234</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234</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234</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234</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234</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234</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234</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234</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234</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234</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234</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234</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234</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234</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234</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234</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234</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234</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234</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233</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236</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234</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234</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231</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229</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229</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229</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229</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229</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229</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229</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229</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229</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229</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229</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229</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229</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229</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229</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229</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229</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226</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226</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226</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229</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229</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229</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229</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229</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215</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215</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215</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215</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221</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221</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220</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220</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220</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220</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220</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220</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220</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217</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217</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217</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217</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217</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217</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217</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217</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217</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218</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218</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218</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218</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217</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217</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220</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220</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220</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220</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220</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220</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220</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220</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220</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220</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220</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220</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220</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199</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199</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199</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199</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199</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199</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199</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199</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199</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199</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199</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198</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198</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198</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198</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198</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198</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198</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198</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198</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198</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198</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198</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198</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198</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198</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198</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199</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198</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198</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198</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198</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198</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198</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195</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195</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195</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195</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195</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198</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198</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198</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198</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198</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198</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198</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198</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198</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198</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198</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198</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198</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198</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198</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198</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198</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198</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198</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198</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204</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204</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204</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204</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195</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195</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195</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195</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195</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195</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198</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198</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199</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195</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195</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195</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195</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195</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201</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201</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201</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201</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198</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198</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198</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198</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204</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204</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204</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204</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199</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199</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195</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195</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195</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195</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195</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195</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195</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195</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195</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195</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194</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194</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194</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194</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194</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194</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194</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194</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194</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194</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194</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194</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194</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194</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194</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194</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194</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194</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194</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194</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194</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194</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194</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194</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194</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194</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194</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194</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194</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194</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194</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194</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194</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194</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198</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198</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204</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204</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204</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204</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199</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199</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195</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195</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195</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195</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195</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194</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194</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194</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194</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194</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194</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188</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188</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188</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188</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188</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188</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188</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188</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188</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194</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194</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194</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194</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194</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194</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194</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194</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194</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194</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194</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194</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194</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194</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194</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194</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194</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194</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194</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194</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192</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192</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192</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192</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192</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192</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192</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192</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192</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192</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198</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198</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192</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192</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192</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188</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188</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188</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188</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188</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188</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192</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190</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190</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190</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190</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190</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190</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190</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190</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190</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190</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190</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190</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190</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190</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190</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190</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190</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190</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190</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190</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190</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190</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190</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188</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188</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188</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188</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188</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189</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189</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189</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189</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189</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189</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189</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189</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187</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187</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187</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188</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188</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188</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188</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188</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188</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192</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190</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190</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190</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190</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190</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190</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189</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189</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189</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189</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187</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187</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187</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185</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185</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185</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185</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185</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185</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185</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185</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185</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185</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185</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187</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187</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188</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188</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190</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190</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190</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190</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187</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187</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187</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187</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187</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187</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185</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185</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185</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185</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185</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185</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185</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185</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185</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185</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187</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187</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183</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183</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183</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183</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183</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183</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183</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183</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183</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183</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183</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183</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183</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183</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183</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183</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183</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183</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183</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183</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183</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183</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183</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183</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183</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183</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183</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183</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183</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182</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182</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182</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182</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182</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182</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182</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182</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182</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182</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182</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182</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182</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180</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180</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180</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180</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180</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180</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180</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180</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180</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180</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180</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180</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180</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180</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180</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183</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183</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183</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183</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182</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182</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182</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182</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182</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182</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182</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182</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182</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182</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182</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182</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180</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180</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180</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180</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180</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180</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180</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180</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180</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180</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180</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180</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180</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180</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180</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180</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180</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180</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180</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180</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180</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180</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180</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180</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180</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180</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180</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180</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180</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180</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180</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180</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180</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180</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180</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180</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183</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183</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182</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182</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182</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182</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182</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182</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182</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182</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182</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182</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180</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180</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180</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180</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179</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179</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180</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180</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180</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180</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180</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180</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180</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180</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179</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179</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179</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179</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179</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179</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179</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179</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175</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175</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175</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183</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183</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182</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182</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182</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182</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182</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180</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179</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179</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180</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180</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180</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180</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180</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179</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179</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179</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175</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175</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175</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183</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183</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182</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182</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182</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180</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179</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179</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180</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180</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180</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180</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180</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179</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179</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175</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175</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175</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173</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173</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174</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174</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174</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174</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174</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170</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170</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170</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170</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170</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170</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170</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170</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170</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170</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170</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170</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170</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170</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170</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170</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170</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170</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167</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167</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167</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167</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167</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167</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167</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167</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167</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167</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170</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170</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170</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167</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167</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167</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167</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167</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167</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167</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167</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168</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168</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168</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168</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168</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168</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168</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168</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168</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168</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168</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168</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168</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168</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168</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168</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168</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168</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168</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168</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164</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164</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164</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164</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164</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164</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162</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162</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163</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163</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163</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163</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163</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163</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164</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164</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163</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163</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163</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163</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168</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160</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163</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163</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163</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163</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163</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163</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161</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161</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161</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161</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161</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161</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161</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160</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160</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160</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160</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160</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160</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160</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160</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160</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160</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160</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160</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160</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160</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160</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160</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160</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160</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160</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160</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160</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154</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154</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154</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154</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156</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156</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156</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156</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156</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156</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156</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156</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156</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156</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156</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155</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155</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155</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155</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155</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155</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154</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154</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154</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154</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154</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154</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154</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154</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154</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154</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154</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154</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154</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154</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154</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154</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154</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154</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154</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154</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154</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154</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154</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154</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154</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154</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154</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154</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154</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154</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154</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154</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154</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154</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154</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154</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154</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154</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154</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154</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154</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154</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154</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154</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154</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154</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147</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147</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147</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147</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147</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147</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148</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148</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148</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148</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148</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148</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148</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148</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148</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148</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148</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148</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148</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148</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148</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148</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148</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148</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148</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148</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148</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148</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145</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145</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145</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145</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145</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145</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145</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145</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145</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145</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145</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145</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145</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145</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145</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145</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145</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145</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145</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145</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145</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145</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145</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145</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145</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145</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145</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145</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145</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145</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148</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148</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148</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148</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148</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148</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148</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148</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145</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145</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145</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145</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145</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145</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145</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145</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145</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145</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145</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148</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148</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145</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145</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139</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139</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139</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139</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139</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139</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139</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139</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139</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139</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139</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148</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148</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139</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139</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139</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139</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139</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139</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139</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139</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139</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139</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139</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139</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139</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139</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139</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139</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139</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139</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139</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139</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139</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139</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139</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139</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140</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140</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140</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140</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140</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140</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140</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140</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140</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140</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139</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139</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139</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139</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139</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139</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139</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139</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139</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139</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139</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139</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139</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139</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139</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139</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139</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139</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139</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139</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139</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139</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139</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139</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139</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139</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139</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138</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138</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138</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138</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138</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138</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138</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138</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138</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138</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138</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138</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138</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138</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138</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138</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138</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138</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136</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136</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136</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136</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136</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136</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136</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136</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136</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136</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137</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137</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137</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137</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136</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136</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136</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136</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136</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136</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136</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136</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136</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136</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136</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136</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136</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136</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136</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136</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136</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136</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136</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136</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136</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136</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136</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136</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136</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136</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136</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132</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132</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132</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132</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132</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132</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132</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132</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132</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132</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132</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132</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132</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132</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132</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132</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132</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132</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132</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132</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136</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136</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136</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136</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136</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136</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136</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136</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136</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136</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136</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136</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136</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136</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136</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136</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136</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136</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136</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136</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136</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136</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136</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132</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132</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132</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132</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132</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132</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132</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132</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132</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132</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132</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132</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132</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132</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132</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132</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132</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132</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132</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132</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132</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132</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132</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132</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132</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132</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132</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132</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132</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132</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132</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132</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132</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129</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129</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129</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129</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129</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129</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129</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129</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129</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129</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129</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129</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129</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129</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129</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129</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129</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129</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129</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129</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129</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129</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129</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129</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f>_xlfn.XLOOKUP(C2068&amp;F2068&amp;I2068&amp;J2068,'[1]2025年已发货'!$F:$F&amp;'[1]2025年已发货'!$C:$C&amp;'[1]2025年已发货'!$G:$G&amp;'[1]2025年已发货'!$H:$H,'[1]2025年已发货'!$E:$E,"未发货")</f>
        <v>2.5</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129</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f>_xlfn.XLOOKUP(C2069&amp;F2069&amp;I2069&amp;J2069,'[1]2025年已发货'!$F:$F&amp;'[1]2025年已发货'!$C:$C&amp;'[1]2025年已发货'!$G:$G&amp;'[1]2025年已发货'!$H:$H,'[1]2025年已发货'!$E:$E,"未发货")</f>
        <v>12.5</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129</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f>_xlfn.XLOOKUP(C2070&amp;F2070&amp;I2070&amp;J2070,'[1]2025年已发货'!$F:$F&amp;'[1]2025年已发货'!$C:$C&amp;'[1]2025年已发货'!$G:$G&amp;'[1]2025年已发货'!$H:$H,'[1]2025年已发货'!$E:$E,"未发货")</f>
        <v>15</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129</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129</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f>_xlfn.XLOOKUP(C2072&amp;F2072&amp;I2072&amp;J2072,'[1]2025年已发货'!$F:$F&amp;'[1]2025年已发货'!$C:$C&amp;'[1]2025年已发货'!$G:$G&amp;'[1]2025年已发货'!$H:$H,'[1]2025年已发货'!$E:$E,"未发货")</f>
        <v>3</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129</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129</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129</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129</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129</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129</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129</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129</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129</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129</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129</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129</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129</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129</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129</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126</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126</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126</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126</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125</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125</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125</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125</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122</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122</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122</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122</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122</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122</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122</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122</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124</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124</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124</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124</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124</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124</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122</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122</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122</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122</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122</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122</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122</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122</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122</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122</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122</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122</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122</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122</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122</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122</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122</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122</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122</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122</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122</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122</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122</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122</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122</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122</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122</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122</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122</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122</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122</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122</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122</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122</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122</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122</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122</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122</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122</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122</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122</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122</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122</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122</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122</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122</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122</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122</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122</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122</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122</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122</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122</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120</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120</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120</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120</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120</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120</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120</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120</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122</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122</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122</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122</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122</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122</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122</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122</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120</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120</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118</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118</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118</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118</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118</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118</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118</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118</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122</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122</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122</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122</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122</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122</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122</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122</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120</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116</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116</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116</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116</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116</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116</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116</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116</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116</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116</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116</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116</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116</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116</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116</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116</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116</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116</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116</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114</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114</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114</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114</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114</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114</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114</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114</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114</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112</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112</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112</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112</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112</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112</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112</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112</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112</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112</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112</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112</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112</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112</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112</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112</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114</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114</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112</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112</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112</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112</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112</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112</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112</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112</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112</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112</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112</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112</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112</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112</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112</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112</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112</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112</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112</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112</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112</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112</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114</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114</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112</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112</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112</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112</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112</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112</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112</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112</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107</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107</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107</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107</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107</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107</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107</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107</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107</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107</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107</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107</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107</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107</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107</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107</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107</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107</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107</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107</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107</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107</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107</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107</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107</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107</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107</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107</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107</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107</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107</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107</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107</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107</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107</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107</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107</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107</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107</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107</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107</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107</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107</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107</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107</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107</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107</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107</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107</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107</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107</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107</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107</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107</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107</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107</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107</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106</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106</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106</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106</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106</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106</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106</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106</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106</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104</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104</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104</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104</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104</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104</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104</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104</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104</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104</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104</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104</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104</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104</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104</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104</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104</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104</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104</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104</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104</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104</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104</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104</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104</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104</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104</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104</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104</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104</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104</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104</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104</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104</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104</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104</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104</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104</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104</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104</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104</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104</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104</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104</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104</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104</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104</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104</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104</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104</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104</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104</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104</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104</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104</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104</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104</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104</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104</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104</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104</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104</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104</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104</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104</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104</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104</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104</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104</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104</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104</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101</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101</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101</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101</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101</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101</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101</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101</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101</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101</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101</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101</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101</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101</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101</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101</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101</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101</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101</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98</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98</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98</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98</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98</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98</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98</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98</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98</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98</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101</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101</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101</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101</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101</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101</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101</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101</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101</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99</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99</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99</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99</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99</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99</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99</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99</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99</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99</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99</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99</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99</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99</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99</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99</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99</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99</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99</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99</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99</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99</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99</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99</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99</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99</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99</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97</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97</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97</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97</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97</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97</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97</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97</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97</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97</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97</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97</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97</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97</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97</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97</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97</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97</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97</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97</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97</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97</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97</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97</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97</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97</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97</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97</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93</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93</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93</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93</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93</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93</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93</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93</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93</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93</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93</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93</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93</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93</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93</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93</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93</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93</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93</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93</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93</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93</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93</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93</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f>_xlfn.XLOOKUP(C2610&amp;F2610&amp;I2610&amp;J2610,'[1]2025年已发货'!$F:$F&amp;'[1]2025年已发货'!$C:$C&amp;'[1]2025年已发货'!$G:$G&amp;'[1]2025年已发货'!$H:$H,'[1]2025年已发货'!$E:$E,"未发货")</f>
        <v>35</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92</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f>_xlfn.XLOOKUP(C2611&amp;F2611&amp;I2611&amp;J2611,'[1]2025年已发货'!$F:$F&amp;'[1]2025年已发货'!$C:$C&amp;'[1]2025年已发货'!$G:$G&amp;'[1]2025年已发货'!$H:$H,'[1]2025年已发货'!$E:$E,"未发货")</f>
        <v>140</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92</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92</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92</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92</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92</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92</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92</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92</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92</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92</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92</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92</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92</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92</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92</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92</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92</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92</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92</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92</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92</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92</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92</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92</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92</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92</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92</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92</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92</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92</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92</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92</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92</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92</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92</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92</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88</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88</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88</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88</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88</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88</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88</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88</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88</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88</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88</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88</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88</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88</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88</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88</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88</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88</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88</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88</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88</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88</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88</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88</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88</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88</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88</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88</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88</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88</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88</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88</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88</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88</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88</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88</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97</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f>_xlfn.XLOOKUP(C2902&amp;F2902&amp;I2902&amp;J2902,'[1]2025年已发货'!$F:$F&amp;'[1]2025年已发货'!$C:$C&amp;'[1]2025年已发货'!$G:$G&amp;'[1]2025年已发货'!$H:$H,'[1]2025年已发货'!$E:$E,"未发货")</f>
        <v>2</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97</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f>_xlfn.XLOOKUP(C2903&amp;F2903&amp;I2903&amp;J2903,'[1]2025年已发货'!$F:$F&amp;'[1]2025年已发货'!$C:$C&amp;'[1]2025年已发货'!$G:$G&amp;'[1]2025年已发货'!$H:$H,'[1]2025年已发货'!$E:$E,"未发货")</f>
        <v>10</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97</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97</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f>_xlfn.XLOOKUP(C2905&amp;F2905&amp;I2905&amp;J2905,'[1]2025年已发货'!$F:$F&amp;'[1]2025年已发货'!$C:$C&amp;'[1]2025年已发货'!$G:$G&amp;'[1]2025年已发货'!$H:$H,'[1]2025年已发货'!$E:$E,"未发货")</f>
        <v>30</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97</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f>_xlfn.XLOOKUP(C2906&amp;F2906&amp;I2906&amp;J2906,'[1]2025年已发货'!$F:$F&amp;'[1]2025年已发货'!$C:$C&amp;'[1]2025年已发货'!$G:$G&amp;'[1]2025年已发货'!$H:$H,'[1]2025年已发货'!$E:$E,"未发货")</f>
        <v>22</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97</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97</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f>_xlfn.XLOOKUP(C2908&amp;F2908&amp;I2908&amp;J2908,'[1]2025年已发货'!$F:$F&amp;'[1]2025年已发货'!$C:$C&amp;'[1]2025年已发货'!$G:$G&amp;'[1]2025年已发货'!$H:$H,'[1]2025年已发货'!$E:$E,"未发货")</f>
        <v>24</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97</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f>_xlfn.XLOOKUP(C2909&amp;F2909&amp;I2909&amp;J2909,'[1]2025年已发货'!$F:$F&amp;'[1]2025年已发货'!$C:$C&amp;'[1]2025年已发货'!$G:$G&amp;'[1]2025年已发货'!$H:$H,'[1]2025年已发货'!$E:$E,"未发货")</f>
        <v>5</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97</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97</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f>_xlfn.XLOOKUP(C2911&amp;F2911&amp;I2911&amp;J2911,'[1]2025年已发货'!$F:$F&amp;'[1]2025年已发货'!$C:$C&amp;'[1]2025年已发货'!$G:$G&amp;'[1]2025年已发货'!$H:$H,'[1]2025年已发货'!$E:$E,"未发货")</f>
        <v>20</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97</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97</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97</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97</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97</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97</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97</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97</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70</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70</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70</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70</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70</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70</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70</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70</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70</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70</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70</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70</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70</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70</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70</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70</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70</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70</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67</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66</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65</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65</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65</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64</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64</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64</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64</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64</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64</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64</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64</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64</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64</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64</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64</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64</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64</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64</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63</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63</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63</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63</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63</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63</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63</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63</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63</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63</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63</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63</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63</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63</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63</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65</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65</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65</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65</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65</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65</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65</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65</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66</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66</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66</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66</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66</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66</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63</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63</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63</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63</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63</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63</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63</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63</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63</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63</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65</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65</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65</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64</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64</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64</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64</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64</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64</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64</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64</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64</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64</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64</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64</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64</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64</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64</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63</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63</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63</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63</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63</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63</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63</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63</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63</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63</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63</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63</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63</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63</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63</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64</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64</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64</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64</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61</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61</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61</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61</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61</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61</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61</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61</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61</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61</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61</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64</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64</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64</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64</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64</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64</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64</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64</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64</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64</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64</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64</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64</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64</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63</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63</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63</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63</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63</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63</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63</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63</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64</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64</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64</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64</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64</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64</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63</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63</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63</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63</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63</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63</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63</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63</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64</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64</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64</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64</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61</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61</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61</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61</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61</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61</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61</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61</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61</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61</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61</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64</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64</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64</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62</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62</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62</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62</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62</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62</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62</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62</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62</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62</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62</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62</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62</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62</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62</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62</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62</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62</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62</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62</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62</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62</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62</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62</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62</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62</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62</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62</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62</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62</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62</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62</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62</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62</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63</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63</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63</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63</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63</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63</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63</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63</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64</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61</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61</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61</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61</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61</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61</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64</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64</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64</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62</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62</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62</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62</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62</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57</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57</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57</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57</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57</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57</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57</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57</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57</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57</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57</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57</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57</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57</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57</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57</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57</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57</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57</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57</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57</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57</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57</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57</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57</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57</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57</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59</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59</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59</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59</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59</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57</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57</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57</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57</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57</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57</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57</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57</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55</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55</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55</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55</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55</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55</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56</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56</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56</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56</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56</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56</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56</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56</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56</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49</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49</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49</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49</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49</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49</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49</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49</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49</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49</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49</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49</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49</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49</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50</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50</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50</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49</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49</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49</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49</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49</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49</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48</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48</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49</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49</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49</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49</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49</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49</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48</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46</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46</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46</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46</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46</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46</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46</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46</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46</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46</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46</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46</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46</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46</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46</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49</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49</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49</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49</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49</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49</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49</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49</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49</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49</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48</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48</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48</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46</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46</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46</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46</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46</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46</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46</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46</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46</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47</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47</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f>IF(SUMIFS('[1]2025年已发货'!$E:$E,'[1]2025年已发货'!$F:$F,C3553,'[1]2025年已发货'!$C:$C,F3553,'[1]2025年已发货'!$G:$G,I3553,'[1]2025年已发货'!$H:$H,J3553)=0,"未发货",SUMIFS('[1]2025年已发货'!$E:$E,'[1]2025年已发货'!$F:$F,C3553,'[1]2025年已发货'!$C:$C,F3553,'[1]2025年已发货'!$G:$G,I3553,'[1]2025年已发货'!$H:$H,J3553))</f>
        <v>12</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47</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47</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f>IF(SUMIFS('[1]2025年已发货'!$E:$E,'[1]2025年已发货'!$F:$F,C3555,'[1]2025年已发货'!$C:$C,F3555,'[1]2025年已发货'!$G:$G,I3555,'[1]2025年已发货'!$H:$H,J3555)=0,"未发货",SUMIFS('[1]2025年已发货'!$E:$E,'[1]2025年已发货'!$F:$F,C3555,'[1]2025年已发货'!$C:$C,F3555,'[1]2025年已发货'!$G:$G,I3555,'[1]2025年已发货'!$H:$H,J3555))</f>
        <v>10</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47</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f>IF(SUMIFS('[1]2025年已发货'!$E:$E,'[1]2025年已发货'!$F:$F,C3556,'[1]2025年已发货'!$C:$C,F3556,'[1]2025年已发货'!$G:$G,I3556,'[1]2025年已发货'!$H:$H,J3556)=0,"未发货",SUMIFS('[1]2025年已发货'!$E:$E,'[1]2025年已发货'!$F:$F,C3556,'[1]2025年已发货'!$C:$C,F3556,'[1]2025年已发货'!$G:$G,I3556,'[1]2025年已发货'!$H:$H,J3556))</f>
        <v>18</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47</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47</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f>IF(SUMIFS('[1]2025年已发货'!$E:$E,'[1]2025年已发货'!$F:$F,C3558,'[1]2025年已发货'!$C:$C,F3558,'[1]2025年已发货'!$G:$G,I3558,'[1]2025年已发货'!$H:$H,J3558)=0,"未发货",SUMIFS('[1]2025年已发货'!$E:$E,'[1]2025年已发货'!$F:$F,C3558,'[1]2025年已发货'!$C:$C,F3558,'[1]2025年已发货'!$G:$G,I3558,'[1]2025年已发货'!$H:$H,J3558))</f>
        <v>15</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47</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47</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f>IF(SUMIFS('[1]2025年已发货'!$E:$E,'[1]2025年已发货'!$F:$F,C3560,'[1]2025年已发货'!$C:$C,F3560,'[1]2025年已发货'!$G:$G,I3560,'[1]2025年已发货'!$H:$H,J3560)=0,"未发货",SUMIFS('[1]2025年已发货'!$E:$E,'[1]2025年已发货'!$F:$F,C3560,'[1]2025年已发货'!$C:$C,F3560,'[1]2025年已发货'!$G:$G,I3560,'[1]2025年已发货'!$H:$H,J3560))</f>
        <v>16</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47</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47</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47</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47</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47</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47</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47</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47</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47</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47</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47</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47</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47</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47</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47</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49</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49</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49</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49</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48</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46</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46</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46</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46</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46</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46</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46</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47</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47</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45</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45</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45</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45</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45</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45</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45</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45</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45</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45</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45</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45</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45</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45</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45</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45</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45</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45</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45</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45</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45</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45</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45</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45</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45</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45</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45</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45</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45</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45</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45</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45</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45</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45</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42</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42</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42</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42</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42</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42</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44</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44</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44</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44</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44</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44</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44</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44</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42</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42</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42</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42</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42</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42</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46</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46</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45</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f>IF(SUMIFS('[1]2025年已发货'!$E:$E,'[1]2025年已发货'!$F:$F,C3665,'[1]2025年已发货'!$C:$C,F3665,'[1]2025年已发货'!$G:$G,I3665,'[1]2025年已发货'!$H:$H,J3665)=0,"未发货",SUMIFS('[1]2025年已发货'!$E:$E,'[1]2025年已发货'!$F:$F,C3665,'[1]2025年已发货'!$C:$C,F3665,'[1]2025年已发货'!$G:$G,I3665,'[1]2025年已发货'!$H:$H,J3665))</f>
        <v>20</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45</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f>IF(SUMIFS('[1]2025年已发货'!$E:$E,'[1]2025年已发货'!$F:$F,C3666,'[1]2025年已发货'!$C:$C,F3666,'[1]2025年已发货'!$G:$G,I3666,'[1]2025年已发货'!$H:$H,J3666)=0,"未发货",SUMIFS('[1]2025年已发货'!$E:$E,'[1]2025年已发货'!$F:$F,C3666,'[1]2025年已发货'!$C:$C,F3666,'[1]2025年已发货'!$G:$G,I3666,'[1]2025年已发货'!$H:$H,J3666))</f>
        <v>14</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45</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45</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45</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42</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42</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42</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42</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42</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42</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42</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42</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42</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42</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42</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42</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f>IF(SUMIFS('[1]2025年已发货'!$E:$E,'[1]2025年已发货'!$F:$F,C3690,'[1]2025年已发货'!$C:$C,F3690,'[1]2025年已发货'!$G:$G,I3690,'[1]2025年已发货'!$H:$H,J3690)=0,"未发货",SUMIFS('[1]2025年已发货'!$E:$E,'[1]2025年已发货'!$F:$F,C3690,'[1]2025年已发货'!$C:$C,F3690,'[1]2025年已发货'!$G:$G,I3690,'[1]2025年已发货'!$H:$H,J3690))</f>
        <v>16</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43</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f>IF(SUMIFS('[1]2025年已发货'!$E:$E,'[1]2025年已发货'!$F:$F,C3691,'[1]2025年已发货'!$C:$C,F3691,'[1]2025年已发货'!$G:$G,I3691,'[1]2025年已发货'!$H:$H,J3691)=0,"未发货",SUMIFS('[1]2025年已发货'!$E:$E,'[1]2025年已发货'!$F:$F,C3691,'[1]2025年已发货'!$C:$C,F3691,'[1]2025年已发货'!$G:$G,I3691,'[1]2025年已发货'!$H:$H,J3691))</f>
        <v>6</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43</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f>IF(SUMIFS('[1]2025年已发货'!$E:$E,'[1]2025年已发货'!$F:$F,C3692,'[1]2025年已发货'!$C:$C,F3692,'[1]2025年已发货'!$G:$G,I3692,'[1]2025年已发货'!$H:$H,J3692)=0,"未发货",SUMIFS('[1]2025年已发货'!$E:$E,'[1]2025年已发货'!$F:$F,C3692,'[1]2025年已发货'!$C:$C,F3692,'[1]2025年已发货'!$G:$G,I3692,'[1]2025年已发货'!$H:$H,J3692))</f>
        <v>8</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43</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f>IF(SUMIFS('[1]2025年已发货'!$E:$E,'[1]2025年已发货'!$F:$F,C3693,'[1]2025年已发货'!$C:$C,F3693,'[1]2025年已发货'!$G:$G,I3693,'[1]2025年已发货'!$H:$H,J3693)=0,"未发货",SUMIFS('[1]2025年已发货'!$E:$E,'[1]2025年已发货'!$F:$F,C3693,'[1]2025年已发货'!$C:$C,F3693,'[1]2025年已发货'!$G:$G,I3693,'[1]2025年已发货'!$H:$H,J3693))</f>
        <v>5</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43</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f>IF(SUMIFS('[1]2025年已发货'!$E:$E,'[1]2025年已发货'!$F:$F,C3694,'[1]2025年已发货'!$C:$C,F3694,'[1]2025年已发货'!$G:$G,I3694,'[1]2025年已发货'!$H:$H,J3694)=0,"未发货",SUMIFS('[1]2025年已发货'!$E:$E,'[1]2025年已发货'!$F:$F,C3694,'[1]2025年已发货'!$C:$C,F3694,'[1]2025年已发货'!$G:$G,I3694,'[1]2025年已发货'!$H:$H,J3694))</f>
        <v>10</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43</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f>IF(SUMIFS('[1]2025年已发货'!$E:$E,'[1]2025年已发货'!$F:$F,C3695,'[1]2025年已发货'!$C:$C,F3695,'[1]2025年已发货'!$G:$G,I3695,'[1]2025年已发货'!$H:$H,J3695)=0,"未发货",SUMIFS('[1]2025年已发货'!$E:$E,'[1]2025年已发货'!$F:$F,C3695,'[1]2025年已发货'!$C:$C,F3695,'[1]2025年已发货'!$G:$G,I3695,'[1]2025年已发货'!$H:$H,J3695))</f>
        <v>6</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43</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f>IF(SUMIFS('[1]2025年已发货'!$E:$E,'[1]2025年已发货'!$F:$F,C3696,'[1]2025年已发货'!$C:$C,F3696,'[1]2025年已发货'!$G:$G,I3696,'[1]2025年已发货'!$H:$H,J3696)=0,"未发货",SUMIFS('[1]2025年已发货'!$E:$E,'[1]2025年已发货'!$F:$F,C3696,'[1]2025年已发货'!$C:$C,F3696,'[1]2025年已发货'!$G:$G,I3696,'[1]2025年已发货'!$H:$H,J3696))</f>
        <v>11</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43</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f>IF(SUMIFS('[1]2025年已发货'!$E:$E,'[1]2025年已发货'!$F:$F,C3697,'[1]2025年已发货'!$C:$C,F3697,'[1]2025年已发货'!$G:$G,I3697,'[1]2025年已发货'!$H:$H,J3697)=0,"未发货",SUMIFS('[1]2025年已发货'!$E:$E,'[1]2025年已发货'!$F:$F,C3697,'[1]2025年已发货'!$C:$C,F3697,'[1]2025年已发货'!$G:$G,I3697,'[1]2025年已发货'!$H:$H,J3697))</f>
        <v>8</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43</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43</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43</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43</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43</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43</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45</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45</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42</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42</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42</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42</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42</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42</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42</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42</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42</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45</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45</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42</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42</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42</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42</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42</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42</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42</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42</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42</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42</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42</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42</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42</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38</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38</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38</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38</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38</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38</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38</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38</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38</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38</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38</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38</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38</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38</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38</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38</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38</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38</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38</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38</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38</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38</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38</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38</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38</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38</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38</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38</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38</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38</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38</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38</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38</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39</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39</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38</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38</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38</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38</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38</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38</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38</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38</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38</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38</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38</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38</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38</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38</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38</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38</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38</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38</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38</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38</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38</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38</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38</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38</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38</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38</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38</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38</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38</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38</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38</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38</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38</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38</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38</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38</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38</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38</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38</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38</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38</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38</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38</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38</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38</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38</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38</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38</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38</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38</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38</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38</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38</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38</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38</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38</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38</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38</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38</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f>IF(SUMIFS('[1]2025年已发货'!$E:$E,'[1]2025年已发货'!$F:$F,C4010,'[1]2025年已发货'!$C:$C,F4010,'[1]2025年已发货'!$G:$G,I4010,'[1]2025年已发货'!$H:$H,J4010)=0,"未发货",SUMIFS('[1]2025年已发货'!$E:$E,'[1]2025年已发货'!$F:$F,C4010,'[1]2025年已发货'!$C:$C,F4010,'[1]2025年已发货'!$G:$G,I4010,'[1]2025年已发货'!$H:$H,J4010))</f>
        <v>35</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38</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f>IF(SUMIFS('[1]2025年已发货'!$E:$E,'[1]2025年已发货'!$F:$F,C4011,'[1]2025年已发货'!$C:$C,F4011,'[1]2025年已发货'!$G:$G,I4011,'[1]2025年已发货'!$H:$H,J4011)=0,"未发货",SUMIFS('[1]2025年已发货'!$E:$E,'[1]2025年已发货'!$F:$F,C4011,'[1]2025年已发货'!$C:$C,F4011,'[1]2025年已发货'!$G:$G,I4011,'[1]2025年已发货'!$H:$H,J4011))</f>
        <v>35</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38</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f>IF(SUMIFS('[1]2025年已发货'!$E:$E,'[1]2025年已发货'!$F:$F,C4012,'[1]2025年已发货'!$C:$C,F4012,'[1]2025年已发货'!$G:$G,I4012,'[1]2025年已发货'!$H:$H,J4012)=0,"未发货",SUMIFS('[1]2025年已发货'!$E:$E,'[1]2025年已发货'!$F:$F,C4012,'[1]2025年已发货'!$C:$C,F4012,'[1]2025年已发货'!$G:$G,I4012,'[1]2025年已发货'!$H:$H,J4012))</f>
        <v>18</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38</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f>IF(SUMIFS('[1]2025年已发货'!$E:$E,'[1]2025年已发货'!$F:$F,C4013,'[1]2025年已发货'!$C:$C,F4013,'[1]2025年已发货'!$G:$G,I4013,'[1]2025年已发货'!$H:$H,J4013)=0,"未发货",SUMIFS('[1]2025年已发货'!$E:$E,'[1]2025年已发货'!$F:$F,C4013,'[1]2025年已发货'!$C:$C,F4013,'[1]2025年已发货'!$G:$G,I4013,'[1]2025年已发货'!$H:$H,J4013))</f>
        <v>18</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f>IF(SUMIFS('[1]2025年已发货'!$E:$E,'[1]2025年已发货'!$F:$F,C4014,'[1]2025年已发货'!$C:$C,F4014,'[1]2025年已发货'!$G:$G,I4014,'[1]2025年已发货'!$H:$H,J4014)=0,"未发货",SUMIFS('[1]2025年已发货'!$E:$E,'[1]2025年已发货'!$F:$F,C4014,'[1]2025年已发货'!$C:$C,F4014,'[1]2025年已发货'!$G:$G,I4014,'[1]2025年已发货'!$H:$H,J4014))</f>
        <v>18</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38</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f>IF(SUMIFS('[1]2025年已发货'!$E:$E,'[1]2025年已发货'!$F:$F,C4015,'[1]2025年已发货'!$C:$C,F4015,'[1]2025年已发货'!$G:$G,I4015,'[1]2025年已发货'!$H:$H,J4015)=0,"未发货",SUMIFS('[1]2025年已发货'!$E:$E,'[1]2025年已发货'!$F:$F,C4015,'[1]2025年已发货'!$C:$C,F4015,'[1]2025年已发货'!$G:$G,I4015,'[1]2025年已发货'!$H:$H,J4015))</f>
        <v>8</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38</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f>IF(SUMIFS('[1]2025年已发货'!$E:$E,'[1]2025年已发货'!$F:$F,C4016,'[1]2025年已发货'!$C:$C,F4016,'[1]2025年已发货'!$G:$G,I4016,'[1]2025年已发货'!$H:$H,J4016)=0,"未发货",SUMIFS('[1]2025年已发货'!$E:$E,'[1]2025年已发货'!$F:$F,C4016,'[1]2025年已发货'!$C:$C,F4016,'[1]2025年已发货'!$G:$G,I4016,'[1]2025年已发货'!$H:$H,J4016))</f>
        <v>35</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38</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f>IF(SUMIFS('[1]2025年已发货'!$E:$E,'[1]2025年已发货'!$F:$F,C4017,'[1]2025年已发货'!$C:$C,F4017,'[1]2025年已发货'!$G:$G,I4017,'[1]2025年已发货'!$H:$H,J4017)=0,"未发货",SUMIFS('[1]2025年已发货'!$E:$E,'[1]2025年已发货'!$F:$F,C4017,'[1]2025年已发货'!$C:$C,F4017,'[1]2025年已发货'!$G:$G,I4017,'[1]2025年已发货'!$H:$H,J4017))</f>
        <v>35</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38</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f>IF(SUMIFS('[1]2025年已发货'!$E:$E,'[1]2025年已发货'!$F:$F,C4018,'[1]2025年已发货'!$C:$C,F4018,'[1]2025年已发货'!$G:$G,I4018,'[1]2025年已发货'!$H:$H,J4018)=0,"未发货",SUMIFS('[1]2025年已发货'!$E:$E,'[1]2025年已发货'!$F:$F,C4018,'[1]2025年已发货'!$C:$C,F4018,'[1]2025年已发货'!$G:$G,I4018,'[1]2025年已发货'!$H:$H,J4018))</f>
        <v>5</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38</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f>IF(SUMIFS('[1]2025年已发货'!$E:$E,'[1]2025年已发货'!$F:$F,C4019,'[1]2025年已发货'!$C:$C,F4019,'[1]2025年已发货'!$G:$G,I4019,'[1]2025年已发货'!$H:$H,J4019)=0,"未发货",SUMIFS('[1]2025年已发货'!$E:$E,'[1]2025年已发货'!$F:$F,C4019,'[1]2025年已发货'!$C:$C,F4019,'[1]2025年已发货'!$G:$G,I4019,'[1]2025年已发货'!$H:$H,J4019))</f>
        <v>11</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38</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f>IF(SUMIFS('[1]2025年已发货'!$E:$E,'[1]2025年已发货'!$F:$F,C4020,'[1]2025年已发货'!$C:$C,F4020,'[1]2025年已发货'!$G:$G,I4020,'[1]2025年已发货'!$H:$H,J4020)=0,"未发货",SUMIFS('[1]2025年已发货'!$E:$E,'[1]2025年已发货'!$F:$F,C4020,'[1]2025年已发货'!$C:$C,F4020,'[1]2025年已发货'!$G:$G,I4020,'[1]2025年已发货'!$H:$H,J4020))</f>
        <v>35</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38</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f>IF(SUMIFS('[1]2025年已发货'!$E:$E,'[1]2025年已发货'!$F:$F,C4021,'[1]2025年已发货'!$C:$C,F4021,'[1]2025年已发货'!$G:$G,I4021,'[1]2025年已发货'!$H:$H,J4021)=0,"未发货",SUMIFS('[1]2025年已发货'!$E:$E,'[1]2025年已发货'!$F:$F,C4021,'[1]2025年已发货'!$C:$C,F4021,'[1]2025年已发货'!$G:$G,I4021,'[1]2025年已发货'!$H:$H,J4021))</f>
        <v>20</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38</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f>IF(SUMIFS('[1]2025年已发货'!$E:$E,'[1]2025年已发货'!$F:$F,C4022,'[1]2025年已发货'!$C:$C,F4022,'[1]2025年已发货'!$G:$G,I4022,'[1]2025年已发货'!$H:$H,J4022)=0,"未发货",SUMIFS('[1]2025年已发货'!$E:$E,'[1]2025年已发货'!$F:$F,C4022,'[1]2025年已发货'!$C:$C,F4022,'[1]2025年已发货'!$G:$G,I4022,'[1]2025年已发货'!$H:$H,J4022))</f>
        <v>35</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38</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f>IF(SUMIFS('[1]2025年已发货'!$E:$E,'[1]2025年已发货'!$F:$F,C4023,'[1]2025年已发货'!$C:$C,F4023,'[1]2025年已发货'!$G:$G,I4023,'[1]2025年已发货'!$H:$H,J4023)=0,"未发货",SUMIFS('[1]2025年已发货'!$E:$E,'[1]2025年已发货'!$F:$F,C4023,'[1]2025年已发货'!$C:$C,F4023,'[1]2025年已发货'!$G:$G,I4023,'[1]2025年已发货'!$H:$H,J4023))</f>
        <v>25</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38</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f>IF(SUMIFS('[1]2025年已发货'!$E:$E,'[1]2025年已发货'!$F:$F,C4024,'[1]2025年已发货'!$C:$C,F4024,'[1]2025年已发货'!$G:$G,I4024,'[1]2025年已发货'!$H:$H,J4024)=0,"未发货",SUMIFS('[1]2025年已发货'!$E:$E,'[1]2025年已发货'!$F:$F,C4024,'[1]2025年已发货'!$C:$C,F4024,'[1]2025年已发货'!$G:$G,I4024,'[1]2025年已发货'!$H:$H,J4024))</f>
        <v>20</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38</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f>IF(SUMIFS('[1]2025年已发货'!$E:$E,'[1]2025年已发货'!$F:$F,C4025,'[1]2025年已发货'!$C:$C,F4025,'[1]2025年已发货'!$G:$G,I4025,'[1]2025年已发货'!$H:$H,J4025)=0,"未发货",SUMIFS('[1]2025年已发货'!$E:$E,'[1]2025年已发货'!$F:$F,C4025,'[1]2025年已发货'!$C:$C,F4025,'[1]2025年已发货'!$G:$G,I4025,'[1]2025年已发货'!$H:$H,J4025))</f>
        <v>20</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38</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f>IF(SUMIFS('[1]2025年已发货'!$E:$E,'[1]2025年已发货'!$F:$F,C4026,'[1]2025年已发货'!$C:$C,F4026,'[1]2025年已发货'!$G:$G,I4026,'[1]2025年已发货'!$H:$H,J4026)=0,"未发货",SUMIFS('[1]2025年已发货'!$E:$E,'[1]2025年已发货'!$F:$F,C4026,'[1]2025年已发货'!$C:$C,F4026,'[1]2025年已发货'!$G:$G,I4026,'[1]2025年已发货'!$H:$H,J4026))</f>
        <v>10</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38</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f>IF(SUMIFS('[1]2025年已发货'!$E:$E,'[1]2025年已发货'!$F:$F,C4027,'[1]2025年已发货'!$C:$C,F4027,'[1]2025年已发货'!$G:$G,I4027,'[1]2025年已发货'!$H:$H,J4027)=0,"未发货",SUMIFS('[1]2025年已发货'!$E:$E,'[1]2025年已发货'!$F:$F,C4027,'[1]2025年已发货'!$C:$C,F4027,'[1]2025年已发货'!$G:$G,I4027,'[1]2025年已发货'!$H:$H,J4027))</f>
        <v>25</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38</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38</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38</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38</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39</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39</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38</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38</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38</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38</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38</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38</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38</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38</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38</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38</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38</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38</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38</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38</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38</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38</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38</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38</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38</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38</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38</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38</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38</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38</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38</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39</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39</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38</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38</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38</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38</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38</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38</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38</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38</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38</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38</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38</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38</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38</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38</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38</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38</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27</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27</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27</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27</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27</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27</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27</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25</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25</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25</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25</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25</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25</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25</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25</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25</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26</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26</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26</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26</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26</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26</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26</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26</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26</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26</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26</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26</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26</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26</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26</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26</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26</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26</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26</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26</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26</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26</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26</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26</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26</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26</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26</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26</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26</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26</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26</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26</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26</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26</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26</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26</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26</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26</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26</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26</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26</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26</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26</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26</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26</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26</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26</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26</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26</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26</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26</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26</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26</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27</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27</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27</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27</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27</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27</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27</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f>IF(SUMIFS('[1]2025年已发货'!$E:$E,'[1]2025年已发货'!$F:$F,C4256,'[1]2025年已发货'!$C:$C,F4256,'[1]2025年已发货'!$G:$G,I4256,'[1]2025年已发货'!$H:$H,J4256)=0,"未发货",SUMIFS('[1]2025年已发货'!$E:$E,'[1]2025年已发货'!$F:$F,C4256,'[1]2025年已发货'!$C:$C,F4256,'[1]2025年已发货'!$G:$G,I4256,'[1]2025年已发货'!$H:$H,J4256))</f>
        <v>35</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25</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25</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25</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25</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25</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25</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25</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25</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25</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26</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26</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26</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26</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26</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26</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26</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26</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26</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26</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26</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26</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26</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26</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26</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26</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26</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26</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26</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26</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26</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26</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26</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26</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26</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26</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26</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26</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26</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26</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26</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26</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26</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26</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26</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26</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26</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26</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26</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26</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25</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25</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25</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26</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26</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26</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26</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26</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26</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26</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26</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26</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26</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26</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26</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26</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26</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26</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26</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26</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26</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26</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26</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26</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26</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26</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26</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26</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26</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26</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26</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26</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26</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26</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26</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26</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f>IF(SUMIFS('[1]2025年已发货'!$E:$E,'[1]2025年已发货'!$F:$F,C4530,'[1]2025年已发货'!$C:$C,F4530,'[1]2025年已发货'!$G:$G,I4530,'[1]2025年已发货'!$H:$H,J4530)=0,"未发货",SUMIFS('[1]2025年已发货'!$E:$E,'[1]2025年已发货'!$F:$F,C4530,'[1]2025年已发货'!$C:$C,F4530,'[1]2025年已发货'!$G:$G,I4530,'[1]2025年已发货'!$H:$H,J4530))</f>
        <v>10</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f>IF(SUMIFS('[1]2025年已发货'!$E:$E,'[1]2025年已发货'!$F:$F,C4531,'[1]2025年已发货'!$C:$C,F4531,'[1]2025年已发货'!$G:$G,I4531,'[1]2025年已发货'!$H:$H,J4531)=0,"未发货",SUMIFS('[1]2025年已发货'!$E:$E,'[1]2025年已发货'!$F:$F,C4531,'[1]2025年已发货'!$C:$C,F4531,'[1]2025年已发货'!$G:$G,I4531,'[1]2025年已发货'!$H:$H,J4531))</f>
        <v>10</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f>IF(SUMIFS('[1]2025年已发货'!$E:$E,'[1]2025年已发货'!$F:$F,C4532,'[1]2025年已发货'!$C:$C,F4532,'[1]2025年已发货'!$G:$G,I4532,'[1]2025年已发货'!$H:$H,J4532)=0,"未发货",SUMIFS('[1]2025年已发货'!$E:$E,'[1]2025年已发货'!$F:$F,C4532,'[1]2025年已发货'!$C:$C,F4532,'[1]2025年已发货'!$G:$G,I4532,'[1]2025年已发货'!$H:$H,J4532))</f>
        <v>40</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f>IF(SUMIFS('[1]2025年已发货'!$E:$E,'[1]2025年已发货'!$F:$F,C4533,'[1]2025年已发货'!$C:$C,F4533,'[1]2025年已发货'!$G:$G,I4533,'[1]2025年已发货'!$H:$H,J4533)=0,"未发货",SUMIFS('[1]2025年已发货'!$E:$E,'[1]2025年已发货'!$F:$F,C4533,'[1]2025年已发货'!$C:$C,F4533,'[1]2025年已发货'!$G:$G,I4533,'[1]2025年已发货'!$H:$H,J4533))</f>
        <v>15</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f>IF(SUMIFS('[1]2025年已发货'!$E:$E,'[1]2025年已发货'!$F:$F,C4534,'[1]2025年已发货'!$C:$C,F4534,'[1]2025年已发货'!$G:$G,I4534,'[1]2025年已发货'!$H:$H,J4534)=0,"未发货",SUMIFS('[1]2025年已发货'!$E:$E,'[1]2025年已发货'!$F:$F,C4534,'[1]2025年已发货'!$C:$C,F4534,'[1]2025年已发货'!$G:$G,I4534,'[1]2025年已发货'!$H:$H,J4534))</f>
        <v>70</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26</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23</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23</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23</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23</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23</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19</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19</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19</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19</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19</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19</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19</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19</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26</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19</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19</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19</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19</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19</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19</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19</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19</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19</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19</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19</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19</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19</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19</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19</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19</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19</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19</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19</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19</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19</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19</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19</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18</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18</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18</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18</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18</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18</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18</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18</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18</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18</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18</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21</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21</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21</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21</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18</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18</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18</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18</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18</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21</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21</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21</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21</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21</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21</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21</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21</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21</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21</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21</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21</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21</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17</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17</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17</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23</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19</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19</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19</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19</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19</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19</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19</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19</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19</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19</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19</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19</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19</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18</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18</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18</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18</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18</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18</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18</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21</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21</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21</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21</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18</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18</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18</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18</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21</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21</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21</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21</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17</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17</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17</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17</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17</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17</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17</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17</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17</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17</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17</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17</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17</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17</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17</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17</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17</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17</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17</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17</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17</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17</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17</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17</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17</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17</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17</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17</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17</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17</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17</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17</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17</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17</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17</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17</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17</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17</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17</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17</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17</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17</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17</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17</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17</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17</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17</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17</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17</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19</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19</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19</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19</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19</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19</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14</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14</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14</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14</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14</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17</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17</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17</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17</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17</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17</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17</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17</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17</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17</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17</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17</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17</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17</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17</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17</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17</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17</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14</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14</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14</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14</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14</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14</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14</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14</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14</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14</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14</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14</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14</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14</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14</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14</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14</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14</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14</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14</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14</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14</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14</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14</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14</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14</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14</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14</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14</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14</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19</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19</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17</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17</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17</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17</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17</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17</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17</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17</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17</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17</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17</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17</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17</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17</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17</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17</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17</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17</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14</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14</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14</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14</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14</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14</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14</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14</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14</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13</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13</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13</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13</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13</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13</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13</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13</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13</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13</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13</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13</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13</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13</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13</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13</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13</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13</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13</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13</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13</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13</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13</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13</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13</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13</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13</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13</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13</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13</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13</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13</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13</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13</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13</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11</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11</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11</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11</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11</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10</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10</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10</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10</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10</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10</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10</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10</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10</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10</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10</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10</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10</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10</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10</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10</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10</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10</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10</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10</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10</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10</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10</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10</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10</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10</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10</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10</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10</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8</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8</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8</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8</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8</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8</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8</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8</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8</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8</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8</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8</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8</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8</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8</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8</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8</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8</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8</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8</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8</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8</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8</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7</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7</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7</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7</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7</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7</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7</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7</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7</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7</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7</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7</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7</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7</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7</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f>IF(SUMIFS('[1]2025年已发货'!$E:$E,'[1]2025年已发货'!$F:$F,C5098,'[1]2025年已发货'!$C:$C,F5098,'[1]2025年已发货'!$G:$G,I5098,'[1]2025年已发货'!$H:$H,J5098)=0,"未发货",SUMIFS('[1]2025年已发货'!$E:$E,'[1]2025年已发货'!$F:$F,C5098,'[1]2025年已发货'!$C:$C,F5098,'[1]2025年已发货'!$G:$G,I5098,'[1]2025年已发货'!$H:$H,J5098))</f>
        <v>23</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f>IF(SUMIFS('[1]2025年已发货'!$E:$E,'[1]2025年已发货'!$F:$F,C5099,'[1]2025年已发货'!$C:$C,F5099,'[1]2025年已发货'!$G:$G,I5099,'[1]2025年已发货'!$H:$H,J5099)=0,"未发货",SUMIFS('[1]2025年已发货'!$E:$E,'[1]2025年已发货'!$F:$F,C5099,'[1]2025年已发货'!$C:$C,F5099,'[1]2025年已发货'!$G:$G,I5099,'[1]2025年已发货'!$H:$H,J5099))</f>
        <v>12</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8</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8</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8</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8</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8</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8</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f>IF(SUMIFS('[1]2025年已发货'!$E:$E,'[1]2025年已发货'!$F:$F,C5169,'[1]2025年已发货'!$C:$C,F5169,'[1]2025年已发货'!$G:$G,I5169,'[1]2025年已发货'!$H:$H,J5169)=0,"未发货",SUMIFS('[1]2025年已发货'!$E:$E,'[1]2025年已发货'!$F:$F,C5169,'[1]2025年已发货'!$C:$C,F5169,'[1]2025年已发货'!$G:$G,I5169,'[1]2025年已发货'!$H:$H,J5169))</f>
        <v>20</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f>IF(SUMIFS('[1]2025年已发货'!$E:$E,'[1]2025年已发货'!$F:$F,C5170,'[1]2025年已发货'!$C:$C,F5170,'[1]2025年已发货'!$G:$G,I5170,'[1]2025年已发货'!$H:$H,J5170)=0,"未发货",SUMIFS('[1]2025年已发货'!$E:$E,'[1]2025年已发货'!$F:$F,C5170,'[1]2025年已发货'!$C:$C,F5170,'[1]2025年已发货'!$G:$G,I5170,'[1]2025年已发货'!$H:$H,J5170))</f>
        <v>25</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f>IF(SUMIFS('[1]2025年已发货'!$E:$E,'[1]2025年已发货'!$F:$F,C5171,'[1]2025年已发货'!$C:$C,F5171,'[1]2025年已发货'!$G:$G,I5171,'[1]2025年已发货'!$H:$H,J5171)=0,"未发货",SUMIFS('[1]2025年已发货'!$E:$E,'[1]2025年已发货'!$F:$F,C5171,'[1]2025年已发货'!$C:$C,F5171,'[1]2025年已发货'!$G:$G,I5171,'[1]2025年已发货'!$H:$H,J5171))</f>
        <v>5</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f>IF(SUMIFS('[1]2025年已发货'!$E:$E,'[1]2025年已发货'!$F:$F,C5172,'[1]2025年已发货'!$C:$C,F5172,'[1]2025年已发货'!$G:$G,I5172,'[1]2025年已发货'!$H:$H,J5172)=0,"未发货",SUMIFS('[1]2025年已发货'!$E:$E,'[1]2025年已发货'!$F:$F,C5172,'[1]2025年已发货'!$C:$C,F5172,'[1]2025年已发货'!$G:$G,I5172,'[1]2025年已发货'!$H:$H,J5172))</f>
        <v>5</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2</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2</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2</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2</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2</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2</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2</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2</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2</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f>IF(SUMIFS('[1]2025年已发货'!$E:$E,'[1]2025年已发货'!$F:$F,C5237,'[1]2025年已发货'!$C:$C,F5237,'[1]2025年已发货'!$G:$G,I5237,'[1]2025年已发货'!$H:$H,J5237)=0,"未发货",SUMIFS('[1]2025年已发货'!$E:$E,'[1]2025年已发货'!$F:$F,C5237,'[1]2025年已发货'!$C:$C,F5237,'[1]2025年已发货'!$G:$G,I5237,'[1]2025年已发货'!$H:$H,J5237))</f>
        <v>2.4</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2</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f>IF(SUMIFS('[1]2025年已发货'!$E:$E,'[1]2025年已发货'!$F:$F,C5238,'[1]2025年已发货'!$C:$C,F5238,'[1]2025年已发货'!$G:$G,I5238,'[1]2025年已发货'!$H:$H,J5238)=0,"未发货",SUMIFS('[1]2025年已发货'!$E:$E,'[1]2025年已发货'!$F:$F,C5238,'[1]2025年已发货'!$C:$C,F5238,'[1]2025年已发货'!$G:$G,I5238,'[1]2025年已发货'!$H:$H,J5238))</f>
        <v>15</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2</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2</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f>IF(SUMIFS('[1]2025年已发货'!$E:$E,'[1]2025年已发货'!$F:$F,C5240,'[1]2025年已发货'!$C:$C,F5240,'[1]2025年已发货'!$G:$G,I5240,'[1]2025年已发货'!$H:$H,J5240)=0,"未发货",SUMIFS('[1]2025年已发货'!$E:$E,'[1]2025年已发货'!$F:$F,C5240,'[1]2025年已发货'!$C:$C,F5240,'[1]2025年已发货'!$G:$G,I5240,'[1]2025年已发货'!$H:$H,J5240))</f>
        <v>12</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2</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2</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2</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2</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f>IF(SUMIFS('[1]2025年已发货'!$E:$E,'[1]2025年已发货'!$F:$F,C5244,'[1]2025年已发货'!$C:$C,F5244,'[1]2025年已发货'!$G:$G,I5244,'[1]2025年已发货'!$H:$H,J5244)=0,"未发货",SUMIFS('[1]2025年已发货'!$E:$E,'[1]2025年已发货'!$F:$F,C5244,'[1]2025年已发货'!$C:$C,F5244,'[1]2025年已发货'!$G:$G,I5244,'[1]2025年已发货'!$H:$H,J5244))</f>
        <v>6</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2</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2</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2</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2</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2</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2</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2</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2</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2</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2</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2</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2</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2</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2</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2</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2</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2</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2</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2</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2</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2</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2</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35" si="250">IF(OR(M5282="",N5282&lt;&gt;""),"",MAX(M5282-TODAY(),0))</f>
        <v/>
      </c>
      <c r="P5282" s="63" t="str">
        <f ca="1" t="shared" ref="P5282:P533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2</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2</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spans="2:18">
      <c r="B5301" s="137" t="s">
        <v>196</v>
      </c>
      <c r="C5301" s="71">
        <v>45967</v>
      </c>
      <c r="D5301" s="121" t="str">
        <f>VLOOKUP(B5301,辅助信息!E:K,7,FALSE)</f>
        <v>JWDDCD2025102100476</v>
      </c>
      <c r="E5301" s="121" t="str">
        <f>VLOOKUP(F5301,辅助信息!A:B,2,FALSE)</f>
        <v>盘螺</v>
      </c>
      <c r="F5301" s="121" t="s">
        <v>49</v>
      </c>
      <c r="G5301" s="122">
        <v>8</v>
      </c>
      <c r="H5301" s="135" t="str">
        <f>IF(SUMIFS('[1]2025年已发货'!$E:$E,'[1]2025年已发货'!$F:$F,C5301,'[1]2025年已发货'!$C:$C,F5301,'[1]2025年已发货'!$G:$G,I5301,'[1]2025年已发货'!$H:$H,J5301)=0,"未发货",SUMIFS('[1]2025年已发货'!$E:$E,'[1]2025年已发货'!$F:$F,C5301,'[1]2025年已发货'!$C:$C,F5301,'[1]2025年已发货'!$G:$G,I5301,'[1]2025年已发货'!$H:$H,J5301))</f>
        <v>未发货</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spans="2:18">
      <c r="B5302" s="137" t="s">
        <v>196</v>
      </c>
      <c r="C5302" s="71">
        <v>45967</v>
      </c>
      <c r="D5302" s="121" t="str">
        <f>VLOOKUP(B5302,辅助信息!E:K,7,FALSE)</f>
        <v>JWDDCD2025102100476</v>
      </c>
      <c r="E5302" s="121" t="str">
        <f>VLOOKUP(F5302,辅助信息!A:B,2,FALSE)</f>
        <v>盘螺</v>
      </c>
      <c r="F5302" s="121" t="s">
        <v>40</v>
      </c>
      <c r="G5302" s="122">
        <v>8</v>
      </c>
      <c r="H5302" s="135" t="str">
        <f>IF(SUMIFS('[1]2025年已发货'!$E:$E,'[1]2025年已发货'!$F:$F,C5302,'[1]2025年已发货'!$C:$C,F5302,'[1]2025年已发货'!$G:$G,I5302,'[1]2025年已发货'!$H:$H,J5302)=0,"未发货",SUMIFS('[1]2025年已发货'!$E:$E,'[1]2025年已发货'!$F:$F,C5302,'[1]2025年已发货'!$C:$C,F5302,'[1]2025年已发货'!$G:$G,I5302,'[1]2025年已发货'!$H:$H,J5302))</f>
        <v>未发货</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spans="2:18">
      <c r="B5303" s="137" t="s">
        <v>196</v>
      </c>
      <c r="C5303" s="71">
        <v>45967</v>
      </c>
      <c r="D5303" s="121" t="str">
        <f>VLOOKUP(B5303,辅助信息!E:K,7,FALSE)</f>
        <v>JWDDCD2025102100476</v>
      </c>
      <c r="E5303" s="121" t="str">
        <f>VLOOKUP(F5303,辅助信息!A:B,2,FALSE)</f>
        <v>盘螺</v>
      </c>
      <c r="F5303" s="121" t="s">
        <v>41</v>
      </c>
      <c r="G5303" s="122">
        <v>14</v>
      </c>
      <c r="H5303" s="135" t="str">
        <f>IF(SUMIFS('[1]2025年已发货'!$E:$E,'[1]2025年已发货'!$F:$F,C5303,'[1]2025年已发货'!$C:$C,F5303,'[1]2025年已发货'!$G:$G,I5303,'[1]2025年已发货'!$H:$H,J5303)=0,"未发货",SUMIFS('[1]2025年已发货'!$E:$E,'[1]2025年已发货'!$F:$F,C5303,'[1]2025年已发货'!$C:$C,F5303,'[1]2025年已发货'!$G:$G,I5303,'[1]2025年已发货'!$H:$H,J5303))</f>
        <v>未发货</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spans="2:18">
      <c r="B5304" s="137" t="s">
        <v>196</v>
      </c>
      <c r="C5304" s="71">
        <v>45967</v>
      </c>
      <c r="D5304" s="121" t="str">
        <f>VLOOKUP(B5304,辅助信息!E:K,7,FALSE)</f>
        <v>JWDDCD2025102100476</v>
      </c>
      <c r="E5304" s="121" t="str">
        <f>VLOOKUP(F5304,辅助信息!A:B,2,FALSE)</f>
        <v>螺纹钢</v>
      </c>
      <c r="F5304" s="121" t="s">
        <v>22</v>
      </c>
      <c r="G5304" s="122">
        <v>5</v>
      </c>
      <c r="H5304" s="135" t="str">
        <f>IF(SUMIFS('[1]2025年已发货'!$E:$E,'[1]2025年已发货'!$F:$F,C5304,'[1]2025年已发货'!$C:$C,F5304,'[1]2025年已发货'!$G:$G,I5304,'[1]2025年已发货'!$H:$H,J5304)=0,"未发货",SUMIFS('[1]2025年已发货'!$E:$E,'[1]2025年已发货'!$F:$F,C5304,'[1]2025年已发货'!$C:$C,F5304,'[1]2025年已发货'!$G:$G,I5304,'[1]2025年已发货'!$H:$H,J5304))</f>
        <v>未发货</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spans="2:18">
      <c r="B5305" s="137" t="s">
        <v>187</v>
      </c>
      <c r="C5305" s="71">
        <v>45967</v>
      </c>
      <c r="D5305" s="121" t="str">
        <f>VLOOKUP(B5305,辅助信息!E:K,7,FALSE)</f>
        <v>JWDDCD2025072900121</v>
      </c>
      <c r="E5305" s="121" t="str">
        <f>VLOOKUP(F5305,辅助信息!A:B,2,FALSE)</f>
        <v>盘螺</v>
      </c>
      <c r="F5305" s="121" t="s">
        <v>40</v>
      </c>
      <c r="G5305" s="122">
        <v>16</v>
      </c>
      <c r="H5305" s="135" t="str">
        <f>IF(SUMIFS('[1]2025年已发货'!$E:$E,'[1]2025年已发货'!$F:$F,C5305,'[1]2025年已发货'!$C:$C,F5305,'[1]2025年已发货'!$G:$G,I5305,'[1]2025年已发货'!$H:$H,J5305)=0,"未发货",SUMIFS('[1]2025年已发货'!$E:$E,'[1]2025年已发货'!$F:$F,C5305,'[1]2025年已发货'!$C:$C,F5305,'[1]2025年已发货'!$G:$G,I5305,'[1]2025年已发货'!$H:$H,J5305))</f>
        <v>未发货</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spans="2:18">
      <c r="B5306" s="137" t="s">
        <v>187</v>
      </c>
      <c r="C5306" s="71">
        <v>45967</v>
      </c>
      <c r="D5306" s="121" t="str">
        <f>VLOOKUP(B5306,辅助信息!E:K,7,FALSE)</f>
        <v>JWDDCD2025072900121</v>
      </c>
      <c r="E5306" s="121" t="str">
        <f>VLOOKUP(F5306,辅助信息!A:B,2,FALSE)</f>
        <v>盘螺</v>
      </c>
      <c r="F5306" s="121" t="s">
        <v>41</v>
      </c>
      <c r="G5306" s="122">
        <v>16</v>
      </c>
      <c r="H5306" s="135" t="str">
        <f>IF(SUMIFS('[1]2025年已发货'!$E:$E,'[1]2025年已发货'!$F:$F,C5306,'[1]2025年已发货'!$C:$C,F5306,'[1]2025年已发货'!$G:$G,I5306,'[1]2025年已发货'!$H:$H,J5306)=0,"未发货",SUMIFS('[1]2025年已发货'!$E:$E,'[1]2025年已发货'!$F:$F,C5306,'[1]2025年已发货'!$C:$C,F5306,'[1]2025年已发货'!$G:$G,I5306,'[1]2025年已发货'!$H:$H,J5306))</f>
        <v>未发货</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spans="2:18">
      <c r="B5307" s="137" t="s">
        <v>187</v>
      </c>
      <c r="C5307" s="71">
        <v>45967</v>
      </c>
      <c r="D5307" s="121" t="str">
        <f>VLOOKUP(B5307,辅助信息!E:K,7,FALSE)</f>
        <v>JWDDCD2025072900121</v>
      </c>
      <c r="E5307" s="121" t="str">
        <f>VLOOKUP(F5307,辅助信息!A:B,2,FALSE)</f>
        <v>螺纹钢</v>
      </c>
      <c r="F5307" s="121" t="s">
        <v>22</v>
      </c>
      <c r="G5307" s="122">
        <v>10</v>
      </c>
      <c r="H5307" s="135" t="str">
        <f>IF(SUMIFS('[1]2025年已发货'!$E:$E,'[1]2025年已发货'!$F:$F,C5307,'[1]2025年已发货'!$C:$C,F5307,'[1]2025年已发货'!$G:$G,I5307,'[1]2025年已发货'!$H:$H,J5307)=0,"未发货",SUMIFS('[1]2025年已发货'!$E:$E,'[1]2025年已发货'!$F:$F,C5307,'[1]2025年已发货'!$C:$C,F5307,'[1]2025年已发货'!$G:$G,I5307,'[1]2025年已发货'!$H:$H,J5307))</f>
        <v>未发货</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spans="2:18">
      <c r="B5308" s="137" t="s">
        <v>187</v>
      </c>
      <c r="C5308" s="71">
        <v>45967</v>
      </c>
      <c r="D5308" s="121" t="str">
        <f>VLOOKUP(B5308,辅助信息!E:K,7,FALSE)</f>
        <v>JWDDCD2025072900121</v>
      </c>
      <c r="E5308" s="121" t="str">
        <f>VLOOKUP(F5308,辅助信息!A:B,2,FALSE)</f>
        <v>螺纹钢</v>
      </c>
      <c r="F5308" s="121" t="s">
        <v>142</v>
      </c>
      <c r="G5308" s="122">
        <v>25</v>
      </c>
      <c r="H5308" s="135" t="str">
        <f>IF(SUMIFS('[1]2025年已发货'!$E:$E,'[1]2025年已发货'!$F:$F,C5308,'[1]2025年已发货'!$C:$C,F5308,'[1]2025年已发货'!$G:$G,I5308,'[1]2025年已发货'!$H:$H,J5308)=0,"未发货",SUMIFS('[1]2025年已发货'!$E:$E,'[1]2025年已发货'!$F:$F,C5308,'[1]2025年已发货'!$C:$C,F5308,'[1]2025年已发货'!$G:$G,I5308,'[1]2025年已发货'!$H:$H,J5308))</f>
        <v>未发货</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spans="2:18">
      <c r="B5309" s="137" t="s">
        <v>187</v>
      </c>
      <c r="C5309" s="71">
        <v>45967</v>
      </c>
      <c r="D5309" s="121" t="str">
        <f>VLOOKUP(B5309,辅助信息!E:K,7,FALSE)</f>
        <v>JWDDCD2025072900121</v>
      </c>
      <c r="E5309" s="121" t="str">
        <f>VLOOKUP(F5309,辅助信息!A:B,2,FALSE)</f>
        <v>螺纹钢</v>
      </c>
      <c r="F5309" s="121" t="s">
        <v>182</v>
      </c>
      <c r="G5309" s="122">
        <v>3</v>
      </c>
      <c r="H5309" s="135" t="e">
        <f>IF(SUMIFS('[1]2025年已发货'!$E:$E,'[1]2025年已发货'!$F:$F,C5309,'[1]2025年已发货'!$C:$C,F5309,'[1]2025年已发货'!$G:$G,I5309,'[1]2025年已发货'!$H:$H,J5309)=0,"未发货",SUMIFS('[1]2025年已发货'!$E:$E,'[1]2025年已发货'!$F:$F,C5309,'[1]2025年已发货'!$C:$C,F5309,'[1]2025年已发货'!$G:$G,I5309,'[1]2025年已发货'!$H:$H,J5309))</f>
        <v>#VALUE!</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spans="2:18">
      <c r="B5310" s="136" t="s">
        <v>160</v>
      </c>
      <c r="C5310" s="71">
        <v>45967</v>
      </c>
      <c r="D5310" s="40" t="str">
        <f>VLOOKUP(B5310,辅助信息!E:K,7,FALSE)</f>
        <v>JWDDCD2025071500024</v>
      </c>
      <c r="E5310" s="40" t="str">
        <f>VLOOKUP(F5310,辅助信息!A:B,2,FALSE)</f>
        <v>盘螺</v>
      </c>
      <c r="F5310" s="40" t="s">
        <v>40</v>
      </c>
      <c r="G5310" s="36">
        <v>5</v>
      </c>
      <c r="H5310" s="147"/>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spans="2:18">
      <c r="B5311" s="136" t="s">
        <v>160</v>
      </c>
      <c r="C5311" s="71">
        <v>45967</v>
      </c>
      <c r="D5311" s="40" t="str">
        <f>VLOOKUP(B5311,辅助信息!E:K,7,FALSE)</f>
        <v>JWDDCD2025071500024</v>
      </c>
      <c r="E5311" s="40" t="str">
        <f>VLOOKUP(F5311,辅助信息!A:B,2,FALSE)</f>
        <v>盘螺</v>
      </c>
      <c r="F5311" s="40" t="s">
        <v>41</v>
      </c>
      <c r="G5311" s="36">
        <v>5</v>
      </c>
      <c r="H5311" s="147"/>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spans="2:18">
      <c r="B5312" s="136" t="s">
        <v>160</v>
      </c>
      <c r="C5312" s="71">
        <v>45967</v>
      </c>
      <c r="D5312" s="40" t="str">
        <f>VLOOKUP(B5312,辅助信息!E:K,7,FALSE)</f>
        <v>JWDDCD2025071500024</v>
      </c>
      <c r="E5312" s="40" t="str">
        <f>VLOOKUP(F5312,辅助信息!A:B,2,FALSE)</f>
        <v>盘螺</v>
      </c>
      <c r="F5312" s="40" t="s">
        <v>26</v>
      </c>
      <c r="G5312" s="36">
        <v>5</v>
      </c>
      <c r="H5312" s="147"/>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spans="2:18">
      <c r="B5313" s="136" t="s">
        <v>160</v>
      </c>
      <c r="C5313" s="71">
        <v>45967</v>
      </c>
      <c r="D5313" s="40" t="str">
        <f>VLOOKUP(B5313,辅助信息!E:K,7,FALSE)</f>
        <v>JWDDCD2025071500024</v>
      </c>
      <c r="E5313" s="40" t="str">
        <f>VLOOKUP(F5313,辅助信息!A:B,2,FALSE)</f>
        <v>螺纹钢</v>
      </c>
      <c r="F5313" s="40" t="s">
        <v>32</v>
      </c>
      <c r="G5313" s="36">
        <v>9</v>
      </c>
      <c r="H5313" s="147"/>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spans="2:18">
      <c r="B5314" s="136" t="s">
        <v>160</v>
      </c>
      <c r="C5314" s="71">
        <v>45967</v>
      </c>
      <c r="D5314" s="40" t="str">
        <f>VLOOKUP(B5314,辅助信息!E:K,7,FALSE)</f>
        <v>JWDDCD2025071500024</v>
      </c>
      <c r="E5314" s="40" t="str">
        <f>VLOOKUP(F5314,辅助信息!A:B,2,FALSE)</f>
        <v>螺纹钢</v>
      </c>
      <c r="F5314" s="40" t="s">
        <v>33</v>
      </c>
      <c r="G5314" s="36">
        <v>12</v>
      </c>
      <c r="H5314" s="147"/>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spans="2:18">
      <c r="B5315" s="136" t="s">
        <v>231</v>
      </c>
      <c r="C5315" s="71">
        <v>45967</v>
      </c>
      <c r="D5315" s="40" t="str">
        <f>VLOOKUP(B5315,辅助信息!E:K,7,FALSE)</f>
        <v>JWDDCD2025102100481</v>
      </c>
      <c r="E5315" s="40" t="str">
        <f>VLOOKUP(F5315,辅助信息!A:B,2,FALSE)</f>
        <v>盘螺</v>
      </c>
      <c r="F5315" s="40" t="s">
        <v>40</v>
      </c>
      <c r="G5315" s="36">
        <v>12</v>
      </c>
      <c r="H5315" s="147"/>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spans="2:18">
      <c r="B5316" s="136" t="s">
        <v>231</v>
      </c>
      <c r="C5316" s="71">
        <v>45967</v>
      </c>
      <c r="D5316" s="40" t="str">
        <f>VLOOKUP(B5316,辅助信息!E:K,7,FALSE)</f>
        <v>JWDDCD2025102100481</v>
      </c>
      <c r="E5316" s="40" t="str">
        <f>VLOOKUP(F5316,辅助信息!A:B,2,FALSE)</f>
        <v>盘螺</v>
      </c>
      <c r="F5316" s="40" t="s">
        <v>41</v>
      </c>
      <c r="G5316" s="36">
        <v>8</v>
      </c>
      <c r="H5316" s="147"/>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spans="2:18">
      <c r="B5317" s="136" t="s">
        <v>231</v>
      </c>
      <c r="C5317" s="71">
        <v>45967</v>
      </c>
      <c r="D5317" s="40" t="str">
        <f>VLOOKUP(B5317,辅助信息!E:K,7,FALSE)</f>
        <v>JWDDCD2025102100481</v>
      </c>
      <c r="E5317" s="40" t="str">
        <f>VLOOKUP(F5317,辅助信息!A:B,2,FALSE)</f>
        <v>螺纹钢</v>
      </c>
      <c r="F5317" s="40" t="s">
        <v>28</v>
      </c>
      <c r="G5317" s="36">
        <v>5</v>
      </c>
      <c r="H5317" s="147"/>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spans="2:18">
      <c r="B5318" s="136" t="s">
        <v>231</v>
      </c>
      <c r="C5318" s="71">
        <v>45967</v>
      </c>
      <c r="D5318" s="40" t="str">
        <f>VLOOKUP(B5318,辅助信息!E:K,7,FALSE)</f>
        <v>JWDDCD2025102100481</v>
      </c>
      <c r="E5318" s="40" t="str">
        <f>VLOOKUP(F5318,辅助信息!A:B,2,FALSE)</f>
        <v>螺纹钢</v>
      </c>
      <c r="F5318" s="40" t="s">
        <v>18</v>
      </c>
      <c r="G5318" s="36">
        <v>10</v>
      </c>
      <c r="H5318" s="147"/>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spans="2:18">
      <c r="B5319" s="136" t="s">
        <v>228</v>
      </c>
      <c r="C5319" s="71">
        <v>45967</v>
      </c>
      <c r="D5319" s="40" t="str">
        <f>VLOOKUP(B5319,辅助信息!E:K,7,FALSE)</f>
        <v>JWDDCD2025092400190</v>
      </c>
      <c r="E5319" s="40" t="str">
        <f>VLOOKUP(F5319,辅助信息!A:B,2,FALSE)</f>
        <v>螺纹钢</v>
      </c>
      <c r="F5319" s="40" t="s">
        <v>27</v>
      </c>
      <c r="G5319" s="36">
        <v>10</v>
      </c>
      <c r="H5319" s="147"/>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spans="2:18">
      <c r="B5320" s="136" t="s">
        <v>228</v>
      </c>
      <c r="C5320" s="71">
        <v>45967</v>
      </c>
      <c r="D5320" s="40" t="str">
        <f>VLOOKUP(B5320,辅助信息!E:K,7,FALSE)</f>
        <v>JWDDCD2025092400190</v>
      </c>
      <c r="E5320" s="40" t="str">
        <f>VLOOKUP(F5320,辅助信息!A:B,2,FALSE)</f>
        <v>螺纹钢</v>
      </c>
      <c r="F5320" s="40" t="s">
        <v>19</v>
      </c>
      <c r="G5320" s="36">
        <v>10</v>
      </c>
      <c r="H5320" s="147"/>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spans="2:18">
      <c r="B5321" s="136" t="s">
        <v>228</v>
      </c>
      <c r="C5321" s="71">
        <v>45967</v>
      </c>
      <c r="D5321" s="40" t="str">
        <f>VLOOKUP(B5321,辅助信息!E:K,7,FALSE)</f>
        <v>JWDDCD2025092400190</v>
      </c>
      <c r="E5321" s="40" t="str">
        <f>VLOOKUP(F5321,辅助信息!A:B,2,FALSE)</f>
        <v>螺纹钢</v>
      </c>
      <c r="F5321" s="40" t="s">
        <v>32</v>
      </c>
      <c r="G5321" s="36">
        <v>15</v>
      </c>
      <c r="H5321" s="147"/>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spans="2:18">
      <c r="B5322" s="136" t="s">
        <v>228</v>
      </c>
      <c r="C5322" s="71">
        <v>45967</v>
      </c>
      <c r="D5322" s="40" t="str">
        <f>VLOOKUP(B5322,辅助信息!E:K,7,FALSE)</f>
        <v>JWDDCD2025092400190</v>
      </c>
      <c r="E5322" s="40" t="str">
        <f>VLOOKUP(F5322,辅助信息!A:B,2,FALSE)</f>
        <v>螺纹钢</v>
      </c>
      <c r="F5322" s="40" t="s">
        <v>30</v>
      </c>
      <c r="G5322" s="36">
        <v>27.5</v>
      </c>
      <c r="H5322" s="147"/>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spans="2:18">
      <c r="B5323" s="136" t="s">
        <v>228</v>
      </c>
      <c r="C5323" s="71">
        <v>45967</v>
      </c>
      <c r="D5323" s="40" t="str">
        <f>VLOOKUP(B5323,辅助信息!E:K,7,FALSE)</f>
        <v>JWDDCD2025092400190</v>
      </c>
      <c r="E5323" s="40" t="str">
        <f>VLOOKUP(F5323,辅助信息!A:B,2,FALSE)</f>
        <v>螺纹钢</v>
      </c>
      <c r="F5323" s="40" t="s">
        <v>28</v>
      </c>
      <c r="G5323" s="36">
        <v>7.5</v>
      </c>
      <c r="H5323" s="147"/>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spans="2:18">
      <c r="B5324" s="136" t="s">
        <v>215</v>
      </c>
      <c r="C5324" s="71">
        <v>45967</v>
      </c>
      <c r="D5324" s="40" t="str">
        <f>VLOOKUP(B5324,辅助信息!E:K,7,FALSE)</f>
        <v>JWDDCD2025102100486</v>
      </c>
      <c r="E5324" s="40" t="str">
        <f>VLOOKUP(F5324,辅助信息!A:B,2,FALSE)</f>
        <v>盘螺</v>
      </c>
      <c r="F5324" s="40" t="s">
        <v>49</v>
      </c>
      <c r="G5324" s="36">
        <v>2</v>
      </c>
      <c r="H5324" s="147"/>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spans="2:18">
      <c r="B5325" s="136" t="s">
        <v>215</v>
      </c>
      <c r="C5325" s="71">
        <v>45967</v>
      </c>
      <c r="D5325" s="40" t="str">
        <f>VLOOKUP(B5325,辅助信息!E:K,7,FALSE)</f>
        <v>JWDDCD2025102100486</v>
      </c>
      <c r="E5325" s="40" t="str">
        <f>VLOOKUP(F5325,辅助信息!A:B,2,FALSE)</f>
        <v>盘螺</v>
      </c>
      <c r="F5325" s="40" t="s">
        <v>40</v>
      </c>
      <c r="G5325" s="36">
        <v>20</v>
      </c>
      <c r="H5325" s="147"/>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spans="2:18">
      <c r="B5326" s="136" t="s">
        <v>215</v>
      </c>
      <c r="C5326" s="71">
        <v>45967</v>
      </c>
      <c r="D5326" s="40" t="str">
        <f>VLOOKUP(B5326,辅助信息!E:K,7,FALSE)</f>
        <v>JWDDCD2025102100486</v>
      </c>
      <c r="E5326" s="40" t="str">
        <f>VLOOKUP(F5326,辅助信息!A:B,2,FALSE)</f>
        <v>盘螺</v>
      </c>
      <c r="F5326" s="40" t="s">
        <v>41</v>
      </c>
      <c r="G5326" s="36">
        <v>12</v>
      </c>
      <c r="H5326" s="147"/>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spans="2:18">
      <c r="B5327" s="136" t="s">
        <v>215</v>
      </c>
      <c r="C5327" s="71">
        <v>45967</v>
      </c>
      <c r="D5327" s="40" t="str">
        <f>VLOOKUP(B5327,辅助信息!E:K,7,FALSE)</f>
        <v>JWDDCD2025102100486</v>
      </c>
      <c r="E5327" s="40" t="str">
        <f>VLOOKUP(F5327,辅助信息!A:B,2,FALSE)</f>
        <v>盘螺</v>
      </c>
      <c r="F5327" s="40" t="s">
        <v>26</v>
      </c>
      <c r="G5327" s="36">
        <v>8</v>
      </c>
      <c r="H5327" s="147"/>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spans="2:18">
      <c r="B5328" s="136" t="s">
        <v>215</v>
      </c>
      <c r="C5328" s="71">
        <v>45967</v>
      </c>
      <c r="D5328" s="40" t="str">
        <f>VLOOKUP(B5328,辅助信息!E:K,7,FALSE)</f>
        <v>JWDDCD2025102100486</v>
      </c>
      <c r="E5328" s="40" t="str">
        <f>VLOOKUP(F5328,辅助信息!A:B,2,FALSE)</f>
        <v>螺纹钢</v>
      </c>
      <c r="F5328" s="40" t="s">
        <v>27</v>
      </c>
      <c r="G5328" s="36">
        <v>6</v>
      </c>
      <c r="H5328" s="147"/>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spans="2:18">
      <c r="B5329" s="136" t="s">
        <v>215</v>
      </c>
      <c r="C5329" s="71">
        <v>45967</v>
      </c>
      <c r="D5329" s="40" t="str">
        <f>VLOOKUP(B5329,辅助信息!E:K,7,FALSE)</f>
        <v>JWDDCD2025102100486</v>
      </c>
      <c r="E5329" s="40" t="str">
        <f>VLOOKUP(F5329,辅助信息!A:B,2,FALSE)</f>
        <v>螺纹钢</v>
      </c>
      <c r="F5329" s="40" t="s">
        <v>32</v>
      </c>
      <c r="G5329" s="36">
        <v>2.5</v>
      </c>
      <c r="H5329" s="147"/>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spans="2:18">
      <c r="B5330" s="136" t="s">
        <v>215</v>
      </c>
      <c r="C5330" s="71">
        <v>45967</v>
      </c>
      <c r="D5330" s="40" t="str">
        <f>VLOOKUP(B5330,辅助信息!E:K,7,FALSE)</f>
        <v>JWDDCD2025102100486</v>
      </c>
      <c r="E5330" s="40" t="str">
        <f>VLOOKUP(F5330,辅助信息!A:B,2,FALSE)</f>
        <v>螺纹钢</v>
      </c>
      <c r="F5330" s="40" t="s">
        <v>30</v>
      </c>
      <c r="G5330" s="36">
        <v>2.5</v>
      </c>
      <c r="H5330" s="147"/>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spans="2:18">
      <c r="B5331" s="136" t="s">
        <v>215</v>
      </c>
      <c r="C5331" s="71">
        <v>45967</v>
      </c>
      <c r="D5331" s="40" t="str">
        <f>VLOOKUP(B5331,辅助信息!E:K,7,FALSE)</f>
        <v>JWDDCD2025102100486</v>
      </c>
      <c r="E5331" s="40" t="str">
        <f>VLOOKUP(F5331,辅助信息!A:B,2,FALSE)</f>
        <v>螺纹钢</v>
      </c>
      <c r="F5331" s="40" t="s">
        <v>33</v>
      </c>
      <c r="G5331" s="36">
        <v>2.5</v>
      </c>
      <c r="H5331" s="147"/>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spans="2:18">
      <c r="B5332" s="136" t="s">
        <v>215</v>
      </c>
      <c r="C5332" s="71">
        <v>45967</v>
      </c>
      <c r="D5332" s="40" t="str">
        <f>VLOOKUP(B5332,辅助信息!E:K,7,FALSE)</f>
        <v>JWDDCD2025102100486</v>
      </c>
      <c r="E5332" s="40" t="str">
        <f>VLOOKUP(F5332,辅助信息!A:B,2,FALSE)</f>
        <v>螺纹钢</v>
      </c>
      <c r="F5332" s="40" t="s">
        <v>28</v>
      </c>
      <c r="G5332" s="36">
        <v>2.5</v>
      </c>
      <c r="H5332" s="147"/>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spans="2:18">
      <c r="B5333" s="136" t="s">
        <v>215</v>
      </c>
      <c r="C5333" s="71">
        <v>45967</v>
      </c>
      <c r="D5333" s="40" t="str">
        <f>VLOOKUP(B5333,辅助信息!E:K,7,FALSE)</f>
        <v>JWDDCD2025102100486</v>
      </c>
      <c r="E5333" s="40" t="str">
        <f>VLOOKUP(F5333,辅助信息!A:B,2,FALSE)</f>
        <v>螺纹钢</v>
      </c>
      <c r="F5333" s="40" t="s">
        <v>58</v>
      </c>
      <c r="G5333" s="36">
        <v>10</v>
      </c>
      <c r="H5333" s="147"/>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spans="2:18">
      <c r="B5334" s="136" t="s">
        <v>215</v>
      </c>
      <c r="C5334" s="71">
        <v>45967</v>
      </c>
      <c r="D5334" s="40" t="str">
        <f>VLOOKUP(B5334,辅助信息!E:K,7,FALSE)</f>
        <v>JWDDCD2025102100486</v>
      </c>
      <c r="E5334" s="40" t="str">
        <f>VLOOKUP(F5334,辅助信息!A:B,2,FALSE)</f>
        <v>螺纹钢</v>
      </c>
      <c r="F5334" s="40" t="s">
        <v>46</v>
      </c>
      <c r="G5334" s="36">
        <v>10</v>
      </c>
      <c r="H5334" s="147"/>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spans="2:18">
      <c r="B5335" s="136" t="s">
        <v>215</v>
      </c>
      <c r="C5335" s="71">
        <v>45967</v>
      </c>
      <c r="D5335" s="40" t="str">
        <f>VLOOKUP(B5335,辅助信息!E:K,7,FALSE)</f>
        <v>JWDDCD2025102100486</v>
      </c>
      <c r="E5335" s="40" t="str">
        <f>VLOOKUP(F5335,辅助信息!A:B,2,FALSE)</f>
        <v>螺纹钢</v>
      </c>
      <c r="F5335" s="40" t="s">
        <v>22</v>
      </c>
      <c r="G5335" s="36">
        <v>32</v>
      </c>
      <c r="H5335" s="147"/>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sheetData>
  <protectedRanges>
    <protectedRange sqref="M3348:M3353" name="区域1"/>
  </protectedRanges>
  <autoFilter ref="A1:Q5335">
    <filterColumn colId="2">
      <filters>
        <dateGroupItem year="2025" month="11" day="6"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D5277:D5278">
    <cfRule type="expression" dxfId="4" priority="9280">
      <formula>AND(NOT(HasFormula(XFD5279)),XFD5279&lt;&gt;"")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E5277:E5278">
    <cfRule type="expression" dxfId="4" priority="9281">
      <formula>AND(NOT(HasFormula(A5279)),A5279&lt;&gt;"")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80">
    <cfRule type="expression" dxfId="4" priority="9266">
      <formula>AND(NOT(HasFormula(D5229)),D5229&lt;&gt;"")</formula>
    </cfRule>
    <cfRule type="expression" dxfId="3" priority="9267">
      <formula>AND(NOT(HasFormula(XFD5227)),XFD5227&lt;&gt;"")</formula>
    </cfRule>
  </conditionalFormatting>
  <conditionalFormatting sqref="H1047492:H1048576">
    <cfRule type="expression" dxfId="4" priority="7705">
      <formula>AND(NOT(HasFormula(D1)),D1&lt;&gt;"")</formula>
    </cfRule>
    <cfRule type="expression" dxfId="3" priority="7706">
      <formula>AND(NOT(HasFormula(XFD1047492)),XFD1047492&lt;&gt;"")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1047491">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1047485">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14:O5047 N5067:O5070 L5014:L5047 L5067:L5070 L5048:O5066">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1047485">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1047491">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I5277:L5278">
    <cfRule type="expression" dxfId="4" priority="9282">
      <formula>AND(NOT(HasFormula(E5279)),E5279&lt;&gt;"")</formula>
    </cfRule>
    <cfRule type="expression" dxfId="3" priority="9283">
      <formula>AND(NOT(HasFormula(A5277)),A5277&lt;&gt;"")</formula>
    </cfRule>
  </conditionalFormatting>
  <conditionalFormatting sqref="D1047486:E1048576">
    <cfRule type="expression" dxfId="4" priority="7665">
      <formula>AND(NOT(HasFormula(XFD1)),XFD1&lt;&gt;"")</formula>
    </cfRule>
    <cfRule type="expression" dxfId="3" priority="7666">
      <formula>AND(NOT(HasFormula(XEZ1047486)),XEZ1047486&lt;&gt;"")</formula>
    </cfRule>
  </conditionalFormatting>
  <conditionalFormatting sqref="I1047492:L1048576">
    <cfRule type="expression" dxfId="4" priority="7767">
      <formula>AND(NOT(HasFormula(E1)),E1&lt;&gt;"")</formula>
    </cfRule>
    <cfRule type="expression" dxfId="3" priority="7768">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40" workbookViewId="0">
      <pane xSplit="2" topLeftCell="D1" activePane="topRight" state="frozen"/>
      <selection/>
      <selection pane="topRight" activeCell="E69" sqref="E69"/>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G21" sqref="G2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45967</v>
      </c>
      <c r="B2" s="9" t="s">
        <v>575</v>
      </c>
      <c r="C2" s="9" t="str">
        <f>VLOOKUP(D2,辅助信息!A:B,2,FALSE)</f>
        <v>盘螺</v>
      </c>
      <c r="D2" s="9" t="s">
        <v>41</v>
      </c>
    </row>
    <row r="3" spans="1:4">
      <c r="A3" s="12">
        <f ca="1" t="shared" si="0"/>
        <v>45967</v>
      </c>
      <c r="B3" s="9" t="s">
        <v>575</v>
      </c>
      <c r="C3" s="9" t="str">
        <f>VLOOKUP(D3,辅助信息!A:B,2,FALSE)</f>
        <v>螺纹钢</v>
      </c>
      <c r="D3" s="9" t="s">
        <v>27</v>
      </c>
    </row>
    <row r="4" spans="1:4">
      <c r="A4" s="12">
        <f ca="1" t="shared" si="0"/>
        <v>45967</v>
      </c>
      <c r="B4" s="9" t="s">
        <v>575</v>
      </c>
      <c r="C4" s="9" t="str">
        <f>VLOOKUP(D4,辅助信息!A:B,2,FALSE)</f>
        <v>螺纹钢</v>
      </c>
      <c r="D4" s="9" t="s">
        <v>19</v>
      </c>
    </row>
    <row r="5" spans="1:4">
      <c r="A5" s="12">
        <f ca="1" t="shared" si="0"/>
        <v>45967</v>
      </c>
      <c r="B5" s="9" t="s">
        <v>575</v>
      </c>
      <c r="C5" s="9" t="str">
        <f>VLOOKUP(D5,辅助信息!A:B,2,FALSE)</f>
        <v>螺纹钢</v>
      </c>
      <c r="D5" s="9" t="s">
        <v>28</v>
      </c>
    </row>
    <row r="6" spans="1:4">
      <c r="A6" s="12">
        <f ca="1" t="shared" si="0"/>
        <v>45967</v>
      </c>
      <c r="B6" s="9" t="s">
        <v>575</v>
      </c>
      <c r="C6" s="9" t="str">
        <f>VLOOKUP(D6,辅助信息!A:B,2,FALSE)</f>
        <v>螺纹钢</v>
      </c>
      <c r="D6" s="9" t="s">
        <v>52</v>
      </c>
    </row>
    <row r="7" spans="1:4">
      <c r="A7" s="12">
        <f ca="1" t="shared" si="0"/>
        <v>45967</v>
      </c>
      <c r="B7" s="9" t="s">
        <v>575</v>
      </c>
      <c r="C7" s="9" t="str">
        <f>VLOOKUP(D7,辅助信息!A:B,2,FALSE)</f>
        <v>螺纹钢</v>
      </c>
      <c r="D7" s="9" t="s">
        <v>76</v>
      </c>
    </row>
    <row r="8" spans="1:4">
      <c r="A8" s="12">
        <f ca="1" t="shared" si="0"/>
        <v>45967</v>
      </c>
      <c r="B8" s="9" t="s">
        <v>575</v>
      </c>
      <c r="C8" s="9" t="str">
        <f>VLOOKUP(D8,辅助信息!A:B,2,FALSE)</f>
        <v>螺纹钢</v>
      </c>
      <c r="D8" s="9" t="s">
        <v>86</v>
      </c>
    </row>
    <row r="9" spans="1:4">
      <c r="A9" s="12">
        <f ca="1" t="shared" si="0"/>
        <v>45967</v>
      </c>
      <c r="B9" s="9" t="s">
        <v>575</v>
      </c>
      <c r="C9" s="9" t="str">
        <f>VLOOKUP(D9,辅助信息!A:B,2,FALSE)</f>
        <v>螺纹钢</v>
      </c>
      <c r="D9" s="9" t="s">
        <v>82</v>
      </c>
    </row>
    <row r="10" spans="1:4">
      <c r="A10" s="12">
        <f ca="1" t="shared" si="0"/>
        <v>45967</v>
      </c>
      <c r="B10" s="9" t="s">
        <v>575</v>
      </c>
      <c r="C10" s="9" t="str">
        <f>VLOOKUP(D10,辅助信息!A:B,2,FALSE)</f>
        <v>螺纹钢</v>
      </c>
      <c r="D10" s="9" t="s">
        <v>45</v>
      </c>
    </row>
    <row r="11" spans="1:4">
      <c r="A11" s="12">
        <f ca="1" t="shared" si="0"/>
        <v>45967</v>
      </c>
      <c r="B11" s="9" t="s">
        <v>575</v>
      </c>
      <c r="C11" s="9" t="str">
        <f>VLOOKUP(D11,辅助信息!A:B,2,FALSE)</f>
        <v>螺纹钢</v>
      </c>
      <c r="D11" s="9" t="s">
        <v>21</v>
      </c>
    </row>
    <row r="12" ht="18.95" customHeight="1" spans="1:1">
      <c r="A12" s="12">
        <f ca="1" t="shared" si="0"/>
        <v>45967</v>
      </c>
    </row>
    <row r="13" spans="1:4">
      <c r="A13" s="12">
        <f ca="1" t="shared" ref="A13:A26" si="1">TODAY()</f>
        <v>45967</v>
      </c>
      <c r="B13" s="13" t="s">
        <v>576</v>
      </c>
      <c r="C13" s="9" t="str">
        <f>VLOOKUP(D13,辅助信息!A:B,2,FALSE)</f>
        <v>螺纹钢</v>
      </c>
      <c r="D13" s="9" t="s">
        <v>133</v>
      </c>
    </row>
    <row r="14" spans="1:4">
      <c r="A14" s="12">
        <f ca="1" t="shared" si="1"/>
        <v>45967</v>
      </c>
      <c r="B14" s="13" t="s">
        <v>576</v>
      </c>
      <c r="C14" s="9" t="str">
        <f>VLOOKUP(D14,辅助信息!A:B,2,FALSE)</f>
        <v>螺纹钢</v>
      </c>
      <c r="D14" s="9" t="s">
        <v>91</v>
      </c>
    </row>
    <row r="15" spans="1:4">
      <c r="A15" s="12">
        <f ca="1" t="shared" si="1"/>
        <v>45967</v>
      </c>
      <c r="B15" s="13" t="s">
        <v>576</v>
      </c>
      <c r="C15" s="9" t="str">
        <f>VLOOKUP(D15,辅助信息!A:B,2,FALSE)</f>
        <v>螺纹钢</v>
      </c>
      <c r="D15" s="9" t="s">
        <v>77</v>
      </c>
    </row>
    <row r="16" spans="1:4">
      <c r="A16" s="12">
        <f ca="1" t="shared" si="1"/>
        <v>45967</v>
      </c>
      <c r="B16" s="13" t="s">
        <v>576</v>
      </c>
      <c r="C16" s="9" t="str">
        <f>VLOOKUP(D16,辅助信息!A:B,2,FALSE)</f>
        <v>螺纹钢</v>
      </c>
      <c r="D16" s="9" t="s">
        <v>86</v>
      </c>
    </row>
    <row r="17" spans="1:4">
      <c r="A17" s="12">
        <f ca="1" t="shared" si="1"/>
        <v>45967</v>
      </c>
      <c r="B17" s="13" t="s">
        <v>576</v>
      </c>
      <c r="C17" s="9" t="str">
        <f>VLOOKUP(D17,辅助信息!A:B,2,FALSE)</f>
        <v>螺纹钢</v>
      </c>
      <c r="D17" s="9" t="s">
        <v>66</v>
      </c>
    </row>
    <row r="18" spans="1:4">
      <c r="A18" s="12">
        <f ca="1" t="shared" si="1"/>
        <v>45967</v>
      </c>
      <c r="B18" s="13" t="s">
        <v>576</v>
      </c>
      <c r="C18" s="9" t="str">
        <f>VLOOKUP(D18,辅助信息!A:B,2,FALSE)</f>
        <v>螺纹钢</v>
      </c>
      <c r="D18" s="9" t="s">
        <v>82</v>
      </c>
    </row>
    <row r="19" spans="1:4">
      <c r="A19" s="12">
        <f ca="1" t="shared" si="1"/>
        <v>45967</v>
      </c>
      <c r="B19" s="13" t="s">
        <v>576</v>
      </c>
      <c r="C19" s="9" t="str">
        <f>VLOOKUP(D19,辅助信息!A:B,2,FALSE)</f>
        <v>螺纹钢</v>
      </c>
      <c r="D19" s="9" t="s">
        <v>45</v>
      </c>
    </row>
    <row r="20" spans="1:4">
      <c r="A20" s="12">
        <f ca="1" t="shared" si="1"/>
        <v>45967</v>
      </c>
      <c r="B20" s="13" t="s">
        <v>576</v>
      </c>
      <c r="C20" s="9" t="str">
        <f>VLOOKUP(D20,辅助信息!A:B,2,FALSE)</f>
        <v>螺纹钢</v>
      </c>
      <c r="D20" s="9" t="s">
        <v>21</v>
      </c>
    </row>
    <row r="21" spans="1:4">
      <c r="A21" s="12">
        <f ca="1" t="shared" si="1"/>
        <v>45967</v>
      </c>
      <c r="B21" s="13" t="s">
        <v>576</v>
      </c>
      <c r="C21" s="9" t="str">
        <f>VLOOKUP(D21,辅助信息!A:B,2,FALSE)</f>
        <v>螺纹钢</v>
      </c>
      <c r="D21" s="9" t="s">
        <v>58</v>
      </c>
    </row>
    <row r="22" spans="1:4">
      <c r="A22" s="12">
        <f ca="1" t="shared" si="1"/>
        <v>45967</v>
      </c>
      <c r="B22" s="13" t="s">
        <v>576</v>
      </c>
      <c r="C22" s="9" t="str">
        <f>VLOOKUP(D22,辅助信息!A:B,2,FALSE)</f>
        <v>螺纹钢</v>
      </c>
      <c r="D22" s="9" t="s">
        <v>46</v>
      </c>
    </row>
    <row r="23" spans="1:4">
      <c r="A23" s="12">
        <f ca="1" t="shared" si="1"/>
        <v>45967</v>
      </c>
      <c r="B23" s="13" t="s">
        <v>576</v>
      </c>
      <c r="C23" s="9" t="str">
        <f>VLOOKUP(D23,辅助信息!A:B,2,FALSE)</f>
        <v>螺纹钢</v>
      </c>
      <c r="D23" s="9" t="s">
        <v>22</v>
      </c>
    </row>
    <row r="24" spans="1:4">
      <c r="A24" s="12">
        <f ca="1" t="shared" si="1"/>
        <v>45967</v>
      </c>
      <c r="B24" s="13" t="s">
        <v>576</v>
      </c>
      <c r="C24" s="9" t="str">
        <f>VLOOKUP(D24,辅助信息!A:B,2,FALSE)</f>
        <v>螺纹钢</v>
      </c>
      <c r="D24" s="9" t="s">
        <v>181</v>
      </c>
    </row>
    <row r="25" spans="1:4">
      <c r="A25" s="12">
        <f ca="1" t="shared" si="1"/>
        <v>45967</v>
      </c>
      <c r="B25" s="13" t="s">
        <v>576</v>
      </c>
      <c r="C25" s="9" t="str">
        <f>VLOOKUP(D25,辅助信息!A:B,2,FALSE)</f>
        <v>螺纹钢</v>
      </c>
      <c r="D25" s="9" t="s">
        <v>182</v>
      </c>
    </row>
    <row r="26" spans="1:4">
      <c r="A26" s="12">
        <f ca="1" t="shared" si="1"/>
        <v>45967</v>
      </c>
      <c r="B26" s="9" t="s">
        <v>577</v>
      </c>
      <c r="C26" s="9" t="str">
        <f>VLOOKUP(D26,辅助信息!A:B,2,FALSE)</f>
        <v>盘螺</v>
      </c>
      <c r="D26" s="9" t="s">
        <v>49</v>
      </c>
    </row>
    <row r="27" spans="1:4">
      <c r="A27" s="12">
        <f ca="1" t="shared" ref="A27:A36" si="2">TODAY()</f>
        <v>45967</v>
      </c>
      <c r="B27" s="9" t="s">
        <v>577</v>
      </c>
      <c r="C27" s="9" t="str">
        <f>VLOOKUP(D27,辅助信息!A:B,2,FALSE)</f>
        <v>盘螺</v>
      </c>
      <c r="D27" s="9" t="s">
        <v>40</v>
      </c>
    </row>
    <row r="28" spans="1:4">
      <c r="A28" s="12">
        <f ca="1" t="shared" si="2"/>
        <v>45967</v>
      </c>
      <c r="B28" s="9" t="s">
        <v>577</v>
      </c>
      <c r="C28" s="9" t="str">
        <f>VLOOKUP(D28,辅助信息!A:B,2,FALSE)</f>
        <v>盘螺</v>
      </c>
      <c r="D28" s="9" t="s">
        <v>41</v>
      </c>
    </row>
    <row r="29" spans="1:4">
      <c r="A29" s="12">
        <f ca="1" t="shared" si="2"/>
        <v>45967</v>
      </c>
      <c r="B29" s="9" t="s">
        <v>577</v>
      </c>
      <c r="C29" s="9" t="str">
        <f>VLOOKUP(D29,辅助信息!A:B,2,FALSE)</f>
        <v>盘螺</v>
      </c>
      <c r="D29" s="9" t="s">
        <v>26</v>
      </c>
    </row>
    <row r="30" spans="1:4">
      <c r="A30" s="12">
        <f ca="1" t="shared" si="2"/>
        <v>45967</v>
      </c>
      <c r="B30" s="9" t="s">
        <v>577</v>
      </c>
      <c r="C30" s="9" t="e">
        <f>VLOOKUP(D30,辅助信息!A:B,2,FALSE)</f>
        <v>#N/A</v>
      </c>
      <c r="D30" s="9" t="s">
        <v>578</v>
      </c>
    </row>
    <row r="31" spans="1:4">
      <c r="A31" s="12">
        <f ca="1" t="shared" si="2"/>
        <v>45967</v>
      </c>
      <c r="B31" s="9" t="s">
        <v>577</v>
      </c>
      <c r="C31" s="9" t="str">
        <f>VLOOKUP(D31,辅助信息!A:B,2,FALSE)</f>
        <v>螺纹钢</v>
      </c>
      <c r="D31" s="9" t="s">
        <v>27</v>
      </c>
    </row>
    <row r="32" spans="1:4">
      <c r="A32" s="12">
        <f ca="1" t="shared" si="2"/>
        <v>45967</v>
      </c>
      <c r="B32" s="9" t="s">
        <v>577</v>
      </c>
      <c r="C32" s="9" t="str">
        <f>VLOOKUP(D32,辅助信息!A:B,2,FALSE)</f>
        <v>螺纹钢</v>
      </c>
      <c r="D32" s="9" t="s">
        <v>19</v>
      </c>
    </row>
    <row r="33" spans="1:4">
      <c r="A33" s="12">
        <f ca="1" t="shared" si="2"/>
        <v>45967</v>
      </c>
      <c r="B33" s="9" t="s">
        <v>577</v>
      </c>
      <c r="C33" s="9" t="str">
        <f>VLOOKUP(D33,辅助信息!A:B,2,FALSE)</f>
        <v>螺纹钢</v>
      </c>
      <c r="D33" s="9" t="s">
        <v>32</v>
      </c>
    </row>
    <row r="34" spans="1:4">
      <c r="A34" s="12">
        <f ca="1" t="shared" si="2"/>
        <v>45967</v>
      </c>
      <c r="B34" s="9" t="s">
        <v>577</v>
      </c>
      <c r="C34" s="9" t="str">
        <f>VLOOKUP(D34,辅助信息!A:B,2,FALSE)</f>
        <v>螺纹钢</v>
      </c>
      <c r="D34" s="9" t="s">
        <v>33</v>
      </c>
    </row>
    <row r="35" spans="1:4">
      <c r="A35" s="12">
        <f ca="1" t="shared" si="2"/>
        <v>45967</v>
      </c>
      <c r="B35" s="9" t="s">
        <v>577</v>
      </c>
      <c r="C35" s="9" t="str">
        <f>VLOOKUP(D35,辅助信息!A:B,2,FALSE)</f>
        <v>螺纹钢</v>
      </c>
      <c r="D35" s="9" t="s">
        <v>28</v>
      </c>
    </row>
    <row r="36" spans="1:4">
      <c r="A36" s="12">
        <f ca="1" t="shared" si="2"/>
        <v>45967</v>
      </c>
      <c r="B36" s="9" t="s">
        <v>577</v>
      </c>
      <c r="C36" s="9" t="str">
        <f>VLOOKUP(D36,辅助信息!A:B,2,FALSE)</f>
        <v>螺纹钢</v>
      </c>
      <c r="D36" s="9" t="s">
        <v>18</v>
      </c>
    </row>
    <row r="37" spans="1:4">
      <c r="A37" s="12">
        <f ca="1" t="shared" ref="A37:A46" si="3">TODAY()</f>
        <v>45967</v>
      </c>
      <c r="B37" s="9" t="s">
        <v>577</v>
      </c>
      <c r="C37" s="9" t="str">
        <f>VLOOKUP(D37,辅助信息!A:B,2,FALSE)</f>
        <v>螺纹钢</v>
      </c>
      <c r="D37" s="9" t="s">
        <v>65</v>
      </c>
    </row>
    <row r="38" spans="1:4">
      <c r="A38" s="12">
        <f ca="1" t="shared" si="3"/>
        <v>45967</v>
      </c>
      <c r="B38" s="9" t="s">
        <v>577</v>
      </c>
      <c r="C38" s="9" t="str">
        <f>VLOOKUP(D38,辅助信息!A:B,2,FALSE)</f>
        <v>螺纹钢</v>
      </c>
      <c r="D38" s="9" t="s">
        <v>52</v>
      </c>
    </row>
    <row r="39" spans="1:4">
      <c r="A39" s="12">
        <f ca="1" t="shared" si="3"/>
        <v>45967</v>
      </c>
      <c r="B39" s="9" t="s">
        <v>577</v>
      </c>
      <c r="C39" s="9" t="str">
        <f>VLOOKUP(D39,辅助信息!A:B,2,FALSE)</f>
        <v>螺纹钢</v>
      </c>
      <c r="D39" s="9" t="s">
        <v>111</v>
      </c>
    </row>
    <row r="40" spans="1:4">
      <c r="A40" s="12">
        <f ca="1" t="shared" si="3"/>
        <v>45967</v>
      </c>
      <c r="B40" s="9" t="s">
        <v>577</v>
      </c>
      <c r="C40" s="9" t="str">
        <f>VLOOKUP(D40,辅助信息!A:B,2,FALSE)</f>
        <v>螺纹钢</v>
      </c>
      <c r="D40" s="9" t="s">
        <v>76</v>
      </c>
    </row>
    <row r="41" spans="1:4">
      <c r="A41" s="12">
        <f ca="1" t="shared" si="3"/>
        <v>45967</v>
      </c>
      <c r="B41" s="9" t="s">
        <v>577</v>
      </c>
      <c r="C41" s="9" t="str">
        <f>VLOOKUP(D41,辅助信息!A:B,2,FALSE)</f>
        <v>螺纹钢</v>
      </c>
      <c r="D41" s="9" t="s">
        <v>90</v>
      </c>
    </row>
    <row r="42" spans="1:4">
      <c r="A42" s="12">
        <f ca="1" t="shared" si="3"/>
        <v>45967</v>
      </c>
      <c r="B42" s="9" t="s">
        <v>577</v>
      </c>
      <c r="C42" s="9" t="str">
        <f>VLOOKUP(D42,辅助信息!A:B,2,FALSE)</f>
        <v>螺纹钢</v>
      </c>
      <c r="D42" s="9" t="s">
        <v>130</v>
      </c>
    </row>
    <row r="43" spans="1:4">
      <c r="A43" s="12">
        <f ca="1" t="shared" si="3"/>
        <v>45967</v>
      </c>
      <c r="B43" s="9" t="s">
        <v>577</v>
      </c>
      <c r="C43" s="9" t="str">
        <f>VLOOKUP(D43,辅助信息!A:B,2,FALSE)</f>
        <v>螺纹钢</v>
      </c>
      <c r="D43" s="9" t="s">
        <v>133</v>
      </c>
    </row>
    <row r="44" spans="1:4">
      <c r="A44" s="12">
        <f ca="1" t="shared" si="3"/>
        <v>45967</v>
      </c>
      <c r="B44" s="9" t="s">
        <v>577</v>
      </c>
      <c r="C44" s="9" t="str">
        <f>VLOOKUP(D44,辅助信息!A:B,2,FALSE)</f>
        <v>螺纹钢</v>
      </c>
      <c r="D44" s="9" t="s">
        <v>91</v>
      </c>
    </row>
    <row r="45" spans="1:4">
      <c r="A45" s="12">
        <f ca="1" t="shared" si="3"/>
        <v>45967</v>
      </c>
      <c r="B45" s="9" t="s">
        <v>577</v>
      </c>
      <c r="C45" s="9" t="str">
        <f>VLOOKUP(D45,辅助信息!A:B,2,FALSE)</f>
        <v>螺纹钢</v>
      </c>
      <c r="D45" s="9" t="s">
        <v>77</v>
      </c>
    </row>
    <row r="46" spans="1:4">
      <c r="A46" s="12">
        <f ca="1" t="shared" si="3"/>
        <v>45967</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(乐山市校地共建产教融合基地建设项目一标段)四川省乐山市市中区苏稽镇周山嘴</v>
      </c>
      <c r="H9165" s="2" t="str">
        <f>'[1]2025年已发货'!H:H</f>
        <v>范增云</v>
      </c>
      <c r="I9165" s="2">
        <f>'[1]2025年已发货'!I:I</f>
        <v>13668153241</v>
      </c>
      <c r="J9165" s="2" t="str">
        <f>_xlfn._xlws.FILTER(辅助信息!D:D,辅助信息!G:G=G9165)</f>
        <v>乐山市校地共建产教融合基地建设项目</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(乐山市校地共建产教融合基地建设项目一标段)四川省乐山市市中区苏稽镇周山嘴</v>
      </c>
      <c r="H9166" s="2" t="str">
        <f>'[1]2025年已发货'!H:H</f>
        <v>范增云</v>
      </c>
      <c r="I9166" s="2">
        <f>'[1]2025年已发货'!I:I</f>
        <v>13668153241</v>
      </c>
      <c r="J9166" s="2" t="str">
        <f>_xlfn._xlws.FILTER(辅助信息!D:D,辅助信息!G:G=G9166)</f>
        <v>乐山市校地共建产教融合基地建设项目</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(乐山市校地共建产教融合基地建设项目一标段)四川省乐山市市中区苏稽镇周山嘴</v>
      </c>
      <c r="H9218" s="2" t="str">
        <f>'[1]2025年已发货'!H:H</f>
        <v>范增云</v>
      </c>
      <c r="I9218" s="2">
        <f>'[1]2025年已发货'!I:I</f>
        <v>13668153241</v>
      </c>
      <c r="J9218" s="2" t="str">
        <f>_xlfn._xlws.FILTER(辅助信息!D:D,辅助信息!G:G=G9218)</f>
        <v>乐山市校地共建产教融合基地建设项目</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(乐山市校地共建产教融合基地建设项目一标段)四川省乐山市市中区苏稽镇周山嘴</v>
      </c>
      <c r="H9219" s="2" t="str">
        <f>'[1]2025年已发货'!H:H</f>
        <v>范增云</v>
      </c>
      <c r="I9219" s="2">
        <f>'[1]2025年已发货'!I:I</f>
        <v>13668153241</v>
      </c>
      <c r="J9219" s="2" t="str">
        <f>_xlfn._xlws.FILTER(辅助信息!D:D,辅助信息!G:G=G9219)</f>
        <v>乐山市校地共建产教融合基地建设项目</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(乐山市校地共建产教融合基地建设项目一标段)四川省乐山市市中区苏稽镇周山嘴</v>
      </c>
      <c r="H9220" s="2" t="str">
        <f>'[1]2025年已发货'!H:H</f>
        <v>范增云</v>
      </c>
      <c r="I9220" s="2">
        <f>'[1]2025年已发货'!I:I</f>
        <v>13668153241</v>
      </c>
      <c r="J9220" s="2" t="str">
        <f>_xlfn._xlws.FILTER(辅助信息!D:D,辅助信息!G:G=G9220)</f>
        <v>乐山市校地共建产教融合基地建设项目</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(乐山市校地共建产教融合基地建设项目一标段)四川省乐山市市中区苏稽镇周山嘴</v>
      </c>
      <c r="H9221" s="2" t="str">
        <f>'[1]2025年已发货'!H:H</f>
        <v>范增云</v>
      </c>
      <c r="I9221" s="2">
        <f>'[1]2025年已发货'!I:I</f>
        <v>13668153241</v>
      </c>
      <c r="J9221" s="2" t="str">
        <f>_xlfn._xlws.FILTER(辅助信息!D:D,辅助信息!G:G=G9221)</f>
        <v>乐山市校地共建产教融合基地建设项目</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(乐山市校地共建产教融合基地建设项目一标段)四川省乐山市市中区苏稽镇周山嘴</v>
      </c>
      <c r="H9222" s="2" t="str">
        <f>'[1]2025年已发货'!H:H</f>
        <v>范增云</v>
      </c>
      <c r="I9222" s="2">
        <f>'[1]2025年已发货'!I:I</f>
        <v>13668153241</v>
      </c>
      <c r="J9222" s="2" t="str">
        <f>_xlfn._xlws.FILTER(辅助信息!D:D,辅助信息!G:G=G9222)</f>
        <v>乐山市校地共建产教融合基地建设项目</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(乐山市校地共建产教融合基地建设项目一标段)四川省乐山市市中区苏稽镇周山嘴</v>
      </c>
      <c r="H9223" s="2" t="str">
        <f>'[1]2025年已发货'!H:H</f>
        <v>范增云</v>
      </c>
      <c r="I9223" s="2">
        <f>'[1]2025年已发货'!I:I</f>
        <v>13668153241</v>
      </c>
      <c r="J9223" s="2" t="str">
        <f>_xlfn._xlws.FILTER(辅助信息!D:D,辅助信息!G:G=G9223)</f>
        <v>乐山市校地共建产教融合基地建设项目</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(乐山市校地共建产教融合基地建设项目一标段)四川省乐山市市中区苏稽镇周山嘴</v>
      </c>
      <c r="H9224" s="2" t="str">
        <f>'[1]2025年已发货'!H:H</f>
        <v>范增云</v>
      </c>
      <c r="I9224" s="2">
        <f>'[1]2025年已发货'!I:I</f>
        <v>13668153241</v>
      </c>
      <c r="J9224" s="2" t="str">
        <f>_xlfn._xlws.FILTER(辅助信息!D:D,辅助信息!G:G=G9224)</f>
        <v>乐山市校地共建产教融合基地建设项目</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(乐山市校地共建产教融合基地建设项目一标段)四川省乐山市市中区苏稽镇周山嘴</v>
      </c>
      <c r="H9225" s="2" t="str">
        <f>'[1]2025年已发货'!H:H</f>
        <v>范增云</v>
      </c>
      <c r="I9225" s="2">
        <f>'[1]2025年已发货'!I:I</f>
        <v>13668153241</v>
      </c>
      <c r="J9225" s="2" t="str">
        <f>_xlfn._xlws.FILTER(辅助信息!D:D,辅助信息!G:G=G9225)</f>
        <v>乐山市校地共建产教融合基地建设项目</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(武汉电气化局成达万高铁强电项目-重庆开州)重庆市开州区岳溪镇中心幼儿园东南46米</v>
      </c>
      <c r="H9364" s="2" t="str">
        <f>'[1]2025年已发货'!H:H</f>
        <v>杨开洪</v>
      </c>
      <c r="I9364" s="2">
        <f>'[1]2025年已发货'!I:I</f>
        <v>18628900044</v>
      </c>
      <c r="J9364" s="2" t="str">
        <f>_xlfn._xlws.FILTER(辅助信息!D:D,辅助信息!G:G=G9364)</f>
        <v>武汉电气化局成达万高铁强电项目</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(武汉电气化局成达万高铁强电项目-重庆开州)重庆市开州区岳溪镇中心幼儿园东南46米</v>
      </c>
      <c r="H9365" s="2" t="str">
        <f>'[1]2025年已发货'!H:H</f>
        <v>杨开洪</v>
      </c>
      <c r="I9365" s="2">
        <f>'[1]2025年已发货'!I:I</f>
        <v>18628900044</v>
      </c>
      <c r="J9365" s="2" t="str">
        <f>_xlfn._xlws.FILTER(辅助信息!D:D,辅助信息!G:G=G9365)</f>
        <v>武汉电气化局成达万高铁强电项目</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(武汉电气化局成达万高铁强电项目-重庆开州)重庆市开州区岳溪镇中心幼儿园东南46米</v>
      </c>
      <c r="H9366" s="2" t="str">
        <f>'[1]2025年已发货'!H:H</f>
        <v>杨开洪</v>
      </c>
      <c r="I9366" s="2">
        <f>'[1]2025年已发货'!I:I</f>
        <v>18628900044</v>
      </c>
      <c r="J9366" s="2" t="str">
        <f>_xlfn._xlws.FILTER(辅助信息!D:D,辅助信息!G:G=G9366)</f>
        <v>武汉电气化局成达万高铁强电项目</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(武汉电气化局成达万高铁强电项目-重庆开州)重庆市开州区岳溪镇中心幼儿园东南46米</v>
      </c>
      <c r="H9367" s="2" t="str">
        <f>'[1]2025年已发货'!H:H</f>
        <v>杨开洪</v>
      </c>
      <c r="I9367" s="2">
        <f>'[1]2025年已发货'!I:I</f>
        <v>18628900044</v>
      </c>
      <c r="J9367" s="2" t="str">
        <f>_xlfn._xlws.FILTER(辅助信息!D:D,辅助信息!G:G=G9367)</f>
        <v>武汉电气化局成达万高铁强电项目</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29</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32.5</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2025-11-06T10:58:12Z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