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汇总计划!$A$1:$Q$5220</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<sst xmlns="http://schemas.openxmlformats.org/spreadsheetml/2006/main" count="11911" uniqueCount="580">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</sst>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0_ "/>
    <numFmt numFmtId="178" formatCode="0_ "/>
    <numFmt numFmtId="179" formatCode="0_);[Red]\(0\)"/>
    <numFmt numFmtId="180" formatCode="yyyy/m/d;@"/>
    <numFmt numFmtId="181" formatCode="m/d;@"/>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1">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9" fontId="1" fillId="0" borderId="1" xfId="0" applyNumberFormat="1" applyFont="1" applyBorder="1" applyAlignment="1">
      <alignment horizontal="center" vertical="center"/>
    </xf>
    <xf numFmtId="180"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80"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80"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81"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80"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78" fontId="20" fillId="0" borderId="1" xfId="0" applyNumberFormat="1" applyFont="1" applyBorder="1" applyAlignment="1">
      <alignment horizontal="center" vertical="center"/>
    </xf>
    <xf numFmtId="177"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80"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 val="9.26合江"/>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(乐山市校地共建产教融合基地建设项目一标段)四川省乐山市市中区苏稽镇周山嘴</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(乐山市校地共建产教融合基地建设项目一标段)四川省乐山市市中区苏稽镇周山嘴</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(乐山市校地共建产教融合基地建设项目一标段)四川省乐山市市中区苏稽镇周山嘴</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(乐山市校地共建产教融合基地建设项目一标段)四川省乐山市市中区苏稽镇周山嘴</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(乐山市校地共建产教融合基地建设项目一标段)四川省乐山市市中区苏稽镇周山嘴</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(乐山市校地共建产教融合基地建设项目一标段)四川省乐山市市中区苏稽镇周山嘴</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(乐山市校地共建产教融合基地建设项目一标段)四川省乐山市市中区苏稽镇周山嘴</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(乐山市校地共建产教融合基地建设项目一标段)四川省乐山市市中区苏稽镇周山嘴</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sheetData>
      <sheetData sheetId="1"/>
      <sheetData sheetId="2"/>
      <sheetData sheetId="3"/>
      <sheetData sheetId="4"/>
      <sheetData sheetId="5" refreshError="1"/>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224"/>
  <sheetViews>
    <sheetView tabSelected="1" workbookViewId="0">
      <pane ySplit="1" topLeftCell="A5188" activePane="bottomLeft" state="frozen"/>
      <selection/>
      <selection pane="bottomLeft" activeCell="F5202" sqref="F5202"/>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261</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261</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261</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261</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261</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261</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261</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261</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261</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261</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261</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261</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261</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261</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262</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262</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262</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262</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261</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261</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261</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261</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261</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261</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262</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262</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262</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262</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263</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262</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262</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262</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261</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261</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261</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260</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260</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260</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260</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259</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259</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259</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259</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259</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259</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259</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259</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259</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259</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259</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260</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260</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260</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260</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260</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260</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260</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260</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260</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260</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260</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260</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260</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260</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260</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261</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261</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261</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260</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260</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260</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260</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259</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259</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259</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259</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259</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259</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259</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259</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259</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260</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260</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260</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260</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259</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259</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259</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255</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255</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255</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255</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258</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258</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253</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253</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253</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253</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261</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261</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261</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260</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260</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259</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259</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259</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259</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259</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260</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260</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260</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260</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259</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259</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259</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255</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258</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258</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253</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253</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253</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253</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258</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258</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258</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258</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261</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261</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261</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259</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259</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259</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259</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259</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260</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260</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260</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260</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259</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259</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259</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255</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258</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258</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253</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253</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253</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253</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258</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258</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258</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258</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258</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258</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258</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258</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258</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258</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258</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258</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257</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257</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257</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257</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256</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256</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256</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256</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256</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256</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256</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256</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256</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256</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256</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256</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256</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256</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256</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261</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261</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261</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261</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259</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259</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259</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259</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260</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259</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259</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255</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258</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258</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253</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253</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253</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253</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258</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258</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258</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258</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256</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256</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256</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256</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256</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256</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256</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256</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256</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256</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256</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256</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256</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256</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256</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256</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256</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256</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259</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259</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259</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259</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260</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259</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259</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255</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258</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258</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253</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253</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253</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253</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258</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258</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258</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256</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256</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256</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256</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256</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255</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255</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255</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255</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255</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255</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256</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256</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256</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256</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256</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256</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256</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256</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256</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256</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256</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256</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256</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254</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260</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259</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259</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259</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259</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255</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258</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258</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253</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253</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253</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253</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258</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258</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258</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256</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256</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256</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256</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255</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255</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255</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255</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255</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255</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256</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256</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254</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253</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260</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254</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254</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259</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259</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259</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259</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253</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253</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253</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253</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255</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255</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255</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255</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255</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255</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256</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256</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253</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260</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259</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259</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259</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259</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253</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253</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253</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253</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255</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255</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255</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255</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255</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255</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256</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256</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252</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252</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252</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252</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252</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252</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246</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246</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246</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246</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246</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250</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250</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248</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248</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248</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248</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248</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252</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252</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252</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252</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250</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250</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248</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248</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248</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250</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250</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250</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250</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250</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250</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255</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255</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255</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255</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255</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248</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248</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248</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248</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248</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248</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248</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248</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248</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248</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248</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248</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248</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248</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248</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247</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247</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247</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247</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247</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248</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248</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248</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248</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248</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248</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248</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248</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248</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248</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248</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248</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248</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248</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248</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248</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248</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248</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248</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248</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248</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248</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247</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247</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247</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247</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247</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248</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248</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248</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248</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248</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248</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248</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248</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248</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247</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247</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247</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247</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247</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248</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248</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248</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248</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248</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248</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247</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246</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246</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246</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246</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246</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246</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244</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244</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246</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246</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246</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245</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245</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240</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240</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246</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246</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245</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245</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245</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245</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245</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245</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245</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247</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247</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247</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248</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248</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244</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246</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246</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242</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242</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242</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242</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242</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241</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241</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242</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242</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242</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242</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242</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242</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242</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248</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248</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244</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246</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246</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242</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242</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242</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242</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242</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242</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242</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242</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240</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240</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240</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240</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241</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241</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241</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241</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241</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241</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248</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248</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244</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238</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238</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242</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242</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242</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242</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242</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242</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242</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242</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240</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240</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240</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240</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238</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236</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236</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238</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238</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238</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238</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237</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237</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237</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237</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237</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237</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237</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237</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237</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237</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237</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237</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237</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237</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236</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236</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236</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236</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233</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233</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233</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236</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236</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236</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236</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236</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236</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236</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236</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236</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236</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236</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236</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236</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236</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236</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236</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236</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236</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236</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236</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238</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238</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238</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238</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238</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238</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238</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236</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236</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237</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237</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237</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237</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237</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236</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236</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236</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236</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236</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236</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238</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238</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238</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233</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233</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233</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233</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236</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236</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236</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236</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236</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236</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238</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238</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238</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233</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233</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233</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233</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231</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231</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231</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231</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226</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226</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226</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226</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231</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231</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231</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231</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231</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231</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231</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231</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231</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231</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231</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231</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231</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231</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231</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231</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231</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231</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231</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230</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233</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231</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231</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228</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226</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226</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226</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226</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226</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226</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226</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226</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226</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226</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226</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226</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226</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226</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226</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226</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226</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223</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223</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223</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226</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226</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226</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226</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226</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212</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212</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212</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212</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218</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218</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217</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217</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217</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217</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217</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217</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217</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214</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214</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214</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214</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214</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214</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214</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214</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214</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215</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215</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215</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215</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214</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214</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217</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217</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217</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217</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217</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217</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217</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217</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217</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217</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217</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217</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217</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196</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196</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196</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196</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196</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196</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196</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196</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196</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196</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196</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195</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195</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195</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195</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195</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195</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195</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195</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195</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195</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195</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195</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195</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195</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195</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195</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196</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195</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195</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195</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195</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195</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195</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192</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192</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192</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192</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192</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195</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195</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195</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195</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195</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195</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195</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195</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195</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195</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195</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195</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195</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195</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195</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195</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195</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195</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195</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195</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201</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201</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201</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201</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192</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192</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192</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192</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192</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192</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195</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195</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196</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192</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192</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192</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192</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192</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198</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198</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198</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198</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195</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195</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195</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195</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201</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201</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201</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201</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196</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196</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192</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192</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192</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192</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192</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192</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192</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192</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192</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192</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191</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191</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191</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191</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191</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191</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191</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191</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191</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191</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191</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191</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191</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191</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191</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191</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191</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191</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191</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191</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191</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191</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191</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191</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191</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191</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191</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191</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191</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191</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191</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191</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191</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191</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195</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195</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201</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201</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201</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201</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196</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196</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192</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192</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192</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192</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192</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191</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191</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191</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191</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191</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191</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185</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185</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185</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185</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185</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185</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185</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185</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185</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191</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191</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191</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191</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191</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191</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191</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191</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191</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191</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191</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191</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191</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191</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191</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191</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191</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191</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191</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191</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189</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189</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189</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189</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189</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189</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189</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189</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189</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189</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195</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195</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189</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189</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189</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185</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185</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185</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185</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185</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185</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189</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187</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187</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187</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187</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187</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187</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187</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187</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187</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187</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187</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187</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187</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187</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187</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187</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187</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187</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187</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187</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187</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187</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187</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185</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185</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185</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185</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185</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186</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186</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186</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186</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186</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186</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186</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186</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184</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184</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184</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185</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185</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185</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185</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185</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185</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189</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187</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187</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187</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187</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187</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187</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186</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186</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186</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186</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184</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184</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184</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182</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182</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182</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182</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182</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182</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182</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182</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182</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182</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182</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184</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184</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185</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185</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187</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187</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187</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187</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184</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184</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184</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184</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184</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184</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182</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182</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182</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182</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182</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182</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182</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182</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182</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182</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184</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184</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180</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180</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180</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180</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180</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180</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180</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180</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180</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180</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180</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180</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180</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180</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180</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180</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180</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180</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180</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180</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180</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180</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180</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180</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180</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180</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180</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180</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180</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179</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179</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179</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179</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179</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179</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179</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179</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179</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179</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179</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179</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179</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177</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177</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177</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177</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177</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177</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177</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177</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177</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177</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177</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177</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177</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177</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177</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180</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180</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180</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180</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179</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179</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179</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179</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179</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179</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179</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179</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179</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179</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179</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179</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177</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177</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177</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177</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177</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177</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177</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177</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177</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177</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177</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177</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177</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177</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177</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177</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177</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177</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177</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177</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177</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177</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177</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177</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177</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177</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177</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177</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177</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177</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177</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177</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177</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177</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177</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177</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180</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180</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179</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179</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179</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179</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179</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179</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179</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179</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179</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179</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177</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177</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177</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177</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176</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176</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177</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177</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177</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177</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177</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177</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177</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177</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176</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176</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176</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176</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176</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176</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176</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176</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172</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172</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172</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180</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180</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179</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179</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179</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179</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179</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177</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176</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176</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177</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177</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177</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177</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177</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176</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176</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176</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172</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172</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172</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180</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180</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179</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179</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179</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177</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176</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176</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177</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177</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177</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177</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177</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176</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176</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172</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172</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172</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170</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170</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171</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171</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171</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171</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171</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167</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167</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167</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167</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167</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167</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167</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167</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167</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167</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167</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167</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167</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167</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167</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167</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167</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167</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164</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164</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164</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164</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164</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164</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164</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164</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164</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164</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167</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167</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167</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164</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164</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164</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164</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164</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164</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164</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164</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165</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165</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165</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165</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165</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165</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165</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165</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165</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165</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165</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165</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165</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165</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165</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165</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165</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165</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165</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165</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161</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161</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161</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161</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161</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161</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159</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159</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160</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160</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160</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160</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160</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160</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161</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161</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160</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160</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160</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160</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165</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157</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160</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160</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160</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160</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160</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160</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158</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158</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158</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158</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158</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158</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158</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157</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157</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157</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157</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157</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157</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157</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157</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157</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157</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157</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157</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157</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157</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157</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157</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157</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157</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157</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157</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157</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151</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151</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151</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151</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153</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153</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153</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153</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153</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153</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153</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153</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153</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153</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153</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152</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152</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152</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152</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152</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152</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151</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151</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151</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151</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151</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151</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151</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151</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151</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151</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151</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151</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151</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151</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151</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151</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151</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151</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151</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151</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151</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151</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151</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151</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151</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151</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151</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151</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151</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151</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151</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151</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151</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151</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151</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151</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151</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151</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151</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151</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151</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151</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151</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151</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151</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151</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144</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144</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144</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144</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144</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144</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145</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145</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145</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145</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145</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145</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145</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145</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145</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145</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145</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145</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145</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145</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145</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145</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145</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145</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145</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145</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145</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145</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142</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142</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142</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142</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142</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142</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142</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142</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142</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142</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142</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142</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142</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142</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142</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142</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142</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142</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142</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142</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142</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142</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142</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142</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142</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142</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142</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142</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142</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142</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145</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145</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145</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145</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145</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145</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145</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145</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142</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142</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142</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142</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142</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142</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142</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142</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142</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142</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142</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145</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145</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142</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142</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136</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136</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136</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136</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136</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136</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136</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136</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136</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136</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136</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145</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145</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136</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136</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136</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136</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136</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136</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136</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136</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136</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136</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136</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136</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136</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136</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136</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136</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136</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136</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136</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136</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136</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136</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136</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136</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137</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137</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137</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137</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137</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137</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137</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137</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137</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137</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136</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136</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136</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136</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136</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136</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136</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136</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136</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136</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136</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136</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136</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136</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136</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136</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136</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136</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136</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136</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136</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136</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136</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136</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136</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136</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136</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135</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135</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135</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135</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135</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135</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135</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135</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135</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135</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135</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135</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135</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135</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135</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135</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135</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135</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133</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133</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133</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133</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133</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133</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133</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133</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133</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133</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134</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134</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134</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134</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133</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133</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133</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133</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133</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133</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133</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133</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133</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133</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133</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133</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133</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133</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133</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133</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133</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133</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133</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133</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133</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133</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133</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133</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133</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133</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133</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129</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129</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129</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129</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129</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129</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129</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129</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129</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129</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129</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129</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129</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129</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129</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129</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129</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129</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129</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129</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133</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133</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133</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133</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133</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133</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133</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133</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133</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133</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133</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133</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133</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133</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133</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133</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133</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133</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133</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133</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133</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133</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133</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129</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129</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129</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129</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129</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129</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129</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129</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129</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129</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129</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129</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129</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129</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129</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129</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129</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129</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129</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129</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129</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129</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129</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129</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129</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129</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129</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129</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129</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129</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129</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129</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129</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126</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126</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126</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126</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126</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126</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126</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126</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126</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126</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126</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126</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126</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126</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126</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126</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126</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126</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126</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126</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126</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126</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126</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126</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126</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126</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126</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126</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126</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126</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126</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126</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126</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126</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126</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126</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126</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126</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126</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126</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126</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126</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126</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123</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123</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123</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123</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122</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122</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122</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122</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119</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119</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119</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119</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119</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119</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119</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119</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121</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121</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121</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121</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121</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121</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119</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119</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119</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119</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119</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119</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119</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119</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119</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119</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119</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119</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119</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119</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119</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119</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119</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119</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119</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119</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119</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119</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119</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119</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119</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119</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119</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119</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119</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119</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119</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119</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119</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119</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119</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119</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119</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119</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119</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119</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119</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119</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119</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119</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119</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119</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119</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119</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119</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119</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119</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119</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119</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117</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117</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117</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117</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117</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117</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117</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117</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119</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119</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119</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119</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119</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119</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119</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119</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117</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117</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115</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115</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115</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115</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115</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115</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115</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115</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119</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119</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119</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119</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119</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119</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119</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119</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117</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113</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113</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113</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113</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113</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113</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113</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113</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113</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113</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113</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113</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113</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113</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113</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113</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113</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113</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113</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111</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111</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111</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111</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111</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111</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111</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111</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111</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109</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109</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109</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109</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109</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109</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109</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109</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109</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109</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109</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109</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109</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109</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109</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109</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111</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111</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109</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109</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109</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109</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109</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109</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109</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109</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109</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109</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109</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109</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109</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109</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109</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109</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109</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109</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109</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109</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109</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109</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111</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111</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109</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109</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109</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109</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109</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109</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109</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109</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104</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104</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104</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104</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104</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104</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104</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104</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104</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104</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104</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104</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104</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104</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104</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104</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104</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104</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104</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104</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104</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104</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104</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104</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104</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104</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104</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104</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104</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104</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104</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104</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104</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104</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104</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104</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104</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104</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104</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104</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104</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104</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104</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104</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104</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104</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104</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104</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104</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104</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104</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104</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104</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104</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104</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104</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104</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103</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103</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103</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103</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103</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103</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103</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103</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103</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101</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101</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101</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101</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101</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101</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101</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101</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101</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101</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101</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101</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101</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101</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101</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101</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101</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101</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101</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101</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101</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101</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101</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101</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101</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101</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101</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101</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101</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101</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101</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101</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101</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101</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101</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101</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101</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101</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101</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101</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101</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101</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101</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101</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101</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101</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101</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101</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101</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101</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101</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101</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101</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101</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101</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101</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101</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101</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101</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101</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101</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101</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101</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101</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101</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101</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101</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101</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101</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101</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101</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98</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98</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98</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98</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98</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98</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98</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98</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98</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98</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98</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98</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98</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98</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98</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98</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98</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98</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98</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95</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95</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95</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95</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95</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95</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95</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95</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95</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95</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98</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98</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98</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98</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98</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98</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98</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98</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98</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96</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96</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96</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96</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96</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96</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96</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96</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96</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96</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96</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96</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96</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96</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96</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96</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96</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96</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96</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96</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96</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96</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96</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96</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96</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96</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96</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94</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94</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94</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94</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94</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94</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94</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94</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94</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94</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94</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94</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94</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94</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94</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94</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94</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94</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94</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94</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94</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94</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94</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94</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94</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94</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94</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94</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90</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90</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90</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90</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90</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90</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90</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90</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90</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90</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90</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90</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90</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90</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90</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90</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90</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90</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90</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90</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90</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90</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90</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90</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89</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89</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89</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89</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89</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89</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89</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89</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89</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89</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89</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89</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89</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89</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89</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89</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89</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89</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89</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89</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89</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89</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89</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89</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89</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89</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89</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89</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89</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89</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89</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89</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89</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89</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89</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89</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89</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85</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85</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85</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85</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85</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85</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85</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85</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85</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85</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85</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85</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85</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85</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85</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85</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85</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85</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85</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85</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85</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85</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85</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85</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85</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85</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85</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85</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85</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85</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85</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85</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85</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85</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85</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85</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94</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94</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94</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94</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94</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94</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94</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94</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94</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94</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94</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94</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94</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94</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94</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94</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94</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94</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67</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67</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67</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67</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67</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67</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67</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67</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67</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67</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67</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67</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67</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67</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67</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67</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67</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67</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64</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e">
        <f>IF(SUMIFS('[1]2025年已发货'!$E:$E,'[1]2025年已发货'!$F:$F,C3055,'[1]2025年已发货'!$C:$C,F3055,'[1]2025年已发货'!$G:$G,I3055,'[1]2025年已发货'!$H:$H,J3055)=0,"未发货",SUMIFS('[1]2025年已发货'!$E:$E,'[1]2025年已发货'!$F:$F,C3055,'[1]2025年已发货'!$C:$C,F3055,'[1]2025年已发货'!$G:$G,I3055,'[1]2025年已发货'!$H:$H,J3055))</f>
        <v>#VALUE!</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63</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e">
        <f>IF(SUMIFS('[1]2025年已发货'!$E:$E,'[1]2025年已发货'!$F:$F,C3056,'[1]2025年已发货'!$C:$C,F3056,'[1]2025年已发货'!$G:$G,I3056,'[1]2025年已发货'!$H:$H,J3056)=0,"未发货",SUMIFS('[1]2025年已发货'!$E:$E,'[1]2025年已发货'!$F:$F,C3056,'[1]2025年已发货'!$C:$C,F3056,'[1]2025年已发货'!$G:$G,I3056,'[1]2025年已发货'!$H:$H,J3056))</f>
        <v>#VALUE!</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62</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t="e">
        <f>IF(SUMIFS('[1]2025年已发货'!$E:$E,'[1]2025年已发货'!$F:$F,C3057,'[1]2025年已发货'!$C:$C,F3057,'[1]2025年已发货'!$G:$G,I3057,'[1]2025年已发货'!$H:$H,J3057)=0,"未发货",SUMIFS('[1]2025年已发货'!$E:$E,'[1]2025年已发货'!$F:$F,C3057,'[1]2025年已发货'!$C:$C,F3057,'[1]2025年已发货'!$G:$G,I3057,'[1]2025年已发货'!$H:$H,J3057))</f>
        <v>#VALUE!</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62</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t="e">
        <f>IF(SUMIFS('[1]2025年已发货'!$E:$E,'[1]2025年已发货'!$F:$F,C3058,'[1]2025年已发货'!$C:$C,F3058,'[1]2025年已发货'!$G:$G,I3058,'[1]2025年已发货'!$H:$H,J3058)=0,"未发货",SUMIFS('[1]2025年已发货'!$E:$E,'[1]2025年已发货'!$F:$F,C3058,'[1]2025年已发货'!$C:$C,F3058,'[1]2025年已发货'!$G:$G,I3058,'[1]2025年已发货'!$H:$H,J3058))</f>
        <v>#VALUE!</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62</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t="e">
        <f>IF(SUMIFS('[1]2025年已发货'!$E:$E,'[1]2025年已发货'!$F:$F,C3059,'[1]2025年已发货'!$C:$C,F3059,'[1]2025年已发货'!$G:$G,I3059,'[1]2025年已发货'!$H:$H,J3059)=0,"未发货",SUMIFS('[1]2025年已发货'!$E:$E,'[1]2025年已发货'!$F:$F,C3059,'[1]2025年已发货'!$C:$C,F3059,'[1]2025年已发货'!$G:$G,I3059,'[1]2025年已发货'!$H:$H,J3059))</f>
        <v>#VALUE!</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61</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t="e">
        <f>IF(SUMIFS('[1]2025年已发货'!$E:$E,'[1]2025年已发货'!$F:$F,C3060,'[1]2025年已发货'!$C:$C,F3060,'[1]2025年已发货'!$G:$G,I3060,'[1]2025年已发货'!$H:$H,J3060)=0,"未发货",SUMIFS('[1]2025年已发货'!$E:$E,'[1]2025年已发货'!$F:$F,C3060,'[1]2025年已发货'!$C:$C,F3060,'[1]2025年已发货'!$G:$G,I3060,'[1]2025年已发货'!$H:$H,J3060))</f>
        <v>#VALUE!</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61</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e">
        <f>IF(SUMIFS('[1]2025年已发货'!$E:$E,'[1]2025年已发货'!$F:$F,C3061,'[1]2025年已发货'!$C:$C,F3061,'[1]2025年已发货'!$G:$G,I3061,'[1]2025年已发货'!$H:$H,J3061)=0,"未发货",SUMIFS('[1]2025年已发货'!$E:$E,'[1]2025年已发货'!$F:$F,C3061,'[1]2025年已发货'!$C:$C,F3061,'[1]2025年已发货'!$G:$G,I3061,'[1]2025年已发货'!$H:$H,J3061))</f>
        <v>#VALUE!</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61</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t="e">
        <f>IF(SUMIFS('[1]2025年已发货'!$E:$E,'[1]2025年已发货'!$F:$F,C3062,'[1]2025年已发货'!$C:$C,F3062,'[1]2025年已发货'!$G:$G,I3062,'[1]2025年已发货'!$H:$H,J3062)=0,"未发货",SUMIFS('[1]2025年已发货'!$E:$E,'[1]2025年已发货'!$F:$F,C3062,'[1]2025年已发货'!$C:$C,F3062,'[1]2025年已发货'!$G:$G,I3062,'[1]2025年已发货'!$H:$H,J3062))</f>
        <v>#VALUE!</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61</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t="e">
        <f>IF(SUMIFS('[1]2025年已发货'!$E:$E,'[1]2025年已发货'!$F:$F,C3063,'[1]2025年已发货'!$C:$C,F3063,'[1]2025年已发货'!$G:$G,I3063,'[1]2025年已发货'!$H:$H,J3063)=0,"未发货",SUMIFS('[1]2025年已发货'!$E:$E,'[1]2025年已发货'!$F:$F,C3063,'[1]2025年已发货'!$C:$C,F3063,'[1]2025年已发货'!$G:$G,I3063,'[1]2025年已发货'!$H:$H,J3063))</f>
        <v>#VALUE!</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61</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e">
        <f>IF(SUMIFS('[1]2025年已发货'!$E:$E,'[1]2025年已发货'!$F:$F,C3064,'[1]2025年已发货'!$C:$C,F3064,'[1]2025年已发货'!$G:$G,I3064,'[1]2025年已发货'!$H:$H,J3064)=0,"未发货",SUMIFS('[1]2025年已发货'!$E:$E,'[1]2025年已发货'!$F:$F,C3064,'[1]2025年已发货'!$C:$C,F3064,'[1]2025年已发货'!$G:$G,I3064,'[1]2025年已发货'!$H:$H,J3064))</f>
        <v>#VALUE!</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61</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e">
        <f>IF(SUMIFS('[1]2025年已发货'!$E:$E,'[1]2025年已发货'!$F:$F,C3065,'[1]2025年已发货'!$C:$C,F3065,'[1]2025年已发货'!$G:$G,I3065,'[1]2025年已发货'!$H:$H,J3065)=0,"未发货",SUMIFS('[1]2025年已发货'!$E:$E,'[1]2025年已发货'!$F:$F,C3065,'[1]2025年已发货'!$C:$C,F3065,'[1]2025年已发货'!$G:$G,I3065,'[1]2025年已发货'!$H:$H,J3065))</f>
        <v>#VALUE!</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61</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e">
        <f>IF(SUMIFS('[1]2025年已发货'!$E:$E,'[1]2025年已发货'!$F:$F,C3066,'[1]2025年已发货'!$C:$C,F3066,'[1]2025年已发货'!$G:$G,I3066,'[1]2025年已发货'!$H:$H,J3066)=0,"未发货",SUMIFS('[1]2025年已发货'!$E:$E,'[1]2025年已发货'!$F:$F,C3066,'[1]2025年已发货'!$C:$C,F3066,'[1]2025年已发货'!$G:$G,I3066,'[1]2025年已发货'!$H:$H,J3066))</f>
        <v>#VALUE!</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61</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e">
        <f>IF(SUMIFS('[1]2025年已发货'!$E:$E,'[1]2025年已发货'!$F:$F,C3067,'[1]2025年已发货'!$C:$C,F3067,'[1]2025年已发货'!$G:$G,I3067,'[1]2025年已发货'!$H:$H,J3067)=0,"未发货",SUMIFS('[1]2025年已发货'!$E:$E,'[1]2025年已发货'!$F:$F,C3067,'[1]2025年已发货'!$C:$C,F3067,'[1]2025年已发货'!$G:$G,I3067,'[1]2025年已发货'!$H:$H,J3067))</f>
        <v>#VALUE!</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61</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e">
        <f>IF(SUMIFS('[1]2025年已发货'!$E:$E,'[1]2025年已发货'!$F:$F,C3068,'[1]2025年已发货'!$C:$C,F3068,'[1]2025年已发货'!$G:$G,I3068,'[1]2025年已发货'!$H:$H,J3068)=0,"未发货",SUMIFS('[1]2025年已发货'!$E:$E,'[1]2025年已发货'!$F:$F,C3068,'[1]2025年已发货'!$C:$C,F3068,'[1]2025年已发货'!$G:$G,I3068,'[1]2025年已发货'!$H:$H,J3068))</f>
        <v>#VALUE!</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61</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e">
        <f>IF(SUMIFS('[1]2025年已发货'!$E:$E,'[1]2025年已发货'!$F:$F,C3069,'[1]2025年已发货'!$C:$C,F3069,'[1]2025年已发货'!$G:$G,I3069,'[1]2025年已发货'!$H:$H,J3069)=0,"未发货",SUMIFS('[1]2025年已发货'!$E:$E,'[1]2025年已发货'!$F:$F,C3069,'[1]2025年已发货'!$C:$C,F3069,'[1]2025年已发货'!$G:$G,I3069,'[1]2025年已发货'!$H:$H,J3069))</f>
        <v>#VALUE!</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61</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e">
        <f>IF(SUMIFS('[1]2025年已发货'!$E:$E,'[1]2025年已发货'!$F:$F,C3070,'[1]2025年已发货'!$C:$C,F3070,'[1]2025年已发货'!$G:$G,I3070,'[1]2025年已发货'!$H:$H,J3070)=0,"未发货",SUMIFS('[1]2025年已发货'!$E:$E,'[1]2025年已发货'!$F:$F,C3070,'[1]2025年已发货'!$C:$C,F3070,'[1]2025年已发货'!$G:$G,I3070,'[1]2025年已发货'!$H:$H,J3070))</f>
        <v>#VALUE!</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61</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e">
        <f>IF(SUMIFS('[1]2025年已发货'!$E:$E,'[1]2025年已发货'!$F:$F,C3071,'[1]2025年已发货'!$C:$C,F3071,'[1]2025年已发货'!$G:$G,I3071,'[1]2025年已发货'!$H:$H,J3071)=0,"未发货",SUMIFS('[1]2025年已发货'!$E:$E,'[1]2025年已发货'!$F:$F,C3071,'[1]2025年已发货'!$C:$C,F3071,'[1]2025年已发货'!$G:$G,I3071,'[1]2025年已发货'!$H:$H,J3071))</f>
        <v>#VALUE!</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61</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e">
        <f>IF(SUMIFS('[1]2025年已发货'!$E:$E,'[1]2025年已发货'!$F:$F,C3072,'[1]2025年已发货'!$C:$C,F3072,'[1]2025年已发货'!$G:$G,I3072,'[1]2025年已发货'!$H:$H,J3072)=0,"未发货",SUMIFS('[1]2025年已发货'!$E:$E,'[1]2025年已发货'!$F:$F,C3072,'[1]2025年已发货'!$C:$C,F3072,'[1]2025年已发货'!$G:$G,I3072,'[1]2025年已发货'!$H:$H,J3072))</f>
        <v>#VALUE!</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61</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e">
        <f>IF(SUMIFS('[1]2025年已发货'!$E:$E,'[1]2025年已发货'!$F:$F,C3073,'[1]2025年已发货'!$C:$C,F3073,'[1]2025年已发货'!$G:$G,I3073,'[1]2025年已发货'!$H:$H,J3073)=0,"未发货",SUMIFS('[1]2025年已发货'!$E:$E,'[1]2025年已发货'!$F:$F,C3073,'[1]2025年已发货'!$C:$C,F3073,'[1]2025年已发货'!$G:$G,I3073,'[1]2025年已发货'!$H:$H,J3073))</f>
        <v>#VALUE!</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61</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t="e">
        <f>IF(SUMIFS('[1]2025年已发货'!$E:$E,'[1]2025年已发货'!$F:$F,C3074,'[1]2025年已发货'!$C:$C,F3074,'[1]2025年已发货'!$G:$G,I3074,'[1]2025年已发货'!$H:$H,J3074)=0,"未发货",SUMIFS('[1]2025年已发货'!$E:$E,'[1]2025年已发货'!$F:$F,C3074,'[1]2025年已发货'!$C:$C,F3074,'[1]2025年已发货'!$G:$G,I3074,'[1]2025年已发货'!$H:$H,J3074))</f>
        <v>#VALUE!</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60</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e">
        <f>IF(SUMIFS('[1]2025年已发货'!$E:$E,'[1]2025年已发货'!$F:$F,C3075,'[1]2025年已发货'!$C:$C,F3075,'[1]2025年已发货'!$G:$G,I3075,'[1]2025年已发货'!$H:$H,J3075)=0,"未发货",SUMIFS('[1]2025年已发货'!$E:$E,'[1]2025年已发货'!$F:$F,C3075,'[1]2025年已发货'!$C:$C,F3075,'[1]2025年已发货'!$G:$G,I3075,'[1]2025年已发货'!$H:$H,J3075))</f>
        <v>#VALUE!</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60</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e">
        <f>IF(SUMIFS('[1]2025年已发货'!$E:$E,'[1]2025年已发货'!$F:$F,C3076,'[1]2025年已发货'!$C:$C,F3076,'[1]2025年已发货'!$G:$G,I3076,'[1]2025年已发货'!$H:$H,J3076)=0,"未发货",SUMIFS('[1]2025年已发货'!$E:$E,'[1]2025年已发货'!$F:$F,C3076,'[1]2025年已发货'!$C:$C,F3076,'[1]2025年已发货'!$G:$G,I3076,'[1]2025年已发货'!$H:$H,J3076))</f>
        <v>#VALUE!</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60</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e">
        <f>IF(SUMIFS('[1]2025年已发货'!$E:$E,'[1]2025年已发货'!$F:$F,C3077,'[1]2025年已发货'!$C:$C,F3077,'[1]2025年已发货'!$G:$G,I3077,'[1]2025年已发货'!$H:$H,J3077)=0,"未发货",SUMIFS('[1]2025年已发货'!$E:$E,'[1]2025年已发货'!$F:$F,C3077,'[1]2025年已发货'!$C:$C,F3077,'[1]2025年已发货'!$G:$G,I3077,'[1]2025年已发货'!$H:$H,J3077))</f>
        <v>#VALUE!</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60</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e">
        <f>IF(SUMIFS('[1]2025年已发货'!$E:$E,'[1]2025年已发货'!$F:$F,C3078,'[1]2025年已发货'!$C:$C,F3078,'[1]2025年已发货'!$G:$G,I3078,'[1]2025年已发货'!$H:$H,J3078)=0,"未发货",SUMIFS('[1]2025年已发货'!$E:$E,'[1]2025年已发货'!$F:$F,C3078,'[1]2025年已发货'!$C:$C,F3078,'[1]2025年已发货'!$G:$G,I3078,'[1]2025年已发货'!$H:$H,J3078))</f>
        <v>#VALUE!</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60</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e">
        <f>IF(SUMIFS('[1]2025年已发货'!$E:$E,'[1]2025年已发货'!$F:$F,C3079,'[1]2025年已发货'!$C:$C,F3079,'[1]2025年已发货'!$G:$G,I3079,'[1]2025年已发货'!$H:$H,J3079)=0,"未发货",SUMIFS('[1]2025年已发货'!$E:$E,'[1]2025年已发货'!$F:$F,C3079,'[1]2025年已发货'!$C:$C,F3079,'[1]2025年已发货'!$G:$G,I3079,'[1]2025年已发货'!$H:$H,J3079))</f>
        <v>#VALUE!</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60</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e">
        <f>IF(SUMIFS('[1]2025年已发货'!$E:$E,'[1]2025年已发货'!$F:$F,C3080,'[1]2025年已发货'!$C:$C,F3080,'[1]2025年已发货'!$G:$G,I3080,'[1]2025年已发货'!$H:$H,J3080)=0,"未发货",SUMIFS('[1]2025年已发货'!$E:$E,'[1]2025年已发货'!$F:$F,C3080,'[1]2025年已发货'!$C:$C,F3080,'[1]2025年已发货'!$G:$G,I3080,'[1]2025年已发货'!$H:$H,J3080))</f>
        <v>#VALUE!</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60</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t="e">
        <f>IF(SUMIFS('[1]2025年已发货'!$E:$E,'[1]2025年已发货'!$F:$F,C3081,'[1]2025年已发货'!$C:$C,F3081,'[1]2025年已发货'!$G:$G,I3081,'[1]2025年已发货'!$H:$H,J3081)=0,"未发货",SUMIFS('[1]2025年已发货'!$E:$E,'[1]2025年已发货'!$F:$F,C3081,'[1]2025年已发货'!$C:$C,F3081,'[1]2025年已发货'!$G:$G,I3081,'[1]2025年已发货'!$H:$H,J3081))</f>
        <v>#VALUE!</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60</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t="e">
        <f>IF(SUMIFS('[1]2025年已发货'!$E:$E,'[1]2025年已发货'!$F:$F,C3082,'[1]2025年已发货'!$C:$C,F3082,'[1]2025年已发货'!$G:$G,I3082,'[1]2025年已发货'!$H:$H,J3082)=0,"未发货",SUMIFS('[1]2025年已发货'!$E:$E,'[1]2025年已发货'!$F:$F,C3082,'[1]2025年已发货'!$C:$C,F3082,'[1]2025年已发货'!$G:$G,I3082,'[1]2025年已发货'!$H:$H,J3082))</f>
        <v>#VALUE!</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60</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t="e">
        <f>IF(SUMIFS('[1]2025年已发货'!$E:$E,'[1]2025年已发货'!$F:$F,C3083,'[1]2025年已发货'!$C:$C,F3083,'[1]2025年已发货'!$G:$G,I3083,'[1]2025年已发货'!$H:$H,J3083)=0,"未发货",SUMIFS('[1]2025年已发货'!$E:$E,'[1]2025年已发货'!$F:$F,C3083,'[1]2025年已发货'!$C:$C,F3083,'[1]2025年已发货'!$G:$G,I3083,'[1]2025年已发货'!$H:$H,J3083))</f>
        <v>#VALUE!</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60</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t="e">
        <f>IF(SUMIFS('[1]2025年已发货'!$E:$E,'[1]2025年已发货'!$F:$F,C3084,'[1]2025年已发货'!$C:$C,F3084,'[1]2025年已发货'!$G:$G,I3084,'[1]2025年已发货'!$H:$H,J3084)=0,"未发货",SUMIFS('[1]2025年已发货'!$E:$E,'[1]2025年已发货'!$F:$F,C3084,'[1]2025年已发货'!$C:$C,F3084,'[1]2025年已发货'!$G:$G,I3084,'[1]2025年已发货'!$H:$H,J3084))</f>
        <v>#VALUE!</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60</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e">
        <f>IF(SUMIFS('[1]2025年已发货'!$E:$E,'[1]2025年已发货'!$F:$F,C3085,'[1]2025年已发货'!$C:$C,F3085,'[1]2025年已发货'!$G:$G,I3085,'[1]2025年已发货'!$H:$H,J3085)=0,"未发货",SUMIFS('[1]2025年已发货'!$E:$E,'[1]2025年已发货'!$F:$F,C3085,'[1]2025年已发货'!$C:$C,F3085,'[1]2025年已发货'!$G:$G,I3085,'[1]2025年已发货'!$H:$H,J3085))</f>
        <v>#VALUE!</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60</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e">
        <f>IF(SUMIFS('[1]2025年已发货'!$E:$E,'[1]2025年已发货'!$F:$F,C3086,'[1]2025年已发货'!$C:$C,F3086,'[1]2025年已发货'!$G:$G,I3086,'[1]2025年已发货'!$H:$H,J3086)=0,"未发货",SUMIFS('[1]2025年已发货'!$E:$E,'[1]2025年已发货'!$F:$F,C3086,'[1]2025年已发货'!$C:$C,F3086,'[1]2025年已发货'!$G:$G,I3086,'[1]2025年已发货'!$H:$H,J3086))</f>
        <v>#VALUE!</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60</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e">
        <f>IF(SUMIFS('[1]2025年已发货'!$E:$E,'[1]2025年已发货'!$F:$F,C3087,'[1]2025年已发货'!$C:$C,F3087,'[1]2025年已发货'!$G:$G,I3087,'[1]2025年已发货'!$H:$H,J3087)=0,"未发货",SUMIFS('[1]2025年已发货'!$E:$E,'[1]2025年已发货'!$F:$F,C3087,'[1]2025年已发货'!$C:$C,F3087,'[1]2025年已发货'!$G:$G,I3087,'[1]2025年已发货'!$H:$H,J3087))</f>
        <v>#VALUE!</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60</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e">
        <f>IF(SUMIFS('[1]2025年已发货'!$E:$E,'[1]2025年已发货'!$F:$F,C3088,'[1]2025年已发货'!$C:$C,F3088,'[1]2025年已发货'!$G:$G,I3088,'[1]2025年已发货'!$H:$H,J3088)=0,"未发货",SUMIFS('[1]2025年已发货'!$E:$E,'[1]2025年已发货'!$F:$F,C3088,'[1]2025年已发货'!$C:$C,F3088,'[1]2025年已发货'!$G:$G,I3088,'[1]2025年已发货'!$H:$H,J3088))</f>
        <v>#VALUE!</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60</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e">
        <f>IF(SUMIFS('[1]2025年已发货'!$E:$E,'[1]2025年已发货'!$F:$F,C3089,'[1]2025年已发货'!$C:$C,F3089,'[1]2025年已发货'!$G:$G,I3089,'[1]2025年已发货'!$H:$H,J3089)=0,"未发货",SUMIFS('[1]2025年已发货'!$E:$E,'[1]2025年已发货'!$F:$F,C3089,'[1]2025年已发货'!$C:$C,F3089,'[1]2025年已发货'!$G:$G,I3089,'[1]2025年已发货'!$H:$H,J3089))</f>
        <v>#VALUE!</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62</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t="e">
        <f>IF(SUMIFS('[1]2025年已发货'!$E:$E,'[1]2025年已发货'!$F:$F,C3090,'[1]2025年已发货'!$C:$C,F3090,'[1]2025年已发货'!$G:$G,I3090,'[1]2025年已发货'!$H:$H,J3090)=0,"未发货",SUMIFS('[1]2025年已发货'!$E:$E,'[1]2025年已发货'!$F:$F,C3090,'[1]2025年已发货'!$C:$C,F3090,'[1]2025年已发货'!$G:$G,I3090,'[1]2025年已发货'!$H:$H,J3090))</f>
        <v>#VALUE!</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62</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t="e">
        <f>IF(SUMIFS('[1]2025年已发货'!$E:$E,'[1]2025年已发货'!$F:$F,C3091,'[1]2025年已发货'!$C:$C,F3091,'[1]2025年已发货'!$G:$G,I3091,'[1]2025年已发货'!$H:$H,J3091)=0,"未发货",SUMIFS('[1]2025年已发货'!$E:$E,'[1]2025年已发货'!$F:$F,C3091,'[1]2025年已发货'!$C:$C,F3091,'[1]2025年已发货'!$G:$G,I3091,'[1]2025年已发货'!$H:$H,J3091))</f>
        <v>#VALUE!</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62</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t="e">
        <f>IF(SUMIFS('[1]2025年已发货'!$E:$E,'[1]2025年已发货'!$F:$F,C3092,'[1]2025年已发货'!$C:$C,F3092,'[1]2025年已发货'!$G:$G,I3092,'[1]2025年已发货'!$H:$H,J3092)=0,"未发货",SUMIFS('[1]2025年已发货'!$E:$E,'[1]2025年已发货'!$F:$F,C3092,'[1]2025年已发货'!$C:$C,F3092,'[1]2025年已发货'!$G:$G,I3092,'[1]2025年已发货'!$H:$H,J3092))</f>
        <v>#VALUE!</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62</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e">
        <f>IF(SUMIFS('[1]2025年已发货'!$E:$E,'[1]2025年已发货'!$F:$F,C3093,'[1]2025年已发货'!$C:$C,F3093,'[1]2025年已发货'!$G:$G,I3093,'[1]2025年已发货'!$H:$H,J3093)=0,"未发货",SUMIFS('[1]2025年已发货'!$E:$E,'[1]2025年已发货'!$F:$F,C3093,'[1]2025年已发货'!$C:$C,F3093,'[1]2025年已发货'!$G:$G,I3093,'[1]2025年已发货'!$H:$H,J3093))</f>
        <v>#VALUE!</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62</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t="e">
        <f>IF(SUMIFS('[1]2025年已发货'!$E:$E,'[1]2025年已发货'!$F:$F,C3094,'[1]2025年已发货'!$C:$C,F3094,'[1]2025年已发货'!$G:$G,I3094,'[1]2025年已发货'!$H:$H,J3094)=0,"未发货",SUMIFS('[1]2025年已发货'!$E:$E,'[1]2025年已发货'!$F:$F,C3094,'[1]2025年已发货'!$C:$C,F3094,'[1]2025年已发货'!$G:$G,I3094,'[1]2025年已发货'!$H:$H,J3094))</f>
        <v>#VALUE!</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62</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t="e">
        <f>IF(SUMIFS('[1]2025年已发货'!$E:$E,'[1]2025年已发货'!$F:$F,C3095,'[1]2025年已发货'!$C:$C,F3095,'[1]2025年已发货'!$G:$G,I3095,'[1]2025年已发货'!$H:$H,J3095)=0,"未发货",SUMIFS('[1]2025年已发货'!$E:$E,'[1]2025年已发货'!$F:$F,C3095,'[1]2025年已发货'!$C:$C,F3095,'[1]2025年已发货'!$G:$G,I3095,'[1]2025年已发货'!$H:$H,J3095))</f>
        <v>#VALUE!</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62</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t="e">
        <f>IF(SUMIFS('[1]2025年已发货'!$E:$E,'[1]2025年已发货'!$F:$F,C3096,'[1]2025年已发货'!$C:$C,F3096,'[1]2025年已发货'!$G:$G,I3096,'[1]2025年已发货'!$H:$H,J3096)=0,"未发货",SUMIFS('[1]2025年已发货'!$E:$E,'[1]2025年已发货'!$F:$F,C3096,'[1]2025年已发货'!$C:$C,F3096,'[1]2025年已发货'!$G:$G,I3096,'[1]2025年已发货'!$H:$H,J3096))</f>
        <v>#VALUE!</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62</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t="e">
        <f>IF(SUMIFS('[1]2025年已发货'!$E:$E,'[1]2025年已发货'!$F:$F,C3097,'[1]2025年已发货'!$C:$C,F3097,'[1]2025年已发货'!$G:$G,I3097,'[1]2025年已发货'!$H:$H,J3097)=0,"未发货",SUMIFS('[1]2025年已发货'!$E:$E,'[1]2025年已发货'!$F:$F,C3097,'[1]2025年已发货'!$C:$C,F3097,'[1]2025年已发货'!$G:$G,I3097,'[1]2025年已发货'!$H:$H,J3097))</f>
        <v>#VALUE!</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63</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t="e">
        <f>IF(SUMIFS('[1]2025年已发货'!$E:$E,'[1]2025年已发货'!$F:$F,C3098,'[1]2025年已发货'!$C:$C,F3098,'[1]2025年已发货'!$G:$G,I3098,'[1]2025年已发货'!$H:$H,J3098)=0,"未发货",SUMIFS('[1]2025年已发货'!$E:$E,'[1]2025年已发货'!$F:$F,C3098,'[1]2025年已发货'!$C:$C,F3098,'[1]2025年已发货'!$G:$G,I3098,'[1]2025年已发货'!$H:$H,J3098))</f>
        <v>#VALUE!</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63</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t="e">
        <f>IF(SUMIFS('[1]2025年已发货'!$E:$E,'[1]2025年已发货'!$F:$F,C3099,'[1]2025年已发货'!$C:$C,F3099,'[1]2025年已发货'!$G:$G,I3099,'[1]2025年已发货'!$H:$H,J3099)=0,"未发货",SUMIFS('[1]2025年已发货'!$E:$E,'[1]2025年已发货'!$F:$F,C3099,'[1]2025年已发货'!$C:$C,F3099,'[1]2025年已发货'!$G:$G,I3099,'[1]2025年已发货'!$H:$H,J3099))</f>
        <v>#VALUE!</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63</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t="e">
        <f>IF(SUMIFS('[1]2025年已发货'!$E:$E,'[1]2025年已发货'!$F:$F,C3100,'[1]2025年已发货'!$C:$C,F3100,'[1]2025年已发货'!$G:$G,I3100,'[1]2025年已发货'!$H:$H,J3100)=0,"未发货",SUMIFS('[1]2025年已发货'!$E:$E,'[1]2025年已发货'!$F:$F,C3100,'[1]2025年已发货'!$C:$C,F3100,'[1]2025年已发货'!$G:$G,I3100,'[1]2025年已发货'!$H:$H,J3100))</f>
        <v>#VALUE!</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63</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t="e">
        <f>IF(SUMIFS('[1]2025年已发货'!$E:$E,'[1]2025年已发货'!$F:$F,C3101,'[1]2025年已发货'!$C:$C,F3101,'[1]2025年已发货'!$G:$G,I3101,'[1]2025年已发货'!$H:$H,J3101)=0,"未发货",SUMIFS('[1]2025年已发货'!$E:$E,'[1]2025年已发货'!$F:$F,C3101,'[1]2025年已发货'!$C:$C,F3101,'[1]2025年已发货'!$G:$G,I3101,'[1]2025年已发货'!$H:$H,J3101))</f>
        <v>#VALUE!</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63</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t="e">
        <f>IF(SUMIFS('[1]2025年已发货'!$E:$E,'[1]2025年已发货'!$F:$F,C3102,'[1]2025年已发货'!$C:$C,F3102,'[1]2025年已发货'!$G:$G,I3102,'[1]2025年已发货'!$H:$H,J3102)=0,"未发货",SUMIFS('[1]2025年已发货'!$E:$E,'[1]2025年已发货'!$F:$F,C3102,'[1]2025年已发货'!$C:$C,F3102,'[1]2025年已发货'!$G:$G,I3102,'[1]2025年已发货'!$H:$H,J3102))</f>
        <v>#VALUE!</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63</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0" t="s">
        <v>211</v>
      </c>
      <c r="C3103" s="70">
        <v>45902</v>
      </c>
      <c r="D3103" s="120" t="e">
        <f>VLOOKUP(B3103,辅助信息!E:K,7,FALSE)</f>
        <v>#N/A</v>
      </c>
      <c r="E3103" s="120" t="str">
        <f>VLOOKUP(F3103,辅助信息!A:B,2,FALSE)</f>
        <v>盘螺</v>
      </c>
      <c r="F3103" s="120" t="s">
        <v>40</v>
      </c>
      <c r="G3103" s="121">
        <v>2.5</v>
      </c>
      <c r="H3103" s="134" t="e">
        <f>IF(SUMIFS('[1]2025年已发货'!$E:$E,'[1]2025年已发货'!$F:$F,C3103,'[1]2025年已发货'!$C:$C,F3103,'[1]2025年已发货'!$G:$G,I3103,'[1]2025年已发货'!$H:$H,J3103)=0,"未发货",SUMIFS('[1]2025年已发货'!$E:$E,'[1]2025年已发货'!$F:$F,C3103,'[1]2025年已发货'!$C:$C,F3103,'[1]2025年已发货'!$G:$G,I3103,'[1]2025年已发货'!$H:$H,J3103))</f>
        <v>#VALUE!</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e">
        <f>IF(SUMIFS('[1]2025年已发货'!$E:$E,'[1]2025年已发货'!$F:$F,C3104,'[1]2025年已发货'!$C:$C,F3104,'[1]2025年已发货'!$G:$G,I3104,'[1]2025年已发货'!$H:$H,J3104)=0,"未发货",SUMIFS('[1]2025年已发货'!$E:$E,'[1]2025年已发货'!$F:$F,C3104,'[1]2025年已发货'!$C:$C,F3104,'[1]2025年已发货'!$G:$G,I3104,'[1]2025年已发货'!$H:$H,J3104))</f>
        <v>#VALUE!</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e">
        <f>IF(SUMIFS('[1]2025年已发货'!$E:$E,'[1]2025年已发货'!$F:$F,C3105,'[1]2025年已发货'!$C:$C,F3105,'[1]2025年已发货'!$G:$G,I3105,'[1]2025年已发货'!$H:$H,J3105)=0,"未发货",SUMIFS('[1]2025年已发货'!$E:$E,'[1]2025年已发货'!$F:$F,C3105,'[1]2025年已发货'!$C:$C,F3105,'[1]2025年已发货'!$G:$G,I3105,'[1]2025年已发货'!$H:$H,J3105))</f>
        <v>#VALUE!</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e">
        <f>IF(SUMIFS('[1]2025年已发货'!$E:$E,'[1]2025年已发货'!$F:$F,C3106,'[1]2025年已发货'!$C:$C,F3106,'[1]2025年已发货'!$G:$G,I3106,'[1]2025年已发货'!$H:$H,J3106)=0,"未发货",SUMIFS('[1]2025年已发货'!$E:$E,'[1]2025年已发货'!$F:$F,C3106,'[1]2025年已发货'!$C:$C,F3106,'[1]2025年已发货'!$G:$G,I3106,'[1]2025年已发货'!$H:$H,J3106))</f>
        <v>#VALUE!</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e">
        <f>IF(SUMIFS('[1]2025年已发货'!$E:$E,'[1]2025年已发货'!$F:$F,C3107,'[1]2025年已发货'!$C:$C,F3107,'[1]2025年已发货'!$G:$G,I3107,'[1]2025年已发货'!$H:$H,J3107)=0,"未发货",SUMIFS('[1]2025年已发货'!$E:$E,'[1]2025年已发货'!$F:$F,C3107,'[1]2025年已发货'!$C:$C,F3107,'[1]2025年已发货'!$G:$G,I3107,'[1]2025年已发货'!$H:$H,J3107))</f>
        <v>#VALUE!</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e">
        <f>IF(SUMIFS('[1]2025年已发货'!$E:$E,'[1]2025年已发货'!$F:$F,C3108,'[1]2025年已发货'!$C:$C,F3108,'[1]2025年已发货'!$G:$G,I3108,'[1]2025年已发货'!$H:$H,J3108)=0,"未发货",SUMIFS('[1]2025年已发货'!$E:$E,'[1]2025年已发货'!$F:$F,C3108,'[1]2025年已发货'!$C:$C,F3108,'[1]2025年已发货'!$G:$G,I3108,'[1]2025年已发货'!$H:$H,J3108))</f>
        <v>#VALUE!</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e">
        <f>IF(SUMIFS('[1]2025年已发货'!$E:$E,'[1]2025年已发货'!$F:$F,C3109,'[1]2025年已发货'!$C:$C,F3109,'[1]2025年已发货'!$G:$G,I3109,'[1]2025年已发货'!$H:$H,J3109)=0,"未发货",SUMIFS('[1]2025年已发货'!$E:$E,'[1]2025年已发货'!$F:$F,C3109,'[1]2025年已发货'!$C:$C,F3109,'[1]2025年已发货'!$G:$G,I3109,'[1]2025年已发货'!$H:$H,J3109))</f>
        <v>#VALUE!</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e">
        <f>IF(SUMIFS('[1]2025年已发货'!$E:$E,'[1]2025年已发货'!$F:$F,C3110,'[1]2025年已发货'!$C:$C,F3110,'[1]2025年已发货'!$G:$G,I3110,'[1]2025年已发货'!$H:$H,J3110)=0,"未发货",SUMIFS('[1]2025年已发货'!$E:$E,'[1]2025年已发货'!$F:$F,C3110,'[1]2025年已发货'!$C:$C,F3110,'[1]2025年已发货'!$G:$G,I3110,'[1]2025年已发货'!$H:$H,J3110))</f>
        <v>#VALUE!</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e">
        <f>IF(SUMIFS('[1]2025年已发货'!$E:$E,'[1]2025年已发货'!$F:$F,C3111,'[1]2025年已发货'!$C:$C,F3111,'[1]2025年已发货'!$G:$G,I3111,'[1]2025年已发货'!$H:$H,J3111)=0,"未发货",SUMIFS('[1]2025年已发货'!$E:$E,'[1]2025年已发货'!$F:$F,C3111,'[1]2025年已发货'!$C:$C,F3111,'[1]2025年已发货'!$G:$G,I3111,'[1]2025年已发货'!$H:$H,J3111))</f>
        <v>#VALUE!</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e">
        <f>IF(SUMIFS('[1]2025年已发货'!$E:$E,'[1]2025年已发货'!$F:$F,C3112,'[1]2025年已发货'!$C:$C,F3112,'[1]2025年已发货'!$G:$G,I3112,'[1]2025年已发货'!$H:$H,J3112)=0,"未发货",SUMIFS('[1]2025年已发货'!$E:$E,'[1]2025年已发货'!$F:$F,C3112,'[1]2025年已发货'!$C:$C,F3112,'[1]2025年已发货'!$G:$G,I3112,'[1]2025年已发货'!$H:$H,J3112))</f>
        <v>#VALUE!</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60</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e">
        <f>IF(SUMIFS('[1]2025年已发货'!$E:$E,'[1]2025年已发货'!$F:$F,C3113,'[1]2025年已发货'!$C:$C,F3113,'[1]2025年已发货'!$G:$G,I3113,'[1]2025年已发货'!$H:$H,J3113)=0,"未发货",SUMIFS('[1]2025年已发货'!$E:$E,'[1]2025年已发货'!$F:$F,C3113,'[1]2025年已发货'!$C:$C,F3113,'[1]2025年已发货'!$G:$G,I3113,'[1]2025年已发货'!$H:$H,J3113))</f>
        <v>#VALUE!</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60</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e">
        <f>IF(SUMIFS('[1]2025年已发货'!$E:$E,'[1]2025年已发货'!$F:$F,C3114,'[1]2025年已发货'!$C:$C,F3114,'[1]2025年已发货'!$G:$G,I3114,'[1]2025年已发货'!$H:$H,J3114)=0,"未发货",SUMIFS('[1]2025年已发货'!$E:$E,'[1]2025年已发货'!$F:$F,C3114,'[1]2025年已发货'!$C:$C,F3114,'[1]2025年已发货'!$G:$G,I3114,'[1]2025年已发货'!$H:$H,J3114))</f>
        <v>#VALUE!</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60</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e">
        <f>IF(SUMIFS('[1]2025年已发货'!$E:$E,'[1]2025年已发货'!$F:$F,C3115,'[1]2025年已发货'!$C:$C,F3115,'[1]2025年已发货'!$G:$G,I3115,'[1]2025年已发货'!$H:$H,J3115)=0,"未发货",SUMIFS('[1]2025年已发货'!$E:$E,'[1]2025年已发货'!$F:$F,C3115,'[1]2025年已发货'!$C:$C,F3115,'[1]2025年已发货'!$G:$G,I3115,'[1]2025年已发货'!$H:$H,J3115))</f>
        <v>#VALUE!</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60</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e">
        <f>IF(SUMIFS('[1]2025年已发货'!$E:$E,'[1]2025年已发货'!$F:$F,C3116,'[1]2025年已发货'!$C:$C,F3116,'[1]2025年已发货'!$G:$G,I3116,'[1]2025年已发货'!$H:$H,J3116)=0,"未发货",SUMIFS('[1]2025年已发货'!$E:$E,'[1]2025年已发货'!$F:$F,C3116,'[1]2025年已发货'!$C:$C,F3116,'[1]2025年已发货'!$G:$G,I3116,'[1]2025年已发货'!$H:$H,J3116))</f>
        <v>#VALUE!</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60</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e">
        <f>IF(SUMIFS('[1]2025年已发货'!$E:$E,'[1]2025年已发货'!$F:$F,C3117,'[1]2025年已发货'!$C:$C,F3117,'[1]2025年已发货'!$G:$G,I3117,'[1]2025年已发货'!$H:$H,J3117)=0,"未发货",SUMIFS('[1]2025年已发货'!$E:$E,'[1]2025年已发货'!$F:$F,C3117,'[1]2025年已发货'!$C:$C,F3117,'[1]2025年已发货'!$G:$G,I3117,'[1]2025年已发货'!$H:$H,J3117))</f>
        <v>#VALUE!</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60</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t="e">
        <f>IF(SUMIFS('[1]2025年已发货'!$E:$E,'[1]2025年已发货'!$F:$F,C3118,'[1]2025年已发货'!$C:$C,F3118,'[1]2025年已发货'!$G:$G,I3118,'[1]2025年已发货'!$H:$H,J3118)=0,"未发货",SUMIFS('[1]2025年已发货'!$E:$E,'[1]2025年已发货'!$F:$F,C3118,'[1]2025年已发货'!$C:$C,F3118,'[1]2025年已发货'!$G:$G,I3118,'[1]2025年已发货'!$H:$H,J3118))</f>
        <v>#VALUE!</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60</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e">
        <f>IF(SUMIFS('[1]2025年已发货'!$E:$E,'[1]2025年已发货'!$F:$F,C3119,'[1]2025年已发货'!$C:$C,F3119,'[1]2025年已发货'!$G:$G,I3119,'[1]2025年已发货'!$H:$H,J3119)=0,"未发货",SUMIFS('[1]2025年已发货'!$E:$E,'[1]2025年已发货'!$F:$F,C3119,'[1]2025年已发货'!$C:$C,F3119,'[1]2025年已发货'!$G:$G,I3119,'[1]2025年已发货'!$H:$H,J3119))</f>
        <v>#VALUE!</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60</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t="e">
        <f>IF(SUMIFS('[1]2025年已发货'!$E:$E,'[1]2025年已发货'!$F:$F,C3120,'[1]2025年已发货'!$C:$C,F3120,'[1]2025年已发货'!$G:$G,I3120,'[1]2025年已发货'!$H:$H,J3120)=0,"未发货",SUMIFS('[1]2025年已发货'!$E:$E,'[1]2025年已发货'!$F:$F,C3120,'[1]2025年已发货'!$C:$C,F3120,'[1]2025年已发货'!$G:$G,I3120,'[1]2025年已发货'!$H:$H,J3120))</f>
        <v>#VALUE!</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60</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t="e">
        <f>IF(SUMIFS('[1]2025年已发货'!$E:$E,'[1]2025年已发货'!$F:$F,C3121,'[1]2025年已发货'!$C:$C,F3121,'[1]2025年已发货'!$G:$G,I3121,'[1]2025年已发货'!$H:$H,J3121)=0,"未发货",SUMIFS('[1]2025年已发货'!$E:$E,'[1]2025年已发货'!$F:$F,C3121,'[1]2025年已发货'!$C:$C,F3121,'[1]2025年已发货'!$G:$G,I3121,'[1]2025年已发货'!$H:$H,J3121))</f>
        <v>#VALUE!</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60</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t="e">
        <f>IF(SUMIFS('[1]2025年已发货'!$E:$E,'[1]2025年已发货'!$F:$F,C3122,'[1]2025年已发货'!$C:$C,F3122,'[1]2025年已发货'!$G:$G,I3122,'[1]2025年已发货'!$H:$H,J3122)=0,"未发货",SUMIFS('[1]2025年已发货'!$E:$E,'[1]2025年已发货'!$F:$F,C3122,'[1]2025年已发货'!$C:$C,F3122,'[1]2025年已发货'!$G:$G,I3122,'[1]2025年已发货'!$H:$H,J3122))</f>
        <v>#VALUE!</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62</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t="e">
        <f>IF(SUMIFS('[1]2025年已发货'!$E:$E,'[1]2025年已发货'!$F:$F,C3123,'[1]2025年已发货'!$C:$C,F3123,'[1]2025年已发货'!$G:$G,I3123,'[1]2025年已发货'!$H:$H,J3123)=0,"未发货",SUMIFS('[1]2025年已发货'!$E:$E,'[1]2025年已发货'!$F:$F,C3123,'[1]2025年已发货'!$C:$C,F3123,'[1]2025年已发货'!$G:$G,I3123,'[1]2025年已发货'!$H:$H,J3123))</f>
        <v>#VALUE!</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62</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t="e">
        <f>IF(SUMIFS('[1]2025年已发货'!$E:$E,'[1]2025年已发货'!$F:$F,C3124,'[1]2025年已发货'!$C:$C,F3124,'[1]2025年已发货'!$G:$G,I3124,'[1]2025年已发货'!$H:$H,J3124)=0,"未发货",SUMIFS('[1]2025年已发货'!$E:$E,'[1]2025年已发货'!$F:$F,C3124,'[1]2025年已发货'!$C:$C,F3124,'[1]2025年已发货'!$G:$G,I3124,'[1]2025年已发货'!$H:$H,J3124))</f>
        <v>#VALUE!</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62</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t="e">
        <f>IF(SUMIFS('[1]2025年已发货'!$E:$E,'[1]2025年已发货'!$F:$F,C3125,'[1]2025年已发货'!$C:$C,F3125,'[1]2025年已发货'!$G:$G,I3125,'[1]2025年已发货'!$H:$H,J3125)=0,"未发货",SUMIFS('[1]2025年已发货'!$E:$E,'[1]2025年已发货'!$F:$F,C3125,'[1]2025年已发货'!$C:$C,F3125,'[1]2025年已发货'!$G:$G,I3125,'[1]2025年已发货'!$H:$H,J3125))</f>
        <v>#VALUE!</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61</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t="e">
        <f>IF(SUMIFS('[1]2025年已发货'!$E:$E,'[1]2025年已发货'!$F:$F,C3126,'[1]2025年已发货'!$C:$C,F3126,'[1]2025年已发货'!$G:$G,I3126,'[1]2025年已发货'!$H:$H,J3126)=0,"未发货",SUMIFS('[1]2025年已发货'!$E:$E,'[1]2025年已发货'!$F:$F,C3126,'[1]2025年已发货'!$C:$C,F3126,'[1]2025年已发货'!$G:$G,I3126,'[1]2025年已发货'!$H:$H,J3126))</f>
        <v>#VALUE!</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61</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t="e">
        <f>IF(SUMIFS('[1]2025年已发货'!$E:$E,'[1]2025年已发货'!$F:$F,C3127,'[1]2025年已发货'!$C:$C,F3127,'[1]2025年已发货'!$G:$G,I3127,'[1]2025年已发货'!$H:$H,J3127)=0,"未发货",SUMIFS('[1]2025年已发货'!$E:$E,'[1]2025年已发货'!$F:$F,C3127,'[1]2025年已发货'!$C:$C,F3127,'[1]2025年已发货'!$G:$G,I3127,'[1]2025年已发货'!$H:$H,J3127))</f>
        <v>#VALUE!</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61</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t="e">
        <f>IF(SUMIFS('[1]2025年已发货'!$E:$E,'[1]2025年已发货'!$F:$F,C3128,'[1]2025年已发货'!$C:$C,F3128,'[1]2025年已发货'!$G:$G,I3128,'[1]2025年已发货'!$H:$H,J3128)=0,"未发货",SUMIFS('[1]2025年已发货'!$E:$E,'[1]2025年已发货'!$F:$F,C3128,'[1]2025年已发货'!$C:$C,F3128,'[1]2025年已发货'!$G:$G,I3128,'[1]2025年已发货'!$H:$H,J3128))</f>
        <v>#VALUE!</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61</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t="e">
        <f>IF(SUMIFS('[1]2025年已发货'!$E:$E,'[1]2025年已发货'!$F:$F,C3129,'[1]2025年已发货'!$C:$C,F3129,'[1]2025年已发货'!$G:$G,I3129,'[1]2025年已发货'!$H:$H,J3129)=0,"未发货",SUMIFS('[1]2025年已发货'!$E:$E,'[1]2025年已发货'!$F:$F,C3129,'[1]2025年已发货'!$C:$C,F3129,'[1]2025年已发货'!$G:$G,I3129,'[1]2025年已发货'!$H:$H,J3129))</f>
        <v>#VALUE!</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61</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t="e">
        <f>IF(SUMIFS('[1]2025年已发货'!$E:$E,'[1]2025年已发货'!$F:$F,C3130,'[1]2025年已发货'!$C:$C,F3130,'[1]2025年已发货'!$G:$G,I3130,'[1]2025年已发货'!$H:$H,J3130)=0,"未发货",SUMIFS('[1]2025年已发货'!$E:$E,'[1]2025年已发货'!$F:$F,C3130,'[1]2025年已发货'!$C:$C,F3130,'[1]2025年已发货'!$G:$G,I3130,'[1]2025年已发货'!$H:$H,J3130))</f>
        <v>#VALUE!</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61</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t="e">
        <f>IF(SUMIFS('[1]2025年已发货'!$E:$E,'[1]2025年已发货'!$F:$F,C3131,'[1]2025年已发货'!$C:$C,F3131,'[1]2025年已发货'!$G:$G,I3131,'[1]2025年已发货'!$H:$H,J3131)=0,"未发货",SUMIFS('[1]2025年已发货'!$E:$E,'[1]2025年已发货'!$F:$F,C3131,'[1]2025年已发货'!$C:$C,F3131,'[1]2025年已发货'!$G:$G,I3131,'[1]2025年已发货'!$H:$H,J3131))</f>
        <v>#VALUE!</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61</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t="e">
        <f>IF(SUMIFS('[1]2025年已发货'!$E:$E,'[1]2025年已发货'!$F:$F,C3132,'[1]2025年已发货'!$C:$C,F3132,'[1]2025年已发货'!$G:$G,I3132,'[1]2025年已发货'!$H:$H,J3132)=0,"未发货",SUMIFS('[1]2025年已发货'!$E:$E,'[1]2025年已发货'!$F:$F,C3132,'[1]2025年已发货'!$C:$C,F3132,'[1]2025年已发货'!$G:$G,I3132,'[1]2025年已发货'!$H:$H,J3132))</f>
        <v>#VALUE!</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61</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t="e">
        <f>IF(SUMIFS('[1]2025年已发货'!$E:$E,'[1]2025年已发货'!$F:$F,C3133,'[1]2025年已发货'!$C:$C,F3133,'[1]2025年已发货'!$G:$G,I3133,'[1]2025年已发货'!$H:$H,J3133)=0,"未发货",SUMIFS('[1]2025年已发货'!$E:$E,'[1]2025年已发货'!$F:$F,C3133,'[1]2025年已发货'!$C:$C,F3133,'[1]2025年已发货'!$G:$G,I3133,'[1]2025年已发货'!$H:$H,J3133))</f>
        <v>#VALUE!</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61</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e">
        <f>IF(SUMIFS('[1]2025年已发货'!$E:$E,'[1]2025年已发货'!$F:$F,C3134,'[1]2025年已发货'!$C:$C,F3134,'[1]2025年已发货'!$G:$G,I3134,'[1]2025年已发货'!$H:$H,J3134)=0,"未发货",SUMIFS('[1]2025年已发货'!$E:$E,'[1]2025年已发货'!$F:$F,C3134,'[1]2025年已发货'!$C:$C,F3134,'[1]2025年已发货'!$G:$G,I3134,'[1]2025年已发货'!$H:$H,J3134))</f>
        <v>#VALUE!</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61</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e">
        <f>IF(SUMIFS('[1]2025年已发货'!$E:$E,'[1]2025年已发货'!$F:$F,C3135,'[1]2025年已发货'!$C:$C,F3135,'[1]2025年已发货'!$G:$G,I3135,'[1]2025年已发货'!$H:$H,J3135)=0,"未发货",SUMIFS('[1]2025年已发货'!$E:$E,'[1]2025年已发货'!$F:$F,C3135,'[1]2025年已发货'!$C:$C,F3135,'[1]2025年已发货'!$G:$G,I3135,'[1]2025年已发货'!$H:$H,J3135))</f>
        <v>#VALUE!</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61</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e">
        <f>IF(SUMIFS('[1]2025年已发货'!$E:$E,'[1]2025年已发货'!$F:$F,C3136,'[1]2025年已发货'!$C:$C,F3136,'[1]2025年已发货'!$G:$G,I3136,'[1]2025年已发货'!$H:$H,J3136)=0,"未发货",SUMIFS('[1]2025年已发货'!$E:$E,'[1]2025年已发货'!$F:$F,C3136,'[1]2025年已发货'!$C:$C,F3136,'[1]2025年已发货'!$G:$G,I3136,'[1]2025年已发货'!$H:$H,J3136))</f>
        <v>#VALUE!</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61</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e">
        <f>IF(SUMIFS('[1]2025年已发货'!$E:$E,'[1]2025年已发货'!$F:$F,C3137,'[1]2025年已发货'!$C:$C,F3137,'[1]2025年已发货'!$G:$G,I3137,'[1]2025年已发货'!$H:$H,J3137)=0,"未发货",SUMIFS('[1]2025年已发货'!$E:$E,'[1]2025年已发货'!$F:$F,C3137,'[1]2025年已发货'!$C:$C,F3137,'[1]2025年已发货'!$G:$G,I3137,'[1]2025年已发货'!$H:$H,J3137))</f>
        <v>#VALUE!</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61</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e">
        <f>IF(SUMIFS('[1]2025年已发货'!$E:$E,'[1]2025年已发货'!$F:$F,C3138,'[1]2025年已发货'!$C:$C,F3138,'[1]2025年已发货'!$G:$G,I3138,'[1]2025年已发货'!$H:$H,J3138)=0,"未发货",SUMIFS('[1]2025年已发货'!$E:$E,'[1]2025年已发货'!$F:$F,C3138,'[1]2025年已发货'!$C:$C,F3138,'[1]2025年已发货'!$G:$G,I3138,'[1]2025年已发货'!$H:$H,J3138))</f>
        <v>#VALUE!</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61</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e">
        <f>IF(SUMIFS('[1]2025年已发货'!$E:$E,'[1]2025年已发货'!$F:$F,C3139,'[1]2025年已发货'!$C:$C,F3139,'[1]2025年已发货'!$G:$G,I3139,'[1]2025年已发货'!$H:$H,J3139)=0,"未发货",SUMIFS('[1]2025年已发货'!$E:$E,'[1]2025年已发货'!$F:$F,C3139,'[1]2025年已发货'!$C:$C,F3139,'[1]2025年已发货'!$G:$G,I3139,'[1]2025年已发货'!$H:$H,J3139))</f>
        <v>#VALUE!</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61</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t="e">
        <f>IF(SUMIFS('[1]2025年已发货'!$E:$E,'[1]2025年已发货'!$F:$F,C3140,'[1]2025年已发货'!$C:$C,F3140,'[1]2025年已发货'!$G:$G,I3140,'[1]2025年已发货'!$H:$H,J3140)=0,"未发货",SUMIFS('[1]2025年已发货'!$E:$E,'[1]2025年已发货'!$F:$F,C3140,'[1]2025年已发货'!$C:$C,F3140,'[1]2025年已发货'!$G:$G,I3140,'[1]2025年已发货'!$H:$H,J3140))</f>
        <v>#VALUE!</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60</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t="e">
        <f>IF(SUMIFS('[1]2025年已发货'!$E:$E,'[1]2025年已发货'!$F:$F,C3141,'[1]2025年已发货'!$C:$C,F3141,'[1]2025年已发货'!$G:$G,I3141,'[1]2025年已发货'!$H:$H,J3141)=0,"未发货",SUMIFS('[1]2025年已发货'!$E:$E,'[1]2025年已发货'!$F:$F,C3141,'[1]2025年已发货'!$C:$C,F3141,'[1]2025年已发货'!$G:$G,I3141,'[1]2025年已发货'!$H:$H,J3141))</f>
        <v>#VALUE!</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60</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t="e">
        <f>IF(SUMIFS('[1]2025年已发货'!$E:$E,'[1]2025年已发货'!$F:$F,C3142,'[1]2025年已发货'!$C:$C,F3142,'[1]2025年已发货'!$G:$G,I3142,'[1]2025年已发货'!$H:$H,J3142)=0,"未发货",SUMIFS('[1]2025年已发货'!$E:$E,'[1]2025年已发货'!$F:$F,C3142,'[1]2025年已发货'!$C:$C,F3142,'[1]2025年已发货'!$G:$G,I3142,'[1]2025年已发货'!$H:$H,J3142))</f>
        <v>#VALUE!</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60</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t="e">
        <f>IF(SUMIFS('[1]2025年已发货'!$E:$E,'[1]2025年已发货'!$F:$F,C3143,'[1]2025年已发货'!$C:$C,F3143,'[1]2025年已发货'!$G:$G,I3143,'[1]2025年已发货'!$H:$H,J3143)=0,"未发货",SUMIFS('[1]2025年已发货'!$E:$E,'[1]2025年已发货'!$F:$F,C3143,'[1]2025年已发货'!$C:$C,F3143,'[1]2025年已发货'!$G:$G,I3143,'[1]2025年已发货'!$H:$H,J3143))</f>
        <v>#VALUE!</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60</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t="e">
        <f>IF(SUMIFS('[1]2025年已发货'!$E:$E,'[1]2025年已发货'!$F:$F,C3144,'[1]2025年已发货'!$C:$C,F3144,'[1]2025年已发货'!$G:$G,I3144,'[1]2025年已发货'!$H:$H,J3144)=0,"未发货",SUMIFS('[1]2025年已发货'!$E:$E,'[1]2025年已发货'!$F:$F,C3144,'[1]2025年已发货'!$C:$C,F3144,'[1]2025年已发货'!$G:$G,I3144,'[1]2025年已发货'!$H:$H,J3144))</f>
        <v>#VALUE!</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60</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t="e">
        <f>IF(SUMIFS('[1]2025年已发货'!$E:$E,'[1]2025年已发货'!$F:$F,C3145,'[1]2025年已发货'!$C:$C,F3145,'[1]2025年已发货'!$G:$G,I3145,'[1]2025年已发货'!$H:$H,J3145)=0,"未发货",SUMIFS('[1]2025年已发货'!$E:$E,'[1]2025年已发货'!$F:$F,C3145,'[1]2025年已发货'!$C:$C,F3145,'[1]2025年已发货'!$G:$G,I3145,'[1]2025年已发货'!$H:$H,J3145))</f>
        <v>#VALUE!</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60</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t="e">
        <f>IF(SUMIFS('[1]2025年已发货'!$E:$E,'[1]2025年已发货'!$F:$F,C3146,'[1]2025年已发货'!$C:$C,F3146,'[1]2025年已发货'!$G:$G,I3146,'[1]2025年已发货'!$H:$H,J3146)=0,"未发货",SUMIFS('[1]2025年已发货'!$E:$E,'[1]2025年已发货'!$F:$F,C3146,'[1]2025年已发货'!$C:$C,F3146,'[1]2025年已发货'!$G:$G,I3146,'[1]2025年已发货'!$H:$H,J3146))</f>
        <v>#VALUE!</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60</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e">
        <f>IF(SUMIFS('[1]2025年已发货'!$E:$E,'[1]2025年已发货'!$F:$F,C3147,'[1]2025年已发货'!$C:$C,F3147,'[1]2025年已发货'!$G:$G,I3147,'[1]2025年已发货'!$H:$H,J3147)=0,"未发货",SUMIFS('[1]2025年已发货'!$E:$E,'[1]2025年已发货'!$F:$F,C3147,'[1]2025年已发货'!$C:$C,F3147,'[1]2025年已发货'!$G:$G,I3147,'[1]2025年已发货'!$H:$H,J3147))</f>
        <v>#VALUE!</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60</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e">
        <f>IF(SUMIFS('[1]2025年已发货'!$E:$E,'[1]2025年已发货'!$F:$F,C3148,'[1]2025年已发货'!$C:$C,F3148,'[1]2025年已发货'!$G:$G,I3148,'[1]2025年已发货'!$H:$H,J3148)=0,"未发货",SUMIFS('[1]2025年已发货'!$E:$E,'[1]2025年已发货'!$F:$F,C3148,'[1]2025年已发货'!$C:$C,F3148,'[1]2025年已发货'!$G:$G,I3148,'[1]2025年已发货'!$H:$H,J3148))</f>
        <v>#VALUE!</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60</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e">
        <f>IF(SUMIFS('[1]2025年已发货'!$E:$E,'[1]2025年已发货'!$F:$F,C3149,'[1]2025年已发货'!$C:$C,F3149,'[1]2025年已发货'!$G:$G,I3149,'[1]2025年已发货'!$H:$H,J3149)=0,"未发货",SUMIFS('[1]2025年已发货'!$E:$E,'[1]2025年已发货'!$F:$F,C3149,'[1]2025年已发货'!$C:$C,F3149,'[1]2025年已发货'!$G:$G,I3149,'[1]2025年已发货'!$H:$H,J3149))</f>
        <v>#VALUE!</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60</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e">
        <f>IF(SUMIFS('[1]2025年已发货'!$E:$E,'[1]2025年已发货'!$F:$F,C3150,'[1]2025年已发货'!$C:$C,F3150,'[1]2025年已发货'!$G:$G,I3150,'[1]2025年已发货'!$H:$H,J3150)=0,"未发货",SUMIFS('[1]2025年已发货'!$E:$E,'[1]2025年已发货'!$F:$F,C3150,'[1]2025年已发货'!$C:$C,F3150,'[1]2025年已发货'!$G:$G,I3150,'[1]2025年已发货'!$H:$H,J3150))</f>
        <v>#VALUE!</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60</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e">
        <f>IF(SUMIFS('[1]2025年已发货'!$E:$E,'[1]2025年已发货'!$F:$F,C3151,'[1]2025年已发货'!$C:$C,F3151,'[1]2025年已发货'!$G:$G,I3151,'[1]2025年已发货'!$H:$H,J3151)=0,"未发货",SUMIFS('[1]2025年已发货'!$E:$E,'[1]2025年已发货'!$F:$F,C3151,'[1]2025年已发货'!$C:$C,F3151,'[1]2025年已发货'!$G:$G,I3151,'[1]2025年已发货'!$H:$H,J3151))</f>
        <v>#VALUE!</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60</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e">
        <f>IF(SUMIFS('[1]2025年已发货'!$E:$E,'[1]2025年已发货'!$F:$F,C3152,'[1]2025年已发货'!$C:$C,F3152,'[1]2025年已发货'!$G:$G,I3152,'[1]2025年已发货'!$H:$H,J3152)=0,"未发货",SUMIFS('[1]2025年已发货'!$E:$E,'[1]2025年已发货'!$F:$F,C3152,'[1]2025年已发货'!$C:$C,F3152,'[1]2025年已发货'!$G:$G,I3152,'[1]2025年已发货'!$H:$H,J3152))</f>
        <v>#VALUE!</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60</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e">
        <f>IF(SUMIFS('[1]2025年已发货'!$E:$E,'[1]2025年已发货'!$F:$F,C3153,'[1]2025年已发货'!$C:$C,F3153,'[1]2025年已发货'!$G:$G,I3153,'[1]2025年已发货'!$H:$H,J3153)=0,"未发货",SUMIFS('[1]2025年已发货'!$E:$E,'[1]2025年已发货'!$F:$F,C3153,'[1]2025年已发货'!$C:$C,F3153,'[1]2025年已发货'!$G:$G,I3153,'[1]2025年已发货'!$H:$H,J3153))</f>
        <v>#VALUE!</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60</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e">
        <f>IF(SUMIFS('[1]2025年已发货'!$E:$E,'[1]2025年已发货'!$F:$F,C3154,'[1]2025年已发货'!$C:$C,F3154,'[1]2025年已发货'!$G:$G,I3154,'[1]2025年已发货'!$H:$H,J3154)=0,"未发货",SUMIFS('[1]2025年已发货'!$E:$E,'[1]2025年已发货'!$F:$F,C3154,'[1]2025年已发货'!$C:$C,F3154,'[1]2025年已发货'!$G:$G,I3154,'[1]2025年已发货'!$H:$H,J3154))</f>
        <v>#VALUE!</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60</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e">
        <f>IF(SUMIFS('[1]2025年已发货'!$E:$E,'[1]2025年已发货'!$F:$F,C3155,'[1]2025年已发货'!$C:$C,F3155,'[1]2025年已发货'!$G:$G,I3155,'[1]2025年已发货'!$H:$H,J3155)=0,"未发货",SUMIFS('[1]2025年已发货'!$E:$E,'[1]2025年已发货'!$F:$F,C3155,'[1]2025年已发货'!$C:$C,F3155,'[1]2025年已发货'!$G:$G,I3155,'[1]2025年已发货'!$H:$H,J3155))</f>
        <v>#VALUE!</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61</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e">
        <f>IF(SUMIFS('[1]2025年已发货'!$E:$E,'[1]2025年已发货'!$F:$F,C3156,'[1]2025年已发货'!$C:$C,F3156,'[1]2025年已发货'!$G:$G,I3156,'[1]2025年已发货'!$H:$H,J3156)=0,"未发货",SUMIFS('[1]2025年已发货'!$E:$E,'[1]2025年已发货'!$F:$F,C3156,'[1]2025年已发货'!$C:$C,F3156,'[1]2025年已发货'!$G:$G,I3156,'[1]2025年已发货'!$H:$H,J3156))</f>
        <v>#VALUE!</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61</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e">
        <f>IF(SUMIFS('[1]2025年已发货'!$E:$E,'[1]2025年已发货'!$F:$F,C3157,'[1]2025年已发货'!$C:$C,F3157,'[1]2025年已发货'!$G:$G,I3157,'[1]2025年已发货'!$H:$H,J3157)=0,"未发货",SUMIFS('[1]2025年已发货'!$E:$E,'[1]2025年已发货'!$F:$F,C3157,'[1]2025年已发货'!$C:$C,F3157,'[1]2025年已发货'!$G:$G,I3157,'[1]2025年已发货'!$H:$H,J3157))</f>
        <v>#VALUE!</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61</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e">
        <f>IF(SUMIFS('[1]2025年已发货'!$E:$E,'[1]2025年已发货'!$F:$F,C3158,'[1]2025年已发货'!$C:$C,F3158,'[1]2025年已发货'!$G:$G,I3158,'[1]2025年已发货'!$H:$H,J3158)=0,"未发货",SUMIFS('[1]2025年已发货'!$E:$E,'[1]2025年已发货'!$F:$F,C3158,'[1]2025年已发货'!$C:$C,F3158,'[1]2025年已发货'!$G:$G,I3158,'[1]2025年已发货'!$H:$H,J3158))</f>
        <v>#VALUE!</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61</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e">
        <f>IF(SUMIFS('[1]2025年已发货'!$E:$E,'[1]2025年已发货'!$F:$F,C3159,'[1]2025年已发货'!$C:$C,F3159,'[1]2025年已发货'!$G:$G,I3159,'[1]2025年已发货'!$H:$H,J3159)=0,"未发货",SUMIFS('[1]2025年已发货'!$E:$E,'[1]2025年已发货'!$F:$F,C3159,'[1]2025年已发货'!$C:$C,F3159,'[1]2025年已发货'!$G:$G,I3159,'[1]2025年已发货'!$H:$H,J3159))</f>
        <v>#VALUE!</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58</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e">
        <f>IF(SUMIFS('[1]2025年已发货'!$E:$E,'[1]2025年已发货'!$F:$F,C3160,'[1]2025年已发货'!$C:$C,F3160,'[1]2025年已发货'!$G:$G,I3160,'[1]2025年已发货'!$H:$H,J3160)=0,"未发货",SUMIFS('[1]2025年已发货'!$E:$E,'[1]2025年已发货'!$F:$F,C3160,'[1]2025年已发货'!$C:$C,F3160,'[1]2025年已发货'!$G:$G,I3160,'[1]2025年已发货'!$H:$H,J3160))</f>
        <v>#VALUE!</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58</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e">
        <f>IF(SUMIFS('[1]2025年已发货'!$E:$E,'[1]2025年已发货'!$F:$F,C3161,'[1]2025年已发货'!$C:$C,F3161,'[1]2025年已发货'!$G:$G,I3161,'[1]2025年已发货'!$H:$H,J3161)=0,"未发货",SUMIFS('[1]2025年已发货'!$E:$E,'[1]2025年已发货'!$F:$F,C3161,'[1]2025年已发货'!$C:$C,F3161,'[1]2025年已发货'!$G:$G,I3161,'[1]2025年已发货'!$H:$H,J3161))</f>
        <v>#VALUE!</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58</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e">
        <f>IF(SUMIFS('[1]2025年已发货'!$E:$E,'[1]2025年已发货'!$F:$F,C3162,'[1]2025年已发货'!$C:$C,F3162,'[1]2025年已发货'!$G:$G,I3162,'[1]2025年已发货'!$H:$H,J3162)=0,"未发货",SUMIFS('[1]2025年已发货'!$E:$E,'[1]2025年已发货'!$F:$F,C3162,'[1]2025年已发货'!$C:$C,F3162,'[1]2025年已发货'!$G:$G,I3162,'[1]2025年已发货'!$H:$H,J3162))</f>
        <v>#VALUE!</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58</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e">
        <f>IF(SUMIFS('[1]2025年已发货'!$E:$E,'[1]2025年已发货'!$F:$F,C3163,'[1]2025年已发货'!$C:$C,F3163,'[1]2025年已发货'!$G:$G,I3163,'[1]2025年已发货'!$H:$H,J3163)=0,"未发货",SUMIFS('[1]2025年已发货'!$E:$E,'[1]2025年已发货'!$F:$F,C3163,'[1]2025年已发货'!$C:$C,F3163,'[1]2025年已发货'!$G:$G,I3163,'[1]2025年已发货'!$H:$H,J3163))</f>
        <v>#VALUE!</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58</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e">
        <f>IF(SUMIFS('[1]2025年已发货'!$E:$E,'[1]2025年已发货'!$F:$F,C3164,'[1]2025年已发货'!$C:$C,F3164,'[1]2025年已发货'!$G:$G,I3164,'[1]2025年已发货'!$H:$H,J3164)=0,"未发货",SUMIFS('[1]2025年已发货'!$E:$E,'[1]2025年已发货'!$F:$F,C3164,'[1]2025年已发货'!$C:$C,F3164,'[1]2025年已发货'!$G:$G,I3164,'[1]2025年已发货'!$H:$H,J3164))</f>
        <v>#VALUE!</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58</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e">
        <f>IF(SUMIFS('[1]2025年已发货'!$E:$E,'[1]2025年已发货'!$F:$F,C3165,'[1]2025年已发货'!$C:$C,F3165,'[1]2025年已发货'!$G:$G,I3165,'[1]2025年已发货'!$H:$H,J3165)=0,"未发货",SUMIFS('[1]2025年已发货'!$E:$E,'[1]2025年已发货'!$F:$F,C3165,'[1]2025年已发货'!$C:$C,F3165,'[1]2025年已发货'!$G:$G,I3165,'[1]2025年已发货'!$H:$H,J3165))</f>
        <v>#VALUE!</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58</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e">
        <f>IF(SUMIFS('[1]2025年已发货'!$E:$E,'[1]2025年已发货'!$F:$F,C3166,'[1]2025年已发货'!$C:$C,F3166,'[1]2025年已发货'!$G:$G,I3166,'[1]2025年已发货'!$H:$H,J3166)=0,"未发货",SUMIFS('[1]2025年已发货'!$E:$E,'[1]2025年已发货'!$F:$F,C3166,'[1]2025年已发货'!$C:$C,F3166,'[1]2025年已发货'!$G:$G,I3166,'[1]2025年已发货'!$H:$H,J3166))</f>
        <v>#VALUE!</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58</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e">
        <f>IF(SUMIFS('[1]2025年已发货'!$E:$E,'[1]2025年已发货'!$F:$F,C3167,'[1]2025年已发货'!$C:$C,F3167,'[1]2025年已发货'!$G:$G,I3167,'[1]2025年已发货'!$H:$H,J3167)=0,"未发货",SUMIFS('[1]2025年已发货'!$E:$E,'[1]2025年已发货'!$F:$F,C3167,'[1]2025年已发货'!$C:$C,F3167,'[1]2025年已发货'!$G:$G,I3167,'[1]2025年已发货'!$H:$H,J3167))</f>
        <v>#VALUE!</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58</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e">
        <f>IF(SUMIFS('[1]2025年已发货'!$E:$E,'[1]2025年已发货'!$F:$F,C3168,'[1]2025年已发货'!$C:$C,F3168,'[1]2025年已发货'!$G:$G,I3168,'[1]2025年已发货'!$H:$H,J3168)=0,"未发货",SUMIFS('[1]2025年已发货'!$E:$E,'[1]2025年已发货'!$F:$F,C3168,'[1]2025年已发货'!$C:$C,F3168,'[1]2025年已发货'!$G:$G,I3168,'[1]2025年已发货'!$H:$H,J3168))</f>
        <v>#VALUE!</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58</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e">
        <f>IF(SUMIFS('[1]2025年已发货'!$E:$E,'[1]2025年已发货'!$F:$F,C3169,'[1]2025年已发货'!$C:$C,F3169,'[1]2025年已发货'!$G:$G,I3169,'[1]2025年已发货'!$H:$H,J3169)=0,"未发货",SUMIFS('[1]2025年已发货'!$E:$E,'[1]2025年已发货'!$F:$F,C3169,'[1]2025年已发货'!$C:$C,F3169,'[1]2025年已发货'!$G:$G,I3169,'[1]2025年已发货'!$H:$H,J3169))</f>
        <v>#VALUE!</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58</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t="e">
        <f>IF(SUMIFS('[1]2025年已发货'!$E:$E,'[1]2025年已发货'!$F:$F,C3170,'[1]2025年已发货'!$C:$C,F3170,'[1]2025年已发货'!$G:$G,I3170,'[1]2025年已发货'!$H:$H,J3170)=0,"未发货",SUMIFS('[1]2025年已发货'!$E:$E,'[1]2025年已发货'!$F:$F,C3170,'[1]2025年已发货'!$C:$C,F3170,'[1]2025年已发货'!$G:$G,I3170,'[1]2025年已发货'!$H:$H,J3170))</f>
        <v>#VALUE!</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61</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e">
        <f>IF(SUMIFS('[1]2025年已发货'!$E:$E,'[1]2025年已发货'!$F:$F,C3171,'[1]2025年已发货'!$C:$C,F3171,'[1]2025年已发货'!$G:$G,I3171,'[1]2025年已发货'!$H:$H,J3171)=0,"未发货",SUMIFS('[1]2025年已发货'!$E:$E,'[1]2025年已发货'!$F:$F,C3171,'[1]2025年已发货'!$C:$C,F3171,'[1]2025年已发货'!$G:$G,I3171,'[1]2025年已发货'!$H:$H,J3171))</f>
        <v>#VALUE!</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61</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e">
        <f>IF(SUMIFS('[1]2025年已发货'!$E:$E,'[1]2025年已发货'!$F:$F,C3172,'[1]2025年已发货'!$C:$C,F3172,'[1]2025年已发货'!$G:$G,I3172,'[1]2025年已发货'!$H:$H,J3172)=0,"未发货",SUMIFS('[1]2025年已发货'!$E:$E,'[1]2025年已发货'!$F:$F,C3172,'[1]2025年已发货'!$C:$C,F3172,'[1]2025年已发货'!$G:$G,I3172,'[1]2025年已发货'!$H:$H,J3172))</f>
        <v>#VALUE!</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61</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e">
        <f>IF(SUMIFS('[1]2025年已发货'!$E:$E,'[1]2025年已发货'!$F:$F,C3173,'[1]2025年已发货'!$C:$C,F3173,'[1]2025年已发货'!$G:$G,I3173,'[1]2025年已发货'!$H:$H,J3173)=0,"未发货",SUMIFS('[1]2025年已发货'!$E:$E,'[1]2025年已发货'!$F:$F,C3173,'[1]2025年已发货'!$C:$C,F3173,'[1]2025年已发货'!$G:$G,I3173,'[1]2025年已发货'!$H:$H,J3173))</f>
        <v>#VALUE!</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61</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t="e">
        <f>IF(SUMIFS('[1]2025年已发货'!$E:$E,'[1]2025年已发货'!$F:$F,C3174,'[1]2025年已发货'!$C:$C,F3174,'[1]2025年已发货'!$G:$G,I3174,'[1]2025年已发货'!$H:$H,J3174)=0,"未发货",SUMIFS('[1]2025年已发货'!$E:$E,'[1]2025年已发货'!$F:$F,C3174,'[1]2025年已发货'!$C:$C,F3174,'[1]2025年已发货'!$G:$G,I3174,'[1]2025年已发货'!$H:$H,J3174))</f>
        <v>#VALUE!</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61</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t="e">
        <f>IF(SUMIFS('[1]2025年已发货'!$E:$E,'[1]2025年已发货'!$F:$F,C3175,'[1]2025年已发货'!$C:$C,F3175,'[1]2025年已发货'!$G:$G,I3175,'[1]2025年已发货'!$H:$H,J3175)=0,"未发货",SUMIFS('[1]2025年已发货'!$E:$E,'[1]2025年已发货'!$F:$F,C3175,'[1]2025年已发货'!$C:$C,F3175,'[1]2025年已发货'!$G:$G,I3175,'[1]2025年已发货'!$H:$H,J3175))</f>
        <v>#VALUE!</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61</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t="e">
        <f>IF(SUMIFS('[1]2025年已发货'!$E:$E,'[1]2025年已发货'!$F:$F,C3176,'[1]2025年已发货'!$C:$C,F3176,'[1]2025年已发货'!$G:$G,I3176,'[1]2025年已发货'!$H:$H,J3176)=0,"未发货",SUMIFS('[1]2025年已发货'!$E:$E,'[1]2025年已发货'!$F:$F,C3176,'[1]2025年已发货'!$C:$C,F3176,'[1]2025年已发货'!$G:$G,I3176,'[1]2025年已发货'!$H:$H,J3176))</f>
        <v>#VALUE!</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61</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t="e">
        <f>IF(SUMIFS('[1]2025年已发货'!$E:$E,'[1]2025年已发货'!$F:$F,C3177,'[1]2025年已发货'!$C:$C,F3177,'[1]2025年已发货'!$G:$G,I3177,'[1]2025年已发货'!$H:$H,J3177)=0,"未发货",SUMIFS('[1]2025年已发货'!$E:$E,'[1]2025年已发货'!$F:$F,C3177,'[1]2025年已发货'!$C:$C,F3177,'[1]2025年已发货'!$G:$G,I3177,'[1]2025年已发货'!$H:$H,J3177))</f>
        <v>#VALUE!</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61</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t="e">
        <f>IF(SUMIFS('[1]2025年已发货'!$E:$E,'[1]2025年已发货'!$F:$F,C3178,'[1]2025年已发货'!$C:$C,F3178,'[1]2025年已发货'!$G:$G,I3178,'[1]2025年已发货'!$H:$H,J3178)=0,"未发货",SUMIFS('[1]2025年已发货'!$E:$E,'[1]2025年已发货'!$F:$F,C3178,'[1]2025年已发货'!$C:$C,F3178,'[1]2025年已发货'!$G:$G,I3178,'[1]2025年已发货'!$H:$H,J3178))</f>
        <v>#VALUE!</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61</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t="e">
        <f>IF(SUMIFS('[1]2025年已发货'!$E:$E,'[1]2025年已发货'!$F:$F,C3179,'[1]2025年已发货'!$C:$C,F3179,'[1]2025年已发货'!$G:$G,I3179,'[1]2025年已发货'!$H:$H,J3179)=0,"未发货",SUMIFS('[1]2025年已发货'!$E:$E,'[1]2025年已发货'!$F:$F,C3179,'[1]2025年已发货'!$C:$C,F3179,'[1]2025年已发货'!$G:$G,I3179,'[1]2025年已发货'!$H:$H,J3179))</f>
        <v>#VALUE!</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61</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t="e">
        <f>IF(SUMIFS('[1]2025年已发货'!$E:$E,'[1]2025年已发货'!$F:$F,C3180,'[1]2025年已发货'!$C:$C,F3180,'[1]2025年已发货'!$G:$G,I3180,'[1]2025年已发货'!$H:$H,J3180)=0,"未发货",SUMIFS('[1]2025年已发货'!$E:$E,'[1]2025年已发货'!$F:$F,C3180,'[1]2025年已发货'!$C:$C,F3180,'[1]2025年已发货'!$G:$G,I3180,'[1]2025年已发货'!$H:$H,J3180))</f>
        <v>#VALUE!</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61</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t="e">
        <f>IF(SUMIFS('[1]2025年已发货'!$E:$E,'[1]2025年已发货'!$F:$F,C3181,'[1]2025年已发货'!$C:$C,F3181,'[1]2025年已发货'!$G:$G,I3181,'[1]2025年已发货'!$H:$H,J3181)=0,"未发货",SUMIFS('[1]2025年已发货'!$E:$E,'[1]2025年已发货'!$F:$F,C3181,'[1]2025年已发货'!$C:$C,F3181,'[1]2025年已发货'!$G:$G,I3181,'[1]2025年已发货'!$H:$H,J3181))</f>
        <v>#VALUE!</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61</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t="e">
        <f>IF(SUMIFS('[1]2025年已发货'!$E:$E,'[1]2025年已发货'!$F:$F,C3182,'[1]2025年已发货'!$C:$C,F3182,'[1]2025年已发货'!$G:$G,I3182,'[1]2025年已发货'!$H:$H,J3182)=0,"未发货",SUMIFS('[1]2025年已发货'!$E:$E,'[1]2025年已发货'!$F:$F,C3182,'[1]2025年已发货'!$C:$C,F3182,'[1]2025年已发货'!$G:$G,I3182,'[1]2025年已发货'!$H:$H,J3182))</f>
        <v>#VALUE!</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61</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0">
        <v>45902</v>
      </c>
      <c r="D3183" s="40" t="str">
        <f>VLOOKUP(B3183,辅助信息!E:K,7,FALSE)</f>
        <v>JWDDCD2025072900123</v>
      </c>
      <c r="E3183" s="40" t="str">
        <f>VLOOKUP(F3183,辅助信息!A:B,2,FALSE)</f>
        <v>盘螺</v>
      </c>
      <c r="F3183" s="40" t="s">
        <v>40</v>
      </c>
      <c r="G3183" s="36">
        <v>4</v>
      </c>
      <c r="H3183" s="134" t="e">
        <f>IF(SUMIFS('[1]2025年已发货'!$E:$E,'[1]2025年已发货'!$F:$F,C3183,'[1]2025年已发货'!$C:$C,F3183,'[1]2025年已发货'!$G:$G,I3183,'[1]2025年已发货'!$H:$H,J3183)=0,"未发货",SUMIFS('[1]2025年已发货'!$E:$E,'[1]2025年已发货'!$F:$F,C3183,'[1]2025年已发货'!$C:$C,F3183,'[1]2025年已发货'!$G:$G,I3183,'[1]2025年已发货'!$H:$H,J3183))</f>
        <v>#VALUE!</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61</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e">
        <f>IF(SUMIFS('[1]2025年已发货'!$E:$E,'[1]2025年已发货'!$F:$F,C3184,'[1]2025年已发货'!$C:$C,F3184,'[1]2025年已发货'!$G:$G,I3184,'[1]2025年已发货'!$H:$H,J3184)=0,"未发货",SUMIFS('[1]2025年已发货'!$E:$E,'[1]2025年已发货'!$F:$F,C3184,'[1]2025年已发货'!$C:$C,F3184,'[1]2025年已发货'!$G:$G,I3184,'[1]2025年已发货'!$H:$H,J3184))</f>
        <v>#VALUE!</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60</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e">
        <f>IF(SUMIFS('[1]2025年已发货'!$E:$E,'[1]2025年已发货'!$F:$F,C3185,'[1]2025年已发货'!$C:$C,F3185,'[1]2025年已发货'!$G:$G,I3185,'[1]2025年已发货'!$H:$H,J3185)=0,"未发货",SUMIFS('[1]2025年已发货'!$E:$E,'[1]2025年已发货'!$F:$F,C3185,'[1]2025年已发货'!$C:$C,F3185,'[1]2025年已发货'!$G:$G,I3185,'[1]2025年已发货'!$H:$H,J3185))</f>
        <v>#VALUE!</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60</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e">
        <f>IF(SUMIFS('[1]2025年已发货'!$E:$E,'[1]2025年已发货'!$F:$F,C3186,'[1]2025年已发货'!$C:$C,F3186,'[1]2025年已发货'!$G:$G,I3186,'[1]2025年已发货'!$H:$H,J3186)=0,"未发货",SUMIFS('[1]2025年已发货'!$E:$E,'[1]2025年已发货'!$F:$F,C3186,'[1]2025年已发货'!$C:$C,F3186,'[1]2025年已发货'!$G:$G,I3186,'[1]2025年已发货'!$H:$H,J3186))</f>
        <v>#VALUE!</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60</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e">
        <f>IF(SUMIFS('[1]2025年已发货'!$E:$E,'[1]2025年已发货'!$F:$F,C3187,'[1]2025年已发货'!$C:$C,F3187,'[1]2025年已发货'!$G:$G,I3187,'[1]2025年已发货'!$H:$H,J3187)=0,"未发货",SUMIFS('[1]2025年已发货'!$E:$E,'[1]2025年已发货'!$F:$F,C3187,'[1]2025年已发货'!$C:$C,F3187,'[1]2025年已发货'!$G:$G,I3187,'[1]2025年已发货'!$H:$H,J3187))</f>
        <v>#VALUE!</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60</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e">
        <f>IF(SUMIFS('[1]2025年已发货'!$E:$E,'[1]2025年已发货'!$F:$F,C3188,'[1]2025年已发货'!$C:$C,F3188,'[1]2025年已发货'!$G:$G,I3188,'[1]2025年已发货'!$H:$H,J3188)=0,"未发货",SUMIFS('[1]2025年已发货'!$E:$E,'[1]2025年已发货'!$F:$F,C3188,'[1]2025年已发货'!$C:$C,F3188,'[1]2025年已发货'!$G:$G,I3188,'[1]2025年已发货'!$H:$H,J3188))</f>
        <v>#VALUE!</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60</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e">
        <f>IF(SUMIFS('[1]2025年已发货'!$E:$E,'[1]2025年已发货'!$F:$F,C3189,'[1]2025年已发货'!$C:$C,F3189,'[1]2025年已发货'!$G:$G,I3189,'[1]2025年已发货'!$H:$H,J3189)=0,"未发货",SUMIFS('[1]2025年已发货'!$E:$E,'[1]2025年已发货'!$F:$F,C3189,'[1]2025年已发货'!$C:$C,F3189,'[1]2025年已发货'!$G:$G,I3189,'[1]2025年已发货'!$H:$H,J3189))</f>
        <v>#VALUE!</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60</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e">
        <f>IF(SUMIFS('[1]2025年已发货'!$E:$E,'[1]2025年已发货'!$F:$F,C3190,'[1]2025年已发货'!$C:$C,F3190,'[1]2025年已发货'!$G:$G,I3190,'[1]2025年已发货'!$H:$H,J3190)=0,"未发货",SUMIFS('[1]2025年已发货'!$E:$E,'[1]2025年已发货'!$F:$F,C3190,'[1]2025年已发货'!$C:$C,F3190,'[1]2025年已发货'!$G:$G,I3190,'[1]2025年已发货'!$H:$H,J3190))</f>
        <v>#VALUE!</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60</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e">
        <f>IF(SUMIFS('[1]2025年已发货'!$E:$E,'[1]2025年已发货'!$F:$F,C3191,'[1]2025年已发货'!$C:$C,F3191,'[1]2025年已发货'!$G:$G,I3191,'[1]2025年已发货'!$H:$H,J3191)=0,"未发货",SUMIFS('[1]2025年已发货'!$E:$E,'[1]2025年已发货'!$F:$F,C3191,'[1]2025年已发货'!$C:$C,F3191,'[1]2025年已发货'!$G:$G,I3191,'[1]2025年已发货'!$H:$H,J3191))</f>
        <v>#VALUE!</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60</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t="e">
        <f>IF(SUMIFS('[1]2025年已发货'!$E:$E,'[1]2025年已发货'!$F:$F,C3192,'[1]2025年已发货'!$C:$C,F3192,'[1]2025年已发货'!$G:$G,I3192,'[1]2025年已发货'!$H:$H,J3192)=0,"未发货",SUMIFS('[1]2025年已发货'!$E:$E,'[1]2025年已发货'!$F:$F,C3192,'[1]2025年已发货'!$C:$C,F3192,'[1]2025年已发货'!$G:$G,I3192,'[1]2025年已发货'!$H:$H,J3192))</f>
        <v>#VALUE!</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61</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t="e">
        <f>IF(SUMIFS('[1]2025年已发货'!$E:$E,'[1]2025年已发货'!$F:$F,C3193,'[1]2025年已发货'!$C:$C,F3193,'[1]2025年已发货'!$G:$G,I3193,'[1]2025年已发货'!$H:$H,J3193)=0,"未发货",SUMIFS('[1]2025年已发货'!$E:$E,'[1]2025年已发货'!$F:$F,C3193,'[1]2025年已发货'!$C:$C,F3193,'[1]2025年已发货'!$G:$G,I3193,'[1]2025年已发货'!$H:$H,J3193))</f>
        <v>#VALUE!</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61</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t="e">
        <f>IF(SUMIFS('[1]2025年已发货'!$E:$E,'[1]2025年已发货'!$F:$F,C3194,'[1]2025年已发货'!$C:$C,F3194,'[1]2025年已发货'!$G:$G,I3194,'[1]2025年已发货'!$H:$H,J3194)=0,"未发货",SUMIFS('[1]2025年已发货'!$E:$E,'[1]2025年已发货'!$F:$F,C3194,'[1]2025年已发货'!$C:$C,F3194,'[1]2025年已发货'!$G:$G,I3194,'[1]2025年已发货'!$H:$H,J3194))</f>
        <v>#VALUE!</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61</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61</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t="e">
        <f>IF(SUMIFS('[1]2025年已发货'!$E:$E,'[1]2025年已发货'!$F:$F,C3196,'[1]2025年已发货'!$C:$C,F3196,'[1]2025年已发货'!$G:$G,I3196,'[1]2025年已发货'!$H:$H,J3196)=0,"未发货",SUMIFS('[1]2025年已发货'!$E:$E,'[1]2025年已发货'!$F:$F,C3196,'[1]2025年已发货'!$C:$C,F3196,'[1]2025年已发货'!$G:$G,I3196,'[1]2025年已发货'!$H:$H,J3196))</f>
        <v>#VALUE!</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61</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t="e">
        <f>IF(SUMIFS('[1]2025年已发货'!$E:$E,'[1]2025年已发货'!$F:$F,C3197,'[1]2025年已发货'!$C:$C,F3197,'[1]2025年已发货'!$G:$G,I3197,'[1]2025年已发货'!$H:$H,J3197)=0,"未发货",SUMIFS('[1]2025年已发货'!$E:$E,'[1]2025年已发货'!$F:$F,C3197,'[1]2025年已发货'!$C:$C,F3197,'[1]2025年已发货'!$G:$G,I3197,'[1]2025年已发货'!$H:$H,J3197))</f>
        <v>#VALUE!</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61</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t="e">
        <f>IF(SUMIFS('[1]2025年已发货'!$E:$E,'[1]2025年已发货'!$F:$F,C3198,'[1]2025年已发货'!$C:$C,F3198,'[1]2025年已发货'!$G:$G,I3198,'[1]2025年已发货'!$H:$H,J3198)=0,"未发货",SUMIFS('[1]2025年已发货'!$E:$E,'[1]2025年已发货'!$F:$F,C3198,'[1]2025年已发货'!$C:$C,F3198,'[1]2025年已发货'!$G:$G,I3198,'[1]2025年已发货'!$H:$H,J3198))</f>
        <v>#VALUE!</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60</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t="e">
        <f>IF(SUMIFS('[1]2025年已发货'!$E:$E,'[1]2025年已发货'!$F:$F,C3199,'[1]2025年已发货'!$C:$C,F3199,'[1]2025年已发货'!$G:$G,I3199,'[1]2025年已发货'!$H:$H,J3199)=0,"未发货",SUMIFS('[1]2025年已发货'!$E:$E,'[1]2025年已发货'!$F:$F,C3199,'[1]2025年已发货'!$C:$C,F3199,'[1]2025年已发货'!$G:$G,I3199,'[1]2025年已发货'!$H:$H,J3199))</f>
        <v>#VALUE!</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60</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t="e">
        <f>IF(SUMIFS('[1]2025年已发货'!$E:$E,'[1]2025年已发货'!$F:$F,C3200,'[1]2025年已发货'!$C:$C,F3200,'[1]2025年已发货'!$G:$G,I3200,'[1]2025年已发货'!$H:$H,J3200)=0,"未发货",SUMIFS('[1]2025年已发货'!$E:$E,'[1]2025年已发货'!$F:$F,C3200,'[1]2025年已发货'!$C:$C,F3200,'[1]2025年已发货'!$G:$G,I3200,'[1]2025年已发货'!$H:$H,J3200))</f>
        <v>#VALUE!</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60</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60</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60</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60</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60</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60</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61</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61</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61</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61</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t="e">
        <f>IF(SUMIFS('[1]2025年已发货'!$E:$E,'[1]2025年已发货'!$F:$F,C3214,'[1]2025年已发货'!$C:$C,F3214,'[1]2025年已发货'!$G:$G,I3214,'[1]2025年已发货'!$H:$H,J3214)=0,"未发货",SUMIFS('[1]2025年已发货'!$E:$E,'[1]2025年已发货'!$F:$F,C3214,'[1]2025年已发货'!$C:$C,F3214,'[1]2025年已发货'!$G:$G,I3214,'[1]2025年已发货'!$H:$H,J3214))</f>
        <v>#VALUE!</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58</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t="e">
        <f>IF(SUMIFS('[1]2025年已发货'!$E:$E,'[1]2025年已发货'!$F:$F,C3215,'[1]2025年已发货'!$C:$C,F3215,'[1]2025年已发货'!$G:$G,I3215,'[1]2025年已发货'!$H:$H,J3215)=0,"未发货",SUMIFS('[1]2025年已发货'!$E:$E,'[1]2025年已发货'!$F:$F,C3215,'[1]2025年已发货'!$C:$C,F3215,'[1]2025年已发货'!$G:$G,I3215,'[1]2025年已发货'!$H:$H,J3215))</f>
        <v>#VALUE!</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58</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t="e">
        <f>IF(SUMIFS('[1]2025年已发货'!$E:$E,'[1]2025年已发货'!$F:$F,C3216,'[1]2025年已发货'!$C:$C,F3216,'[1]2025年已发货'!$G:$G,I3216,'[1]2025年已发货'!$H:$H,J3216)=0,"未发货",SUMIFS('[1]2025年已发货'!$E:$E,'[1]2025年已发货'!$F:$F,C3216,'[1]2025年已发货'!$C:$C,F3216,'[1]2025年已发货'!$G:$G,I3216,'[1]2025年已发货'!$H:$H,J3216))</f>
        <v>#VALUE!</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58</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t="e">
        <f>IF(SUMIFS('[1]2025年已发货'!$E:$E,'[1]2025年已发货'!$F:$F,C3217,'[1]2025年已发货'!$C:$C,F3217,'[1]2025年已发货'!$G:$G,I3217,'[1]2025年已发货'!$H:$H,J3217)=0,"未发货",SUMIFS('[1]2025年已发货'!$E:$E,'[1]2025年已发货'!$F:$F,C3217,'[1]2025年已发货'!$C:$C,F3217,'[1]2025年已发货'!$G:$G,I3217,'[1]2025年已发货'!$H:$H,J3217))</f>
        <v>#VALUE!</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58</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e">
        <f>IF(SUMIFS('[1]2025年已发货'!$E:$E,'[1]2025年已发货'!$F:$F,C3218,'[1]2025年已发货'!$C:$C,F3218,'[1]2025年已发货'!$G:$G,I3218,'[1]2025年已发货'!$H:$H,J3218)=0,"未发货",SUMIFS('[1]2025年已发货'!$E:$E,'[1]2025年已发货'!$F:$F,C3218,'[1]2025年已发货'!$C:$C,F3218,'[1]2025年已发货'!$G:$G,I3218,'[1]2025年已发货'!$H:$H,J3218))</f>
        <v>#VALUE!</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58</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e">
        <f>IF(SUMIFS('[1]2025年已发货'!$E:$E,'[1]2025年已发货'!$F:$F,C3219,'[1]2025年已发货'!$C:$C,F3219,'[1]2025年已发货'!$G:$G,I3219,'[1]2025年已发货'!$H:$H,J3219)=0,"未发货",SUMIFS('[1]2025年已发货'!$E:$E,'[1]2025年已发货'!$F:$F,C3219,'[1]2025年已发货'!$C:$C,F3219,'[1]2025年已发货'!$G:$G,I3219,'[1]2025年已发货'!$H:$H,J3219))</f>
        <v>#VALUE!</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58</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e">
        <f>IF(SUMIFS('[1]2025年已发货'!$E:$E,'[1]2025年已发货'!$F:$F,C3220,'[1]2025年已发货'!$C:$C,F3220,'[1]2025年已发货'!$G:$G,I3220,'[1]2025年已发货'!$H:$H,J3220)=0,"未发货",SUMIFS('[1]2025年已发货'!$E:$E,'[1]2025年已发货'!$F:$F,C3220,'[1]2025年已发货'!$C:$C,F3220,'[1]2025年已发货'!$G:$G,I3220,'[1]2025年已发货'!$H:$H,J3220))</f>
        <v>#VALUE!</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58</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e">
        <f>IF(SUMIFS('[1]2025年已发货'!$E:$E,'[1]2025年已发货'!$F:$F,C3221,'[1]2025年已发货'!$C:$C,F3221,'[1]2025年已发货'!$G:$G,I3221,'[1]2025年已发货'!$H:$H,J3221)=0,"未发货",SUMIFS('[1]2025年已发货'!$E:$E,'[1]2025年已发货'!$F:$F,C3221,'[1]2025年已发货'!$C:$C,F3221,'[1]2025年已发货'!$G:$G,I3221,'[1]2025年已发货'!$H:$H,J3221))</f>
        <v>#VALUE!</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58</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e">
        <f>IF(SUMIFS('[1]2025年已发货'!$E:$E,'[1]2025年已发货'!$F:$F,C3222,'[1]2025年已发货'!$C:$C,F3222,'[1]2025年已发货'!$G:$G,I3222,'[1]2025年已发货'!$H:$H,J3222)=0,"未发货",SUMIFS('[1]2025年已发货'!$E:$E,'[1]2025年已发货'!$F:$F,C3222,'[1]2025年已发货'!$C:$C,F3222,'[1]2025年已发货'!$G:$G,I3222,'[1]2025年已发货'!$H:$H,J3222))</f>
        <v>#VALUE!</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58</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t="e">
        <f>IF(SUMIFS('[1]2025年已发货'!$E:$E,'[1]2025年已发货'!$F:$F,C3223,'[1]2025年已发货'!$C:$C,F3223,'[1]2025年已发货'!$G:$G,I3223,'[1]2025年已发货'!$H:$H,J3223)=0,"未发货",SUMIFS('[1]2025年已发货'!$E:$E,'[1]2025年已发货'!$F:$F,C3223,'[1]2025年已发货'!$C:$C,F3223,'[1]2025年已发货'!$G:$G,I3223,'[1]2025年已发货'!$H:$H,J3223))</f>
        <v>#VALUE!</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58</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t="e">
        <f>IF(SUMIFS('[1]2025年已发货'!$E:$E,'[1]2025年已发货'!$F:$F,C3224,'[1]2025年已发货'!$C:$C,F3224,'[1]2025年已发货'!$G:$G,I3224,'[1]2025年已发货'!$H:$H,J3224)=0,"未发货",SUMIFS('[1]2025年已发货'!$E:$E,'[1]2025年已发货'!$F:$F,C3224,'[1]2025年已发货'!$C:$C,F3224,'[1]2025年已发货'!$G:$G,I3224,'[1]2025年已发货'!$H:$H,J3224))</f>
        <v>#VALUE!</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58</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e">
        <f>IF(SUMIFS('[1]2025年已发货'!$E:$E,'[1]2025年已发货'!$F:$F,C3225,'[1]2025年已发货'!$C:$C,F3225,'[1]2025年已发货'!$G:$G,I3225,'[1]2025年已发货'!$H:$H,J3225)=0,"未发货",SUMIFS('[1]2025年已发货'!$E:$E,'[1]2025年已发货'!$F:$F,C3225,'[1]2025年已发货'!$C:$C,F3225,'[1]2025年已发货'!$G:$G,I3225,'[1]2025年已发货'!$H:$H,J3225))</f>
        <v>#VALUE!</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61</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e">
        <f>IF(SUMIFS('[1]2025年已发货'!$E:$E,'[1]2025年已发货'!$F:$F,C3226,'[1]2025年已发货'!$C:$C,F3226,'[1]2025年已发货'!$G:$G,I3226,'[1]2025年已发货'!$H:$H,J3226)=0,"未发货",SUMIFS('[1]2025年已发货'!$E:$E,'[1]2025年已发货'!$F:$F,C3226,'[1]2025年已发货'!$C:$C,F3226,'[1]2025年已发货'!$G:$G,I3226,'[1]2025年已发货'!$H:$H,J3226))</f>
        <v>#VALUE!</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61</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e">
        <f>IF(SUMIFS('[1]2025年已发货'!$E:$E,'[1]2025年已发货'!$F:$F,C3227,'[1]2025年已发货'!$C:$C,F3227,'[1]2025年已发货'!$G:$G,I3227,'[1]2025年已发货'!$H:$H,J3227)=0,"未发货",SUMIFS('[1]2025年已发货'!$E:$E,'[1]2025年已发货'!$F:$F,C3227,'[1]2025年已发货'!$C:$C,F3227,'[1]2025年已发货'!$G:$G,I3227,'[1]2025年已发货'!$H:$H,J3227))</f>
        <v>#VALUE!</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61</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e">
        <f>IF(SUMIFS('[1]2025年已发货'!$E:$E,'[1]2025年已发货'!$F:$F,C3228,'[1]2025年已发货'!$C:$C,F3228,'[1]2025年已发货'!$G:$G,I3228,'[1]2025年已发货'!$H:$H,J3228)=0,"未发货",SUMIFS('[1]2025年已发货'!$E:$E,'[1]2025年已发货'!$F:$F,C3228,'[1]2025年已发货'!$C:$C,F3228,'[1]2025年已发货'!$G:$G,I3228,'[1]2025年已发货'!$H:$H,J3228))</f>
        <v>#VALUE!</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59</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e">
        <f>IF(SUMIFS('[1]2025年已发货'!$E:$E,'[1]2025年已发货'!$F:$F,C3229,'[1]2025年已发货'!$C:$C,F3229,'[1]2025年已发货'!$G:$G,I3229,'[1]2025年已发货'!$H:$H,J3229)=0,"未发货",SUMIFS('[1]2025年已发货'!$E:$E,'[1]2025年已发货'!$F:$F,C3229,'[1]2025年已发货'!$C:$C,F3229,'[1]2025年已发货'!$G:$G,I3229,'[1]2025年已发货'!$H:$H,J3229))</f>
        <v>#VALUE!</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59</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e">
        <f>IF(SUMIFS('[1]2025年已发货'!$E:$E,'[1]2025年已发货'!$F:$F,C3230,'[1]2025年已发货'!$C:$C,F3230,'[1]2025年已发货'!$G:$G,I3230,'[1]2025年已发货'!$H:$H,J3230)=0,"未发货",SUMIFS('[1]2025年已发货'!$E:$E,'[1]2025年已发货'!$F:$F,C3230,'[1]2025年已发货'!$C:$C,F3230,'[1]2025年已发货'!$G:$G,I3230,'[1]2025年已发货'!$H:$H,J3230))</f>
        <v>#VALUE!</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59</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e">
        <f>IF(SUMIFS('[1]2025年已发货'!$E:$E,'[1]2025年已发货'!$F:$F,C3231,'[1]2025年已发货'!$C:$C,F3231,'[1]2025年已发货'!$G:$G,I3231,'[1]2025年已发货'!$H:$H,J3231)=0,"未发货",SUMIFS('[1]2025年已发货'!$E:$E,'[1]2025年已发货'!$F:$F,C3231,'[1]2025年已发货'!$C:$C,F3231,'[1]2025年已发货'!$G:$G,I3231,'[1]2025年已发货'!$H:$H,J3231))</f>
        <v>#VALUE!</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59</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e">
        <f>IF(SUMIFS('[1]2025年已发货'!$E:$E,'[1]2025年已发货'!$F:$F,C3232,'[1]2025年已发货'!$C:$C,F3232,'[1]2025年已发货'!$G:$G,I3232,'[1]2025年已发货'!$H:$H,J3232)=0,"未发货",SUMIFS('[1]2025年已发货'!$E:$E,'[1]2025年已发货'!$F:$F,C3232,'[1]2025年已发货'!$C:$C,F3232,'[1]2025年已发货'!$G:$G,I3232,'[1]2025年已发货'!$H:$H,J3232))</f>
        <v>#VALUE!</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59</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t="e">
        <f>IF(SUMIFS('[1]2025年已发货'!$E:$E,'[1]2025年已发货'!$F:$F,C3233,'[1]2025年已发货'!$C:$C,F3233,'[1]2025年已发货'!$G:$G,I3233,'[1]2025年已发货'!$H:$H,J3233)=0,"未发货",SUMIFS('[1]2025年已发货'!$E:$E,'[1]2025年已发货'!$F:$F,C3233,'[1]2025年已发货'!$C:$C,F3233,'[1]2025年已发货'!$G:$G,I3233,'[1]2025年已发货'!$H:$H,J3233))</f>
        <v>#VALUE!</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59</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t="e">
        <f>IF(SUMIFS('[1]2025年已发货'!$E:$E,'[1]2025年已发货'!$F:$F,C3234,'[1]2025年已发货'!$C:$C,F3234,'[1]2025年已发货'!$G:$G,I3234,'[1]2025年已发货'!$H:$H,J3234)=0,"未发货",SUMIFS('[1]2025年已发货'!$E:$E,'[1]2025年已发货'!$F:$F,C3234,'[1]2025年已发货'!$C:$C,F3234,'[1]2025年已发货'!$G:$G,I3234,'[1]2025年已发货'!$H:$H,J3234))</f>
        <v>#VALUE!</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59</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t="e">
        <f>IF(SUMIFS('[1]2025年已发货'!$E:$E,'[1]2025年已发货'!$F:$F,C3235,'[1]2025年已发货'!$C:$C,F3235,'[1]2025年已发货'!$G:$G,I3235,'[1]2025年已发货'!$H:$H,J3235)=0,"未发货",SUMIFS('[1]2025年已发货'!$E:$E,'[1]2025年已发货'!$F:$F,C3235,'[1]2025年已发货'!$C:$C,F3235,'[1]2025年已发货'!$G:$G,I3235,'[1]2025年已发货'!$H:$H,J3235))</f>
        <v>#VALUE!</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59</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t="e">
        <f>IF(SUMIFS('[1]2025年已发货'!$E:$E,'[1]2025年已发货'!$F:$F,C3236,'[1]2025年已发货'!$C:$C,F3236,'[1]2025年已发货'!$G:$G,I3236,'[1]2025年已发货'!$H:$H,J3236)=0,"未发货",SUMIFS('[1]2025年已发货'!$E:$E,'[1]2025年已发货'!$F:$F,C3236,'[1]2025年已发货'!$C:$C,F3236,'[1]2025年已发货'!$G:$G,I3236,'[1]2025年已发货'!$H:$H,J3236))</f>
        <v>#VALUE!</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59</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t="e">
        <f>IF(SUMIFS('[1]2025年已发货'!$E:$E,'[1]2025年已发货'!$F:$F,C3237,'[1]2025年已发货'!$C:$C,F3237,'[1]2025年已发货'!$G:$G,I3237,'[1]2025年已发货'!$H:$H,J3237)=0,"未发货",SUMIFS('[1]2025年已发货'!$E:$E,'[1]2025年已发货'!$F:$F,C3237,'[1]2025年已发货'!$C:$C,F3237,'[1]2025年已发货'!$G:$G,I3237,'[1]2025年已发货'!$H:$H,J3237))</f>
        <v>#VALUE!</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59</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t="e">
        <f>IF(SUMIFS('[1]2025年已发货'!$E:$E,'[1]2025年已发货'!$F:$F,C3238,'[1]2025年已发货'!$C:$C,F3238,'[1]2025年已发货'!$G:$G,I3238,'[1]2025年已发货'!$H:$H,J3238)=0,"未发货",SUMIFS('[1]2025年已发货'!$E:$E,'[1]2025年已发货'!$F:$F,C3238,'[1]2025年已发货'!$C:$C,F3238,'[1]2025年已发货'!$G:$G,I3238,'[1]2025年已发货'!$H:$H,J3238))</f>
        <v>#VALUE!</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59</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t="e">
        <f>IF(SUMIFS('[1]2025年已发货'!$E:$E,'[1]2025年已发货'!$F:$F,C3239,'[1]2025年已发货'!$C:$C,F3239,'[1]2025年已发货'!$G:$G,I3239,'[1]2025年已发货'!$H:$H,J3239)=0,"未发货",SUMIFS('[1]2025年已发货'!$E:$E,'[1]2025年已发货'!$F:$F,C3239,'[1]2025年已发货'!$C:$C,F3239,'[1]2025年已发货'!$G:$G,I3239,'[1]2025年已发货'!$H:$H,J3239))</f>
        <v>#VALUE!</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59</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t="e">
        <f>IF(SUMIFS('[1]2025年已发货'!$E:$E,'[1]2025年已发货'!$F:$F,C3240,'[1]2025年已发货'!$C:$C,F3240,'[1]2025年已发货'!$G:$G,I3240,'[1]2025年已发货'!$H:$H,J3240)=0,"未发货",SUMIFS('[1]2025年已发货'!$E:$E,'[1]2025年已发货'!$F:$F,C3240,'[1]2025年已发货'!$C:$C,F3240,'[1]2025年已发货'!$G:$G,I3240,'[1]2025年已发货'!$H:$H,J3240))</f>
        <v>#VALUE!</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59</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t="e">
        <f>IF(SUMIFS('[1]2025年已发货'!$E:$E,'[1]2025年已发货'!$F:$F,C3241,'[1]2025年已发货'!$C:$C,F3241,'[1]2025年已发货'!$G:$G,I3241,'[1]2025年已发货'!$H:$H,J3241)=0,"未发货",SUMIFS('[1]2025年已发货'!$E:$E,'[1]2025年已发货'!$F:$F,C3241,'[1]2025年已发货'!$C:$C,F3241,'[1]2025年已发货'!$G:$G,I3241,'[1]2025年已发货'!$H:$H,J3241))</f>
        <v>#VALUE!</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59</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t="e">
        <f>IF(SUMIFS('[1]2025年已发货'!$E:$E,'[1]2025年已发货'!$F:$F,C3242,'[1]2025年已发货'!$C:$C,F3242,'[1]2025年已发货'!$G:$G,I3242,'[1]2025年已发货'!$H:$H,J3242)=0,"未发货",SUMIFS('[1]2025年已发货'!$E:$E,'[1]2025年已发货'!$F:$F,C3242,'[1]2025年已发货'!$C:$C,F3242,'[1]2025年已发货'!$G:$G,I3242,'[1]2025年已发货'!$H:$H,J3242))</f>
        <v>#VALUE!</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59</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t="e">
        <f>IF(SUMIFS('[1]2025年已发货'!$E:$E,'[1]2025年已发货'!$F:$F,C3243,'[1]2025年已发货'!$C:$C,F3243,'[1]2025年已发货'!$G:$G,I3243,'[1]2025年已发货'!$H:$H,J3243)=0,"未发货",SUMIFS('[1]2025年已发货'!$E:$E,'[1]2025年已发货'!$F:$F,C3243,'[1]2025年已发货'!$C:$C,F3243,'[1]2025年已发货'!$G:$G,I3243,'[1]2025年已发货'!$H:$H,J3243))</f>
        <v>#VALUE!</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59</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t="e">
        <f>IF(SUMIFS('[1]2025年已发货'!$E:$E,'[1]2025年已发货'!$F:$F,C3244,'[1]2025年已发货'!$C:$C,F3244,'[1]2025年已发货'!$G:$G,I3244,'[1]2025年已发货'!$H:$H,J3244)=0,"未发货",SUMIFS('[1]2025年已发货'!$E:$E,'[1]2025年已发货'!$F:$F,C3244,'[1]2025年已发货'!$C:$C,F3244,'[1]2025年已发货'!$G:$G,I3244,'[1]2025年已发货'!$H:$H,J3244))</f>
        <v>#VALUE!</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59</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t="e">
        <f>IF(SUMIFS('[1]2025年已发货'!$E:$E,'[1]2025年已发货'!$F:$F,C3245,'[1]2025年已发货'!$C:$C,F3245,'[1]2025年已发货'!$G:$G,I3245,'[1]2025年已发货'!$H:$H,J3245)=0,"未发货",SUMIFS('[1]2025年已发货'!$E:$E,'[1]2025年已发货'!$F:$F,C3245,'[1]2025年已发货'!$C:$C,F3245,'[1]2025年已发货'!$G:$G,I3245,'[1]2025年已发货'!$H:$H,J3245))</f>
        <v>#VALUE!</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59</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t="e">
        <f>IF(SUMIFS('[1]2025年已发货'!$E:$E,'[1]2025年已发货'!$F:$F,C3246,'[1]2025年已发货'!$C:$C,F3246,'[1]2025年已发货'!$G:$G,I3246,'[1]2025年已发货'!$H:$H,J3246)=0,"未发货",SUMIFS('[1]2025年已发货'!$E:$E,'[1]2025年已发货'!$F:$F,C3246,'[1]2025年已发货'!$C:$C,F3246,'[1]2025年已发货'!$G:$G,I3246,'[1]2025年已发货'!$H:$H,J3246))</f>
        <v>#VALUE!</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59</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t="e">
        <f>IF(SUMIFS('[1]2025年已发货'!$E:$E,'[1]2025年已发货'!$F:$F,C3247,'[1]2025年已发货'!$C:$C,F3247,'[1]2025年已发货'!$G:$G,I3247,'[1]2025年已发货'!$H:$H,J3247)=0,"未发货",SUMIFS('[1]2025年已发货'!$E:$E,'[1]2025年已发货'!$F:$F,C3247,'[1]2025年已发货'!$C:$C,F3247,'[1]2025年已发货'!$G:$G,I3247,'[1]2025年已发货'!$H:$H,J3247))</f>
        <v>#VALUE!</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59</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t="e">
        <f>IF(SUMIFS('[1]2025年已发货'!$E:$E,'[1]2025年已发货'!$F:$F,C3248,'[1]2025年已发货'!$C:$C,F3248,'[1]2025年已发货'!$G:$G,I3248,'[1]2025年已发货'!$H:$H,J3248)=0,"未发货",SUMIFS('[1]2025年已发货'!$E:$E,'[1]2025年已发货'!$F:$F,C3248,'[1]2025年已发货'!$C:$C,F3248,'[1]2025年已发货'!$G:$G,I3248,'[1]2025年已发货'!$H:$H,J3248))</f>
        <v>#VALUE!</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59</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t="e">
        <f>IF(SUMIFS('[1]2025年已发货'!$E:$E,'[1]2025年已发货'!$F:$F,C3249,'[1]2025年已发货'!$C:$C,F3249,'[1]2025年已发货'!$G:$G,I3249,'[1]2025年已发货'!$H:$H,J3249)=0,"未发货",SUMIFS('[1]2025年已发货'!$E:$E,'[1]2025年已发货'!$F:$F,C3249,'[1]2025年已发货'!$C:$C,F3249,'[1]2025年已发货'!$G:$G,I3249,'[1]2025年已发货'!$H:$H,J3249))</f>
        <v>#VALUE!</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59</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t="e">
        <f>IF(SUMIFS('[1]2025年已发货'!$E:$E,'[1]2025年已发货'!$F:$F,C3250,'[1]2025年已发货'!$C:$C,F3250,'[1]2025年已发货'!$G:$G,I3250,'[1]2025年已发货'!$H:$H,J3250)=0,"未发货",SUMIFS('[1]2025年已发货'!$E:$E,'[1]2025年已发货'!$F:$F,C3250,'[1]2025年已发货'!$C:$C,F3250,'[1]2025年已发货'!$G:$G,I3250,'[1]2025年已发货'!$H:$H,J3250))</f>
        <v>#VALUE!</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59</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t="e">
        <f>IF(SUMIFS('[1]2025年已发货'!$E:$E,'[1]2025年已发货'!$F:$F,C3251,'[1]2025年已发货'!$C:$C,F3251,'[1]2025年已发货'!$G:$G,I3251,'[1]2025年已发货'!$H:$H,J3251)=0,"未发货",SUMIFS('[1]2025年已发货'!$E:$E,'[1]2025年已发货'!$F:$F,C3251,'[1]2025年已发货'!$C:$C,F3251,'[1]2025年已发货'!$G:$G,I3251,'[1]2025年已发货'!$H:$H,J3251))</f>
        <v>#VALUE!</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59</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t="e">
        <f>IF(SUMIFS('[1]2025年已发货'!$E:$E,'[1]2025年已发货'!$F:$F,C3252,'[1]2025年已发货'!$C:$C,F3252,'[1]2025年已发货'!$G:$G,I3252,'[1]2025年已发货'!$H:$H,J3252)=0,"未发货",SUMIFS('[1]2025年已发货'!$E:$E,'[1]2025年已发货'!$F:$F,C3252,'[1]2025年已发货'!$C:$C,F3252,'[1]2025年已发货'!$G:$G,I3252,'[1]2025年已发货'!$H:$H,J3252))</f>
        <v>#VALUE!</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59</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t="e">
        <f>IF(SUMIFS('[1]2025年已发货'!$E:$E,'[1]2025年已发货'!$F:$F,C3253,'[1]2025年已发货'!$C:$C,F3253,'[1]2025年已发货'!$G:$G,I3253,'[1]2025年已发货'!$H:$H,J3253)=0,"未发货",SUMIFS('[1]2025年已发货'!$E:$E,'[1]2025年已发货'!$F:$F,C3253,'[1]2025年已发货'!$C:$C,F3253,'[1]2025年已发货'!$G:$G,I3253,'[1]2025年已发货'!$H:$H,J3253))</f>
        <v>#VALUE!</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59</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t="e">
        <f>IF(SUMIFS('[1]2025年已发货'!$E:$E,'[1]2025年已发货'!$F:$F,C3254,'[1]2025年已发货'!$C:$C,F3254,'[1]2025年已发货'!$G:$G,I3254,'[1]2025年已发货'!$H:$H,J3254)=0,"未发货",SUMIFS('[1]2025年已发货'!$E:$E,'[1]2025年已发货'!$F:$F,C3254,'[1]2025年已发货'!$C:$C,F3254,'[1]2025年已发货'!$G:$G,I3254,'[1]2025年已发货'!$H:$H,J3254))</f>
        <v>#VALUE!</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59</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t="e">
        <f>IF(SUMIFS('[1]2025年已发货'!$E:$E,'[1]2025年已发货'!$F:$F,C3255,'[1]2025年已发货'!$C:$C,F3255,'[1]2025年已发货'!$G:$G,I3255,'[1]2025年已发货'!$H:$H,J3255)=0,"未发货",SUMIFS('[1]2025年已发货'!$E:$E,'[1]2025年已发货'!$F:$F,C3255,'[1]2025年已发货'!$C:$C,F3255,'[1]2025年已发货'!$G:$G,I3255,'[1]2025年已发货'!$H:$H,J3255))</f>
        <v>#VALUE!</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59</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t="e">
        <f>IF(SUMIFS('[1]2025年已发货'!$E:$E,'[1]2025年已发货'!$F:$F,C3256,'[1]2025年已发货'!$C:$C,F3256,'[1]2025年已发货'!$G:$G,I3256,'[1]2025年已发货'!$H:$H,J3256)=0,"未发货",SUMIFS('[1]2025年已发货'!$E:$E,'[1]2025年已发货'!$F:$F,C3256,'[1]2025年已发货'!$C:$C,F3256,'[1]2025年已发货'!$G:$G,I3256,'[1]2025年已发货'!$H:$H,J3256))</f>
        <v>#VALUE!</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59</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t="e">
        <f>IF(SUMIFS('[1]2025年已发货'!$E:$E,'[1]2025年已发货'!$F:$F,C3257,'[1]2025年已发货'!$C:$C,F3257,'[1]2025年已发货'!$G:$G,I3257,'[1]2025年已发货'!$H:$H,J3257)=0,"未发货",SUMIFS('[1]2025年已发货'!$E:$E,'[1]2025年已发货'!$F:$F,C3257,'[1]2025年已发货'!$C:$C,F3257,'[1]2025年已发货'!$G:$G,I3257,'[1]2025年已发货'!$H:$H,J3257))</f>
        <v>#VALUE!</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59</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t="e">
        <f>IF(SUMIFS('[1]2025年已发货'!$E:$E,'[1]2025年已发货'!$F:$F,C3258,'[1]2025年已发货'!$C:$C,F3258,'[1]2025年已发货'!$G:$G,I3258,'[1]2025年已发货'!$H:$H,J3258)=0,"未发货",SUMIFS('[1]2025年已发货'!$E:$E,'[1]2025年已发货'!$F:$F,C3258,'[1]2025年已发货'!$C:$C,F3258,'[1]2025年已发货'!$G:$G,I3258,'[1]2025年已发货'!$H:$H,J3258))</f>
        <v>#VALUE!</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59</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t="e">
        <f>IF(SUMIFS('[1]2025年已发货'!$E:$E,'[1]2025年已发货'!$F:$F,C3259,'[1]2025年已发货'!$C:$C,F3259,'[1]2025年已发货'!$G:$G,I3259,'[1]2025年已发货'!$H:$H,J3259)=0,"未发货",SUMIFS('[1]2025年已发货'!$E:$E,'[1]2025年已发货'!$F:$F,C3259,'[1]2025年已发货'!$C:$C,F3259,'[1]2025年已发货'!$G:$G,I3259,'[1]2025年已发货'!$H:$H,J3259))</f>
        <v>#VALUE!</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59</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t="e">
        <f>IF(SUMIFS('[1]2025年已发货'!$E:$E,'[1]2025年已发货'!$F:$F,C3260,'[1]2025年已发货'!$C:$C,F3260,'[1]2025年已发货'!$G:$G,I3260,'[1]2025年已发货'!$H:$H,J3260)=0,"未发货",SUMIFS('[1]2025年已发货'!$E:$E,'[1]2025年已发货'!$F:$F,C3260,'[1]2025年已发货'!$C:$C,F3260,'[1]2025年已发货'!$G:$G,I3260,'[1]2025年已发货'!$H:$H,J3260))</f>
        <v>#VALUE!</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59</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t="e">
        <f>IF(SUMIFS('[1]2025年已发货'!$E:$E,'[1]2025年已发货'!$F:$F,C3261,'[1]2025年已发货'!$C:$C,F3261,'[1]2025年已发货'!$G:$G,I3261,'[1]2025年已发货'!$H:$H,J3261)=0,"未发货",SUMIFS('[1]2025年已发货'!$E:$E,'[1]2025年已发货'!$F:$F,C3261,'[1]2025年已发货'!$C:$C,F3261,'[1]2025年已发货'!$G:$G,I3261,'[1]2025年已发货'!$H:$H,J3261))</f>
        <v>#VALUE!</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59</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t="e">
        <f>IF(SUMIFS('[1]2025年已发货'!$E:$E,'[1]2025年已发货'!$F:$F,C3262,'[1]2025年已发货'!$C:$C,F3262,'[1]2025年已发货'!$G:$G,I3262,'[1]2025年已发货'!$H:$H,J3262)=0,"未发货",SUMIFS('[1]2025年已发货'!$E:$E,'[1]2025年已发货'!$F:$F,C3262,'[1]2025年已发货'!$C:$C,F3262,'[1]2025年已发货'!$G:$G,I3262,'[1]2025年已发货'!$H:$H,J3262))</f>
        <v>#VALUE!</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60</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t="e">
        <f>IF(SUMIFS('[1]2025年已发货'!$E:$E,'[1]2025年已发货'!$F:$F,C3263,'[1]2025年已发货'!$C:$C,F3263,'[1]2025年已发货'!$G:$G,I3263,'[1]2025年已发货'!$H:$H,J3263)=0,"未发货",SUMIFS('[1]2025年已发货'!$E:$E,'[1]2025年已发货'!$F:$F,C3263,'[1]2025年已发货'!$C:$C,F3263,'[1]2025年已发货'!$G:$G,I3263,'[1]2025年已发货'!$H:$H,J3263))</f>
        <v>#VALUE!</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60</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t="e">
        <f>IF(SUMIFS('[1]2025年已发货'!$E:$E,'[1]2025年已发货'!$F:$F,C3264,'[1]2025年已发货'!$C:$C,F3264,'[1]2025年已发货'!$G:$G,I3264,'[1]2025年已发货'!$H:$H,J3264)=0,"未发货",SUMIFS('[1]2025年已发货'!$E:$E,'[1]2025年已发货'!$F:$F,C3264,'[1]2025年已发货'!$C:$C,F3264,'[1]2025年已发货'!$G:$G,I3264,'[1]2025年已发货'!$H:$H,J3264))</f>
        <v>#VALUE!</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60</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t="e">
        <f>IF(SUMIFS('[1]2025年已发货'!$E:$E,'[1]2025年已发货'!$F:$F,C3265,'[1]2025年已发货'!$C:$C,F3265,'[1]2025年已发货'!$G:$G,I3265,'[1]2025年已发货'!$H:$H,J3265)=0,"未发货",SUMIFS('[1]2025年已发货'!$E:$E,'[1]2025年已发货'!$F:$F,C3265,'[1]2025年已发货'!$C:$C,F3265,'[1]2025年已发货'!$G:$G,I3265,'[1]2025年已发货'!$H:$H,J3265))</f>
        <v>#VALUE!</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60</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t="e">
        <f>IF(SUMIFS('[1]2025年已发货'!$E:$E,'[1]2025年已发货'!$F:$F,C3266,'[1]2025年已发货'!$C:$C,F3266,'[1]2025年已发货'!$G:$G,I3266,'[1]2025年已发货'!$H:$H,J3266)=0,"未发货",SUMIFS('[1]2025年已发货'!$E:$E,'[1]2025年已发货'!$F:$F,C3266,'[1]2025年已发货'!$C:$C,F3266,'[1]2025年已发货'!$G:$G,I3266,'[1]2025年已发货'!$H:$H,J3266))</f>
        <v>#VALUE!</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60</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t="e">
        <f>IF(SUMIFS('[1]2025年已发货'!$E:$E,'[1]2025年已发货'!$F:$F,C3267,'[1]2025年已发货'!$C:$C,F3267,'[1]2025年已发货'!$G:$G,I3267,'[1]2025年已发货'!$H:$H,J3267)=0,"未发货",SUMIFS('[1]2025年已发货'!$E:$E,'[1]2025年已发货'!$F:$F,C3267,'[1]2025年已发货'!$C:$C,F3267,'[1]2025年已发货'!$G:$G,I3267,'[1]2025年已发货'!$H:$H,J3267))</f>
        <v>#VALUE!</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60</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t="e">
        <f>IF(SUMIFS('[1]2025年已发货'!$E:$E,'[1]2025年已发货'!$F:$F,C3268,'[1]2025年已发货'!$C:$C,F3268,'[1]2025年已发货'!$G:$G,I3268,'[1]2025年已发货'!$H:$H,J3268)=0,"未发货",SUMIFS('[1]2025年已发货'!$E:$E,'[1]2025年已发货'!$F:$F,C3268,'[1]2025年已发货'!$C:$C,F3268,'[1]2025年已发货'!$G:$G,I3268,'[1]2025年已发货'!$H:$H,J3268))</f>
        <v>#VALUE!</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60</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e">
        <f>IF(SUMIFS('[1]2025年已发货'!$E:$E,'[1]2025年已发货'!$F:$F,C3269,'[1]2025年已发货'!$C:$C,F3269,'[1]2025年已发货'!$G:$G,I3269,'[1]2025年已发货'!$H:$H,J3269)=0,"未发货",SUMIFS('[1]2025年已发货'!$E:$E,'[1]2025年已发货'!$F:$F,C3269,'[1]2025年已发货'!$C:$C,F3269,'[1]2025年已发货'!$G:$G,I3269,'[1]2025年已发货'!$H:$H,J3269))</f>
        <v>#VALUE!</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60</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e">
        <f>IF(SUMIFS('[1]2025年已发货'!$E:$E,'[1]2025年已发货'!$F:$F,C3270,'[1]2025年已发货'!$C:$C,F3270,'[1]2025年已发货'!$G:$G,I3270,'[1]2025年已发货'!$H:$H,J3270)=0,"未发货",SUMIFS('[1]2025年已发货'!$E:$E,'[1]2025年已发货'!$F:$F,C3270,'[1]2025年已发货'!$C:$C,F3270,'[1]2025年已发货'!$G:$G,I3270,'[1]2025年已发货'!$H:$H,J3270))</f>
        <v>#VALUE!</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61</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t="e">
        <f>IF(SUMIFS('[1]2025年已发货'!$E:$E,'[1]2025年已发货'!$F:$F,C3271,'[1]2025年已发货'!$C:$C,F3271,'[1]2025年已发货'!$G:$G,I3271,'[1]2025年已发货'!$H:$H,J3271)=0,"未发货",SUMIFS('[1]2025年已发货'!$E:$E,'[1]2025年已发货'!$F:$F,C3271,'[1]2025年已发货'!$C:$C,F3271,'[1]2025年已发货'!$G:$G,I3271,'[1]2025年已发货'!$H:$H,J3271))</f>
        <v>#VALUE!</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58</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t="e">
        <f>IF(SUMIFS('[1]2025年已发货'!$E:$E,'[1]2025年已发货'!$F:$F,C3272,'[1]2025年已发货'!$C:$C,F3272,'[1]2025年已发货'!$G:$G,I3272,'[1]2025年已发货'!$H:$H,J3272)=0,"未发货",SUMIFS('[1]2025年已发货'!$E:$E,'[1]2025年已发货'!$F:$F,C3272,'[1]2025年已发货'!$C:$C,F3272,'[1]2025年已发货'!$G:$G,I3272,'[1]2025年已发货'!$H:$H,J3272))</f>
        <v>#VALUE!</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58</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t="e">
        <f>IF(SUMIFS('[1]2025年已发货'!$E:$E,'[1]2025年已发货'!$F:$F,C3273,'[1]2025年已发货'!$C:$C,F3273,'[1]2025年已发货'!$G:$G,I3273,'[1]2025年已发货'!$H:$H,J3273)=0,"未发货",SUMIFS('[1]2025年已发货'!$E:$E,'[1]2025年已发货'!$F:$F,C3273,'[1]2025年已发货'!$C:$C,F3273,'[1]2025年已发货'!$G:$G,I3273,'[1]2025年已发货'!$H:$H,J3273))</f>
        <v>#VALUE!</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58</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t="e">
        <f>IF(SUMIFS('[1]2025年已发货'!$E:$E,'[1]2025年已发货'!$F:$F,C3274,'[1]2025年已发货'!$C:$C,F3274,'[1]2025年已发货'!$G:$G,I3274,'[1]2025年已发货'!$H:$H,J3274)=0,"未发货",SUMIFS('[1]2025年已发货'!$E:$E,'[1]2025年已发货'!$F:$F,C3274,'[1]2025年已发货'!$C:$C,F3274,'[1]2025年已发货'!$G:$G,I3274,'[1]2025年已发货'!$H:$H,J3274))</f>
        <v>#VALUE!</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58</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t="e">
        <f>IF(SUMIFS('[1]2025年已发货'!$E:$E,'[1]2025年已发货'!$F:$F,C3275,'[1]2025年已发货'!$C:$C,F3275,'[1]2025年已发货'!$G:$G,I3275,'[1]2025年已发货'!$H:$H,J3275)=0,"未发货",SUMIFS('[1]2025年已发货'!$E:$E,'[1]2025年已发货'!$F:$F,C3275,'[1]2025年已发货'!$C:$C,F3275,'[1]2025年已发货'!$G:$G,I3275,'[1]2025年已发货'!$H:$H,J3275))</f>
        <v>#VALUE!</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58</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t="e">
        <f>IF(SUMIFS('[1]2025年已发货'!$E:$E,'[1]2025年已发货'!$F:$F,C3276,'[1]2025年已发货'!$C:$C,F3276,'[1]2025年已发货'!$G:$G,I3276,'[1]2025年已发货'!$H:$H,J3276)=0,"未发货",SUMIFS('[1]2025年已发货'!$E:$E,'[1]2025年已发货'!$F:$F,C3276,'[1]2025年已发货'!$C:$C,F3276,'[1]2025年已发货'!$G:$G,I3276,'[1]2025年已发货'!$H:$H,J3276))</f>
        <v>#VALUE!</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58</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e">
        <f>IF(SUMIFS('[1]2025年已发货'!$E:$E,'[1]2025年已发货'!$F:$F,C3277,'[1]2025年已发货'!$C:$C,F3277,'[1]2025年已发货'!$G:$G,I3277,'[1]2025年已发货'!$H:$H,J3277)=0,"未发货",SUMIFS('[1]2025年已发货'!$E:$E,'[1]2025年已发货'!$F:$F,C3277,'[1]2025年已发货'!$C:$C,F3277,'[1]2025年已发货'!$G:$G,I3277,'[1]2025年已发货'!$H:$H,J3277))</f>
        <v>#VALUE!</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61</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e">
        <f>IF(SUMIFS('[1]2025年已发货'!$E:$E,'[1]2025年已发货'!$F:$F,C3278,'[1]2025年已发货'!$C:$C,F3278,'[1]2025年已发货'!$G:$G,I3278,'[1]2025年已发货'!$H:$H,J3278)=0,"未发货",SUMIFS('[1]2025年已发货'!$E:$E,'[1]2025年已发货'!$F:$F,C3278,'[1]2025年已发货'!$C:$C,F3278,'[1]2025年已发货'!$G:$G,I3278,'[1]2025年已发货'!$H:$H,J3278))</f>
        <v>#VALUE!</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61</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e">
        <f>IF(SUMIFS('[1]2025年已发货'!$E:$E,'[1]2025年已发货'!$F:$F,C3279,'[1]2025年已发货'!$C:$C,F3279,'[1]2025年已发货'!$G:$G,I3279,'[1]2025年已发货'!$H:$H,J3279)=0,"未发货",SUMIFS('[1]2025年已发货'!$E:$E,'[1]2025年已发货'!$F:$F,C3279,'[1]2025年已发货'!$C:$C,F3279,'[1]2025年已发货'!$G:$G,I3279,'[1]2025年已发货'!$H:$H,J3279))</f>
        <v>#VALUE!</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61</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e">
        <f>IF(SUMIFS('[1]2025年已发货'!$E:$E,'[1]2025年已发货'!$F:$F,C3280,'[1]2025年已发货'!$C:$C,F3280,'[1]2025年已发货'!$G:$G,I3280,'[1]2025年已发货'!$H:$H,J3280)=0,"未发货",SUMIFS('[1]2025年已发货'!$E:$E,'[1]2025年已发货'!$F:$F,C3280,'[1]2025年已发货'!$C:$C,F3280,'[1]2025年已发货'!$G:$G,I3280,'[1]2025年已发货'!$H:$H,J3280))</f>
        <v>#VALUE!</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59</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e">
        <f>IF(SUMIFS('[1]2025年已发货'!$E:$E,'[1]2025年已发货'!$F:$F,C3281,'[1]2025年已发货'!$C:$C,F3281,'[1]2025年已发货'!$G:$G,I3281,'[1]2025年已发货'!$H:$H,J3281)=0,"未发货",SUMIFS('[1]2025年已发货'!$E:$E,'[1]2025年已发货'!$F:$F,C3281,'[1]2025年已发货'!$C:$C,F3281,'[1]2025年已发货'!$G:$G,I3281,'[1]2025年已发货'!$H:$H,J3281))</f>
        <v>#VALUE!</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59</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t="e">
        <f>IF(SUMIFS('[1]2025年已发货'!$E:$E,'[1]2025年已发货'!$F:$F,C3282,'[1]2025年已发货'!$C:$C,F3282,'[1]2025年已发货'!$G:$G,I3282,'[1]2025年已发货'!$H:$H,J3282)=0,"未发货",SUMIFS('[1]2025年已发货'!$E:$E,'[1]2025年已发货'!$F:$F,C3282,'[1]2025年已发货'!$C:$C,F3282,'[1]2025年已发货'!$G:$G,I3282,'[1]2025年已发货'!$H:$H,J3282))</f>
        <v>#VALUE!</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59</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e">
        <f>IF(SUMIFS('[1]2025年已发货'!$E:$E,'[1]2025年已发货'!$F:$F,C3283,'[1]2025年已发货'!$C:$C,F3283,'[1]2025年已发货'!$G:$G,I3283,'[1]2025年已发货'!$H:$H,J3283)=0,"未发货",SUMIFS('[1]2025年已发货'!$E:$E,'[1]2025年已发货'!$F:$F,C3283,'[1]2025年已发货'!$C:$C,F3283,'[1]2025年已发货'!$G:$G,I3283,'[1]2025年已发货'!$H:$H,J3283))</f>
        <v>#VALUE!</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59</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t="e">
        <f>IF(SUMIFS('[1]2025年已发货'!$E:$E,'[1]2025年已发货'!$F:$F,C3284,'[1]2025年已发货'!$C:$C,F3284,'[1]2025年已发货'!$G:$G,I3284,'[1]2025年已发货'!$H:$H,J3284)=0,"未发货",SUMIFS('[1]2025年已发货'!$E:$E,'[1]2025年已发货'!$F:$F,C3284,'[1]2025年已发货'!$C:$C,F3284,'[1]2025年已发货'!$G:$G,I3284,'[1]2025年已发货'!$H:$H,J3284))</f>
        <v>#VALUE!</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59</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t="e">
        <f>IF(SUMIFS('[1]2025年已发货'!$E:$E,'[1]2025年已发货'!$F:$F,C3285,'[1]2025年已发货'!$C:$C,F3285,'[1]2025年已发货'!$G:$G,I3285,'[1]2025年已发货'!$H:$H,J3285)=0,"未发货",SUMIFS('[1]2025年已发货'!$E:$E,'[1]2025年已发货'!$F:$F,C3285,'[1]2025年已发货'!$C:$C,F3285,'[1]2025年已发货'!$G:$G,I3285,'[1]2025年已发货'!$H:$H,J3285))</f>
        <v>#VALUE!</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t="e">
        <f>IF(SUMIFS('[1]2025年已发货'!$E:$E,'[1]2025年已发货'!$F:$F,C3286,'[1]2025年已发货'!$C:$C,F3286,'[1]2025年已发货'!$G:$G,I3286,'[1]2025年已发货'!$H:$H,J3286)=0,"未发货",SUMIFS('[1]2025年已发货'!$E:$E,'[1]2025年已发货'!$F:$F,C3286,'[1]2025年已发货'!$C:$C,F3286,'[1]2025年已发货'!$G:$G,I3286,'[1]2025年已发货'!$H:$H,J3286))</f>
        <v>#VALUE!</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t="e">
        <f>IF(SUMIFS('[1]2025年已发货'!$E:$E,'[1]2025年已发货'!$F:$F,C3287,'[1]2025年已发货'!$C:$C,F3287,'[1]2025年已发货'!$G:$G,I3287,'[1]2025年已发货'!$H:$H,J3287)=0,"未发货",SUMIFS('[1]2025年已发货'!$E:$E,'[1]2025年已发货'!$F:$F,C3287,'[1]2025年已发货'!$C:$C,F3287,'[1]2025年已发货'!$G:$G,I3287,'[1]2025年已发货'!$H:$H,J3287))</f>
        <v>#VALUE!</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t="e">
        <f>IF(SUMIFS('[1]2025年已发货'!$E:$E,'[1]2025年已发货'!$F:$F,C3288,'[1]2025年已发货'!$C:$C,F3288,'[1]2025年已发货'!$G:$G,I3288,'[1]2025年已发货'!$H:$H,J3288)=0,"未发货",SUMIFS('[1]2025年已发货'!$E:$E,'[1]2025年已发货'!$F:$F,C3288,'[1]2025年已发货'!$C:$C,F3288,'[1]2025年已发货'!$G:$G,I3288,'[1]2025年已发货'!$H:$H,J3288))</f>
        <v>#VALUE!</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t="e">
        <f>IF(SUMIFS('[1]2025年已发货'!$E:$E,'[1]2025年已发货'!$F:$F,C3289,'[1]2025年已发货'!$C:$C,F3289,'[1]2025年已发货'!$G:$G,I3289,'[1]2025年已发货'!$H:$H,J3289)=0,"未发货",SUMIFS('[1]2025年已发货'!$E:$E,'[1]2025年已发货'!$F:$F,C3289,'[1]2025年已发货'!$C:$C,F3289,'[1]2025年已发货'!$G:$G,I3289,'[1]2025年已发货'!$H:$H,J3289))</f>
        <v>#VALUE!</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e">
        <f>IF(SUMIFS('[1]2025年已发货'!$E:$E,'[1]2025年已发货'!$F:$F,C3290,'[1]2025年已发货'!$C:$C,F3290,'[1]2025年已发货'!$G:$G,I3290,'[1]2025年已发货'!$H:$H,J3290)=0,"未发货",SUMIFS('[1]2025年已发货'!$E:$E,'[1]2025年已发货'!$F:$F,C3290,'[1]2025年已发货'!$C:$C,F3290,'[1]2025年已发货'!$G:$G,I3290,'[1]2025年已发货'!$H:$H,J3290))</f>
        <v>#VALUE!</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54</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t="e">
        <f>IF(SUMIFS('[1]2025年已发货'!$E:$E,'[1]2025年已发货'!$F:$F,C3291,'[1]2025年已发货'!$C:$C,F3291,'[1]2025年已发货'!$G:$G,I3291,'[1]2025年已发货'!$H:$H,J3291)=0,"未发货",SUMIFS('[1]2025年已发货'!$E:$E,'[1]2025年已发货'!$F:$F,C3291,'[1]2025年已发货'!$C:$C,F3291,'[1]2025年已发货'!$G:$G,I3291,'[1]2025年已发货'!$H:$H,J3291))</f>
        <v>#VALUE!</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54</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t="e">
        <f>IF(SUMIFS('[1]2025年已发货'!$E:$E,'[1]2025年已发货'!$F:$F,C3292,'[1]2025年已发货'!$C:$C,F3292,'[1]2025年已发货'!$G:$G,I3292,'[1]2025年已发货'!$H:$H,J3292)=0,"未发货",SUMIFS('[1]2025年已发货'!$E:$E,'[1]2025年已发货'!$F:$F,C3292,'[1]2025年已发货'!$C:$C,F3292,'[1]2025年已发货'!$G:$G,I3292,'[1]2025年已发货'!$H:$H,J3292))</f>
        <v>#VALUE!</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54</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t="e">
        <f>IF(SUMIFS('[1]2025年已发货'!$E:$E,'[1]2025年已发货'!$F:$F,C3293,'[1]2025年已发货'!$C:$C,F3293,'[1]2025年已发货'!$G:$G,I3293,'[1]2025年已发货'!$H:$H,J3293)=0,"未发货",SUMIFS('[1]2025年已发货'!$E:$E,'[1]2025年已发货'!$F:$F,C3293,'[1]2025年已发货'!$C:$C,F3293,'[1]2025年已发货'!$G:$G,I3293,'[1]2025年已发货'!$H:$H,J3293))</f>
        <v>#VALUE!</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54</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e">
        <f>IF(SUMIFS('[1]2025年已发货'!$E:$E,'[1]2025年已发货'!$F:$F,C3294,'[1]2025年已发货'!$C:$C,F3294,'[1]2025年已发货'!$G:$G,I3294,'[1]2025年已发货'!$H:$H,J3294)=0,"未发货",SUMIFS('[1]2025年已发货'!$E:$E,'[1]2025年已发货'!$F:$F,C3294,'[1]2025年已发货'!$C:$C,F3294,'[1]2025年已发货'!$G:$G,I3294,'[1]2025年已发货'!$H:$H,J3294))</f>
        <v>#VALUE!</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54</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e">
        <f>IF(SUMIFS('[1]2025年已发货'!$E:$E,'[1]2025年已发货'!$F:$F,C3295,'[1]2025年已发货'!$C:$C,F3295,'[1]2025年已发货'!$G:$G,I3295,'[1]2025年已发货'!$H:$H,J3295)=0,"未发货",SUMIFS('[1]2025年已发货'!$E:$E,'[1]2025年已发货'!$F:$F,C3295,'[1]2025年已发货'!$C:$C,F3295,'[1]2025年已发货'!$G:$G,I3295,'[1]2025年已发货'!$H:$H,J3295))</f>
        <v>#VALUE!</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54</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t="e">
        <f>IF(SUMIFS('[1]2025年已发货'!$E:$E,'[1]2025年已发货'!$F:$F,C3296,'[1]2025年已发货'!$C:$C,F3296,'[1]2025年已发货'!$G:$G,I3296,'[1]2025年已发货'!$H:$H,J3296)=0,"未发货",SUMIFS('[1]2025年已发货'!$E:$E,'[1]2025年已发货'!$F:$F,C3296,'[1]2025年已发货'!$C:$C,F3296,'[1]2025年已发货'!$G:$G,I3296,'[1]2025年已发货'!$H:$H,J3296))</f>
        <v>#VALUE!</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54</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e">
        <f>IF(SUMIFS('[1]2025年已发货'!$E:$E,'[1]2025年已发货'!$F:$F,C3297,'[1]2025年已发货'!$C:$C,F3297,'[1]2025年已发货'!$G:$G,I3297,'[1]2025年已发货'!$H:$H,J3297)=0,"未发货",SUMIFS('[1]2025年已发货'!$E:$E,'[1]2025年已发货'!$F:$F,C3297,'[1]2025年已发货'!$C:$C,F3297,'[1]2025年已发货'!$G:$G,I3297,'[1]2025年已发货'!$H:$H,J3297))</f>
        <v>#VALUE!</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54</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e">
        <f>IF(SUMIFS('[1]2025年已发货'!$E:$E,'[1]2025年已发货'!$F:$F,C3298,'[1]2025年已发货'!$C:$C,F3298,'[1]2025年已发货'!$G:$G,I3298,'[1]2025年已发货'!$H:$H,J3298)=0,"未发货",SUMIFS('[1]2025年已发货'!$E:$E,'[1]2025年已发货'!$F:$F,C3298,'[1]2025年已发货'!$C:$C,F3298,'[1]2025年已发货'!$G:$G,I3298,'[1]2025年已发货'!$H:$H,J3298))</f>
        <v>#VALUE!</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54</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e">
        <f>IF(SUMIFS('[1]2025年已发货'!$E:$E,'[1]2025年已发货'!$F:$F,C3299,'[1]2025年已发货'!$C:$C,F3299,'[1]2025年已发货'!$G:$G,I3299,'[1]2025年已发货'!$H:$H,J3299)=0,"未发货",SUMIFS('[1]2025年已发货'!$E:$E,'[1]2025年已发货'!$F:$F,C3299,'[1]2025年已发货'!$C:$C,F3299,'[1]2025年已发货'!$G:$G,I3299,'[1]2025年已发货'!$H:$H,J3299))</f>
        <v>#VALUE!</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54</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t="e">
        <f>IF(SUMIFS('[1]2025年已发货'!$E:$E,'[1]2025年已发货'!$F:$F,C3300,'[1]2025年已发货'!$C:$C,F3300,'[1]2025年已发货'!$G:$G,I3300,'[1]2025年已发货'!$H:$H,J3300)=0,"未发货",SUMIFS('[1]2025年已发货'!$E:$E,'[1]2025年已发货'!$F:$F,C3300,'[1]2025年已发货'!$C:$C,F3300,'[1]2025年已发货'!$G:$G,I3300,'[1]2025年已发货'!$H:$H,J3300))</f>
        <v>#VALUE!</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54</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t="e">
        <f>IF(SUMIFS('[1]2025年已发货'!$E:$E,'[1]2025年已发货'!$F:$F,C3301,'[1]2025年已发货'!$C:$C,F3301,'[1]2025年已发货'!$G:$G,I3301,'[1]2025年已发货'!$H:$H,J3301)=0,"未发货",SUMIFS('[1]2025年已发货'!$E:$E,'[1]2025年已发货'!$F:$F,C3301,'[1]2025年已发货'!$C:$C,F3301,'[1]2025年已发货'!$G:$G,I3301,'[1]2025年已发货'!$H:$H,J3301))</f>
        <v>#VALUE!</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54</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t="e">
        <f>IF(SUMIFS('[1]2025年已发货'!$E:$E,'[1]2025年已发货'!$F:$F,C3302,'[1]2025年已发货'!$C:$C,F3302,'[1]2025年已发货'!$G:$G,I3302,'[1]2025年已发货'!$H:$H,J3302)=0,"未发货",SUMIFS('[1]2025年已发货'!$E:$E,'[1]2025年已发货'!$F:$F,C3302,'[1]2025年已发货'!$C:$C,F3302,'[1]2025年已发货'!$G:$G,I3302,'[1]2025年已发货'!$H:$H,J3302))</f>
        <v>#VALUE!</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54</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e">
        <f>IF(SUMIFS('[1]2025年已发货'!$E:$E,'[1]2025年已发货'!$F:$F,C3303,'[1]2025年已发货'!$C:$C,F3303,'[1]2025年已发货'!$G:$G,I3303,'[1]2025年已发货'!$H:$H,J3303)=0,"未发货",SUMIFS('[1]2025年已发货'!$E:$E,'[1]2025年已发货'!$F:$F,C3303,'[1]2025年已发货'!$C:$C,F3303,'[1]2025年已发货'!$G:$G,I3303,'[1]2025年已发货'!$H:$H,J3303))</f>
        <v>#VALUE!</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54</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e">
        <f>IF(SUMIFS('[1]2025年已发货'!$E:$E,'[1]2025年已发货'!$F:$F,C3304,'[1]2025年已发货'!$C:$C,F3304,'[1]2025年已发货'!$G:$G,I3304,'[1]2025年已发货'!$H:$H,J3304)=0,"未发货",SUMIFS('[1]2025年已发货'!$E:$E,'[1]2025年已发货'!$F:$F,C3304,'[1]2025年已发货'!$C:$C,F3304,'[1]2025年已发货'!$G:$G,I3304,'[1]2025年已发货'!$H:$H,J3304))</f>
        <v>#VALUE!</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54</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e">
        <f>IF(SUMIFS('[1]2025年已发货'!$E:$E,'[1]2025年已发货'!$F:$F,C3305,'[1]2025年已发货'!$C:$C,F3305,'[1]2025年已发货'!$G:$G,I3305,'[1]2025年已发货'!$H:$H,J3305)=0,"未发货",SUMIFS('[1]2025年已发货'!$E:$E,'[1]2025年已发货'!$F:$F,C3305,'[1]2025年已发货'!$C:$C,F3305,'[1]2025年已发货'!$G:$G,I3305,'[1]2025年已发货'!$H:$H,J3305))</f>
        <v>#VALUE!</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54</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e">
        <f>IF(SUMIFS('[1]2025年已发货'!$E:$E,'[1]2025年已发货'!$F:$F,C3306,'[1]2025年已发货'!$C:$C,F3306,'[1]2025年已发货'!$G:$G,I3306,'[1]2025年已发货'!$H:$H,J3306)=0,"未发货",SUMIFS('[1]2025年已发货'!$E:$E,'[1]2025年已发货'!$F:$F,C3306,'[1]2025年已发货'!$C:$C,F3306,'[1]2025年已发货'!$G:$G,I3306,'[1]2025年已发货'!$H:$H,J3306))</f>
        <v>#VALUE!</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54</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t="e">
        <f>IF(SUMIFS('[1]2025年已发货'!$E:$E,'[1]2025年已发货'!$F:$F,C3307,'[1]2025年已发货'!$C:$C,F3307,'[1]2025年已发货'!$G:$G,I3307,'[1]2025年已发货'!$H:$H,J3307)=0,"未发货",SUMIFS('[1]2025年已发货'!$E:$E,'[1]2025年已发货'!$F:$F,C3307,'[1]2025年已发货'!$C:$C,F3307,'[1]2025年已发货'!$G:$G,I3307,'[1]2025年已发货'!$H:$H,J3307))</f>
        <v>#VALUE!</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54</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e">
        <f>IF(SUMIFS('[1]2025年已发货'!$E:$E,'[1]2025年已发货'!$F:$F,C3308,'[1]2025年已发货'!$C:$C,F3308,'[1]2025年已发货'!$G:$G,I3308,'[1]2025年已发货'!$H:$H,J3308)=0,"未发货",SUMIFS('[1]2025年已发货'!$E:$E,'[1]2025年已发货'!$F:$F,C3308,'[1]2025年已发货'!$C:$C,F3308,'[1]2025年已发货'!$G:$G,I3308,'[1]2025年已发货'!$H:$H,J3308))</f>
        <v>#VALUE!</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54</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t="e">
        <f>IF(SUMIFS('[1]2025年已发货'!$E:$E,'[1]2025年已发货'!$F:$F,C3309,'[1]2025年已发货'!$C:$C,F3309,'[1]2025年已发货'!$G:$G,I3309,'[1]2025年已发货'!$H:$H,J3309)=0,"未发货",SUMIFS('[1]2025年已发货'!$E:$E,'[1]2025年已发货'!$F:$F,C3309,'[1]2025年已发货'!$C:$C,F3309,'[1]2025年已发货'!$G:$G,I3309,'[1]2025年已发货'!$H:$H,J3309))</f>
        <v>#VALUE!</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54</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t="e">
        <f>IF(SUMIFS('[1]2025年已发货'!$E:$E,'[1]2025年已发货'!$F:$F,C3310,'[1]2025年已发货'!$C:$C,F3310,'[1]2025年已发货'!$G:$G,I3310,'[1]2025年已发货'!$H:$H,J3310)=0,"未发货",SUMIFS('[1]2025年已发货'!$E:$E,'[1]2025年已发货'!$F:$F,C3310,'[1]2025年已发货'!$C:$C,F3310,'[1]2025年已发货'!$G:$G,I3310,'[1]2025年已发货'!$H:$H,J3310))</f>
        <v>#VALUE!</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54</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t="e">
        <f>IF(SUMIFS('[1]2025年已发货'!$E:$E,'[1]2025年已发货'!$F:$F,C3311,'[1]2025年已发货'!$C:$C,F3311,'[1]2025年已发货'!$G:$G,I3311,'[1]2025年已发货'!$H:$H,J3311)=0,"未发货",SUMIFS('[1]2025年已发货'!$E:$E,'[1]2025年已发货'!$F:$F,C3311,'[1]2025年已发货'!$C:$C,F3311,'[1]2025年已发货'!$G:$G,I3311,'[1]2025年已发货'!$H:$H,J3311))</f>
        <v>#VALUE!</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54</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e">
        <f>IF(SUMIFS('[1]2025年已发货'!$E:$E,'[1]2025年已发货'!$F:$F,C3312,'[1]2025年已发货'!$C:$C,F3312,'[1]2025年已发货'!$G:$G,I3312,'[1]2025年已发货'!$H:$H,J3312)=0,"未发货",SUMIFS('[1]2025年已发货'!$E:$E,'[1]2025年已发货'!$F:$F,C3312,'[1]2025年已发货'!$C:$C,F3312,'[1]2025年已发货'!$G:$G,I3312,'[1]2025年已发货'!$H:$H,J3312))</f>
        <v>#VALUE!</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54</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e">
        <f>IF(SUMIFS('[1]2025年已发货'!$E:$E,'[1]2025年已发货'!$F:$F,C3313,'[1]2025年已发货'!$C:$C,F3313,'[1]2025年已发货'!$G:$G,I3313,'[1]2025年已发货'!$H:$H,J3313)=0,"未发货",SUMIFS('[1]2025年已发货'!$E:$E,'[1]2025年已发货'!$F:$F,C3313,'[1]2025年已发货'!$C:$C,F3313,'[1]2025年已发货'!$G:$G,I3313,'[1]2025年已发货'!$H:$H,J3313))</f>
        <v>#VALUE!</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54</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t="e">
        <f>IF(SUMIFS('[1]2025年已发货'!$E:$E,'[1]2025年已发货'!$F:$F,C3314,'[1]2025年已发货'!$C:$C,F3314,'[1]2025年已发货'!$G:$G,I3314,'[1]2025年已发货'!$H:$H,J3314)=0,"未发货",SUMIFS('[1]2025年已发货'!$E:$E,'[1]2025年已发货'!$F:$F,C3314,'[1]2025年已发货'!$C:$C,F3314,'[1]2025年已发货'!$G:$G,I3314,'[1]2025年已发货'!$H:$H,J3314))</f>
        <v>#VALUE!</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54</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t="e">
        <f>IF(SUMIFS('[1]2025年已发货'!$E:$E,'[1]2025年已发货'!$F:$F,C3315,'[1]2025年已发货'!$C:$C,F3315,'[1]2025年已发货'!$G:$G,I3315,'[1]2025年已发货'!$H:$H,J3315)=0,"未发货",SUMIFS('[1]2025年已发货'!$E:$E,'[1]2025年已发货'!$F:$F,C3315,'[1]2025年已发货'!$C:$C,F3315,'[1]2025年已发货'!$G:$G,I3315,'[1]2025年已发货'!$H:$H,J3315))</f>
        <v>#VALUE!</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54</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t="e">
        <f>IF(SUMIFS('[1]2025年已发货'!$E:$E,'[1]2025年已发货'!$F:$F,C3316,'[1]2025年已发货'!$C:$C,F3316,'[1]2025年已发货'!$G:$G,I3316,'[1]2025年已发货'!$H:$H,J3316)=0,"未发货",SUMIFS('[1]2025年已发货'!$E:$E,'[1]2025年已发货'!$F:$F,C3316,'[1]2025年已发货'!$C:$C,F3316,'[1]2025年已发货'!$G:$G,I3316,'[1]2025年已发货'!$H:$H,J3316))</f>
        <v>#VALUE!</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54</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t="e">
        <f>IF(SUMIFS('[1]2025年已发货'!$E:$E,'[1]2025年已发货'!$F:$F,C3317,'[1]2025年已发货'!$C:$C,F3317,'[1]2025年已发货'!$G:$G,I3317,'[1]2025年已发货'!$H:$H,J3317)=0,"未发货",SUMIFS('[1]2025年已发货'!$E:$E,'[1]2025年已发货'!$F:$F,C3317,'[1]2025年已发货'!$C:$C,F3317,'[1]2025年已发货'!$G:$G,I3317,'[1]2025年已发货'!$H:$H,J3317))</f>
        <v>#VALUE!</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t="e">
        <f>IF(SUMIFS('[1]2025年已发货'!$E:$E,'[1]2025年已发货'!$F:$F,C3318,'[1]2025年已发货'!$C:$C,F3318,'[1]2025年已发货'!$G:$G,I3318,'[1]2025年已发货'!$H:$H,J3318)=0,"未发货",SUMIFS('[1]2025年已发货'!$E:$E,'[1]2025年已发货'!$F:$F,C3318,'[1]2025年已发货'!$C:$C,F3318,'[1]2025年已发货'!$G:$G,I3318,'[1]2025年已发货'!$H:$H,J3318))</f>
        <v>#VALUE!</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t="e">
        <f>IF(SUMIFS('[1]2025年已发货'!$E:$E,'[1]2025年已发货'!$F:$F,C3319,'[1]2025年已发货'!$C:$C,F3319,'[1]2025年已发货'!$G:$G,I3319,'[1]2025年已发货'!$H:$H,J3319)=0,"未发货",SUMIFS('[1]2025年已发货'!$E:$E,'[1]2025年已发货'!$F:$F,C3319,'[1]2025年已发货'!$C:$C,F3319,'[1]2025年已发货'!$G:$G,I3319,'[1]2025年已发货'!$H:$H,J3319))</f>
        <v>#VALUE!</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t="e">
        <f>IF(SUMIFS('[1]2025年已发货'!$E:$E,'[1]2025年已发货'!$F:$F,C3320,'[1]2025年已发货'!$C:$C,F3320,'[1]2025年已发货'!$G:$G,I3320,'[1]2025年已发货'!$H:$H,J3320)=0,"未发货",SUMIFS('[1]2025年已发货'!$E:$E,'[1]2025年已发货'!$F:$F,C3320,'[1]2025年已发货'!$C:$C,F3320,'[1]2025年已发货'!$G:$G,I3320,'[1]2025年已发货'!$H:$H,J3320))</f>
        <v>#VALUE!</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t="e">
        <f>IF(SUMIFS('[1]2025年已发货'!$E:$E,'[1]2025年已发货'!$F:$F,C3321,'[1]2025年已发货'!$C:$C,F3321,'[1]2025年已发货'!$G:$G,I3321,'[1]2025年已发货'!$H:$H,J3321)=0,"未发货",SUMIFS('[1]2025年已发货'!$E:$E,'[1]2025年已发货'!$F:$F,C3321,'[1]2025年已发货'!$C:$C,F3321,'[1]2025年已发货'!$G:$G,I3321,'[1]2025年已发货'!$H:$H,J3321))</f>
        <v>#VALUE!</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t="e">
        <f>IF(SUMIFS('[1]2025年已发货'!$E:$E,'[1]2025年已发货'!$F:$F,C3322,'[1]2025年已发货'!$C:$C,F3322,'[1]2025年已发货'!$G:$G,I3322,'[1]2025年已发货'!$H:$H,J3322)=0,"未发货",SUMIFS('[1]2025年已发货'!$E:$E,'[1]2025年已发货'!$F:$F,C3322,'[1]2025年已发货'!$C:$C,F3322,'[1]2025年已发货'!$G:$G,I3322,'[1]2025年已发货'!$H:$H,J3322))</f>
        <v>#VALUE!</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t="e">
        <f>IF(SUMIFS('[1]2025年已发货'!$E:$E,'[1]2025年已发货'!$F:$F,C3323,'[1]2025年已发货'!$C:$C,F3323,'[1]2025年已发货'!$G:$G,I3323,'[1]2025年已发货'!$H:$H,J3323)=0,"未发货",SUMIFS('[1]2025年已发货'!$E:$E,'[1]2025年已发货'!$F:$F,C3323,'[1]2025年已发货'!$C:$C,F3323,'[1]2025年已发货'!$G:$G,I3323,'[1]2025年已发货'!$H:$H,J3323))</f>
        <v>#VALUE!</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t="e">
        <f>IF(SUMIFS('[1]2025年已发货'!$E:$E,'[1]2025年已发货'!$F:$F,C3324,'[1]2025年已发货'!$C:$C,F3324,'[1]2025年已发货'!$G:$G,I3324,'[1]2025年已发货'!$H:$H,J3324)=0,"未发货",SUMIFS('[1]2025年已发货'!$E:$E,'[1]2025年已发货'!$F:$F,C3324,'[1]2025年已发货'!$C:$C,F3324,'[1]2025年已发货'!$G:$G,I3324,'[1]2025年已发货'!$H:$H,J3324))</f>
        <v>#VALUE!</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t="e">
        <f>IF(SUMIFS('[1]2025年已发货'!$E:$E,'[1]2025年已发货'!$F:$F,C3325,'[1]2025年已发货'!$C:$C,F3325,'[1]2025年已发货'!$G:$G,I3325,'[1]2025年已发货'!$H:$H,J3325)=0,"未发货",SUMIFS('[1]2025年已发货'!$E:$E,'[1]2025年已发货'!$F:$F,C3325,'[1]2025年已发货'!$C:$C,F3325,'[1]2025年已发货'!$G:$G,I3325,'[1]2025年已发货'!$H:$H,J3325))</f>
        <v>#VALUE!</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56</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t="e">
        <f>IF(SUMIFS('[1]2025年已发货'!$E:$E,'[1]2025年已发货'!$F:$F,C3326,'[1]2025年已发货'!$C:$C,F3326,'[1]2025年已发货'!$G:$G,I3326,'[1]2025年已发货'!$H:$H,J3326)=0,"未发货",SUMIFS('[1]2025年已发货'!$E:$E,'[1]2025年已发货'!$F:$F,C3326,'[1]2025年已发货'!$C:$C,F3326,'[1]2025年已发货'!$G:$G,I3326,'[1]2025年已发货'!$H:$H,J3326))</f>
        <v>#VALUE!</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56</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56</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t="e">
        <f>IF(SUMIFS('[1]2025年已发货'!$E:$E,'[1]2025年已发货'!$F:$F,C3328,'[1]2025年已发货'!$C:$C,F3328,'[1]2025年已发货'!$G:$G,I3328,'[1]2025年已发货'!$H:$H,J3328)=0,"未发货",SUMIFS('[1]2025年已发货'!$E:$E,'[1]2025年已发货'!$F:$F,C3328,'[1]2025年已发货'!$C:$C,F3328,'[1]2025年已发货'!$G:$G,I3328,'[1]2025年已发货'!$H:$H,J3328))</f>
        <v>#VALUE!</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56</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t="e">
        <f>IF(SUMIFS('[1]2025年已发货'!$E:$E,'[1]2025年已发货'!$F:$F,C3329,'[1]2025年已发货'!$C:$C,F3329,'[1]2025年已发货'!$G:$G,I3329,'[1]2025年已发货'!$H:$H,J3329)=0,"未发货",SUMIFS('[1]2025年已发货'!$E:$E,'[1]2025年已发货'!$F:$F,C3329,'[1]2025年已发货'!$C:$C,F3329,'[1]2025年已发货'!$G:$G,I3329,'[1]2025年已发货'!$H:$H,J3329))</f>
        <v>#VALUE!</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56</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t="e">
        <f>IF(SUMIFS('[1]2025年已发货'!$E:$E,'[1]2025年已发货'!$F:$F,C3330,'[1]2025年已发货'!$C:$C,F3330,'[1]2025年已发货'!$G:$G,I3330,'[1]2025年已发货'!$H:$H,J3330)=0,"未发货",SUMIFS('[1]2025年已发货'!$E:$E,'[1]2025年已发货'!$F:$F,C3330,'[1]2025年已发货'!$C:$C,F3330,'[1]2025年已发货'!$G:$G,I3330,'[1]2025年已发货'!$H:$H,J3330))</f>
        <v>#VALUE!</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54</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t="e">
        <f>IF(SUMIFS('[1]2025年已发货'!$E:$E,'[1]2025年已发货'!$F:$F,C3331,'[1]2025年已发货'!$C:$C,F3331,'[1]2025年已发货'!$G:$G,I3331,'[1]2025年已发货'!$H:$H,J3331)=0,"未发货",SUMIFS('[1]2025年已发货'!$E:$E,'[1]2025年已发货'!$F:$F,C3331,'[1]2025年已发货'!$C:$C,F3331,'[1]2025年已发货'!$G:$G,I3331,'[1]2025年已发货'!$H:$H,J3331))</f>
        <v>#VALUE!</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t="e">
        <f>IF(SUMIFS('[1]2025年已发货'!$E:$E,'[1]2025年已发货'!$F:$F,C3332,'[1]2025年已发货'!$C:$C,F3332,'[1]2025年已发货'!$G:$G,I3332,'[1]2025年已发货'!$H:$H,J3332)=0,"未发货",SUMIFS('[1]2025年已发货'!$E:$E,'[1]2025年已发货'!$F:$F,C3332,'[1]2025年已发货'!$C:$C,F3332,'[1]2025年已发货'!$G:$G,I3332,'[1]2025年已发货'!$H:$H,J3332))</f>
        <v>#VALUE!</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54</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t="e">
        <f>IF(SUMIFS('[1]2025年已发货'!$E:$E,'[1]2025年已发货'!$F:$F,C3333,'[1]2025年已发货'!$C:$C,F3333,'[1]2025年已发货'!$G:$G,I3333,'[1]2025年已发货'!$H:$H,J3333)=0,"未发货",SUMIFS('[1]2025年已发货'!$E:$E,'[1]2025年已发货'!$F:$F,C3333,'[1]2025年已发货'!$C:$C,F3333,'[1]2025年已发货'!$G:$G,I3333,'[1]2025年已发货'!$H:$H,J3333))</f>
        <v>#VALUE!</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54</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t="e">
        <f>IF(SUMIFS('[1]2025年已发货'!$E:$E,'[1]2025年已发货'!$F:$F,C3334,'[1]2025年已发货'!$C:$C,F3334,'[1]2025年已发货'!$G:$G,I3334,'[1]2025年已发货'!$H:$H,J3334)=0,"未发货",SUMIFS('[1]2025年已发货'!$E:$E,'[1]2025年已发货'!$F:$F,C3334,'[1]2025年已发货'!$C:$C,F3334,'[1]2025年已发货'!$G:$G,I3334,'[1]2025年已发货'!$H:$H,J3334))</f>
        <v>#VALUE!</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54</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t="e">
        <f>IF(SUMIFS('[1]2025年已发货'!$E:$E,'[1]2025年已发货'!$F:$F,C3335,'[1]2025年已发货'!$C:$C,F3335,'[1]2025年已发货'!$G:$G,I3335,'[1]2025年已发货'!$H:$H,J3335)=0,"未发货",SUMIFS('[1]2025年已发货'!$E:$E,'[1]2025年已发货'!$F:$F,C3335,'[1]2025年已发货'!$C:$C,F3335,'[1]2025年已发货'!$G:$G,I3335,'[1]2025年已发货'!$H:$H,J3335))</f>
        <v>#VALUE!</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54</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t="e">
        <f>IF(SUMIFS('[1]2025年已发货'!$E:$E,'[1]2025年已发货'!$F:$F,C3336,'[1]2025年已发货'!$C:$C,F3336,'[1]2025年已发货'!$G:$G,I3336,'[1]2025年已发货'!$H:$H,J3336)=0,"未发货",SUMIFS('[1]2025年已发货'!$E:$E,'[1]2025年已发货'!$F:$F,C3336,'[1]2025年已发货'!$C:$C,F3336,'[1]2025年已发货'!$G:$G,I3336,'[1]2025年已发货'!$H:$H,J3336))</f>
        <v>#VALUE!</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54</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t="e">
        <f>IF(SUMIFS('[1]2025年已发货'!$E:$E,'[1]2025年已发货'!$F:$F,C3337,'[1]2025年已发货'!$C:$C,F3337,'[1]2025年已发货'!$G:$G,I3337,'[1]2025年已发货'!$H:$H,J3337)=0,"未发货",SUMIFS('[1]2025年已发货'!$E:$E,'[1]2025年已发货'!$F:$F,C3337,'[1]2025年已发货'!$C:$C,F3337,'[1]2025年已发货'!$G:$G,I3337,'[1]2025年已发货'!$H:$H,J3337))</f>
        <v>#VALUE!</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54</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t="e">
        <f>IF(SUMIFS('[1]2025年已发货'!$E:$E,'[1]2025年已发货'!$F:$F,C3338,'[1]2025年已发货'!$C:$C,F3338,'[1]2025年已发货'!$G:$G,I3338,'[1]2025年已发货'!$H:$H,J3338)=0,"未发货",SUMIFS('[1]2025年已发货'!$E:$E,'[1]2025年已发货'!$F:$F,C3338,'[1]2025年已发货'!$C:$C,F3338,'[1]2025年已发货'!$G:$G,I3338,'[1]2025年已发货'!$H:$H,J3338))</f>
        <v>#VALUE!</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54</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t="e">
        <f>IF(SUMIFS('[1]2025年已发货'!$E:$E,'[1]2025年已发货'!$F:$F,C3339,'[1]2025年已发货'!$C:$C,F3339,'[1]2025年已发货'!$G:$G,I3339,'[1]2025年已发货'!$H:$H,J3339)=0,"未发货",SUMIFS('[1]2025年已发货'!$E:$E,'[1]2025年已发货'!$F:$F,C3339,'[1]2025年已发货'!$C:$C,F3339,'[1]2025年已发货'!$G:$G,I3339,'[1]2025年已发货'!$H:$H,J3339))</f>
        <v>#VALUE!</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t="e">
        <f>IF(SUMIFS('[1]2025年已发货'!$E:$E,'[1]2025年已发货'!$F:$F,C3340,'[1]2025年已发货'!$C:$C,F3340,'[1]2025年已发货'!$G:$G,I3340,'[1]2025年已发货'!$H:$H,J3340)=0,"未发货",SUMIFS('[1]2025年已发货'!$E:$E,'[1]2025年已发货'!$F:$F,C3340,'[1]2025年已发货'!$C:$C,F3340,'[1]2025年已发货'!$G:$G,I3340,'[1]2025年已发货'!$H:$H,J3340))</f>
        <v>#VALUE!</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t="e">
        <f>IF(SUMIFS('[1]2025年已发货'!$E:$E,'[1]2025年已发货'!$F:$F,C3341,'[1]2025年已发货'!$C:$C,F3341,'[1]2025年已发货'!$G:$G,I3341,'[1]2025年已发货'!$H:$H,J3341)=0,"未发货",SUMIFS('[1]2025年已发货'!$E:$E,'[1]2025年已发货'!$F:$F,C3341,'[1]2025年已发货'!$C:$C,F3341,'[1]2025年已发货'!$G:$G,I3341,'[1]2025年已发货'!$H:$H,J3341))</f>
        <v>#VALUE!</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t="e">
        <f>IF(SUMIFS('[1]2025年已发货'!$E:$E,'[1]2025年已发货'!$F:$F,C3342,'[1]2025年已发货'!$C:$C,F3342,'[1]2025年已发货'!$G:$G,I3342,'[1]2025年已发货'!$H:$H,J3342)=0,"未发货",SUMIFS('[1]2025年已发货'!$E:$E,'[1]2025年已发货'!$F:$F,C3342,'[1]2025年已发货'!$C:$C,F3342,'[1]2025年已发货'!$G:$G,I3342,'[1]2025年已发货'!$H:$H,J3342))</f>
        <v>#VALUE!</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t="e">
        <f>IF(SUMIFS('[1]2025年已发货'!$E:$E,'[1]2025年已发货'!$F:$F,C3343,'[1]2025年已发货'!$C:$C,F3343,'[1]2025年已发货'!$G:$G,I3343,'[1]2025年已发货'!$H:$H,J3343)=0,"未发货",SUMIFS('[1]2025年已发货'!$E:$E,'[1]2025年已发货'!$F:$F,C3343,'[1]2025年已发货'!$C:$C,F3343,'[1]2025年已发货'!$G:$G,I3343,'[1]2025年已发货'!$H:$H,J3343))</f>
        <v>#VALUE!</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t="e">
        <f>IF(SUMIFS('[1]2025年已发货'!$E:$E,'[1]2025年已发货'!$F:$F,C3344,'[1]2025年已发货'!$C:$C,F3344,'[1]2025年已发货'!$G:$G,I3344,'[1]2025年已发货'!$H:$H,J3344)=0,"未发货",SUMIFS('[1]2025年已发货'!$E:$E,'[1]2025年已发货'!$F:$F,C3344,'[1]2025年已发货'!$C:$C,F3344,'[1]2025年已发货'!$G:$G,I3344,'[1]2025年已发货'!$H:$H,J3344))</f>
        <v>#VALUE!</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t="e">
        <f>IF(SUMIFS('[1]2025年已发货'!$E:$E,'[1]2025年已发货'!$F:$F,C3345,'[1]2025年已发货'!$C:$C,F3345,'[1]2025年已发货'!$G:$G,I3345,'[1]2025年已发货'!$H:$H,J3345)=0,"未发货",SUMIFS('[1]2025年已发货'!$E:$E,'[1]2025年已发货'!$F:$F,C3345,'[1]2025年已发货'!$C:$C,F3345,'[1]2025年已发货'!$G:$G,I3345,'[1]2025年已发货'!$H:$H,J3345))</f>
        <v>#VALUE!</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t="e">
        <f>IF(SUMIFS('[1]2025年已发货'!$E:$E,'[1]2025年已发货'!$F:$F,C3346,'[1]2025年已发货'!$C:$C,F3346,'[1]2025年已发货'!$G:$G,I3346,'[1]2025年已发货'!$H:$H,J3346)=0,"未发货",SUMIFS('[1]2025年已发货'!$E:$E,'[1]2025年已发货'!$F:$F,C3346,'[1]2025年已发货'!$C:$C,F3346,'[1]2025年已发货'!$G:$G,I3346,'[1]2025年已发货'!$H:$H,J3346))</f>
        <v>#VALUE!</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t="e">
        <f>IF(SUMIFS('[1]2025年已发货'!$E:$E,'[1]2025年已发货'!$F:$F,C3347,'[1]2025年已发货'!$C:$C,F3347,'[1]2025年已发货'!$G:$G,I3347,'[1]2025年已发货'!$H:$H,J3347)=0,"未发货",SUMIFS('[1]2025年已发货'!$E:$E,'[1]2025年已发货'!$F:$F,C3347,'[1]2025年已发货'!$C:$C,F3347,'[1]2025年已发货'!$G:$G,I3347,'[1]2025年已发货'!$H:$H,J3347))</f>
        <v>#VALUE!</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t="e">
        <f>IF(SUMIFS('[1]2025年已发货'!$E:$E,'[1]2025年已发货'!$F:$F,C3348,'[1]2025年已发货'!$C:$C,F3348,'[1]2025年已发货'!$G:$G,I3348,'[1]2025年已发货'!$H:$H,J3348)=0,"未发货",SUMIFS('[1]2025年已发货'!$E:$E,'[1]2025年已发货'!$F:$F,C3348,'[1]2025年已发货'!$C:$C,F3348,'[1]2025年已发货'!$G:$G,I3348,'[1]2025年已发货'!$H:$H,J3348))</f>
        <v>#VALUE!</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52</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t="e">
        <f>IF(SUMIFS('[1]2025年已发货'!$E:$E,'[1]2025年已发货'!$F:$F,C3349,'[1]2025年已发货'!$C:$C,F3349,'[1]2025年已发货'!$G:$G,I3349,'[1]2025年已发货'!$H:$H,J3349)=0,"未发货",SUMIFS('[1]2025年已发货'!$E:$E,'[1]2025年已发货'!$F:$F,C3349,'[1]2025年已发货'!$C:$C,F3349,'[1]2025年已发货'!$G:$G,I3349,'[1]2025年已发货'!$H:$H,J3349))</f>
        <v>#VALUE!</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52</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t="e">
        <f>IF(SUMIFS('[1]2025年已发货'!$E:$E,'[1]2025年已发货'!$F:$F,C3350,'[1]2025年已发货'!$C:$C,F3350,'[1]2025年已发货'!$G:$G,I3350,'[1]2025年已发货'!$H:$H,J3350)=0,"未发货",SUMIFS('[1]2025年已发货'!$E:$E,'[1]2025年已发货'!$F:$F,C3350,'[1]2025年已发货'!$C:$C,F3350,'[1]2025年已发货'!$G:$G,I3350,'[1]2025年已发货'!$H:$H,J3350))</f>
        <v>#VALUE!</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52</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t="e">
        <f>IF(SUMIFS('[1]2025年已发货'!$E:$E,'[1]2025年已发货'!$F:$F,C3351,'[1]2025年已发货'!$C:$C,F3351,'[1]2025年已发货'!$G:$G,I3351,'[1]2025年已发货'!$H:$H,J3351)=0,"未发货",SUMIFS('[1]2025年已发货'!$E:$E,'[1]2025年已发货'!$F:$F,C3351,'[1]2025年已发货'!$C:$C,F3351,'[1]2025年已发货'!$G:$G,I3351,'[1]2025年已发货'!$H:$H,J3351))</f>
        <v>#VALUE!</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52</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t="e">
        <f>IF(SUMIFS('[1]2025年已发货'!$E:$E,'[1]2025年已发货'!$F:$F,C3352,'[1]2025年已发货'!$C:$C,F3352,'[1]2025年已发货'!$G:$G,I3352,'[1]2025年已发货'!$H:$H,J3352)=0,"未发货",SUMIFS('[1]2025年已发货'!$E:$E,'[1]2025年已发货'!$F:$F,C3352,'[1]2025年已发货'!$C:$C,F3352,'[1]2025年已发货'!$G:$G,I3352,'[1]2025年已发货'!$H:$H,J3352))</f>
        <v>#VALUE!</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52</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t="e">
        <f>IF(SUMIFS('[1]2025年已发货'!$E:$E,'[1]2025年已发货'!$F:$F,C3353,'[1]2025年已发货'!$C:$C,F3353,'[1]2025年已发货'!$G:$G,I3353,'[1]2025年已发货'!$H:$H,J3353)=0,"未发货",SUMIFS('[1]2025年已发货'!$E:$E,'[1]2025年已发货'!$F:$F,C3353,'[1]2025年已发货'!$C:$C,F3353,'[1]2025年已发货'!$G:$G,I3353,'[1]2025年已发货'!$H:$H,J3353))</f>
        <v>#VALUE!</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52</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t="e">
        <f>IF(SUMIFS('[1]2025年已发货'!$E:$E,'[1]2025年已发货'!$F:$F,C3354,'[1]2025年已发货'!$C:$C,F3354,'[1]2025年已发货'!$G:$G,I3354,'[1]2025年已发货'!$H:$H,J3354)=0,"未发货",SUMIFS('[1]2025年已发货'!$E:$E,'[1]2025年已发货'!$F:$F,C3354,'[1]2025年已发货'!$C:$C,F3354,'[1]2025年已发货'!$G:$G,I3354,'[1]2025年已发货'!$H:$H,J3354))</f>
        <v>#VALUE!</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t="e">
        <f>IF(SUMIFS('[1]2025年已发货'!$E:$E,'[1]2025年已发货'!$F:$F,C3355,'[1]2025年已发货'!$C:$C,F3355,'[1]2025年已发货'!$G:$G,I3355,'[1]2025年已发货'!$H:$H,J3355)=0,"未发货",SUMIFS('[1]2025年已发货'!$E:$E,'[1]2025年已发货'!$F:$F,C3355,'[1]2025年已发货'!$C:$C,F3355,'[1]2025年已发货'!$G:$G,I3355,'[1]2025年已发货'!$H:$H,J3355))</f>
        <v>#VALUE!</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t="e">
        <f>IF(SUMIFS('[1]2025年已发货'!$E:$E,'[1]2025年已发货'!$F:$F,C3356,'[1]2025年已发货'!$C:$C,F3356,'[1]2025年已发货'!$G:$G,I3356,'[1]2025年已发货'!$H:$H,J3356)=0,"未发货",SUMIFS('[1]2025年已发货'!$E:$E,'[1]2025年已发货'!$F:$F,C3356,'[1]2025年已发货'!$C:$C,F3356,'[1]2025年已发货'!$G:$G,I3356,'[1]2025年已发货'!$H:$H,J3356))</f>
        <v>#VALUE!</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t="e">
        <f>IF(SUMIFS('[1]2025年已发货'!$E:$E,'[1]2025年已发货'!$F:$F,C3357,'[1]2025年已发货'!$C:$C,F3357,'[1]2025年已发货'!$G:$G,I3357,'[1]2025年已发货'!$H:$H,J3357)=0,"未发货",SUMIFS('[1]2025年已发货'!$E:$E,'[1]2025年已发货'!$F:$F,C3357,'[1]2025年已发货'!$C:$C,F3357,'[1]2025年已发货'!$G:$G,I3357,'[1]2025年已发货'!$H:$H,J3357))</f>
        <v>#VALUE!</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t="e">
        <f>IF(SUMIFS('[1]2025年已发货'!$E:$E,'[1]2025年已发货'!$F:$F,C3358,'[1]2025年已发货'!$C:$C,F3358,'[1]2025年已发货'!$G:$G,I3358,'[1]2025年已发货'!$H:$H,J3358)=0,"未发货",SUMIFS('[1]2025年已发货'!$E:$E,'[1]2025年已发货'!$F:$F,C3358,'[1]2025年已发货'!$C:$C,F3358,'[1]2025年已发货'!$G:$G,I3358,'[1]2025年已发货'!$H:$H,J3358))</f>
        <v>#VALUE!</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0">
        <v>45910</v>
      </c>
      <c r="D3359" s="40" t="str">
        <f>VLOOKUP(B3359,辅助信息!E:K,7,FALSE)</f>
        <v>JWDDCD2025060900080</v>
      </c>
      <c r="E3359" s="40" t="str">
        <f>VLOOKUP(F3359,辅助信息!A:B,2,FALSE)</f>
        <v>盘螺</v>
      </c>
      <c r="F3359" s="40" t="s">
        <v>49</v>
      </c>
      <c r="G3359" s="36">
        <v>4</v>
      </c>
      <c r="H3359" s="134" t="e">
        <f>IF(SUMIFS('[1]2025年已发货'!$E:$E,'[1]2025年已发货'!$F:$F,C3359,'[1]2025年已发货'!$C:$C,F3359,'[1]2025年已发货'!$G:$G,I3359,'[1]2025年已发货'!$H:$H,J3359)=0,"未发货",SUMIFS('[1]2025年已发货'!$E:$E,'[1]2025年已发货'!$F:$F,C3359,'[1]2025年已发货'!$C:$C,F3359,'[1]2025年已发货'!$G:$G,I3359,'[1]2025年已发货'!$H:$H,J3359))</f>
        <v>#VALUE!</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t="e">
        <f>IF(SUMIFS('[1]2025年已发货'!$E:$E,'[1]2025年已发货'!$F:$F,C3360,'[1]2025年已发货'!$C:$C,F3360,'[1]2025年已发货'!$G:$G,I3360,'[1]2025年已发货'!$H:$H,J3360)=0,"未发货",SUMIFS('[1]2025年已发货'!$E:$E,'[1]2025年已发货'!$F:$F,C3360,'[1]2025年已发货'!$C:$C,F3360,'[1]2025年已发货'!$G:$G,I3360,'[1]2025年已发货'!$H:$H,J3360))</f>
        <v>#VALUE!</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t="e">
        <f>IF(SUMIFS('[1]2025年已发货'!$E:$E,'[1]2025年已发货'!$F:$F,C3361,'[1]2025年已发货'!$C:$C,F3361,'[1]2025年已发货'!$G:$G,I3361,'[1]2025年已发货'!$H:$H,J3361)=0,"未发货",SUMIFS('[1]2025年已发货'!$E:$E,'[1]2025年已发货'!$F:$F,C3361,'[1]2025年已发货'!$C:$C,F3361,'[1]2025年已发货'!$G:$G,I3361,'[1]2025年已发货'!$H:$H,J3361))</f>
        <v>#VALUE!</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t="e">
        <f>IF(SUMIFS('[1]2025年已发货'!$E:$E,'[1]2025年已发货'!$F:$F,C3362,'[1]2025年已发货'!$C:$C,F3362,'[1]2025年已发货'!$G:$G,I3362,'[1]2025年已发货'!$H:$H,J3362)=0,"未发货",SUMIFS('[1]2025年已发货'!$E:$E,'[1]2025年已发货'!$F:$F,C3362,'[1]2025年已发货'!$C:$C,F3362,'[1]2025年已发货'!$G:$G,I3362,'[1]2025年已发货'!$H:$H,J3362))</f>
        <v>#VALUE!</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t="e">
        <f>IF(SUMIFS('[1]2025年已发货'!$E:$E,'[1]2025年已发货'!$F:$F,C3363,'[1]2025年已发货'!$C:$C,F3363,'[1]2025年已发货'!$G:$G,I3363,'[1]2025年已发货'!$H:$H,J3363)=0,"未发货",SUMIFS('[1]2025年已发货'!$E:$E,'[1]2025年已发货'!$F:$F,C3363,'[1]2025年已发货'!$C:$C,F3363,'[1]2025年已发货'!$G:$G,I3363,'[1]2025年已发货'!$H:$H,J3363))</f>
        <v>#VALUE!</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t="e">
        <f>IF(SUMIFS('[1]2025年已发货'!$E:$E,'[1]2025年已发货'!$F:$F,C3364,'[1]2025年已发货'!$C:$C,F3364,'[1]2025年已发货'!$G:$G,I3364,'[1]2025年已发货'!$H:$H,J3364)=0,"未发货",SUMIFS('[1]2025年已发货'!$E:$E,'[1]2025年已发货'!$F:$F,C3364,'[1]2025年已发货'!$C:$C,F3364,'[1]2025年已发货'!$G:$G,I3364,'[1]2025年已发货'!$H:$H,J3364))</f>
        <v>#VALUE!</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t="e">
        <f>IF(SUMIFS('[1]2025年已发货'!$E:$E,'[1]2025年已发货'!$F:$F,C3365,'[1]2025年已发货'!$C:$C,F3365,'[1]2025年已发货'!$G:$G,I3365,'[1]2025年已发货'!$H:$H,J3365)=0,"未发货",SUMIFS('[1]2025年已发货'!$E:$E,'[1]2025年已发货'!$F:$F,C3365,'[1]2025年已发货'!$C:$C,F3365,'[1]2025年已发货'!$G:$G,I3365,'[1]2025年已发货'!$H:$H,J3365))</f>
        <v>#VALUE!</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t="e">
        <f>IF(SUMIFS('[1]2025年已发货'!$E:$E,'[1]2025年已发货'!$F:$F,C3366,'[1]2025年已发货'!$C:$C,F3366,'[1]2025年已发货'!$G:$G,I3366,'[1]2025年已发货'!$H:$H,J3366)=0,"未发货",SUMIFS('[1]2025年已发货'!$E:$E,'[1]2025年已发货'!$F:$F,C3366,'[1]2025年已发货'!$C:$C,F3366,'[1]2025年已发货'!$G:$G,I3366,'[1]2025年已发货'!$H:$H,J3366))</f>
        <v>#VALUE!</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t="e">
        <f>IF(SUMIFS('[1]2025年已发货'!$E:$E,'[1]2025年已发货'!$F:$F,C3367,'[1]2025年已发货'!$C:$C,F3367,'[1]2025年已发货'!$G:$G,I3367,'[1]2025年已发货'!$H:$H,J3367)=0,"未发货",SUMIFS('[1]2025年已发货'!$E:$E,'[1]2025年已发货'!$F:$F,C3367,'[1]2025年已发货'!$C:$C,F3367,'[1]2025年已发货'!$G:$G,I3367,'[1]2025年已发货'!$H:$H,J3367))</f>
        <v>#VALUE!</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53</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t="e">
        <f>IF(SUMIFS('[1]2025年已发货'!$E:$E,'[1]2025年已发货'!$F:$F,C3368,'[1]2025年已发货'!$C:$C,F3368,'[1]2025年已发货'!$G:$G,I3368,'[1]2025年已发货'!$H:$H,J3368)=0,"未发货",SUMIFS('[1]2025年已发货'!$E:$E,'[1]2025年已发货'!$F:$F,C3368,'[1]2025年已发货'!$C:$C,F3368,'[1]2025年已发货'!$G:$G,I3368,'[1]2025年已发货'!$H:$H,J3368))</f>
        <v>#VALUE!</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53</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t="e">
        <f>IF(SUMIFS('[1]2025年已发货'!$E:$E,'[1]2025年已发货'!$F:$F,C3369,'[1]2025年已发货'!$C:$C,F3369,'[1]2025年已发货'!$G:$G,I3369,'[1]2025年已发货'!$H:$H,J3369)=0,"未发货",SUMIFS('[1]2025年已发货'!$E:$E,'[1]2025年已发货'!$F:$F,C3369,'[1]2025年已发货'!$C:$C,F3369,'[1]2025年已发货'!$G:$G,I3369,'[1]2025年已发货'!$H:$H,J3369))</f>
        <v>#VALUE!</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53</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t="e">
        <f>IF(SUMIFS('[1]2025年已发货'!$E:$E,'[1]2025年已发货'!$F:$F,C3370,'[1]2025年已发货'!$C:$C,F3370,'[1]2025年已发货'!$G:$G,I3370,'[1]2025年已发货'!$H:$H,J3370)=0,"未发货",SUMIFS('[1]2025年已发货'!$E:$E,'[1]2025年已发货'!$F:$F,C3370,'[1]2025年已发货'!$C:$C,F3370,'[1]2025年已发货'!$G:$G,I3370,'[1]2025年已发货'!$H:$H,J3370))</f>
        <v>#VALUE!</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53</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t="e">
        <f>IF(SUMIFS('[1]2025年已发货'!$E:$E,'[1]2025年已发货'!$F:$F,C3371,'[1]2025年已发货'!$C:$C,F3371,'[1]2025年已发货'!$G:$G,I3371,'[1]2025年已发货'!$H:$H,J3371)=0,"未发货",SUMIFS('[1]2025年已发货'!$E:$E,'[1]2025年已发货'!$F:$F,C3371,'[1]2025年已发货'!$C:$C,F3371,'[1]2025年已发货'!$G:$G,I3371,'[1]2025年已发货'!$H:$H,J3371))</f>
        <v>#VALUE!</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53</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t="e">
        <f>IF(SUMIFS('[1]2025年已发货'!$E:$E,'[1]2025年已发货'!$F:$F,C3372,'[1]2025年已发货'!$C:$C,F3372,'[1]2025年已发货'!$G:$G,I3372,'[1]2025年已发货'!$H:$H,J3372)=0,"未发货",SUMIFS('[1]2025年已发货'!$E:$E,'[1]2025年已发货'!$F:$F,C3372,'[1]2025年已发货'!$C:$C,F3372,'[1]2025年已发货'!$G:$G,I3372,'[1]2025年已发货'!$H:$H,J3372))</f>
        <v>#VALUE!</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53</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t="e">
        <f>IF(SUMIFS('[1]2025年已发货'!$E:$E,'[1]2025年已发货'!$F:$F,C3373,'[1]2025年已发货'!$C:$C,F3373,'[1]2025年已发货'!$G:$G,I3373,'[1]2025年已发货'!$H:$H,J3373)=0,"未发货",SUMIFS('[1]2025年已发货'!$E:$E,'[1]2025年已发货'!$F:$F,C3373,'[1]2025年已发货'!$C:$C,F3373,'[1]2025年已发货'!$G:$G,I3373,'[1]2025年已发货'!$H:$H,J3373))</f>
        <v>#VALUE!</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53</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t="e">
        <f>IF(SUMIFS('[1]2025年已发货'!$E:$E,'[1]2025年已发货'!$F:$F,C3374,'[1]2025年已发货'!$C:$C,F3374,'[1]2025年已发货'!$G:$G,I3374,'[1]2025年已发货'!$H:$H,J3374)=0,"未发货",SUMIFS('[1]2025年已发货'!$E:$E,'[1]2025年已发货'!$F:$F,C3374,'[1]2025年已发货'!$C:$C,F3374,'[1]2025年已发货'!$G:$G,I3374,'[1]2025年已发货'!$H:$H,J3374))</f>
        <v>#VALUE!</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53</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t="e">
        <f>IF(SUMIFS('[1]2025年已发货'!$E:$E,'[1]2025年已发货'!$F:$F,C3375,'[1]2025年已发货'!$C:$C,F3375,'[1]2025年已发货'!$G:$G,I3375,'[1]2025年已发货'!$H:$H,J3375)=0,"未发货",SUMIFS('[1]2025年已发货'!$E:$E,'[1]2025年已发货'!$F:$F,C3375,'[1]2025年已发货'!$C:$C,F3375,'[1]2025年已发货'!$G:$G,I3375,'[1]2025年已发货'!$H:$H,J3375))</f>
        <v>#VALUE!</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53</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e">
        <f>IF(SUMIFS('[1]2025年已发货'!$E:$E,'[1]2025年已发货'!$F:$F,C3376,'[1]2025年已发货'!$C:$C,F3376,'[1]2025年已发货'!$G:$G,I3376,'[1]2025年已发货'!$H:$H,J3376)=0,"未发货",SUMIFS('[1]2025年已发货'!$E:$E,'[1]2025年已发货'!$F:$F,C3376,'[1]2025年已发货'!$C:$C,F3376,'[1]2025年已发货'!$G:$G,I3376,'[1]2025年已发货'!$H:$H,J3376))</f>
        <v>#VALUE!</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e">
        <f>IF(SUMIFS('[1]2025年已发货'!$E:$E,'[1]2025年已发货'!$F:$F,C3377,'[1]2025年已发货'!$C:$C,F3377,'[1]2025年已发货'!$G:$G,I3377,'[1]2025年已发货'!$H:$H,J3377)=0,"未发货",SUMIFS('[1]2025年已发货'!$E:$E,'[1]2025年已发货'!$F:$F,C3377,'[1]2025年已发货'!$C:$C,F3377,'[1]2025年已发货'!$G:$G,I3377,'[1]2025年已发货'!$H:$H,J3377))</f>
        <v>#VALUE!</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e">
        <f>IF(SUMIFS('[1]2025年已发货'!$E:$E,'[1]2025年已发货'!$F:$F,C3378,'[1]2025年已发货'!$C:$C,F3378,'[1]2025年已发货'!$G:$G,I3378,'[1]2025年已发货'!$H:$H,J3378)=0,"未发货",SUMIFS('[1]2025年已发货'!$E:$E,'[1]2025年已发货'!$F:$F,C3378,'[1]2025年已发货'!$C:$C,F3378,'[1]2025年已发货'!$G:$G,I3378,'[1]2025年已发货'!$H:$H,J3378))</f>
        <v>#VALUE!</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e">
        <f>IF(SUMIFS('[1]2025年已发货'!$E:$E,'[1]2025年已发货'!$F:$F,C3379,'[1]2025年已发货'!$C:$C,F3379,'[1]2025年已发货'!$G:$G,I3379,'[1]2025年已发货'!$H:$H,J3379)=0,"未发货",SUMIFS('[1]2025年已发货'!$E:$E,'[1]2025年已发货'!$F:$F,C3379,'[1]2025年已发货'!$C:$C,F3379,'[1]2025年已发货'!$G:$G,I3379,'[1]2025年已发货'!$H:$H,J3379))</f>
        <v>#VALUE!</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e">
        <f>IF(SUMIFS('[1]2025年已发货'!$E:$E,'[1]2025年已发货'!$F:$F,C3380,'[1]2025年已发货'!$C:$C,F3380,'[1]2025年已发货'!$G:$G,I3380,'[1]2025年已发货'!$H:$H,J3380)=0,"未发货",SUMIFS('[1]2025年已发货'!$E:$E,'[1]2025年已发货'!$F:$F,C3380,'[1]2025年已发货'!$C:$C,F3380,'[1]2025年已发货'!$G:$G,I3380,'[1]2025年已发货'!$H:$H,J3380))</f>
        <v>#VALUE!</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e">
        <f>IF(SUMIFS('[1]2025年已发货'!$E:$E,'[1]2025年已发货'!$F:$F,C3381,'[1]2025年已发货'!$C:$C,F3381,'[1]2025年已发货'!$G:$G,I3381,'[1]2025年已发货'!$H:$H,J3381)=0,"未发货",SUMIFS('[1]2025年已发货'!$E:$E,'[1]2025年已发货'!$F:$F,C3381,'[1]2025年已发货'!$C:$C,F3381,'[1]2025年已发货'!$G:$G,I3381,'[1]2025年已发货'!$H:$H,J3381))</f>
        <v>#VALUE!</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e">
        <f>IF(SUMIFS('[1]2025年已发货'!$E:$E,'[1]2025年已发货'!$F:$F,C3382,'[1]2025年已发货'!$C:$C,F3382,'[1]2025年已发货'!$G:$G,I3382,'[1]2025年已发货'!$H:$H,J3382)=0,"未发货",SUMIFS('[1]2025年已发货'!$E:$E,'[1]2025年已发货'!$F:$F,C3382,'[1]2025年已发货'!$C:$C,F3382,'[1]2025年已发货'!$G:$G,I3382,'[1]2025年已发货'!$H:$H,J3382))</f>
        <v>#VALUE!</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e">
        <f>IF(SUMIFS('[1]2025年已发货'!$E:$E,'[1]2025年已发货'!$F:$F,C3383,'[1]2025年已发货'!$C:$C,F3383,'[1]2025年已发货'!$G:$G,I3383,'[1]2025年已发货'!$H:$H,J3383)=0,"未发货",SUMIFS('[1]2025年已发货'!$E:$E,'[1]2025年已发货'!$F:$F,C3383,'[1]2025年已发货'!$C:$C,F3383,'[1]2025年已发货'!$G:$G,I3383,'[1]2025年已发货'!$H:$H,J3383))</f>
        <v>#VALUE!</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t="e">
        <f>IF(SUMIFS('[1]2025年已发货'!$E:$E,'[1]2025年已发货'!$F:$F,C3384,'[1]2025年已发货'!$C:$C,F3384,'[1]2025年已发货'!$G:$G,I3384,'[1]2025年已发货'!$H:$H,J3384)=0,"未发货",SUMIFS('[1]2025年已发货'!$E:$E,'[1]2025年已发货'!$F:$F,C3384,'[1]2025年已发货'!$C:$C,F3384,'[1]2025年已发货'!$G:$G,I3384,'[1]2025年已发货'!$H:$H,J3384))</f>
        <v>#VALUE!</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t="e">
        <f>IF(SUMIFS('[1]2025年已发货'!$E:$E,'[1]2025年已发货'!$F:$F,C3385,'[1]2025年已发货'!$C:$C,F3385,'[1]2025年已发货'!$G:$G,I3385,'[1]2025年已发货'!$H:$H,J3385)=0,"未发货",SUMIFS('[1]2025年已发货'!$E:$E,'[1]2025年已发货'!$F:$F,C3385,'[1]2025年已发货'!$C:$C,F3385,'[1]2025年已发货'!$G:$G,I3385,'[1]2025年已发货'!$H:$H,J3385))</f>
        <v>#VALUE!</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t="e">
        <f>IF(SUMIFS('[1]2025年已发货'!$E:$E,'[1]2025年已发货'!$F:$F,C3386,'[1]2025年已发货'!$C:$C,F3386,'[1]2025年已发货'!$G:$G,I3386,'[1]2025年已发货'!$H:$H,J3386)=0,"未发货",SUMIFS('[1]2025年已发货'!$E:$E,'[1]2025年已发货'!$F:$F,C3386,'[1]2025年已发货'!$C:$C,F3386,'[1]2025年已发货'!$G:$G,I3386,'[1]2025年已发货'!$H:$H,J3386))</f>
        <v>#VALUE!</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t="e">
        <f>IF(SUMIFS('[1]2025年已发货'!$E:$E,'[1]2025年已发货'!$F:$F,C3387,'[1]2025年已发货'!$C:$C,F3387,'[1]2025年已发货'!$G:$G,I3387,'[1]2025年已发货'!$H:$H,J3387)=0,"未发货",SUMIFS('[1]2025年已发货'!$E:$E,'[1]2025年已发货'!$F:$F,C3387,'[1]2025年已发货'!$C:$C,F3387,'[1]2025年已发货'!$G:$G,I3387,'[1]2025年已发货'!$H:$H,J3387))</f>
        <v>#VALUE!</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t="e">
        <f>IF(SUMIFS('[1]2025年已发货'!$E:$E,'[1]2025年已发货'!$F:$F,C3388,'[1]2025年已发货'!$C:$C,F3388,'[1]2025年已发货'!$G:$G,I3388,'[1]2025年已发货'!$H:$H,J3388)=0,"未发货",SUMIFS('[1]2025年已发货'!$E:$E,'[1]2025年已发货'!$F:$F,C3388,'[1]2025年已发货'!$C:$C,F3388,'[1]2025年已发货'!$G:$G,I3388,'[1]2025年已发货'!$H:$H,J3388))</f>
        <v>#VALUE!</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t="e">
        <f>IF(SUMIFS('[1]2025年已发货'!$E:$E,'[1]2025年已发货'!$F:$F,C3389,'[1]2025年已发货'!$C:$C,F3389,'[1]2025年已发货'!$G:$G,I3389,'[1]2025年已发货'!$H:$H,J3389)=0,"未发货",SUMIFS('[1]2025年已发货'!$E:$E,'[1]2025年已发货'!$F:$F,C3389,'[1]2025年已发货'!$C:$C,F3389,'[1]2025年已发货'!$G:$G,I3389,'[1]2025年已发货'!$H:$H,J3389))</f>
        <v>#VALUE!</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t="e">
        <f>IF(SUMIFS('[1]2025年已发货'!$E:$E,'[1]2025年已发货'!$F:$F,C3390,'[1]2025年已发货'!$C:$C,F3390,'[1]2025年已发货'!$G:$G,I3390,'[1]2025年已发货'!$H:$H,J3390)=0,"未发货",SUMIFS('[1]2025年已发货'!$E:$E,'[1]2025年已发货'!$F:$F,C3390,'[1]2025年已发货'!$C:$C,F3390,'[1]2025年已发货'!$G:$G,I3390,'[1]2025年已发货'!$H:$H,J3390))</f>
        <v>#VALUE!</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e">
        <f>IF(SUMIFS('[1]2025年已发货'!$E:$E,'[1]2025年已发货'!$F:$F,C3391,'[1]2025年已发货'!$C:$C,F3391,'[1]2025年已发货'!$G:$G,I3391,'[1]2025年已发货'!$H:$H,J3391)=0,"未发货",SUMIFS('[1]2025年已发货'!$E:$E,'[1]2025年已发货'!$F:$F,C3391,'[1]2025年已发货'!$C:$C,F3391,'[1]2025年已发货'!$G:$G,I3391,'[1]2025年已发货'!$H:$H,J3391))</f>
        <v>#VALUE!</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t="e">
        <f>IF(SUMIFS('[1]2025年已发货'!$E:$E,'[1]2025年已发货'!$F:$F,C3392,'[1]2025年已发货'!$C:$C,F3392,'[1]2025年已发货'!$G:$G,I3392,'[1]2025年已发货'!$H:$H,J3392)=0,"未发货",SUMIFS('[1]2025年已发货'!$E:$E,'[1]2025年已发货'!$F:$F,C3392,'[1]2025年已发货'!$C:$C,F3392,'[1]2025年已发货'!$G:$G,I3392,'[1]2025年已发货'!$H:$H,J3392))</f>
        <v>#VALUE!</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t="e">
        <f>IF(SUMIFS('[1]2025年已发货'!$E:$E,'[1]2025年已发货'!$F:$F,C3393,'[1]2025年已发货'!$C:$C,F3393,'[1]2025年已发货'!$G:$G,I3393,'[1]2025年已发货'!$H:$H,J3393)=0,"未发货",SUMIFS('[1]2025年已发货'!$E:$E,'[1]2025年已发货'!$F:$F,C3393,'[1]2025年已发货'!$C:$C,F3393,'[1]2025年已发货'!$G:$G,I3393,'[1]2025年已发货'!$H:$H,J3393))</f>
        <v>#VALUE!</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t="e">
        <f>IF(SUMIFS('[1]2025年已发货'!$E:$E,'[1]2025年已发货'!$F:$F,C3394,'[1]2025年已发货'!$C:$C,F3394,'[1]2025年已发货'!$G:$G,I3394,'[1]2025年已发货'!$H:$H,J3394)=0,"未发货",SUMIFS('[1]2025年已发货'!$E:$E,'[1]2025年已发货'!$F:$F,C3394,'[1]2025年已发货'!$C:$C,F3394,'[1]2025年已发货'!$G:$G,I3394,'[1]2025年已发货'!$H:$H,J3394))</f>
        <v>#VALUE!</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t="e">
        <f>IF(SUMIFS('[1]2025年已发货'!$E:$E,'[1]2025年已发货'!$F:$F,C3395,'[1]2025年已发货'!$C:$C,F3395,'[1]2025年已发货'!$G:$G,I3395,'[1]2025年已发货'!$H:$H,J3395)=0,"未发货",SUMIFS('[1]2025年已发货'!$E:$E,'[1]2025年已发货'!$F:$F,C3395,'[1]2025年已发货'!$C:$C,F3395,'[1]2025年已发货'!$G:$G,I3395,'[1]2025年已发货'!$H:$H,J3395))</f>
        <v>#VALUE!</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t="e">
        <f>IF(SUMIFS('[1]2025年已发货'!$E:$E,'[1]2025年已发货'!$F:$F,C3396,'[1]2025年已发货'!$C:$C,F3396,'[1]2025年已发货'!$G:$G,I3396,'[1]2025年已发货'!$H:$H,J3396)=0,"未发货",SUMIFS('[1]2025年已发货'!$E:$E,'[1]2025年已发货'!$F:$F,C3396,'[1]2025年已发货'!$C:$C,F3396,'[1]2025年已发货'!$G:$G,I3396,'[1]2025年已发货'!$H:$H,J3396))</f>
        <v>#VALUE!</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t="e">
        <f>IF(SUMIFS('[1]2025年已发货'!$E:$E,'[1]2025年已发货'!$F:$F,C3397,'[1]2025年已发货'!$C:$C,F3397,'[1]2025年已发货'!$G:$G,I3397,'[1]2025年已发货'!$H:$H,J3397)=0,"未发货",SUMIFS('[1]2025年已发货'!$E:$E,'[1]2025年已发货'!$F:$F,C3397,'[1]2025年已发货'!$C:$C,F3397,'[1]2025年已发货'!$G:$G,I3397,'[1]2025年已发货'!$H:$H,J3397))</f>
        <v>#VALUE!</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t="e">
        <f>IF(SUMIFS('[1]2025年已发货'!$E:$E,'[1]2025年已发货'!$F:$F,C3398,'[1]2025年已发货'!$C:$C,F3398,'[1]2025年已发货'!$G:$G,I3398,'[1]2025年已发货'!$H:$H,J3398)=0,"未发货",SUMIFS('[1]2025年已发货'!$E:$E,'[1]2025年已发货'!$F:$F,C3398,'[1]2025年已发货'!$C:$C,F3398,'[1]2025年已发货'!$G:$G,I3398,'[1]2025年已发货'!$H:$H,J3398))</f>
        <v>#VALUE!</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t="e">
        <f>IF(SUMIFS('[1]2025年已发货'!$E:$E,'[1]2025年已发货'!$F:$F,C3399,'[1]2025年已发货'!$C:$C,F3399,'[1]2025年已发货'!$G:$G,I3399,'[1]2025年已发货'!$H:$H,J3399)=0,"未发货",SUMIFS('[1]2025年已发货'!$E:$E,'[1]2025年已发货'!$F:$F,C3399,'[1]2025年已发货'!$C:$C,F3399,'[1]2025年已发货'!$G:$G,I3399,'[1]2025年已发货'!$H:$H,J3399))</f>
        <v>#VALUE!</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t="e">
        <f>IF(SUMIFS('[1]2025年已发货'!$E:$E,'[1]2025年已发货'!$F:$F,C3400,'[1]2025年已发货'!$C:$C,F3400,'[1]2025年已发货'!$G:$G,I3400,'[1]2025年已发货'!$H:$H,J3400)=0,"未发货",SUMIFS('[1]2025年已发货'!$E:$E,'[1]2025年已发货'!$F:$F,C3400,'[1]2025年已发货'!$C:$C,F3400,'[1]2025年已发货'!$G:$G,I3400,'[1]2025年已发货'!$H:$H,J3400))</f>
        <v>#VALUE!</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t="e">
        <f>IF(SUMIFS('[1]2025年已发货'!$E:$E,'[1]2025年已发货'!$F:$F,C3401,'[1]2025年已发货'!$C:$C,F3401,'[1]2025年已发货'!$G:$G,I3401,'[1]2025年已发货'!$H:$H,J3401)=0,"未发货",SUMIFS('[1]2025年已发货'!$E:$E,'[1]2025年已发货'!$F:$F,C3401,'[1]2025年已发货'!$C:$C,F3401,'[1]2025年已发货'!$G:$G,I3401,'[1]2025年已发货'!$H:$H,J3401))</f>
        <v>#VALUE!</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t="e">
        <f>IF(SUMIFS('[1]2025年已发货'!$E:$E,'[1]2025年已发货'!$F:$F,C3402,'[1]2025年已发货'!$C:$C,F3402,'[1]2025年已发货'!$G:$G,I3402,'[1]2025年已发货'!$H:$H,J3402)=0,"未发货",SUMIFS('[1]2025年已发货'!$E:$E,'[1]2025年已发货'!$F:$F,C3402,'[1]2025年已发货'!$C:$C,F3402,'[1]2025年已发货'!$G:$G,I3402,'[1]2025年已发货'!$H:$H,J3402))</f>
        <v>#VALUE!</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t="e">
        <f>IF(SUMIFS('[1]2025年已发货'!$E:$E,'[1]2025年已发货'!$F:$F,C3403,'[1]2025年已发货'!$C:$C,F3403,'[1]2025年已发货'!$G:$G,I3403,'[1]2025年已发货'!$H:$H,J3403)=0,"未发货",SUMIFS('[1]2025年已发货'!$E:$E,'[1]2025年已发货'!$F:$F,C3403,'[1]2025年已发货'!$C:$C,F3403,'[1]2025年已发货'!$G:$G,I3403,'[1]2025年已发货'!$H:$H,J3403))</f>
        <v>#VALUE!</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t="e">
        <f>IF(SUMIFS('[1]2025年已发货'!$E:$E,'[1]2025年已发货'!$F:$F,C3404,'[1]2025年已发货'!$C:$C,F3404,'[1]2025年已发货'!$G:$G,I3404,'[1]2025年已发货'!$H:$H,J3404)=0,"未发货",SUMIFS('[1]2025年已发货'!$E:$E,'[1]2025年已发货'!$F:$F,C3404,'[1]2025年已发货'!$C:$C,F3404,'[1]2025年已发货'!$G:$G,I3404,'[1]2025年已发货'!$H:$H,J3404))</f>
        <v>#VALUE!</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t="e">
        <f>IF(SUMIFS('[1]2025年已发货'!$E:$E,'[1]2025年已发货'!$F:$F,C3405,'[1]2025年已发货'!$C:$C,F3405,'[1]2025年已发货'!$G:$G,I3405,'[1]2025年已发货'!$H:$H,J3405)=0,"未发货",SUMIFS('[1]2025年已发货'!$E:$E,'[1]2025年已发货'!$F:$F,C3405,'[1]2025年已发货'!$C:$C,F3405,'[1]2025年已发货'!$G:$G,I3405,'[1]2025年已发货'!$H:$H,J3405))</f>
        <v>#VALUE!</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e">
        <f>IF(SUMIFS('[1]2025年已发货'!$E:$E,'[1]2025年已发货'!$F:$F,C3406,'[1]2025年已发货'!$C:$C,F3406,'[1]2025年已发货'!$G:$G,I3406,'[1]2025年已发货'!$H:$H,J3406)=0,"未发货",SUMIFS('[1]2025年已发货'!$E:$E,'[1]2025年已发货'!$F:$F,C3406,'[1]2025年已发货'!$C:$C,F3406,'[1]2025年已发货'!$G:$G,I3406,'[1]2025年已发货'!$H:$H,J3406))</f>
        <v>#VALUE!</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t="e">
        <f>IF(SUMIFS('[1]2025年已发货'!$E:$E,'[1]2025年已发货'!$F:$F,C3407,'[1]2025年已发货'!$C:$C,F3407,'[1]2025年已发货'!$G:$G,I3407,'[1]2025年已发货'!$H:$H,J3407)=0,"未发货",SUMIFS('[1]2025年已发货'!$E:$E,'[1]2025年已发货'!$F:$F,C3407,'[1]2025年已发货'!$C:$C,F3407,'[1]2025年已发货'!$G:$G,I3407,'[1]2025年已发货'!$H:$H,J3407))</f>
        <v>#VALUE!</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t="e">
        <f>IF(SUMIFS('[1]2025年已发货'!$E:$E,'[1]2025年已发货'!$F:$F,C3408,'[1]2025年已发货'!$C:$C,F3408,'[1]2025年已发货'!$G:$G,I3408,'[1]2025年已发货'!$H:$H,J3408)=0,"未发货",SUMIFS('[1]2025年已发货'!$E:$E,'[1]2025年已发货'!$F:$F,C3408,'[1]2025年已发货'!$C:$C,F3408,'[1]2025年已发货'!$G:$G,I3408,'[1]2025年已发货'!$H:$H,J3408))</f>
        <v>#VALUE!</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e">
        <f>IF(SUMIFS('[1]2025年已发货'!$E:$E,'[1]2025年已发货'!$F:$F,C3409,'[1]2025年已发货'!$C:$C,F3409,'[1]2025年已发货'!$G:$G,I3409,'[1]2025年已发货'!$H:$H,J3409)=0,"未发货",SUMIFS('[1]2025年已发货'!$E:$E,'[1]2025年已发货'!$F:$F,C3409,'[1]2025年已发货'!$C:$C,F3409,'[1]2025年已发货'!$G:$G,I3409,'[1]2025年已发货'!$H:$H,J3409))</f>
        <v>#VALUE!</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e">
        <f>IF(SUMIFS('[1]2025年已发货'!$E:$E,'[1]2025年已发货'!$F:$F,C3410,'[1]2025年已发货'!$C:$C,F3410,'[1]2025年已发货'!$G:$G,I3410,'[1]2025年已发货'!$H:$H,J3410)=0,"未发货",SUMIFS('[1]2025年已发货'!$E:$E,'[1]2025年已发货'!$F:$F,C3410,'[1]2025年已发货'!$C:$C,F3410,'[1]2025年已发货'!$G:$G,I3410,'[1]2025年已发货'!$H:$H,J3410))</f>
        <v>#VALUE!</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t="e">
        <f>IF(SUMIFS('[1]2025年已发货'!$E:$E,'[1]2025年已发货'!$F:$F,C3411,'[1]2025年已发货'!$C:$C,F3411,'[1]2025年已发货'!$G:$G,I3411,'[1]2025年已发货'!$H:$H,J3411)=0,"未发货",SUMIFS('[1]2025年已发货'!$E:$E,'[1]2025年已发货'!$F:$F,C3411,'[1]2025年已发货'!$C:$C,F3411,'[1]2025年已发货'!$G:$G,I3411,'[1]2025年已发货'!$H:$H,J3411))</f>
        <v>#VALUE!</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e">
        <f>IF(SUMIFS('[1]2025年已发货'!$E:$E,'[1]2025年已发货'!$F:$F,C3412,'[1]2025年已发货'!$C:$C,F3412,'[1]2025年已发货'!$G:$G,I3412,'[1]2025年已发货'!$H:$H,J3412)=0,"未发货",SUMIFS('[1]2025年已发货'!$E:$E,'[1]2025年已发货'!$F:$F,C3412,'[1]2025年已发货'!$C:$C,F3412,'[1]2025年已发货'!$G:$G,I3412,'[1]2025年已发货'!$H:$H,J3412))</f>
        <v>#VALUE!</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t="e">
        <f>IF(SUMIFS('[1]2025年已发货'!$E:$E,'[1]2025年已发货'!$F:$F,C3413,'[1]2025年已发货'!$C:$C,F3413,'[1]2025年已发货'!$G:$G,I3413,'[1]2025年已发货'!$H:$H,J3413)=0,"未发货",SUMIFS('[1]2025年已发货'!$E:$E,'[1]2025年已发货'!$F:$F,C3413,'[1]2025年已发货'!$C:$C,F3413,'[1]2025年已发货'!$G:$G,I3413,'[1]2025年已发货'!$H:$H,J3413))</f>
        <v>#VALUE!</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e">
        <f>IF(SUMIFS('[1]2025年已发货'!$E:$E,'[1]2025年已发货'!$F:$F,C3414,'[1]2025年已发货'!$C:$C,F3414,'[1]2025年已发货'!$G:$G,I3414,'[1]2025年已发货'!$H:$H,J3414)=0,"未发货",SUMIFS('[1]2025年已发货'!$E:$E,'[1]2025年已发货'!$F:$F,C3414,'[1]2025年已发货'!$C:$C,F3414,'[1]2025年已发货'!$G:$G,I3414,'[1]2025年已发货'!$H:$H,J3414))</f>
        <v>#VALUE!</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e">
        <f>IF(SUMIFS('[1]2025年已发货'!$E:$E,'[1]2025年已发货'!$F:$F,C3415,'[1]2025年已发货'!$C:$C,F3415,'[1]2025年已发货'!$G:$G,I3415,'[1]2025年已发货'!$H:$H,J3415)=0,"未发货",SUMIFS('[1]2025年已发货'!$E:$E,'[1]2025年已发货'!$F:$F,C3415,'[1]2025年已发货'!$C:$C,F3415,'[1]2025年已发货'!$G:$G,I3415,'[1]2025年已发货'!$H:$H,J3415))</f>
        <v>#VALUE!</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e">
        <f>IF(SUMIFS('[1]2025年已发货'!$E:$E,'[1]2025年已发货'!$F:$F,C3416,'[1]2025年已发货'!$C:$C,F3416,'[1]2025年已发货'!$G:$G,I3416,'[1]2025年已发货'!$H:$H,J3416)=0,"未发货",SUMIFS('[1]2025年已发货'!$E:$E,'[1]2025年已发货'!$F:$F,C3416,'[1]2025年已发货'!$C:$C,F3416,'[1]2025年已发货'!$G:$G,I3416,'[1]2025年已发货'!$H:$H,J3416))</f>
        <v>#VALUE!</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e">
        <f>IF(SUMIFS('[1]2025年已发货'!$E:$E,'[1]2025年已发货'!$F:$F,C3417,'[1]2025年已发货'!$C:$C,F3417,'[1]2025年已发货'!$G:$G,I3417,'[1]2025年已发货'!$H:$H,J3417)=0,"未发货",SUMIFS('[1]2025年已发货'!$E:$E,'[1]2025年已发货'!$F:$F,C3417,'[1]2025年已发货'!$C:$C,F3417,'[1]2025年已发货'!$G:$G,I3417,'[1]2025年已发货'!$H:$H,J3417))</f>
        <v>#VALUE!</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e">
        <f>IF(SUMIFS('[1]2025年已发货'!$E:$E,'[1]2025年已发货'!$F:$F,C3418,'[1]2025年已发货'!$C:$C,F3418,'[1]2025年已发货'!$G:$G,I3418,'[1]2025年已发货'!$H:$H,J3418)=0,"未发货",SUMIFS('[1]2025年已发货'!$E:$E,'[1]2025年已发货'!$F:$F,C3418,'[1]2025年已发货'!$C:$C,F3418,'[1]2025年已发货'!$G:$G,I3418,'[1]2025年已发货'!$H:$H,J3418))</f>
        <v>#VALUE!</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e">
        <f>IF(SUMIFS('[1]2025年已发货'!$E:$E,'[1]2025年已发货'!$F:$F,C3419,'[1]2025年已发货'!$C:$C,F3419,'[1]2025年已发货'!$G:$G,I3419,'[1]2025年已发货'!$H:$H,J3419)=0,"未发货",SUMIFS('[1]2025年已发货'!$E:$E,'[1]2025年已发货'!$F:$F,C3419,'[1]2025年已发货'!$C:$C,F3419,'[1]2025年已发货'!$G:$G,I3419,'[1]2025年已发货'!$H:$H,J3419))</f>
        <v>#VALUE!</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e">
        <f>IF(SUMIFS('[1]2025年已发货'!$E:$E,'[1]2025年已发货'!$F:$F,C3420,'[1]2025年已发货'!$C:$C,F3420,'[1]2025年已发货'!$G:$G,I3420,'[1]2025年已发货'!$H:$H,J3420)=0,"未发货",SUMIFS('[1]2025年已发货'!$E:$E,'[1]2025年已发货'!$F:$F,C3420,'[1]2025年已发货'!$C:$C,F3420,'[1]2025年已发货'!$G:$G,I3420,'[1]2025年已发货'!$H:$H,J3420))</f>
        <v>#VALUE!</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e">
        <f>IF(SUMIFS('[1]2025年已发货'!$E:$E,'[1]2025年已发货'!$F:$F,C3421,'[1]2025年已发货'!$C:$C,F3421,'[1]2025年已发货'!$G:$G,I3421,'[1]2025年已发货'!$H:$H,J3421)=0,"未发货",SUMIFS('[1]2025年已发货'!$E:$E,'[1]2025年已发货'!$F:$F,C3421,'[1]2025年已发货'!$C:$C,F3421,'[1]2025年已发货'!$G:$G,I3421,'[1]2025年已发货'!$H:$H,J3421))</f>
        <v>#VALUE!</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t="e">
        <f>IF(SUMIFS('[1]2025年已发货'!$E:$E,'[1]2025年已发货'!$F:$F,C3422,'[1]2025年已发货'!$C:$C,F3422,'[1]2025年已发货'!$G:$G,I3422,'[1]2025年已发货'!$H:$H,J3422)=0,"未发货",SUMIFS('[1]2025年已发货'!$E:$E,'[1]2025年已发货'!$F:$F,C3422,'[1]2025年已发货'!$C:$C,F3422,'[1]2025年已发货'!$G:$G,I3422,'[1]2025年已发货'!$H:$H,J3422))</f>
        <v>#VALUE!</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t="e">
        <f>IF(SUMIFS('[1]2025年已发货'!$E:$E,'[1]2025年已发货'!$F:$F,C3423,'[1]2025年已发货'!$C:$C,F3423,'[1]2025年已发货'!$G:$G,I3423,'[1]2025年已发货'!$H:$H,J3423)=0,"未发货",SUMIFS('[1]2025年已发货'!$E:$E,'[1]2025年已发货'!$F:$F,C3423,'[1]2025年已发货'!$C:$C,F3423,'[1]2025年已发货'!$G:$G,I3423,'[1]2025年已发货'!$H:$H,J3423))</f>
        <v>#VALUE!</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e">
        <f>IF(SUMIFS('[1]2025年已发货'!$E:$E,'[1]2025年已发货'!$F:$F,C3424,'[1]2025年已发货'!$C:$C,F3424,'[1]2025年已发货'!$G:$G,I3424,'[1]2025年已发货'!$H:$H,J3424)=0,"未发货",SUMIFS('[1]2025年已发货'!$E:$E,'[1]2025年已发货'!$F:$F,C3424,'[1]2025年已发货'!$C:$C,F3424,'[1]2025年已发货'!$G:$G,I3424,'[1]2025年已发货'!$H:$H,J3424))</f>
        <v>#VALUE!</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e">
        <f>IF(SUMIFS('[1]2025年已发货'!$E:$E,'[1]2025年已发货'!$F:$F,C3425,'[1]2025年已发货'!$C:$C,F3425,'[1]2025年已发货'!$G:$G,I3425,'[1]2025年已发货'!$H:$H,J3425)=0,"未发货",SUMIFS('[1]2025年已发货'!$E:$E,'[1]2025年已发货'!$F:$F,C3425,'[1]2025年已发货'!$C:$C,F3425,'[1]2025年已发货'!$G:$G,I3425,'[1]2025年已发货'!$H:$H,J3425))</f>
        <v>#VALUE!</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e">
        <f>IF(SUMIFS('[1]2025年已发货'!$E:$E,'[1]2025年已发货'!$F:$F,C3426,'[1]2025年已发货'!$C:$C,F3426,'[1]2025年已发货'!$G:$G,I3426,'[1]2025年已发货'!$H:$H,J3426)=0,"未发货",SUMIFS('[1]2025年已发货'!$E:$E,'[1]2025年已发货'!$F:$F,C3426,'[1]2025年已发货'!$C:$C,F3426,'[1]2025年已发货'!$G:$G,I3426,'[1]2025年已发货'!$H:$H,J3426))</f>
        <v>#VALUE!</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t="e">
        <f>IF(SUMIFS('[1]2025年已发货'!$E:$E,'[1]2025年已发货'!$F:$F,C3427,'[1]2025年已发货'!$C:$C,F3427,'[1]2025年已发货'!$G:$G,I3427,'[1]2025年已发货'!$H:$H,J3427)=0,"未发货",SUMIFS('[1]2025年已发货'!$E:$E,'[1]2025年已发货'!$F:$F,C3427,'[1]2025年已发货'!$C:$C,F3427,'[1]2025年已发货'!$G:$G,I3427,'[1]2025年已发货'!$H:$H,J3427))</f>
        <v>#VALUE!</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t="e">
        <f>IF(SUMIFS('[1]2025年已发货'!$E:$E,'[1]2025年已发货'!$F:$F,C3428,'[1]2025年已发货'!$C:$C,F3428,'[1]2025年已发货'!$G:$G,I3428,'[1]2025年已发货'!$H:$H,J3428)=0,"未发货",SUMIFS('[1]2025年已发货'!$E:$E,'[1]2025年已发货'!$F:$F,C3428,'[1]2025年已发货'!$C:$C,F3428,'[1]2025年已发货'!$G:$G,I3428,'[1]2025年已发货'!$H:$H,J3428))</f>
        <v>#VALUE!</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e">
        <f>IF(SUMIFS('[1]2025年已发货'!$E:$E,'[1]2025年已发货'!$F:$F,C3429,'[1]2025年已发货'!$C:$C,F3429,'[1]2025年已发货'!$G:$G,I3429,'[1]2025年已发货'!$H:$H,J3429)=0,"未发货",SUMIFS('[1]2025年已发货'!$E:$E,'[1]2025年已发货'!$F:$F,C3429,'[1]2025年已发货'!$C:$C,F3429,'[1]2025年已发货'!$G:$G,I3429,'[1]2025年已发货'!$H:$H,J3429))</f>
        <v>#VALUE!</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e">
        <f>IF(SUMIFS('[1]2025年已发货'!$E:$E,'[1]2025年已发货'!$F:$F,C3430,'[1]2025年已发货'!$C:$C,F3430,'[1]2025年已发货'!$G:$G,I3430,'[1]2025年已发货'!$H:$H,J3430)=0,"未发货",SUMIFS('[1]2025年已发货'!$E:$E,'[1]2025年已发货'!$F:$F,C3430,'[1]2025年已发货'!$C:$C,F3430,'[1]2025年已发货'!$G:$G,I3430,'[1]2025年已发货'!$H:$H,J3430))</f>
        <v>#VALUE!</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e">
        <f>IF(SUMIFS('[1]2025年已发货'!$E:$E,'[1]2025年已发货'!$F:$F,C3431,'[1]2025年已发货'!$C:$C,F3431,'[1]2025年已发货'!$G:$G,I3431,'[1]2025年已发货'!$H:$H,J3431)=0,"未发货",SUMIFS('[1]2025年已发货'!$E:$E,'[1]2025年已发货'!$F:$F,C3431,'[1]2025年已发货'!$C:$C,F3431,'[1]2025年已发货'!$G:$G,I3431,'[1]2025年已发货'!$H:$H,J3431))</f>
        <v>#VALUE!</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0">
        <v>45915</v>
      </c>
      <c r="D3432" s="40" t="str">
        <f>VLOOKUP(B3432,辅助信息!E:K,7,FALSE)</f>
        <v>JWDDCD2025051800046</v>
      </c>
      <c r="E3432" s="40" t="str">
        <f>VLOOKUP(F3432,辅助信息!A:B,2,FALSE)</f>
        <v>盘螺</v>
      </c>
      <c r="F3432" s="40" t="s">
        <v>40</v>
      </c>
      <c r="G3432" s="36">
        <v>18</v>
      </c>
      <c r="H3432" s="134" t="e">
        <f>IF(SUMIFS('[1]2025年已发货'!$E:$E,'[1]2025年已发货'!$F:$F,C3432,'[1]2025年已发货'!$C:$C,F3432,'[1]2025年已发货'!$G:$G,I3432,'[1]2025年已发货'!$H:$H,J3432)=0,"未发货",SUMIFS('[1]2025年已发货'!$E:$E,'[1]2025年已发货'!$F:$F,C3432,'[1]2025年已发货'!$C:$C,F3432,'[1]2025年已发货'!$G:$G,I3432,'[1]2025年已发货'!$H:$H,J3432))</f>
        <v>#VALUE!</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46</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t="e">
        <f>IF(SUMIFS('[1]2025年已发货'!$E:$E,'[1]2025年已发货'!$F:$F,C3433,'[1]2025年已发货'!$C:$C,F3433,'[1]2025年已发货'!$G:$G,I3433,'[1]2025年已发货'!$H:$H,J3433)=0,"未发货",SUMIFS('[1]2025年已发货'!$E:$E,'[1]2025年已发货'!$F:$F,C3433,'[1]2025年已发货'!$C:$C,F3433,'[1]2025年已发货'!$G:$G,I3433,'[1]2025年已发货'!$H:$H,J3433))</f>
        <v>#VALUE!</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46</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t="e">
        <f>IF(SUMIFS('[1]2025年已发货'!$E:$E,'[1]2025年已发货'!$F:$F,C3434,'[1]2025年已发货'!$C:$C,F3434,'[1]2025年已发货'!$G:$G,I3434,'[1]2025年已发货'!$H:$H,J3434)=0,"未发货",SUMIFS('[1]2025年已发货'!$E:$E,'[1]2025年已发货'!$F:$F,C3434,'[1]2025年已发货'!$C:$C,F3434,'[1]2025年已发货'!$G:$G,I3434,'[1]2025年已发货'!$H:$H,J3434))</f>
        <v>#VALUE!</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46</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t="e">
        <f>IF(SUMIFS('[1]2025年已发货'!$E:$E,'[1]2025年已发货'!$F:$F,C3435,'[1]2025年已发货'!$C:$C,F3435,'[1]2025年已发货'!$G:$G,I3435,'[1]2025年已发货'!$H:$H,J3435)=0,"未发货",SUMIFS('[1]2025年已发货'!$E:$E,'[1]2025年已发货'!$F:$F,C3435,'[1]2025年已发货'!$C:$C,F3435,'[1]2025年已发货'!$G:$G,I3435,'[1]2025年已发货'!$H:$H,J3435))</f>
        <v>#VALUE!</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46</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t="e">
        <f>IF(SUMIFS('[1]2025年已发货'!$E:$E,'[1]2025年已发货'!$F:$F,C3436,'[1]2025年已发货'!$C:$C,F3436,'[1]2025年已发货'!$G:$G,I3436,'[1]2025年已发货'!$H:$H,J3436)=0,"未发货",SUMIFS('[1]2025年已发货'!$E:$E,'[1]2025年已发货'!$F:$F,C3436,'[1]2025年已发货'!$C:$C,F3436,'[1]2025年已发货'!$G:$G,I3436,'[1]2025年已发货'!$H:$H,J3436))</f>
        <v>#VALUE!</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46</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t="e">
        <f>IF(SUMIFS('[1]2025年已发货'!$E:$E,'[1]2025年已发货'!$F:$F,C3437,'[1]2025年已发货'!$C:$C,F3437,'[1]2025年已发货'!$G:$G,I3437,'[1]2025年已发货'!$H:$H,J3437)=0,"未发货",SUMIFS('[1]2025年已发货'!$E:$E,'[1]2025年已发货'!$F:$F,C3437,'[1]2025年已发货'!$C:$C,F3437,'[1]2025年已发货'!$G:$G,I3437,'[1]2025年已发货'!$H:$H,J3437))</f>
        <v>#VALUE!</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46</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t="e">
        <f>IF(SUMIFS('[1]2025年已发货'!$E:$E,'[1]2025年已发货'!$F:$F,C3438,'[1]2025年已发货'!$C:$C,F3438,'[1]2025年已发货'!$G:$G,I3438,'[1]2025年已发货'!$H:$H,J3438)=0,"未发货",SUMIFS('[1]2025年已发货'!$E:$E,'[1]2025年已发货'!$F:$F,C3438,'[1]2025年已发货'!$C:$C,F3438,'[1]2025年已发货'!$G:$G,I3438,'[1]2025年已发货'!$H:$H,J3438))</f>
        <v>#VALUE!</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46</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t="e">
        <f>IF(SUMIFS('[1]2025年已发货'!$E:$E,'[1]2025年已发货'!$F:$F,C3439,'[1]2025年已发货'!$C:$C,F3439,'[1]2025年已发货'!$G:$G,I3439,'[1]2025年已发货'!$H:$H,J3439)=0,"未发货",SUMIFS('[1]2025年已发货'!$E:$E,'[1]2025年已发货'!$F:$F,C3439,'[1]2025年已发货'!$C:$C,F3439,'[1]2025年已发货'!$G:$G,I3439,'[1]2025年已发货'!$H:$H,J3439))</f>
        <v>#VALUE!</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t="e">
        <f>IF(SUMIFS('[1]2025年已发货'!$E:$E,'[1]2025年已发货'!$F:$F,C3440,'[1]2025年已发货'!$C:$C,F3440,'[1]2025年已发货'!$G:$G,I3440,'[1]2025年已发货'!$H:$H,J3440)=0,"未发货",SUMIFS('[1]2025年已发货'!$E:$E,'[1]2025年已发货'!$F:$F,C3440,'[1]2025年已发货'!$C:$C,F3440,'[1]2025年已发货'!$G:$G,I3440,'[1]2025年已发货'!$H:$H,J3440))</f>
        <v>#VALUE!</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t="e">
        <f>IF(SUMIFS('[1]2025年已发货'!$E:$E,'[1]2025年已发货'!$F:$F,C3441,'[1]2025年已发货'!$C:$C,F3441,'[1]2025年已发货'!$G:$G,I3441,'[1]2025年已发货'!$H:$H,J3441)=0,"未发货",SUMIFS('[1]2025年已发货'!$E:$E,'[1]2025年已发货'!$F:$F,C3441,'[1]2025年已发货'!$C:$C,F3441,'[1]2025年已发货'!$G:$G,I3441,'[1]2025年已发货'!$H:$H,J3441))</f>
        <v>#VALUE!</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t="e">
        <f>IF(SUMIFS('[1]2025年已发货'!$E:$E,'[1]2025年已发货'!$F:$F,C3442,'[1]2025年已发货'!$C:$C,F3442,'[1]2025年已发货'!$G:$G,I3442,'[1]2025年已发货'!$H:$H,J3442)=0,"未发货",SUMIFS('[1]2025年已发货'!$E:$E,'[1]2025年已发货'!$F:$F,C3442,'[1]2025年已发货'!$C:$C,F3442,'[1]2025年已发货'!$G:$G,I3442,'[1]2025年已发货'!$H:$H,J3442))</f>
        <v>#VALUE!</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t="e">
        <f>IF(SUMIFS('[1]2025年已发货'!$E:$E,'[1]2025年已发货'!$F:$F,C3443,'[1]2025年已发货'!$C:$C,F3443,'[1]2025年已发货'!$G:$G,I3443,'[1]2025年已发货'!$H:$H,J3443)=0,"未发货",SUMIFS('[1]2025年已发货'!$E:$E,'[1]2025年已发货'!$F:$F,C3443,'[1]2025年已发货'!$C:$C,F3443,'[1]2025年已发货'!$G:$G,I3443,'[1]2025年已发货'!$H:$H,J3443))</f>
        <v>#VALUE!</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t="e">
        <f>IF(SUMIFS('[1]2025年已发货'!$E:$E,'[1]2025年已发货'!$F:$F,C3444,'[1]2025年已发货'!$C:$C,F3444,'[1]2025年已发货'!$G:$G,I3444,'[1]2025年已发货'!$H:$H,J3444)=0,"未发货",SUMIFS('[1]2025年已发货'!$E:$E,'[1]2025年已发货'!$F:$F,C3444,'[1]2025年已发货'!$C:$C,F3444,'[1]2025年已发货'!$G:$G,I3444,'[1]2025年已发货'!$H:$H,J3444))</f>
        <v>#VALUE!</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t="e">
        <f>IF(SUMIFS('[1]2025年已发货'!$E:$E,'[1]2025年已发货'!$F:$F,C3445,'[1]2025年已发货'!$C:$C,F3445,'[1]2025年已发货'!$G:$G,I3445,'[1]2025年已发货'!$H:$H,J3445)=0,"未发货",SUMIFS('[1]2025年已发货'!$E:$E,'[1]2025年已发货'!$F:$F,C3445,'[1]2025年已发货'!$C:$C,F3445,'[1]2025年已发货'!$G:$G,I3445,'[1]2025年已发货'!$H:$H,J3445))</f>
        <v>#VALUE!</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t="e">
        <f>IF(SUMIFS('[1]2025年已发货'!$E:$E,'[1]2025年已发货'!$F:$F,C3446,'[1]2025年已发货'!$C:$C,F3446,'[1]2025年已发货'!$G:$G,I3446,'[1]2025年已发货'!$H:$H,J3446)=0,"未发货",SUMIFS('[1]2025年已发货'!$E:$E,'[1]2025年已发货'!$F:$F,C3446,'[1]2025年已发货'!$C:$C,F3446,'[1]2025年已发货'!$G:$G,I3446,'[1]2025年已发货'!$H:$H,J3446))</f>
        <v>#VALUE!</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t="e">
        <f>IF(SUMIFS('[1]2025年已发货'!$E:$E,'[1]2025年已发货'!$F:$F,C3447,'[1]2025年已发货'!$C:$C,F3447,'[1]2025年已发货'!$G:$G,I3447,'[1]2025年已发货'!$H:$H,J3447)=0,"未发货",SUMIFS('[1]2025年已发货'!$E:$E,'[1]2025年已发货'!$F:$F,C3447,'[1]2025年已发货'!$C:$C,F3447,'[1]2025年已发货'!$G:$G,I3447,'[1]2025年已发货'!$H:$H,J3447))</f>
        <v>#VALUE!</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t="e">
        <f>IF(SUMIFS('[1]2025年已发货'!$E:$E,'[1]2025年已发货'!$F:$F,C3448,'[1]2025年已发货'!$C:$C,F3448,'[1]2025年已发货'!$G:$G,I3448,'[1]2025年已发货'!$H:$H,J3448)=0,"未发货",SUMIFS('[1]2025年已发货'!$E:$E,'[1]2025年已发货'!$F:$F,C3448,'[1]2025年已发货'!$C:$C,F3448,'[1]2025年已发货'!$G:$G,I3448,'[1]2025年已发货'!$H:$H,J3448))</f>
        <v>#VALUE!</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e">
        <f>IF(SUMIFS('[1]2025年已发货'!$E:$E,'[1]2025年已发货'!$F:$F,C3449,'[1]2025年已发货'!$C:$C,F3449,'[1]2025年已发货'!$G:$G,I3449,'[1]2025年已发货'!$H:$H,J3449)=0,"未发货",SUMIFS('[1]2025年已发货'!$E:$E,'[1]2025年已发货'!$F:$F,C3449,'[1]2025年已发货'!$C:$C,F3449,'[1]2025年已发货'!$G:$G,I3449,'[1]2025年已发货'!$H:$H,J3449))</f>
        <v>#VALUE!</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46</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e">
        <f>IF(SUMIFS('[1]2025年已发货'!$E:$E,'[1]2025年已发货'!$F:$F,C3450,'[1]2025年已发货'!$C:$C,F3450,'[1]2025年已发货'!$G:$G,I3450,'[1]2025年已发货'!$H:$H,J3450)=0,"未发货",SUMIFS('[1]2025年已发货'!$E:$E,'[1]2025年已发货'!$F:$F,C3450,'[1]2025年已发货'!$C:$C,F3450,'[1]2025年已发货'!$G:$G,I3450,'[1]2025年已发货'!$H:$H,J3450))</f>
        <v>#VALUE!</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46</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e">
        <f>IF(SUMIFS('[1]2025年已发货'!$E:$E,'[1]2025年已发货'!$F:$F,C3451,'[1]2025年已发货'!$C:$C,F3451,'[1]2025年已发货'!$G:$G,I3451,'[1]2025年已发货'!$H:$H,J3451)=0,"未发货",SUMIFS('[1]2025年已发货'!$E:$E,'[1]2025年已发货'!$F:$F,C3451,'[1]2025年已发货'!$C:$C,F3451,'[1]2025年已发货'!$G:$G,I3451,'[1]2025年已发货'!$H:$H,J3451))</f>
        <v>#VALUE!</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46</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e">
        <f>IF(SUMIFS('[1]2025年已发货'!$E:$E,'[1]2025年已发货'!$F:$F,C3452,'[1]2025年已发货'!$C:$C,F3452,'[1]2025年已发货'!$G:$G,I3452,'[1]2025年已发货'!$H:$H,J3452)=0,"未发货",SUMIFS('[1]2025年已发货'!$E:$E,'[1]2025年已发货'!$F:$F,C3452,'[1]2025年已发货'!$C:$C,F3452,'[1]2025年已发货'!$G:$G,I3452,'[1]2025年已发货'!$H:$H,J3452))</f>
        <v>#VALUE!</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46</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e">
        <f>IF(SUMIFS('[1]2025年已发货'!$E:$E,'[1]2025年已发货'!$F:$F,C3453,'[1]2025年已发货'!$C:$C,F3453,'[1]2025年已发货'!$G:$G,I3453,'[1]2025年已发货'!$H:$H,J3453)=0,"未发货",SUMIFS('[1]2025年已发货'!$E:$E,'[1]2025年已发货'!$F:$F,C3453,'[1]2025年已发货'!$C:$C,F3453,'[1]2025年已发货'!$G:$G,I3453,'[1]2025年已发货'!$H:$H,J3453))</f>
        <v>#VALUE!</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46</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e">
        <f>IF(SUMIFS('[1]2025年已发货'!$E:$E,'[1]2025年已发货'!$F:$F,C3454,'[1]2025年已发货'!$C:$C,F3454,'[1]2025年已发货'!$G:$G,I3454,'[1]2025年已发货'!$H:$H,J3454)=0,"未发货",SUMIFS('[1]2025年已发货'!$E:$E,'[1]2025年已发货'!$F:$F,C3454,'[1]2025年已发货'!$C:$C,F3454,'[1]2025年已发货'!$G:$G,I3454,'[1]2025年已发货'!$H:$H,J3454))</f>
        <v>#VALUE!</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46</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e">
        <f>IF(SUMIFS('[1]2025年已发货'!$E:$E,'[1]2025年已发货'!$F:$F,C3455,'[1]2025年已发货'!$C:$C,F3455,'[1]2025年已发货'!$G:$G,I3455,'[1]2025年已发货'!$H:$H,J3455)=0,"未发货",SUMIFS('[1]2025年已发货'!$E:$E,'[1]2025年已发货'!$F:$F,C3455,'[1]2025年已发货'!$C:$C,F3455,'[1]2025年已发货'!$G:$G,I3455,'[1]2025年已发货'!$H:$H,J3455))</f>
        <v>#VALUE!</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46</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t="e">
        <f>IF(SUMIFS('[1]2025年已发货'!$E:$E,'[1]2025年已发货'!$F:$F,C3456,'[1]2025年已发货'!$C:$C,F3456,'[1]2025年已发货'!$G:$G,I3456,'[1]2025年已发货'!$H:$H,J3456)=0,"未发货",SUMIFS('[1]2025年已发货'!$E:$E,'[1]2025年已发货'!$F:$F,C3456,'[1]2025年已发货'!$C:$C,F3456,'[1]2025年已发货'!$G:$G,I3456,'[1]2025年已发货'!$H:$H,J3456))</f>
        <v>#VALUE!</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e">
        <f>IF(SUMIFS('[1]2025年已发货'!$E:$E,'[1]2025年已发货'!$F:$F,C3457,'[1]2025年已发货'!$C:$C,F3457,'[1]2025年已发货'!$G:$G,I3457,'[1]2025年已发货'!$H:$H,J3457)=0,"未发货",SUMIFS('[1]2025年已发货'!$E:$E,'[1]2025年已发货'!$F:$F,C3457,'[1]2025年已发货'!$C:$C,F3457,'[1]2025年已发货'!$G:$G,I3457,'[1]2025年已发货'!$H:$H,J3457))</f>
        <v>#VALUE!</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e">
        <f>IF(SUMIFS('[1]2025年已发货'!$E:$E,'[1]2025年已发货'!$F:$F,C3458,'[1]2025年已发货'!$C:$C,F3458,'[1]2025年已发货'!$G:$G,I3458,'[1]2025年已发货'!$H:$H,J3458)=0,"未发货",SUMIFS('[1]2025年已发货'!$E:$E,'[1]2025年已发货'!$F:$F,C3458,'[1]2025年已发货'!$C:$C,F3458,'[1]2025年已发货'!$G:$G,I3458,'[1]2025年已发货'!$H:$H,J3458))</f>
        <v>#VALUE!</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t="e">
        <f>IF(SUMIFS('[1]2025年已发货'!$E:$E,'[1]2025年已发货'!$F:$F,C3459,'[1]2025年已发货'!$C:$C,F3459,'[1]2025年已发货'!$G:$G,I3459,'[1]2025年已发货'!$H:$H,J3459)=0,"未发货",SUMIFS('[1]2025年已发货'!$E:$E,'[1]2025年已发货'!$F:$F,C3459,'[1]2025年已发货'!$C:$C,F3459,'[1]2025年已发货'!$G:$G,I3459,'[1]2025年已发货'!$H:$H,J3459))</f>
        <v>#VALUE!</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t="e">
        <f>IF(SUMIFS('[1]2025年已发货'!$E:$E,'[1]2025年已发货'!$F:$F,C3460,'[1]2025年已发货'!$C:$C,F3460,'[1]2025年已发货'!$G:$G,I3460,'[1]2025年已发货'!$H:$H,J3460)=0,"未发货",SUMIFS('[1]2025年已发货'!$E:$E,'[1]2025年已发货'!$F:$F,C3460,'[1]2025年已发货'!$C:$C,F3460,'[1]2025年已发货'!$G:$G,I3460,'[1]2025年已发货'!$H:$H,J3460))</f>
        <v>#VALUE!</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t="e">
        <f>IF(SUMIFS('[1]2025年已发货'!$E:$E,'[1]2025年已发货'!$F:$F,C3461,'[1]2025年已发货'!$C:$C,F3461,'[1]2025年已发货'!$G:$G,I3461,'[1]2025年已发货'!$H:$H,J3461)=0,"未发货",SUMIFS('[1]2025年已发货'!$E:$E,'[1]2025年已发货'!$F:$F,C3461,'[1]2025年已发货'!$C:$C,F3461,'[1]2025年已发货'!$G:$G,I3461,'[1]2025年已发货'!$H:$H,J3461))</f>
        <v>#VALUE!</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t="e">
        <f>IF(SUMIFS('[1]2025年已发货'!$E:$E,'[1]2025年已发货'!$F:$F,C3462,'[1]2025年已发货'!$C:$C,F3462,'[1]2025年已发货'!$G:$G,I3462,'[1]2025年已发货'!$H:$H,J3462)=0,"未发货",SUMIFS('[1]2025年已发货'!$E:$E,'[1]2025年已发货'!$F:$F,C3462,'[1]2025年已发货'!$C:$C,F3462,'[1]2025年已发货'!$G:$G,I3462,'[1]2025年已发货'!$H:$H,J3462))</f>
        <v>#VALUE!</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e">
        <f>IF(SUMIFS('[1]2025年已发货'!$E:$E,'[1]2025年已发货'!$F:$F,C3463,'[1]2025年已发货'!$C:$C,F3463,'[1]2025年已发货'!$G:$G,I3463,'[1]2025年已发货'!$H:$H,J3463)=0,"未发货",SUMIFS('[1]2025年已发货'!$E:$E,'[1]2025年已发货'!$F:$F,C3463,'[1]2025年已发货'!$C:$C,F3463,'[1]2025年已发货'!$G:$G,I3463,'[1]2025年已发货'!$H:$H,J3463))</f>
        <v>#VALUE!</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t="e">
        <f>IF(SUMIFS('[1]2025年已发货'!$E:$E,'[1]2025年已发货'!$F:$F,C3464,'[1]2025年已发货'!$C:$C,F3464,'[1]2025年已发货'!$G:$G,I3464,'[1]2025年已发货'!$H:$H,J3464)=0,"未发货",SUMIFS('[1]2025年已发货'!$E:$E,'[1]2025年已发货'!$F:$F,C3464,'[1]2025年已发货'!$C:$C,F3464,'[1]2025年已发货'!$G:$G,I3464,'[1]2025年已发货'!$H:$H,J3464))</f>
        <v>#VALUE!</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t="e">
        <f>IF(SUMIFS('[1]2025年已发货'!$E:$E,'[1]2025年已发货'!$F:$F,C3465,'[1]2025年已发货'!$C:$C,F3465,'[1]2025年已发货'!$G:$G,I3465,'[1]2025年已发货'!$H:$H,J3465)=0,"未发货",SUMIFS('[1]2025年已发货'!$E:$E,'[1]2025年已发货'!$F:$F,C3465,'[1]2025年已发货'!$C:$C,F3465,'[1]2025年已发货'!$G:$G,I3465,'[1]2025年已发货'!$H:$H,J3465))</f>
        <v>#VALUE!</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t="e">
        <f>IF(SUMIFS('[1]2025年已发货'!$E:$E,'[1]2025年已发货'!$F:$F,C3466,'[1]2025年已发货'!$C:$C,F3466,'[1]2025年已发货'!$G:$G,I3466,'[1]2025年已发货'!$H:$H,J3466)=0,"未发货",SUMIFS('[1]2025年已发货'!$E:$E,'[1]2025年已发货'!$F:$F,C3466,'[1]2025年已发货'!$C:$C,F3466,'[1]2025年已发货'!$G:$G,I3466,'[1]2025年已发货'!$H:$H,J3466))</f>
        <v>#VALUE!</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t="e">
        <f>IF(SUMIFS('[1]2025年已发货'!$E:$E,'[1]2025年已发货'!$F:$F,C3467,'[1]2025年已发货'!$C:$C,F3467,'[1]2025年已发货'!$G:$G,I3467,'[1]2025年已发货'!$H:$H,J3467)=0,"未发货",SUMIFS('[1]2025年已发货'!$E:$E,'[1]2025年已发货'!$F:$F,C3467,'[1]2025年已发货'!$C:$C,F3467,'[1]2025年已发货'!$G:$G,I3467,'[1]2025年已发货'!$H:$H,J3467))</f>
        <v>#VALUE!</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47</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t="e">
        <f>IF(SUMIFS('[1]2025年已发货'!$E:$E,'[1]2025年已发货'!$F:$F,C3468,'[1]2025年已发货'!$C:$C,F3468,'[1]2025年已发货'!$G:$G,I3468,'[1]2025年已发货'!$H:$H,J3468)=0,"未发货",SUMIFS('[1]2025年已发货'!$E:$E,'[1]2025年已发货'!$F:$F,C3468,'[1]2025年已发货'!$C:$C,F3468,'[1]2025年已发货'!$G:$G,I3468,'[1]2025年已发货'!$H:$H,J3468))</f>
        <v>#VALUE!</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47</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t="e">
        <f>IF(SUMIFS('[1]2025年已发货'!$E:$E,'[1]2025年已发货'!$F:$F,C3469,'[1]2025年已发货'!$C:$C,F3469,'[1]2025年已发货'!$G:$G,I3469,'[1]2025年已发货'!$H:$H,J3469)=0,"未发货",SUMIFS('[1]2025年已发货'!$E:$E,'[1]2025年已发货'!$F:$F,C3469,'[1]2025年已发货'!$C:$C,F3469,'[1]2025年已发货'!$G:$G,I3469,'[1]2025年已发货'!$H:$H,J3469))</f>
        <v>#VALUE!</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47</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e">
        <f>IF(SUMIFS('[1]2025年已发货'!$E:$E,'[1]2025年已发货'!$F:$F,C3470,'[1]2025年已发货'!$C:$C,F3470,'[1]2025年已发货'!$G:$G,I3470,'[1]2025年已发货'!$H:$H,J3470)=0,"未发货",SUMIFS('[1]2025年已发货'!$E:$E,'[1]2025年已发货'!$F:$F,C3470,'[1]2025年已发货'!$C:$C,F3470,'[1]2025年已发货'!$G:$G,I3470,'[1]2025年已发货'!$H:$H,J3470))</f>
        <v>#VALUE!</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46</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e">
        <f>IF(SUMIFS('[1]2025年已发货'!$E:$E,'[1]2025年已发货'!$F:$F,C3471,'[1]2025年已发货'!$C:$C,F3471,'[1]2025年已发货'!$G:$G,I3471,'[1]2025年已发货'!$H:$H,J3471)=0,"未发货",SUMIFS('[1]2025年已发货'!$E:$E,'[1]2025年已发货'!$F:$F,C3471,'[1]2025年已发货'!$C:$C,F3471,'[1]2025年已发货'!$G:$G,I3471,'[1]2025年已发货'!$H:$H,J3471))</f>
        <v>#VALUE!</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46</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e">
        <f>IF(SUMIFS('[1]2025年已发货'!$E:$E,'[1]2025年已发货'!$F:$F,C3472,'[1]2025年已发货'!$C:$C,F3472,'[1]2025年已发货'!$G:$G,I3472,'[1]2025年已发货'!$H:$H,J3472)=0,"未发货",SUMIFS('[1]2025年已发货'!$E:$E,'[1]2025年已发货'!$F:$F,C3472,'[1]2025年已发货'!$C:$C,F3472,'[1]2025年已发货'!$G:$G,I3472,'[1]2025年已发货'!$H:$H,J3472))</f>
        <v>#VALUE!</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46</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e">
        <f>IF(SUMIFS('[1]2025年已发货'!$E:$E,'[1]2025年已发货'!$F:$F,C3473,'[1]2025年已发货'!$C:$C,F3473,'[1]2025年已发货'!$G:$G,I3473,'[1]2025年已发货'!$H:$H,J3473)=0,"未发货",SUMIFS('[1]2025年已发货'!$E:$E,'[1]2025年已发货'!$F:$F,C3473,'[1]2025年已发货'!$C:$C,F3473,'[1]2025年已发货'!$G:$G,I3473,'[1]2025年已发货'!$H:$H,J3473))</f>
        <v>#VALUE!</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46</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e">
        <f>IF(SUMIFS('[1]2025年已发货'!$E:$E,'[1]2025年已发货'!$F:$F,C3474,'[1]2025年已发货'!$C:$C,F3474,'[1]2025年已发货'!$G:$G,I3474,'[1]2025年已发货'!$H:$H,J3474)=0,"未发货",SUMIFS('[1]2025年已发货'!$E:$E,'[1]2025年已发货'!$F:$F,C3474,'[1]2025年已发货'!$C:$C,F3474,'[1]2025年已发货'!$G:$G,I3474,'[1]2025年已发货'!$H:$H,J3474))</f>
        <v>#VALUE!</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46</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e">
        <f>IF(SUMIFS('[1]2025年已发货'!$E:$E,'[1]2025年已发货'!$F:$F,C3475,'[1]2025年已发货'!$C:$C,F3475,'[1]2025年已发货'!$G:$G,I3475,'[1]2025年已发货'!$H:$H,J3475)=0,"未发货",SUMIFS('[1]2025年已发货'!$E:$E,'[1]2025年已发货'!$F:$F,C3475,'[1]2025年已发货'!$C:$C,F3475,'[1]2025年已发货'!$G:$G,I3475,'[1]2025年已发货'!$H:$H,J3475))</f>
        <v>#VALUE!</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46</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e">
        <f>IF(SUMIFS('[1]2025年已发货'!$E:$E,'[1]2025年已发货'!$F:$F,C3476,'[1]2025年已发货'!$C:$C,F3476,'[1]2025年已发货'!$G:$G,I3476,'[1]2025年已发货'!$H:$H,J3476)=0,"未发货",SUMIFS('[1]2025年已发货'!$E:$E,'[1]2025年已发货'!$F:$F,C3476,'[1]2025年已发货'!$C:$C,F3476,'[1]2025年已发货'!$G:$G,I3476,'[1]2025年已发货'!$H:$H,J3476))</f>
        <v>#VALUE!</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e">
        <f>IF(SUMIFS('[1]2025年已发货'!$E:$E,'[1]2025年已发货'!$F:$F,C3477,'[1]2025年已发货'!$C:$C,F3477,'[1]2025年已发货'!$G:$G,I3477,'[1]2025年已发货'!$H:$H,J3477)=0,"未发货",SUMIFS('[1]2025年已发货'!$E:$E,'[1]2025年已发货'!$F:$F,C3477,'[1]2025年已发货'!$C:$C,F3477,'[1]2025年已发货'!$G:$G,I3477,'[1]2025年已发货'!$H:$H,J3477))</f>
        <v>#VALUE!</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e">
        <f>IF(SUMIFS('[1]2025年已发货'!$E:$E,'[1]2025年已发货'!$F:$F,C3478,'[1]2025年已发货'!$C:$C,F3478,'[1]2025年已发货'!$G:$G,I3478,'[1]2025年已发货'!$H:$H,J3478)=0,"未发货",SUMIFS('[1]2025年已发货'!$E:$E,'[1]2025年已发货'!$F:$F,C3478,'[1]2025年已发货'!$C:$C,F3478,'[1]2025年已发货'!$G:$G,I3478,'[1]2025年已发货'!$H:$H,J3478))</f>
        <v>#VALUE!</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e">
        <f>IF(SUMIFS('[1]2025年已发货'!$E:$E,'[1]2025年已发货'!$F:$F,C3479,'[1]2025年已发货'!$C:$C,F3479,'[1]2025年已发货'!$G:$G,I3479,'[1]2025年已发货'!$H:$H,J3479)=0,"未发货",SUMIFS('[1]2025年已发货'!$E:$E,'[1]2025年已发货'!$F:$F,C3479,'[1]2025年已发货'!$C:$C,F3479,'[1]2025年已发货'!$G:$G,I3479,'[1]2025年已发货'!$H:$H,J3479))</f>
        <v>#VALUE!</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e">
        <f>IF(SUMIFS('[1]2025年已发货'!$E:$E,'[1]2025年已发货'!$F:$F,C3480,'[1]2025年已发货'!$C:$C,F3480,'[1]2025年已发货'!$G:$G,I3480,'[1]2025年已发货'!$H:$H,J3480)=0,"未发货",SUMIFS('[1]2025年已发货'!$E:$E,'[1]2025年已发货'!$F:$F,C3480,'[1]2025年已发货'!$C:$C,F3480,'[1]2025年已发货'!$G:$G,I3480,'[1]2025年已发货'!$H:$H,J3480))</f>
        <v>#VALUE!</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45</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e">
        <f>IF(SUMIFS('[1]2025年已发货'!$E:$E,'[1]2025年已发货'!$F:$F,C3481,'[1]2025年已发货'!$C:$C,F3481,'[1]2025年已发货'!$G:$G,I3481,'[1]2025年已发货'!$H:$H,J3481)=0,"未发货",SUMIFS('[1]2025年已发货'!$E:$E,'[1]2025年已发货'!$F:$F,C3481,'[1]2025年已发货'!$C:$C,F3481,'[1]2025年已发货'!$G:$G,I3481,'[1]2025年已发货'!$H:$H,J3481))</f>
        <v>#VALUE!</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45</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t="e">
        <f>IF(SUMIFS('[1]2025年已发货'!$E:$E,'[1]2025年已发货'!$F:$F,C3482,'[1]2025年已发货'!$C:$C,F3482,'[1]2025年已发货'!$G:$G,I3482,'[1]2025年已发货'!$H:$H,J3482)=0,"未发货",SUMIFS('[1]2025年已发货'!$E:$E,'[1]2025年已发货'!$F:$F,C3482,'[1]2025年已发货'!$C:$C,F3482,'[1]2025年已发货'!$G:$G,I3482,'[1]2025年已发货'!$H:$H,J3482))</f>
        <v>#VALUE!</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46</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t="e">
        <f>IF(SUMIFS('[1]2025年已发货'!$E:$E,'[1]2025年已发货'!$F:$F,C3483,'[1]2025年已发货'!$C:$C,F3483,'[1]2025年已发货'!$G:$G,I3483,'[1]2025年已发货'!$H:$H,J3483)=0,"未发货",SUMIFS('[1]2025年已发货'!$E:$E,'[1]2025年已发货'!$F:$F,C3483,'[1]2025年已发货'!$C:$C,F3483,'[1]2025年已发货'!$G:$G,I3483,'[1]2025年已发货'!$H:$H,J3483))</f>
        <v>#VALUE!</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46</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t="e">
        <f>IF(SUMIFS('[1]2025年已发货'!$E:$E,'[1]2025年已发货'!$F:$F,C3484,'[1]2025年已发货'!$C:$C,F3484,'[1]2025年已发货'!$G:$G,I3484,'[1]2025年已发货'!$H:$H,J3484)=0,"未发货",SUMIFS('[1]2025年已发货'!$E:$E,'[1]2025年已发货'!$F:$F,C3484,'[1]2025年已发货'!$C:$C,F3484,'[1]2025年已发货'!$G:$G,I3484,'[1]2025年已发货'!$H:$H,J3484))</f>
        <v>#VALUE!</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46</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t="e">
        <f>IF(SUMIFS('[1]2025年已发货'!$E:$E,'[1]2025年已发货'!$F:$F,C3485,'[1]2025年已发货'!$C:$C,F3485,'[1]2025年已发货'!$G:$G,I3485,'[1]2025年已发货'!$H:$H,J3485)=0,"未发货",SUMIFS('[1]2025年已发货'!$E:$E,'[1]2025年已发货'!$F:$F,C3485,'[1]2025年已发货'!$C:$C,F3485,'[1]2025年已发货'!$G:$G,I3485,'[1]2025年已发货'!$H:$H,J3485))</f>
        <v>#VALUE!</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46</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t="e">
        <f>IF(SUMIFS('[1]2025年已发货'!$E:$E,'[1]2025年已发货'!$F:$F,C3486,'[1]2025年已发货'!$C:$C,F3486,'[1]2025年已发货'!$G:$G,I3486,'[1]2025年已发货'!$H:$H,J3486)=0,"未发货",SUMIFS('[1]2025年已发货'!$E:$E,'[1]2025年已发货'!$F:$F,C3486,'[1]2025年已发货'!$C:$C,F3486,'[1]2025年已发货'!$G:$G,I3486,'[1]2025年已发货'!$H:$H,J3486))</f>
        <v>#VALUE!</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46</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t="e">
        <f>IF(SUMIFS('[1]2025年已发货'!$E:$E,'[1]2025年已发货'!$F:$F,C3487,'[1]2025年已发货'!$C:$C,F3487,'[1]2025年已发货'!$G:$G,I3487,'[1]2025年已发货'!$H:$H,J3487)=0,"未发货",SUMIFS('[1]2025年已发货'!$E:$E,'[1]2025年已发货'!$F:$F,C3487,'[1]2025年已发货'!$C:$C,F3487,'[1]2025年已发货'!$G:$G,I3487,'[1]2025年已发货'!$H:$H,J3487))</f>
        <v>#VALUE!</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46</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e">
        <f>IF(SUMIFS('[1]2025年已发货'!$E:$E,'[1]2025年已发货'!$F:$F,C3488,'[1]2025年已发货'!$C:$C,F3488,'[1]2025年已发货'!$G:$G,I3488,'[1]2025年已发货'!$H:$H,J3488)=0,"未发货",SUMIFS('[1]2025年已发货'!$E:$E,'[1]2025年已发货'!$F:$F,C3488,'[1]2025年已发货'!$C:$C,F3488,'[1]2025年已发货'!$G:$G,I3488,'[1]2025年已发货'!$H:$H,J3488))</f>
        <v>#VALUE!</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45</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t="e">
        <f>IF(SUMIFS('[1]2025年已发货'!$E:$E,'[1]2025年已发货'!$F:$F,C3489,'[1]2025年已发货'!$C:$C,F3489,'[1]2025年已发货'!$G:$G,I3489,'[1]2025年已发货'!$H:$H,J3489)=0,"未发货",SUMIFS('[1]2025年已发货'!$E:$E,'[1]2025年已发货'!$F:$F,C3489,'[1]2025年已发货'!$C:$C,F3489,'[1]2025年已发货'!$G:$G,I3489,'[1]2025年已发货'!$H:$H,J3489))</f>
        <v>#VALUE!</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43</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t="e">
        <f>IF(SUMIFS('[1]2025年已发货'!$E:$E,'[1]2025年已发货'!$F:$F,C3490,'[1]2025年已发货'!$C:$C,F3490,'[1]2025年已发货'!$G:$G,I3490,'[1]2025年已发货'!$H:$H,J3490)=0,"未发货",SUMIFS('[1]2025年已发货'!$E:$E,'[1]2025年已发货'!$F:$F,C3490,'[1]2025年已发货'!$C:$C,F3490,'[1]2025年已发货'!$G:$G,I3490,'[1]2025年已发货'!$H:$H,J3490))</f>
        <v>#VALUE!</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43</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t="e">
        <f>IF(SUMIFS('[1]2025年已发货'!$E:$E,'[1]2025年已发货'!$F:$F,C3491,'[1]2025年已发货'!$C:$C,F3491,'[1]2025年已发货'!$G:$G,I3491,'[1]2025年已发货'!$H:$H,J3491)=0,"未发货",SUMIFS('[1]2025年已发货'!$E:$E,'[1]2025年已发货'!$F:$F,C3491,'[1]2025年已发货'!$C:$C,F3491,'[1]2025年已发货'!$G:$G,I3491,'[1]2025年已发货'!$H:$H,J3491))</f>
        <v>#VALUE!</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43</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e">
        <f>IF(SUMIFS('[1]2025年已发货'!$E:$E,'[1]2025年已发货'!$F:$F,C3492,'[1]2025年已发货'!$C:$C,F3492,'[1]2025年已发货'!$G:$G,I3492,'[1]2025年已发货'!$H:$H,J3492)=0,"未发货",SUMIFS('[1]2025年已发货'!$E:$E,'[1]2025年已发货'!$F:$F,C3492,'[1]2025年已发货'!$C:$C,F3492,'[1]2025年已发货'!$G:$G,I3492,'[1]2025年已发货'!$H:$H,J3492))</f>
        <v>#VALUE!</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43</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t="e">
        <f>IF(SUMIFS('[1]2025年已发货'!$E:$E,'[1]2025年已发货'!$F:$F,C3493,'[1]2025年已发货'!$C:$C,F3493,'[1]2025年已发货'!$G:$G,I3493,'[1]2025年已发货'!$H:$H,J3493)=0,"未发货",SUMIFS('[1]2025年已发货'!$E:$E,'[1]2025年已发货'!$F:$F,C3493,'[1]2025年已发货'!$C:$C,F3493,'[1]2025年已发货'!$G:$G,I3493,'[1]2025年已发货'!$H:$H,J3493))</f>
        <v>#VALUE!</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43</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e">
        <f>IF(SUMIFS('[1]2025年已发货'!$E:$E,'[1]2025年已发货'!$F:$F,C3494,'[1]2025年已发货'!$C:$C,F3494,'[1]2025年已发货'!$G:$G,I3494,'[1]2025年已发货'!$H:$H,J3494)=0,"未发货",SUMIFS('[1]2025年已发货'!$E:$E,'[1]2025年已发货'!$F:$F,C3494,'[1]2025年已发货'!$C:$C,F3494,'[1]2025年已发货'!$G:$G,I3494,'[1]2025年已发货'!$H:$H,J3494))</f>
        <v>#VALUE!</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43</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t="e">
        <f>IF(SUMIFS('[1]2025年已发货'!$E:$E,'[1]2025年已发货'!$F:$F,C3495,'[1]2025年已发货'!$C:$C,F3495,'[1]2025年已发货'!$G:$G,I3495,'[1]2025年已发货'!$H:$H,J3495)=0,"未发货",SUMIFS('[1]2025年已发货'!$E:$E,'[1]2025年已发货'!$F:$F,C3495,'[1]2025年已发货'!$C:$C,F3495,'[1]2025年已发货'!$G:$G,I3495,'[1]2025年已发货'!$H:$H,J3495))</f>
        <v>#VALUE!</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43</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t="e">
        <f>IF(SUMIFS('[1]2025年已发货'!$E:$E,'[1]2025年已发货'!$F:$F,C3496,'[1]2025年已发货'!$C:$C,F3496,'[1]2025年已发货'!$G:$G,I3496,'[1]2025年已发货'!$H:$H,J3496)=0,"未发货",SUMIFS('[1]2025年已发货'!$E:$E,'[1]2025年已发货'!$F:$F,C3496,'[1]2025年已发货'!$C:$C,F3496,'[1]2025年已发货'!$G:$G,I3496,'[1]2025年已发货'!$H:$H,J3496))</f>
        <v>#VALUE!</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43</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t="e">
        <f>IF(SUMIFS('[1]2025年已发货'!$E:$E,'[1]2025年已发货'!$F:$F,C3497,'[1]2025年已发货'!$C:$C,F3497,'[1]2025年已发货'!$G:$G,I3497,'[1]2025年已发货'!$H:$H,J3497)=0,"未发货",SUMIFS('[1]2025年已发货'!$E:$E,'[1]2025年已发货'!$F:$F,C3497,'[1]2025年已发货'!$C:$C,F3497,'[1]2025年已发货'!$G:$G,I3497,'[1]2025年已发货'!$H:$H,J3497))</f>
        <v>#VALUE!</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43</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t="e">
        <f>IF(SUMIFS('[1]2025年已发货'!$E:$E,'[1]2025年已发货'!$F:$F,C3498,'[1]2025年已发货'!$C:$C,F3498,'[1]2025年已发货'!$G:$G,I3498,'[1]2025年已发货'!$H:$H,J3498)=0,"未发货",SUMIFS('[1]2025年已发货'!$E:$E,'[1]2025年已发货'!$F:$F,C3498,'[1]2025年已发货'!$C:$C,F3498,'[1]2025年已发货'!$G:$G,I3498,'[1]2025年已发货'!$H:$H,J3498))</f>
        <v>#VALUE!</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43</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t="e">
        <f>IF(SUMIFS('[1]2025年已发货'!$E:$E,'[1]2025年已发货'!$F:$F,C3499,'[1]2025年已发货'!$C:$C,F3499,'[1]2025年已发货'!$G:$G,I3499,'[1]2025年已发货'!$H:$H,J3499)=0,"未发货",SUMIFS('[1]2025年已发货'!$E:$E,'[1]2025年已发货'!$F:$F,C3499,'[1]2025年已发货'!$C:$C,F3499,'[1]2025年已发货'!$G:$G,I3499,'[1]2025年已发货'!$H:$H,J3499))</f>
        <v>#VALUE!</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43</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t="e">
        <f>IF(SUMIFS('[1]2025年已发货'!$E:$E,'[1]2025年已发货'!$F:$F,C3500,'[1]2025年已发货'!$C:$C,F3500,'[1]2025年已发货'!$G:$G,I3500,'[1]2025年已发货'!$H:$H,J3500)=0,"未发货",SUMIFS('[1]2025年已发货'!$E:$E,'[1]2025年已发货'!$F:$F,C3500,'[1]2025年已发货'!$C:$C,F3500,'[1]2025年已发货'!$G:$G,I3500,'[1]2025年已发货'!$H:$H,J3500))</f>
        <v>#VALUE!</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43</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e">
        <f>IF(SUMIFS('[1]2025年已发货'!$E:$E,'[1]2025年已发货'!$F:$F,C3501,'[1]2025年已发货'!$C:$C,F3501,'[1]2025年已发货'!$G:$G,I3501,'[1]2025年已发货'!$H:$H,J3501)=0,"未发货",SUMIFS('[1]2025年已发货'!$E:$E,'[1]2025年已发货'!$F:$F,C3501,'[1]2025年已发货'!$C:$C,F3501,'[1]2025年已发货'!$G:$G,I3501,'[1]2025年已发货'!$H:$H,J3501))</f>
        <v>#VALUE!</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43</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t="e">
        <f>IF(SUMIFS('[1]2025年已发货'!$E:$E,'[1]2025年已发货'!$F:$F,C3502,'[1]2025年已发货'!$C:$C,F3502,'[1]2025年已发货'!$G:$G,I3502,'[1]2025年已发货'!$H:$H,J3502)=0,"未发货",SUMIFS('[1]2025年已发货'!$E:$E,'[1]2025年已发货'!$F:$F,C3502,'[1]2025年已发货'!$C:$C,F3502,'[1]2025年已发货'!$G:$G,I3502,'[1]2025年已发货'!$H:$H,J3502))</f>
        <v>#VALUE!</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43</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e">
        <f>IF(SUMIFS('[1]2025年已发货'!$E:$E,'[1]2025年已发货'!$F:$F,C3503,'[1]2025年已发货'!$C:$C,F3503,'[1]2025年已发货'!$G:$G,I3503,'[1]2025年已发货'!$H:$H,J3503)=0,"未发货",SUMIFS('[1]2025年已发货'!$E:$E,'[1]2025年已发货'!$F:$F,C3503,'[1]2025年已发货'!$C:$C,F3503,'[1]2025年已发货'!$G:$G,I3503,'[1]2025年已发货'!$H:$H,J3503))</f>
        <v>#VALUE!</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43</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e">
        <f>IF(SUMIFS('[1]2025年已发货'!$E:$E,'[1]2025年已发货'!$F:$F,C3504,'[1]2025年已发货'!$C:$C,F3504,'[1]2025年已发货'!$G:$G,I3504,'[1]2025年已发货'!$H:$H,J3504)=0,"未发货",SUMIFS('[1]2025年已发货'!$E:$E,'[1]2025年已发货'!$F:$F,C3504,'[1]2025年已发货'!$C:$C,F3504,'[1]2025年已发货'!$G:$G,I3504,'[1]2025年已发货'!$H:$H,J3504))</f>
        <v>#VALUE!</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e">
        <f>IF(SUMIFS('[1]2025年已发货'!$E:$E,'[1]2025年已发货'!$F:$F,C3505,'[1]2025年已发货'!$C:$C,F3505,'[1]2025年已发货'!$G:$G,I3505,'[1]2025年已发货'!$H:$H,J3505)=0,"未发货",SUMIFS('[1]2025年已发货'!$E:$E,'[1]2025年已发货'!$F:$F,C3505,'[1]2025年已发货'!$C:$C,F3505,'[1]2025年已发货'!$G:$G,I3505,'[1]2025年已发货'!$H:$H,J3505))</f>
        <v>#VALUE!</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e">
        <f>IF(SUMIFS('[1]2025年已发货'!$E:$E,'[1]2025年已发货'!$F:$F,C3506,'[1]2025年已发货'!$C:$C,F3506,'[1]2025年已发货'!$G:$G,I3506,'[1]2025年已发货'!$H:$H,J3506)=0,"未发货",SUMIFS('[1]2025年已发货'!$E:$E,'[1]2025年已发货'!$F:$F,C3506,'[1]2025年已发货'!$C:$C,F3506,'[1]2025年已发货'!$G:$G,I3506,'[1]2025年已发货'!$H:$H,J3506))</f>
        <v>#VALUE!</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e">
        <f>IF(SUMIFS('[1]2025年已发货'!$E:$E,'[1]2025年已发货'!$F:$F,C3507,'[1]2025年已发货'!$C:$C,F3507,'[1]2025年已发货'!$G:$G,I3507,'[1]2025年已发货'!$H:$H,J3507)=0,"未发货",SUMIFS('[1]2025年已发货'!$E:$E,'[1]2025年已发货'!$F:$F,C3507,'[1]2025年已发货'!$C:$C,F3507,'[1]2025年已发货'!$G:$G,I3507,'[1]2025年已发货'!$H:$H,J3507))</f>
        <v>#VALUE!</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e">
        <f>IF(SUMIFS('[1]2025年已发货'!$E:$E,'[1]2025年已发货'!$F:$F,C3508,'[1]2025年已发货'!$C:$C,F3508,'[1]2025年已发货'!$G:$G,I3508,'[1]2025年已发货'!$H:$H,J3508)=0,"未发货",SUMIFS('[1]2025年已发货'!$E:$E,'[1]2025年已发货'!$F:$F,C3508,'[1]2025年已发货'!$C:$C,F3508,'[1]2025年已发货'!$G:$G,I3508,'[1]2025年已发货'!$H:$H,J3508))</f>
        <v>#VALUE!</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e">
        <f>IF(SUMIFS('[1]2025年已发货'!$E:$E,'[1]2025年已发货'!$F:$F,C3509,'[1]2025年已发货'!$C:$C,F3509,'[1]2025年已发货'!$G:$G,I3509,'[1]2025年已发货'!$H:$H,J3509)=0,"未发货",SUMIFS('[1]2025年已发货'!$E:$E,'[1]2025年已发货'!$F:$F,C3509,'[1]2025年已发货'!$C:$C,F3509,'[1]2025年已发货'!$G:$G,I3509,'[1]2025年已发货'!$H:$H,J3509))</f>
        <v>#VALUE!</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e">
        <f>IF(SUMIFS('[1]2025年已发货'!$E:$E,'[1]2025年已发货'!$F:$F,C3510,'[1]2025年已发货'!$C:$C,F3510,'[1]2025年已发货'!$G:$G,I3510,'[1]2025年已发货'!$H:$H,J3510)=0,"未发货",SUMIFS('[1]2025年已发货'!$E:$E,'[1]2025年已发货'!$F:$F,C3510,'[1]2025年已发货'!$C:$C,F3510,'[1]2025年已发货'!$G:$G,I3510,'[1]2025年已发货'!$H:$H,J3510))</f>
        <v>#VALUE!</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e">
        <f>IF(SUMIFS('[1]2025年已发货'!$E:$E,'[1]2025年已发货'!$F:$F,C3511,'[1]2025年已发货'!$C:$C,F3511,'[1]2025年已发货'!$G:$G,I3511,'[1]2025年已发货'!$H:$H,J3511)=0,"未发货",SUMIFS('[1]2025年已发货'!$E:$E,'[1]2025年已发货'!$F:$F,C3511,'[1]2025年已发货'!$C:$C,F3511,'[1]2025年已发货'!$G:$G,I3511,'[1]2025年已发货'!$H:$H,J3511))</f>
        <v>#VALUE!</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e">
        <f>IF(SUMIFS('[1]2025年已发货'!$E:$E,'[1]2025年已发货'!$F:$F,C3512,'[1]2025年已发货'!$C:$C,F3512,'[1]2025年已发货'!$G:$G,I3512,'[1]2025年已发货'!$H:$H,J3512)=0,"未发货",SUMIFS('[1]2025年已发货'!$E:$E,'[1]2025年已发货'!$F:$F,C3512,'[1]2025年已发货'!$C:$C,F3512,'[1]2025年已发货'!$G:$G,I3512,'[1]2025年已发货'!$H:$H,J3512))</f>
        <v>#VALUE!</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e">
        <f>IF(SUMIFS('[1]2025年已发货'!$E:$E,'[1]2025年已发货'!$F:$F,C3513,'[1]2025年已发货'!$C:$C,F3513,'[1]2025年已发货'!$G:$G,I3513,'[1]2025年已发货'!$H:$H,J3513)=0,"未发货",SUMIFS('[1]2025年已发货'!$E:$E,'[1]2025年已发货'!$F:$F,C3513,'[1]2025年已发货'!$C:$C,F3513,'[1]2025年已发货'!$G:$G,I3513,'[1]2025年已发货'!$H:$H,J3513))</f>
        <v>#VALUE!</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t="e">
        <f>IF(SUMIFS('[1]2025年已发货'!$E:$E,'[1]2025年已发货'!$F:$F,C3514,'[1]2025年已发货'!$C:$C,F3514,'[1]2025年已发货'!$G:$G,I3514,'[1]2025年已发货'!$H:$H,J3514)=0,"未发货",SUMIFS('[1]2025年已发货'!$E:$E,'[1]2025年已发货'!$F:$F,C3514,'[1]2025年已发货'!$C:$C,F3514,'[1]2025年已发货'!$G:$G,I3514,'[1]2025年已发货'!$H:$H,J3514))</f>
        <v>#VALUE!</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e">
        <f>IF(SUMIFS('[1]2025年已发货'!$E:$E,'[1]2025年已发货'!$F:$F,C3515,'[1]2025年已发货'!$C:$C,F3515,'[1]2025年已发货'!$G:$G,I3515,'[1]2025年已发货'!$H:$H,J3515)=0,"未发货",SUMIFS('[1]2025年已发货'!$E:$E,'[1]2025年已发货'!$F:$F,C3515,'[1]2025年已发货'!$C:$C,F3515,'[1]2025年已发货'!$G:$G,I3515,'[1]2025年已发货'!$H:$H,J3515))</f>
        <v>#VALUE!</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e">
        <f>IF(SUMIFS('[1]2025年已发货'!$E:$E,'[1]2025年已发货'!$F:$F,C3516,'[1]2025年已发货'!$C:$C,F3516,'[1]2025年已发货'!$G:$G,I3516,'[1]2025年已发货'!$H:$H,J3516)=0,"未发货",SUMIFS('[1]2025年已发货'!$E:$E,'[1]2025年已发货'!$F:$F,C3516,'[1]2025年已发货'!$C:$C,F3516,'[1]2025年已发货'!$G:$G,I3516,'[1]2025年已发货'!$H:$H,J3516))</f>
        <v>#VALUE!</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e">
        <f>IF(SUMIFS('[1]2025年已发货'!$E:$E,'[1]2025年已发货'!$F:$F,C3517,'[1]2025年已发货'!$C:$C,F3517,'[1]2025年已发货'!$G:$G,I3517,'[1]2025年已发货'!$H:$H,J3517)=0,"未发货",SUMIFS('[1]2025年已发货'!$E:$E,'[1]2025年已发货'!$F:$F,C3517,'[1]2025年已发货'!$C:$C,F3517,'[1]2025年已发货'!$G:$G,I3517,'[1]2025年已发货'!$H:$H,J3517))</f>
        <v>#VALUE!</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t="e">
        <f>IF(SUMIFS('[1]2025年已发货'!$E:$E,'[1]2025年已发货'!$F:$F,C3518,'[1]2025年已发货'!$C:$C,F3518,'[1]2025年已发货'!$G:$G,I3518,'[1]2025年已发货'!$H:$H,J3518)=0,"未发货",SUMIFS('[1]2025年已发货'!$E:$E,'[1]2025年已发货'!$F:$F,C3518,'[1]2025年已发货'!$C:$C,F3518,'[1]2025年已发货'!$G:$G,I3518,'[1]2025年已发货'!$H:$H,J3518))</f>
        <v>#VALUE!</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e">
        <f>IF(SUMIFS('[1]2025年已发货'!$E:$E,'[1]2025年已发货'!$F:$F,C3519,'[1]2025年已发货'!$C:$C,F3519,'[1]2025年已发货'!$G:$G,I3519,'[1]2025年已发货'!$H:$H,J3519)=0,"未发货",SUMIFS('[1]2025年已发货'!$E:$E,'[1]2025年已发货'!$F:$F,C3519,'[1]2025年已发货'!$C:$C,F3519,'[1]2025年已发货'!$G:$G,I3519,'[1]2025年已发货'!$H:$H,J3519))</f>
        <v>#VALUE!</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t="e">
        <f>IF(SUMIFS('[1]2025年已发货'!$E:$E,'[1]2025年已发货'!$F:$F,C3520,'[1]2025年已发货'!$C:$C,F3520,'[1]2025年已发货'!$G:$G,I3520,'[1]2025年已发货'!$H:$H,J3520)=0,"未发货",SUMIFS('[1]2025年已发货'!$E:$E,'[1]2025年已发货'!$F:$F,C3520,'[1]2025年已发货'!$C:$C,F3520,'[1]2025年已发货'!$G:$G,I3520,'[1]2025年已发货'!$H:$H,J3520))</f>
        <v>#VALUE!</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e">
        <f>IF(SUMIFS('[1]2025年已发货'!$E:$E,'[1]2025年已发货'!$F:$F,C3521,'[1]2025年已发货'!$C:$C,F3521,'[1]2025年已发货'!$G:$G,I3521,'[1]2025年已发货'!$H:$H,J3521)=0,"未发货",SUMIFS('[1]2025年已发货'!$E:$E,'[1]2025年已发货'!$F:$F,C3521,'[1]2025年已发货'!$C:$C,F3521,'[1]2025年已发货'!$G:$G,I3521,'[1]2025年已发货'!$H:$H,J3521))</f>
        <v>#VALUE!</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t="e">
        <f>IF(SUMIFS('[1]2025年已发货'!$E:$E,'[1]2025年已发货'!$F:$F,C3522,'[1]2025年已发货'!$C:$C,F3522,'[1]2025年已发货'!$G:$G,I3522,'[1]2025年已发货'!$H:$H,J3522)=0,"未发货",SUMIFS('[1]2025年已发货'!$E:$E,'[1]2025年已发货'!$F:$F,C3522,'[1]2025年已发货'!$C:$C,F3522,'[1]2025年已发货'!$G:$G,I3522,'[1]2025年已发货'!$H:$H,J3522))</f>
        <v>#VALUE!</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e">
        <f>IF(SUMIFS('[1]2025年已发货'!$E:$E,'[1]2025年已发货'!$F:$F,C3523,'[1]2025年已发货'!$C:$C,F3523,'[1]2025年已发货'!$G:$G,I3523,'[1]2025年已发货'!$H:$H,J3523)=0,"未发货",SUMIFS('[1]2025年已发货'!$E:$E,'[1]2025年已发货'!$F:$F,C3523,'[1]2025年已发货'!$C:$C,F3523,'[1]2025年已发货'!$G:$G,I3523,'[1]2025年已发货'!$H:$H,J3523))</f>
        <v>#VALUE!</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t="e">
        <f>IF(SUMIFS('[1]2025年已发货'!$E:$E,'[1]2025年已发货'!$F:$F,C3524,'[1]2025年已发货'!$C:$C,F3524,'[1]2025年已发货'!$G:$G,I3524,'[1]2025年已发货'!$H:$H,J3524)=0,"未发货",SUMIFS('[1]2025年已发货'!$E:$E,'[1]2025年已发货'!$F:$F,C3524,'[1]2025年已发货'!$C:$C,F3524,'[1]2025年已发货'!$G:$G,I3524,'[1]2025年已发货'!$H:$H,J3524))</f>
        <v>#VALUE!</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t="e">
        <f>IF(SUMIFS('[1]2025年已发货'!$E:$E,'[1]2025年已发货'!$F:$F,C3525,'[1]2025年已发货'!$C:$C,F3525,'[1]2025年已发货'!$G:$G,I3525,'[1]2025年已发货'!$H:$H,J3525)=0,"未发货",SUMIFS('[1]2025年已发货'!$E:$E,'[1]2025年已发货'!$F:$F,C3525,'[1]2025年已发货'!$C:$C,F3525,'[1]2025年已发货'!$G:$G,I3525,'[1]2025年已发货'!$H:$H,J3525))</f>
        <v>#VALUE!</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e">
        <f>IF(SUMIFS('[1]2025年已发货'!$E:$E,'[1]2025年已发货'!$F:$F,C3526,'[1]2025年已发货'!$C:$C,F3526,'[1]2025年已发货'!$G:$G,I3526,'[1]2025年已发货'!$H:$H,J3526)=0,"未发货",SUMIFS('[1]2025年已发货'!$E:$E,'[1]2025年已发货'!$F:$F,C3526,'[1]2025年已发货'!$C:$C,F3526,'[1]2025年已发货'!$G:$G,I3526,'[1]2025年已发货'!$H:$H,J3526))</f>
        <v>#VALUE!</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t="e">
        <f>IF(SUMIFS('[1]2025年已发货'!$E:$E,'[1]2025年已发货'!$F:$F,C3527,'[1]2025年已发货'!$C:$C,F3527,'[1]2025年已发货'!$G:$G,I3527,'[1]2025年已发货'!$H:$H,J3527)=0,"未发货",SUMIFS('[1]2025年已发货'!$E:$E,'[1]2025年已发货'!$F:$F,C3527,'[1]2025年已发货'!$C:$C,F3527,'[1]2025年已发货'!$G:$G,I3527,'[1]2025年已发货'!$H:$H,J3527))</f>
        <v>#VALUE!</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t="e">
        <f>IF(SUMIFS('[1]2025年已发货'!$E:$E,'[1]2025年已发货'!$F:$F,C3528,'[1]2025年已发货'!$C:$C,F3528,'[1]2025年已发货'!$G:$G,I3528,'[1]2025年已发货'!$H:$H,J3528)=0,"未发货",SUMIFS('[1]2025年已发货'!$E:$E,'[1]2025年已发货'!$F:$F,C3528,'[1]2025年已发货'!$C:$C,F3528,'[1]2025年已发货'!$G:$G,I3528,'[1]2025年已发货'!$H:$H,J3528))</f>
        <v>#VALUE!</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46</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t="e">
        <f>IF(SUMIFS('[1]2025年已发货'!$E:$E,'[1]2025年已发货'!$F:$F,C3529,'[1]2025年已发货'!$C:$C,F3529,'[1]2025年已发货'!$G:$G,I3529,'[1]2025年已发货'!$H:$H,J3529)=0,"未发货",SUMIFS('[1]2025年已发货'!$E:$E,'[1]2025年已发货'!$F:$F,C3529,'[1]2025年已发货'!$C:$C,F3529,'[1]2025年已发货'!$G:$G,I3529,'[1]2025年已发货'!$H:$H,J3529))</f>
        <v>#VALUE!</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46</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e">
        <f>IF(SUMIFS('[1]2025年已发货'!$E:$E,'[1]2025年已发货'!$F:$F,C3530,'[1]2025年已发货'!$C:$C,F3530,'[1]2025年已发货'!$G:$G,I3530,'[1]2025年已发货'!$H:$H,J3530)=0,"未发货",SUMIFS('[1]2025年已发货'!$E:$E,'[1]2025年已发货'!$F:$F,C3530,'[1]2025年已发货'!$C:$C,F3530,'[1]2025年已发货'!$G:$G,I3530,'[1]2025年已发货'!$H:$H,J3530))</f>
        <v>#VALUE!</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46</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e">
        <f>IF(SUMIFS('[1]2025年已发货'!$E:$E,'[1]2025年已发货'!$F:$F,C3531,'[1]2025年已发货'!$C:$C,F3531,'[1]2025年已发货'!$G:$G,I3531,'[1]2025年已发货'!$H:$H,J3531)=0,"未发货",SUMIFS('[1]2025年已发货'!$E:$E,'[1]2025年已发货'!$F:$F,C3531,'[1]2025年已发货'!$C:$C,F3531,'[1]2025年已发货'!$G:$G,I3531,'[1]2025年已发货'!$H:$H,J3531))</f>
        <v>#VALUE!</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46</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t="e">
        <f>IF(SUMIFS('[1]2025年已发货'!$E:$E,'[1]2025年已发货'!$F:$F,C3532,'[1]2025年已发货'!$C:$C,F3532,'[1]2025年已发货'!$G:$G,I3532,'[1]2025年已发货'!$H:$H,J3532)=0,"未发货",SUMIFS('[1]2025年已发货'!$E:$E,'[1]2025年已发货'!$F:$F,C3532,'[1]2025年已发货'!$C:$C,F3532,'[1]2025年已发货'!$G:$G,I3532,'[1]2025年已发货'!$H:$H,J3532))</f>
        <v>#VALUE!</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46</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t="e">
        <f>IF(SUMIFS('[1]2025年已发货'!$E:$E,'[1]2025年已发货'!$F:$F,C3533,'[1]2025年已发货'!$C:$C,F3533,'[1]2025年已发货'!$G:$G,I3533,'[1]2025年已发货'!$H:$H,J3533)=0,"未发货",SUMIFS('[1]2025年已发货'!$E:$E,'[1]2025年已发货'!$F:$F,C3533,'[1]2025年已发货'!$C:$C,F3533,'[1]2025年已发货'!$G:$G,I3533,'[1]2025年已发货'!$H:$H,J3533))</f>
        <v>#VALUE!</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46</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e">
        <f>IF(SUMIFS('[1]2025年已发货'!$E:$E,'[1]2025年已发货'!$F:$F,C3534,'[1]2025年已发货'!$C:$C,F3534,'[1]2025年已发货'!$G:$G,I3534,'[1]2025年已发货'!$H:$H,J3534)=0,"未发货",SUMIFS('[1]2025年已发货'!$E:$E,'[1]2025年已发货'!$F:$F,C3534,'[1]2025年已发货'!$C:$C,F3534,'[1]2025年已发货'!$G:$G,I3534,'[1]2025年已发货'!$H:$H,J3534))</f>
        <v>#VALUE!</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46</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e">
        <f>IF(SUMIFS('[1]2025年已发货'!$E:$E,'[1]2025年已发货'!$F:$F,C3535,'[1]2025年已发货'!$C:$C,F3535,'[1]2025年已发货'!$G:$G,I3535,'[1]2025年已发货'!$H:$H,J3535)=0,"未发货",SUMIFS('[1]2025年已发货'!$E:$E,'[1]2025年已发货'!$F:$F,C3535,'[1]2025年已发货'!$C:$C,F3535,'[1]2025年已发货'!$G:$G,I3535,'[1]2025年已发货'!$H:$H,J3535))</f>
        <v>#VALUE!</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46</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e">
        <f>IF(SUMIFS('[1]2025年已发货'!$E:$E,'[1]2025年已发货'!$F:$F,C3536,'[1]2025年已发货'!$C:$C,F3536,'[1]2025年已发货'!$G:$G,I3536,'[1]2025年已发货'!$H:$H,J3536)=0,"未发货",SUMIFS('[1]2025年已发货'!$E:$E,'[1]2025年已发货'!$F:$F,C3536,'[1]2025年已发货'!$C:$C,F3536,'[1]2025年已发货'!$G:$G,I3536,'[1]2025年已发货'!$H:$H,J3536))</f>
        <v>#VALUE!</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46</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e">
        <f>IF(SUMIFS('[1]2025年已发货'!$E:$E,'[1]2025年已发货'!$F:$F,C3537,'[1]2025年已发货'!$C:$C,F3537,'[1]2025年已发货'!$G:$G,I3537,'[1]2025年已发货'!$H:$H,J3537)=0,"未发货",SUMIFS('[1]2025年已发货'!$E:$E,'[1]2025年已发货'!$F:$F,C3537,'[1]2025年已发货'!$C:$C,F3537,'[1]2025年已发货'!$G:$G,I3537,'[1]2025年已发货'!$H:$H,J3537))</f>
        <v>#VALUE!</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46</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t="e">
        <f>IF(SUMIFS('[1]2025年已发货'!$E:$E,'[1]2025年已发货'!$F:$F,C3538,'[1]2025年已发货'!$C:$C,F3538,'[1]2025年已发货'!$G:$G,I3538,'[1]2025年已发货'!$H:$H,J3538)=0,"未发货",SUMIFS('[1]2025年已发货'!$E:$E,'[1]2025年已发货'!$F:$F,C3538,'[1]2025年已发货'!$C:$C,F3538,'[1]2025年已发货'!$G:$G,I3538,'[1]2025年已发货'!$H:$H,J3538))</f>
        <v>#VALUE!</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45</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t="e">
        <f>IF(SUMIFS('[1]2025年已发货'!$E:$E,'[1]2025年已发货'!$F:$F,C3539,'[1]2025年已发货'!$C:$C,F3539,'[1]2025年已发货'!$G:$G,I3539,'[1]2025年已发货'!$H:$H,J3539)=0,"未发货",SUMIFS('[1]2025年已发货'!$E:$E,'[1]2025年已发货'!$F:$F,C3539,'[1]2025年已发货'!$C:$C,F3539,'[1]2025年已发货'!$G:$G,I3539,'[1]2025年已发货'!$H:$H,J3539))</f>
        <v>#VALUE!</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45</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e">
        <f>IF(SUMIFS('[1]2025年已发货'!$E:$E,'[1]2025年已发货'!$F:$F,C3540,'[1]2025年已发货'!$C:$C,F3540,'[1]2025年已发货'!$G:$G,I3540,'[1]2025年已发货'!$H:$H,J3540)=0,"未发货",SUMIFS('[1]2025年已发货'!$E:$E,'[1]2025年已发货'!$F:$F,C3540,'[1]2025年已发货'!$C:$C,F3540,'[1]2025年已发货'!$G:$G,I3540,'[1]2025年已发货'!$H:$H,J3540))</f>
        <v>#VALUE!</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45</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e">
        <f>IF(SUMIFS('[1]2025年已发货'!$E:$E,'[1]2025年已发货'!$F:$F,C3542,'[1]2025年已发货'!$C:$C,F3542,'[1]2025年已发货'!$G:$G,I3542,'[1]2025年已发货'!$H:$H,J3542)=0,"未发货",SUMIFS('[1]2025年已发货'!$E:$E,'[1]2025年已发货'!$F:$F,C3542,'[1]2025年已发货'!$C:$C,F3542,'[1]2025年已发货'!$G:$G,I3542,'[1]2025年已发货'!$H:$H,J3542))</f>
        <v>#VALUE!</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43</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e">
        <f>IF(SUMIFS('[1]2025年已发货'!$E:$E,'[1]2025年已发货'!$F:$F,C3543,'[1]2025年已发货'!$C:$C,F3543,'[1]2025年已发货'!$G:$G,I3543,'[1]2025年已发货'!$H:$H,J3543)=0,"未发货",SUMIFS('[1]2025年已发货'!$E:$E,'[1]2025年已发货'!$F:$F,C3543,'[1]2025年已发货'!$C:$C,F3543,'[1]2025年已发货'!$G:$G,I3543,'[1]2025年已发货'!$H:$H,J3543))</f>
        <v>#VALUE!</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43</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e">
        <f>IF(SUMIFS('[1]2025年已发货'!$E:$E,'[1]2025年已发货'!$F:$F,C3544,'[1]2025年已发货'!$C:$C,F3544,'[1]2025年已发货'!$G:$G,I3544,'[1]2025年已发货'!$H:$H,J3544)=0,"未发货",SUMIFS('[1]2025年已发货'!$E:$E,'[1]2025年已发货'!$F:$F,C3544,'[1]2025年已发货'!$C:$C,F3544,'[1]2025年已发货'!$G:$G,I3544,'[1]2025年已发货'!$H:$H,J3544))</f>
        <v>#VALUE!</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43</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e">
        <f>IF(SUMIFS('[1]2025年已发货'!$E:$E,'[1]2025年已发货'!$F:$F,C3545,'[1]2025年已发货'!$C:$C,F3545,'[1]2025年已发货'!$G:$G,I3545,'[1]2025年已发货'!$H:$H,J3545)=0,"未发货",SUMIFS('[1]2025年已发货'!$E:$E,'[1]2025年已发货'!$F:$F,C3545,'[1]2025年已发货'!$C:$C,F3545,'[1]2025年已发货'!$G:$G,I3545,'[1]2025年已发货'!$H:$H,J3545))</f>
        <v>#VALUE!</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43</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e">
        <f>IF(SUMIFS('[1]2025年已发货'!$E:$E,'[1]2025年已发货'!$F:$F,C3546,'[1]2025年已发货'!$C:$C,F3546,'[1]2025年已发货'!$G:$G,I3546,'[1]2025年已发货'!$H:$H,J3546)=0,"未发货",SUMIFS('[1]2025年已发货'!$E:$E,'[1]2025年已发货'!$F:$F,C3546,'[1]2025年已发货'!$C:$C,F3546,'[1]2025年已发货'!$G:$G,I3546,'[1]2025年已发货'!$H:$H,J3546))</f>
        <v>#VALUE!</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43</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e">
        <f>IF(SUMIFS('[1]2025年已发货'!$E:$E,'[1]2025年已发货'!$F:$F,C3547,'[1]2025年已发货'!$C:$C,F3547,'[1]2025年已发货'!$G:$G,I3547,'[1]2025年已发货'!$H:$H,J3547)=0,"未发货",SUMIFS('[1]2025年已发货'!$E:$E,'[1]2025年已发货'!$F:$F,C3547,'[1]2025年已发货'!$C:$C,F3547,'[1]2025年已发货'!$G:$G,I3547,'[1]2025年已发货'!$H:$H,J3547))</f>
        <v>#VALUE!</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43</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t="e">
        <f>IF(SUMIFS('[1]2025年已发货'!$E:$E,'[1]2025年已发货'!$F:$F,C3548,'[1]2025年已发货'!$C:$C,F3548,'[1]2025年已发货'!$G:$G,I3548,'[1]2025年已发货'!$H:$H,J3548)=0,"未发货",SUMIFS('[1]2025年已发货'!$E:$E,'[1]2025年已发货'!$F:$F,C3548,'[1]2025年已发货'!$C:$C,F3548,'[1]2025年已发货'!$G:$G,I3548,'[1]2025年已发货'!$H:$H,J3548))</f>
        <v>#VALUE!</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43</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t="e">
        <f>IF(SUMIFS('[1]2025年已发货'!$E:$E,'[1]2025年已发货'!$F:$F,C3549,'[1]2025年已发货'!$C:$C,F3549,'[1]2025年已发货'!$G:$G,I3549,'[1]2025年已发货'!$H:$H,J3549)=0,"未发货",SUMIFS('[1]2025年已发货'!$E:$E,'[1]2025年已发货'!$F:$F,C3549,'[1]2025年已发货'!$C:$C,F3549,'[1]2025年已发货'!$G:$G,I3549,'[1]2025年已发货'!$H:$H,J3549))</f>
        <v>#VALUE!</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43</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t="e">
        <f>IF(SUMIFS('[1]2025年已发货'!$E:$E,'[1]2025年已发货'!$F:$F,C3550,'[1]2025年已发货'!$C:$C,F3550,'[1]2025年已发货'!$G:$G,I3550,'[1]2025年已发货'!$H:$H,J3550)=0,"未发货",SUMIFS('[1]2025年已发货'!$E:$E,'[1]2025年已发货'!$F:$F,C3550,'[1]2025年已发货'!$C:$C,F3550,'[1]2025年已发货'!$G:$G,I3550,'[1]2025年已发货'!$H:$H,J3550))</f>
        <v>#VALUE!</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43</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e">
        <f>IF(SUMIFS('[1]2025年已发货'!$E:$E,'[1]2025年已发货'!$F:$F,C3551,'[1]2025年已发货'!$C:$C,F3551,'[1]2025年已发货'!$G:$G,I3551,'[1]2025年已发货'!$H:$H,J3551)=0,"未发货",SUMIFS('[1]2025年已发货'!$E:$E,'[1]2025年已发货'!$F:$F,C3551,'[1]2025年已发货'!$C:$C,F3551,'[1]2025年已发货'!$G:$G,I3551,'[1]2025年已发货'!$H:$H,J3551))</f>
        <v>#VALUE!</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44</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e">
        <f>IF(SUMIFS('[1]2025年已发货'!$E:$E,'[1]2025年已发货'!$F:$F,C3552,'[1]2025年已发货'!$C:$C,F3552,'[1]2025年已发货'!$G:$G,I3552,'[1]2025年已发货'!$H:$H,J3552)=0,"未发货",SUMIFS('[1]2025年已发货'!$E:$E,'[1]2025年已发货'!$F:$F,C3552,'[1]2025年已发货'!$C:$C,F3552,'[1]2025年已发货'!$G:$G,I3552,'[1]2025年已发货'!$H:$H,J3552))</f>
        <v>#VALUE!</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44</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t="e">
        <f>IF(SUMIFS('[1]2025年已发货'!$E:$E,'[1]2025年已发货'!$F:$F,C3553,'[1]2025年已发货'!$C:$C,F3553,'[1]2025年已发货'!$G:$G,I3553,'[1]2025年已发货'!$H:$H,J3553)=0,"未发货",SUMIFS('[1]2025年已发货'!$E:$E,'[1]2025年已发货'!$F:$F,C3553,'[1]2025年已发货'!$C:$C,F3553,'[1]2025年已发货'!$G:$G,I3553,'[1]2025年已发货'!$H:$H,J3553))</f>
        <v>#VALUE!</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44</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e">
        <f>IF(SUMIFS('[1]2025年已发货'!$E:$E,'[1]2025年已发货'!$F:$F,C3554,'[1]2025年已发货'!$C:$C,F3554,'[1]2025年已发货'!$G:$G,I3554,'[1]2025年已发货'!$H:$H,J3554)=0,"未发货",SUMIFS('[1]2025年已发货'!$E:$E,'[1]2025年已发货'!$F:$F,C3554,'[1]2025年已发货'!$C:$C,F3554,'[1]2025年已发货'!$G:$G,I3554,'[1]2025年已发货'!$H:$H,J3554))</f>
        <v>#VALUE!</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44</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t="e">
        <f>IF(SUMIFS('[1]2025年已发货'!$E:$E,'[1]2025年已发货'!$F:$F,C3555,'[1]2025年已发货'!$C:$C,F3555,'[1]2025年已发货'!$G:$G,I3555,'[1]2025年已发货'!$H:$H,J3555)=0,"未发货",SUMIFS('[1]2025年已发货'!$E:$E,'[1]2025年已发货'!$F:$F,C3555,'[1]2025年已发货'!$C:$C,F3555,'[1]2025年已发货'!$G:$G,I3555,'[1]2025年已发货'!$H:$H,J3555))</f>
        <v>#VALUE!</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44</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t="e">
        <f>IF(SUMIFS('[1]2025年已发货'!$E:$E,'[1]2025年已发货'!$F:$F,C3556,'[1]2025年已发货'!$C:$C,F3556,'[1]2025年已发货'!$G:$G,I3556,'[1]2025年已发货'!$H:$H,J3556)=0,"未发货",SUMIFS('[1]2025年已发货'!$E:$E,'[1]2025年已发货'!$F:$F,C3556,'[1]2025年已发货'!$C:$C,F3556,'[1]2025年已发货'!$G:$G,I3556,'[1]2025年已发货'!$H:$H,J3556))</f>
        <v>#VALUE!</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44</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e">
        <f>IF(SUMIFS('[1]2025年已发货'!$E:$E,'[1]2025年已发货'!$F:$F,C3557,'[1]2025年已发货'!$C:$C,F3557,'[1]2025年已发货'!$G:$G,I3557,'[1]2025年已发货'!$H:$H,J3557)=0,"未发货",SUMIFS('[1]2025年已发货'!$E:$E,'[1]2025年已发货'!$F:$F,C3557,'[1]2025年已发货'!$C:$C,F3557,'[1]2025年已发货'!$G:$G,I3557,'[1]2025年已发货'!$H:$H,J3557))</f>
        <v>#VALUE!</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44</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t="e">
        <f>IF(SUMIFS('[1]2025年已发货'!$E:$E,'[1]2025年已发货'!$F:$F,C3558,'[1]2025年已发货'!$C:$C,F3558,'[1]2025年已发货'!$G:$G,I3558,'[1]2025年已发货'!$H:$H,J3558)=0,"未发货",SUMIFS('[1]2025年已发货'!$E:$E,'[1]2025年已发货'!$F:$F,C3558,'[1]2025年已发货'!$C:$C,F3558,'[1]2025年已发货'!$G:$G,I3558,'[1]2025年已发货'!$H:$H,J3558))</f>
        <v>#VALUE!</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44</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e">
        <f>IF(SUMIFS('[1]2025年已发货'!$E:$E,'[1]2025年已发货'!$F:$F,C3559,'[1]2025年已发货'!$C:$C,F3559,'[1]2025年已发货'!$G:$G,I3559,'[1]2025年已发货'!$H:$H,J3559)=0,"未发货",SUMIFS('[1]2025年已发货'!$E:$E,'[1]2025年已发货'!$F:$F,C3559,'[1]2025年已发货'!$C:$C,F3559,'[1]2025年已发货'!$G:$G,I3559,'[1]2025年已发货'!$H:$H,J3559))</f>
        <v>#VALUE!</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44</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t="e">
        <f>IF(SUMIFS('[1]2025年已发货'!$E:$E,'[1]2025年已发货'!$F:$F,C3560,'[1]2025年已发货'!$C:$C,F3560,'[1]2025年已发货'!$G:$G,I3560,'[1]2025年已发货'!$H:$H,J3560)=0,"未发货",SUMIFS('[1]2025年已发货'!$E:$E,'[1]2025年已发货'!$F:$F,C3560,'[1]2025年已发货'!$C:$C,F3560,'[1]2025年已发货'!$G:$G,I3560,'[1]2025年已发货'!$H:$H,J3560))</f>
        <v>#VALUE!</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44</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e">
        <f>IF(SUMIFS('[1]2025年已发货'!$E:$E,'[1]2025年已发货'!$F:$F,C3561,'[1]2025年已发货'!$C:$C,F3561,'[1]2025年已发货'!$G:$G,I3561,'[1]2025年已发货'!$H:$H,J3561)=0,"未发货",SUMIFS('[1]2025年已发货'!$E:$E,'[1]2025年已发货'!$F:$F,C3561,'[1]2025年已发货'!$C:$C,F3561,'[1]2025年已发货'!$G:$G,I3561,'[1]2025年已发货'!$H:$H,J3561))</f>
        <v>#VALUE!</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44</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e">
        <f>IF(SUMIFS('[1]2025年已发货'!$E:$E,'[1]2025年已发货'!$F:$F,C3562,'[1]2025年已发货'!$C:$C,F3562,'[1]2025年已发货'!$G:$G,I3562,'[1]2025年已发货'!$H:$H,J3562)=0,"未发货",SUMIFS('[1]2025年已发货'!$E:$E,'[1]2025年已发货'!$F:$F,C3562,'[1]2025年已发货'!$C:$C,F3562,'[1]2025年已发货'!$G:$G,I3562,'[1]2025年已发货'!$H:$H,J3562))</f>
        <v>#VALUE!</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44</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e">
        <f>IF(SUMIFS('[1]2025年已发货'!$E:$E,'[1]2025年已发货'!$F:$F,C3563,'[1]2025年已发货'!$C:$C,F3563,'[1]2025年已发货'!$G:$G,I3563,'[1]2025年已发货'!$H:$H,J3563)=0,"未发货",SUMIFS('[1]2025年已发货'!$E:$E,'[1]2025年已发货'!$F:$F,C3563,'[1]2025年已发货'!$C:$C,F3563,'[1]2025年已发货'!$G:$G,I3563,'[1]2025年已发货'!$H:$H,J3563))</f>
        <v>#VALUE!</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44</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e">
        <f>IF(SUMIFS('[1]2025年已发货'!$E:$E,'[1]2025年已发货'!$F:$F,C3564,'[1]2025年已发货'!$C:$C,F3564,'[1]2025年已发货'!$G:$G,I3564,'[1]2025年已发货'!$H:$H,J3564)=0,"未发货",SUMIFS('[1]2025年已发货'!$E:$E,'[1]2025年已发货'!$F:$F,C3564,'[1]2025年已发货'!$C:$C,F3564,'[1]2025年已发货'!$G:$G,I3564,'[1]2025年已发货'!$H:$H,J3564))</f>
        <v>#VALUE!</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44</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t="e">
        <f>IF(SUMIFS('[1]2025年已发货'!$E:$E,'[1]2025年已发货'!$F:$F,C3565,'[1]2025年已发货'!$C:$C,F3565,'[1]2025年已发货'!$G:$G,I3565,'[1]2025年已发货'!$H:$H,J3565)=0,"未发货",SUMIFS('[1]2025年已发货'!$E:$E,'[1]2025年已发货'!$F:$F,C3565,'[1]2025年已发货'!$C:$C,F3565,'[1]2025年已发货'!$G:$G,I3565,'[1]2025年已发货'!$H:$H,J3565))</f>
        <v>#VALUE!</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t="e">
        <f>IF(SUMIFS('[1]2025年已发货'!$E:$E,'[1]2025年已发货'!$F:$F,C3566,'[1]2025年已发货'!$C:$C,F3566,'[1]2025年已发货'!$G:$G,I3566,'[1]2025年已发货'!$H:$H,J3566)=0,"未发货",SUMIFS('[1]2025年已发货'!$E:$E,'[1]2025年已发货'!$F:$F,C3566,'[1]2025年已发货'!$C:$C,F3566,'[1]2025年已发货'!$G:$G,I3566,'[1]2025年已发货'!$H:$H,J3566))</f>
        <v>#VALUE!</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t="e">
        <f>IF(SUMIFS('[1]2025年已发货'!$E:$E,'[1]2025年已发货'!$F:$F,C3567,'[1]2025年已发货'!$C:$C,F3567,'[1]2025年已发货'!$G:$G,I3567,'[1]2025年已发货'!$H:$H,J3567)=0,"未发货",SUMIFS('[1]2025年已发货'!$E:$E,'[1]2025年已发货'!$F:$F,C3567,'[1]2025年已发货'!$C:$C,F3567,'[1]2025年已发货'!$G:$G,I3567,'[1]2025年已发货'!$H:$H,J3567))</f>
        <v>#VALUE!</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t="e">
        <f>IF(SUMIFS('[1]2025年已发货'!$E:$E,'[1]2025年已发货'!$F:$F,C3571,'[1]2025年已发货'!$C:$C,F3571,'[1]2025年已发货'!$G:$G,I3571,'[1]2025年已发货'!$H:$H,J3571)=0,"未发货",SUMIFS('[1]2025年已发货'!$E:$E,'[1]2025年已发货'!$F:$F,C3571,'[1]2025年已发货'!$C:$C,F3571,'[1]2025年已发货'!$G:$G,I3571,'[1]2025年已发货'!$H:$H,J3571))</f>
        <v>#VALUE!</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e">
        <f>IF(SUMIFS('[1]2025年已发货'!$E:$E,'[1]2025年已发货'!$F:$F,C3572,'[1]2025年已发货'!$C:$C,F3572,'[1]2025年已发货'!$G:$G,I3572,'[1]2025年已发货'!$H:$H,J3572)=0,"未发货",SUMIFS('[1]2025年已发货'!$E:$E,'[1]2025年已发货'!$F:$F,C3572,'[1]2025年已发货'!$C:$C,F3572,'[1]2025年已发货'!$G:$G,I3572,'[1]2025年已发货'!$H:$H,J3572))</f>
        <v>#VALUE!</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44</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t="e">
        <f>IF(SUMIFS('[1]2025年已发货'!$E:$E,'[1]2025年已发货'!$F:$F,C3573,'[1]2025年已发货'!$C:$C,F3573,'[1]2025年已发货'!$G:$G,I3573,'[1]2025年已发货'!$H:$H,J3573)=0,"未发货",SUMIFS('[1]2025年已发货'!$E:$E,'[1]2025年已发货'!$F:$F,C3573,'[1]2025年已发货'!$C:$C,F3573,'[1]2025年已发货'!$G:$G,I3573,'[1]2025年已发货'!$H:$H,J3573))</f>
        <v>#VALUE!</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44</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t="e">
        <f>IF(SUMIFS('[1]2025年已发货'!$E:$E,'[1]2025年已发货'!$F:$F,C3574,'[1]2025年已发货'!$C:$C,F3574,'[1]2025年已发货'!$G:$G,I3574,'[1]2025年已发货'!$H:$H,J3574)=0,"未发货",SUMIFS('[1]2025年已发货'!$E:$E,'[1]2025年已发货'!$F:$F,C3574,'[1]2025年已发货'!$C:$C,F3574,'[1]2025年已发货'!$G:$G,I3574,'[1]2025年已发货'!$H:$H,J3574))</f>
        <v>#VALUE!</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44</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t="e">
        <f>IF(SUMIFS('[1]2025年已发货'!$E:$E,'[1]2025年已发货'!$F:$F,C3575,'[1]2025年已发货'!$C:$C,F3575,'[1]2025年已发货'!$G:$G,I3575,'[1]2025年已发货'!$H:$H,J3575)=0,"未发货",SUMIFS('[1]2025年已发货'!$E:$E,'[1]2025年已发货'!$F:$F,C3575,'[1]2025年已发货'!$C:$C,F3575,'[1]2025年已发货'!$G:$G,I3575,'[1]2025年已发货'!$H:$H,J3575))</f>
        <v>#VALUE!</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44</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t="e">
        <f>IF(SUMIFS('[1]2025年已发货'!$E:$E,'[1]2025年已发货'!$F:$F,C3576,'[1]2025年已发货'!$C:$C,F3576,'[1]2025年已发货'!$G:$G,I3576,'[1]2025年已发货'!$H:$H,J3576)=0,"未发货",SUMIFS('[1]2025年已发货'!$E:$E,'[1]2025年已发货'!$F:$F,C3576,'[1]2025年已发货'!$C:$C,F3576,'[1]2025年已发货'!$G:$G,I3576,'[1]2025年已发货'!$H:$H,J3576))</f>
        <v>#VALUE!</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44</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t="e">
        <f>IF(SUMIFS('[1]2025年已发货'!$E:$E,'[1]2025年已发货'!$F:$F,C3577,'[1]2025年已发货'!$C:$C,F3577,'[1]2025年已发货'!$G:$G,I3577,'[1]2025年已发货'!$H:$H,J3577)=0,"未发货",SUMIFS('[1]2025年已发货'!$E:$E,'[1]2025年已发货'!$F:$F,C3577,'[1]2025年已发货'!$C:$C,F3577,'[1]2025年已发货'!$G:$G,I3577,'[1]2025年已发货'!$H:$H,J3577))</f>
        <v>#VALUE!</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44</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t="e">
        <f>IF(SUMIFS('[1]2025年已发货'!$E:$E,'[1]2025年已发货'!$F:$F,C3578,'[1]2025年已发货'!$C:$C,F3578,'[1]2025年已发货'!$G:$G,I3578,'[1]2025年已发货'!$H:$H,J3578)=0,"未发货",SUMIFS('[1]2025年已发货'!$E:$E,'[1]2025年已发货'!$F:$F,C3578,'[1]2025年已发货'!$C:$C,F3578,'[1]2025年已发货'!$G:$G,I3578,'[1]2025年已发货'!$H:$H,J3578))</f>
        <v>#VALUE!</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44</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t="e">
        <f>IF(SUMIFS('[1]2025年已发货'!$E:$E,'[1]2025年已发货'!$F:$F,C3579,'[1]2025年已发货'!$C:$C,F3579,'[1]2025年已发货'!$G:$G,I3579,'[1]2025年已发货'!$H:$H,J3579)=0,"未发货",SUMIFS('[1]2025年已发货'!$E:$E,'[1]2025年已发货'!$F:$F,C3579,'[1]2025年已发货'!$C:$C,F3579,'[1]2025年已发货'!$G:$G,I3579,'[1]2025年已发货'!$H:$H,J3579))</f>
        <v>#VALUE!</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44</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t="e">
        <f>IF(SUMIFS('[1]2025年已发货'!$E:$E,'[1]2025年已发货'!$F:$F,C3580,'[1]2025年已发货'!$C:$C,F3580,'[1]2025年已发货'!$G:$G,I3580,'[1]2025年已发货'!$H:$H,J3580)=0,"未发货",SUMIFS('[1]2025年已发货'!$E:$E,'[1]2025年已发货'!$F:$F,C3580,'[1]2025年已发货'!$C:$C,F3580,'[1]2025年已发货'!$G:$G,I3580,'[1]2025年已发货'!$H:$H,J3580))</f>
        <v>#VALUE!</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44</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e">
        <f>IF(SUMIFS('[1]2025年已发货'!$E:$E,'[1]2025年已发货'!$F:$F,C3581,'[1]2025年已发货'!$C:$C,F3581,'[1]2025年已发货'!$G:$G,I3581,'[1]2025年已发货'!$H:$H,J3581)=0,"未发货",SUMIFS('[1]2025年已发货'!$E:$E,'[1]2025年已发货'!$F:$F,C3581,'[1]2025年已发货'!$C:$C,F3581,'[1]2025年已发货'!$G:$G,I3581,'[1]2025年已发货'!$H:$H,J3581))</f>
        <v>#VALUE!</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44</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t="e">
        <f>IF(SUMIFS('[1]2025年已发货'!$E:$E,'[1]2025年已发货'!$F:$F,C3582,'[1]2025年已发货'!$C:$C,F3582,'[1]2025年已发货'!$G:$G,I3582,'[1]2025年已发货'!$H:$H,J3582)=0,"未发货",SUMIFS('[1]2025年已发货'!$E:$E,'[1]2025年已发货'!$F:$F,C3582,'[1]2025年已发货'!$C:$C,F3582,'[1]2025年已发货'!$G:$G,I3582,'[1]2025年已发货'!$H:$H,J3582))</f>
        <v>#VALUE!</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46</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t="e">
        <f>IF(SUMIFS('[1]2025年已发货'!$E:$E,'[1]2025年已发货'!$F:$F,C3583,'[1]2025年已发货'!$C:$C,F3583,'[1]2025年已发货'!$G:$G,I3583,'[1]2025年已发货'!$H:$H,J3583)=0,"未发货",SUMIFS('[1]2025年已发货'!$E:$E,'[1]2025年已发货'!$F:$F,C3583,'[1]2025年已发货'!$C:$C,F3583,'[1]2025年已发货'!$G:$G,I3583,'[1]2025年已发货'!$H:$H,J3583))</f>
        <v>#VALUE!</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46</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t="e">
        <f>IF(SUMIFS('[1]2025年已发货'!$E:$E,'[1]2025年已发货'!$F:$F,C3584,'[1]2025年已发货'!$C:$C,F3584,'[1]2025年已发货'!$G:$G,I3584,'[1]2025年已发货'!$H:$H,J3584)=0,"未发货",SUMIFS('[1]2025年已发货'!$E:$E,'[1]2025年已发货'!$F:$F,C3584,'[1]2025年已发货'!$C:$C,F3584,'[1]2025年已发货'!$G:$G,I3584,'[1]2025年已发货'!$H:$H,J3584))</f>
        <v>#VALUE!</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46</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t="e">
        <f>IF(SUMIFS('[1]2025年已发货'!$E:$E,'[1]2025年已发货'!$F:$F,C3585,'[1]2025年已发货'!$C:$C,F3585,'[1]2025年已发货'!$G:$G,I3585,'[1]2025年已发货'!$H:$H,J3585)=0,"未发货",SUMIFS('[1]2025年已发货'!$E:$E,'[1]2025年已发货'!$F:$F,C3585,'[1]2025年已发货'!$C:$C,F3585,'[1]2025年已发货'!$G:$G,I3585,'[1]2025年已发货'!$H:$H,J3585))</f>
        <v>#VALUE!</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46</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t="e">
        <f>IF(SUMIFS('[1]2025年已发货'!$E:$E,'[1]2025年已发货'!$F:$F,C3586,'[1]2025年已发货'!$C:$C,F3586,'[1]2025年已发货'!$G:$G,I3586,'[1]2025年已发货'!$H:$H,J3586)=0,"未发货",SUMIFS('[1]2025年已发货'!$E:$E,'[1]2025年已发货'!$F:$F,C3586,'[1]2025年已发货'!$C:$C,F3586,'[1]2025年已发货'!$G:$G,I3586,'[1]2025年已发货'!$H:$H,J3586))</f>
        <v>#VALUE!</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45</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t="e">
        <f>IF(SUMIFS('[1]2025年已发货'!$E:$E,'[1]2025年已发货'!$F:$F,C3587,'[1]2025年已发货'!$C:$C,F3587,'[1]2025年已发货'!$G:$G,I3587,'[1]2025年已发货'!$H:$H,J3587)=0,"未发货",SUMIFS('[1]2025年已发货'!$E:$E,'[1]2025年已发货'!$F:$F,C3587,'[1]2025年已发货'!$C:$C,F3587,'[1]2025年已发货'!$G:$G,I3587,'[1]2025年已发货'!$H:$H,J3587))</f>
        <v>#VALUE!</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43</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t="e">
        <f>IF(SUMIFS('[1]2025年已发货'!$E:$E,'[1]2025年已发货'!$F:$F,C3588,'[1]2025年已发货'!$C:$C,F3588,'[1]2025年已发货'!$G:$G,I3588,'[1]2025年已发货'!$H:$H,J3588)=0,"未发货",SUMIFS('[1]2025年已发货'!$E:$E,'[1]2025年已发货'!$F:$F,C3588,'[1]2025年已发货'!$C:$C,F3588,'[1]2025年已发货'!$G:$G,I3588,'[1]2025年已发货'!$H:$H,J3588))</f>
        <v>#VALUE!</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43</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t="e">
        <f>IF(SUMIFS('[1]2025年已发货'!$E:$E,'[1]2025年已发货'!$F:$F,C3589,'[1]2025年已发货'!$C:$C,F3589,'[1]2025年已发货'!$G:$G,I3589,'[1]2025年已发货'!$H:$H,J3589)=0,"未发货",SUMIFS('[1]2025年已发货'!$E:$E,'[1]2025年已发货'!$F:$F,C3589,'[1]2025年已发货'!$C:$C,F3589,'[1]2025年已发货'!$G:$G,I3589,'[1]2025年已发货'!$H:$H,J3589))</f>
        <v>#VALUE!</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43</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t="e">
        <f>IF(SUMIFS('[1]2025年已发货'!$E:$E,'[1]2025年已发货'!$F:$F,C3590,'[1]2025年已发货'!$C:$C,F3590,'[1]2025年已发货'!$G:$G,I3590,'[1]2025年已发货'!$H:$H,J3590)=0,"未发货",SUMIFS('[1]2025年已发货'!$E:$E,'[1]2025年已发货'!$F:$F,C3590,'[1]2025年已发货'!$C:$C,F3590,'[1]2025年已发货'!$G:$G,I3590,'[1]2025年已发货'!$H:$H,J3590))</f>
        <v>#VALUE!</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43</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t="e">
        <f>IF(SUMIFS('[1]2025年已发货'!$E:$E,'[1]2025年已发货'!$F:$F,C3591,'[1]2025年已发货'!$C:$C,F3591,'[1]2025年已发货'!$G:$G,I3591,'[1]2025年已发货'!$H:$H,J3591)=0,"未发货",SUMIFS('[1]2025年已发货'!$E:$E,'[1]2025年已发货'!$F:$F,C3591,'[1]2025年已发货'!$C:$C,F3591,'[1]2025年已发货'!$G:$G,I3591,'[1]2025年已发货'!$H:$H,J3591))</f>
        <v>#VALUE!</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43</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e">
        <f>IF(SUMIFS('[1]2025年已发货'!$E:$E,'[1]2025年已发货'!$F:$F,C3592,'[1]2025年已发货'!$C:$C,F3592,'[1]2025年已发货'!$G:$G,I3592,'[1]2025年已发货'!$H:$H,J3592)=0,"未发货",SUMIFS('[1]2025年已发货'!$E:$E,'[1]2025年已发货'!$F:$F,C3592,'[1]2025年已发货'!$C:$C,F3592,'[1]2025年已发货'!$G:$G,I3592,'[1]2025年已发货'!$H:$H,J3592))</f>
        <v>#VALUE!</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43</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t="e">
        <f>IF(SUMIFS('[1]2025年已发货'!$E:$E,'[1]2025年已发货'!$F:$F,C3593,'[1]2025年已发货'!$C:$C,F3593,'[1]2025年已发货'!$G:$G,I3593,'[1]2025年已发货'!$H:$H,J3593)=0,"未发货",SUMIFS('[1]2025年已发货'!$E:$E,'[1]2025年已发货'!$F:$F,C3593,'[1]2025年已发货'!$C:$C,F3593,'[1]2025年已发货'!$G:$G,I3593,'[1]2025年已发货'!$H:$H,J3593))</f>
        <v>#VALUE!</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43</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t="e">
        <f>IF(SUMIFS('[1]2025年已发货'!$E:$E,'[1]2025年已发货'!$F:$F,C3594,'[1]2025年已发货'!$C:$C,F3594,'[1]2025年已发货'!$G:$G,I3594,'[1]2025年已发货'!$H:$H,J3594)=0,"未发货",SUMIFS('[1]2025年已发货'!$E:$E,'[1]2025年已发货'!$F:$F,C3594,'[1]2025年已发货'!$C:$C,F3594,'[1]2025年已发货'!$G:$G,I3594,'[1]2025年已发货'!$H:$H,J3594))</f>
        <v>#VALUE!</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44</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t="e">
        <f>IF(SUMIFS('[1]2025年已发货'!$E:$E,'[1]2025年已发货'!$F:$F,C3595,'[1]2025年已发货'!$C:$C,F3595,'[1]2025年已发货'!$G:$G,I3595,'[1]2025年已发货'!$H:$H,J3595)=0,"未发货",SUMIFS('[1]2025年已发货'!$E:$E,'[1]2025年已发货'!$F:$F,C3595,'[1]2025年已发货'!$C:$C,F3595,'[1]2025年已发货'!$G:$G,I3595,'[1]2025年已发货'!$H:$H,J3595))</f>
        <v>#VALUE!</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44</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e">
        <f>IF(SUMIFS('[1]2025年已发货'!$E:$E,'[1]2025年已发货'!$F:$F,C3596,'[1]2025年已发货'!$C:$C,F3596,'[1]2025年已发货'!$G:$G,I3596,'[1]2025年已发货'!$H:$H,J3596)=0,"未发货",SUMIFS('[1]2025年已发货'!$E:$E,'[1]2025年已发货'!$F:$F,C3596,'[1]2025年已发货'!$C:$C,F3596,'[1]2025年已发货'!$G:$G,I3596,'[1]2025年已发货'!$H:$H,J3596))</f>
        <v>#VALUE!</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42</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t="e">
        <f>IF(SUMIFS('[1]2025年已发货'!$E:$E,'[1]2025年已发货'!$F:$F,C3597,'[1]2025年已发货'!$C:$C,F3597,'[1]2025年已发货'!$G:$G,I3597,'[1]2025年已发货'!$H:$H,J3597)=0,"未发货",SUMIFS('[1]2025年已发货'!$E:$E,'[1]2025年已发货'!$F:$F,C3597,'[1]2025年已发货'!$C:$C,F3597,'[1]2025年已发货'!$G:$G,I3597,'[1]2025年已发货'!$H:$H,J3597))</f>
        <v>#VALUE!</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42</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t="e">
        <f>IF(SUMIFS('[1]2025年已发货'!$E:$E,'[1]2025年已发货'!$F:$F,C3598,'[1]2025年已发货'!$C:$C,F3598,'[1]2025年已发货'!$G:$G,I3598,'[1]2025年已发货'!$H:$H,J3598)=0,"未发货",SUMIFS('[1]2025年已发货'!$E:$E,'[1]2025年已发货'!$F:$F,C3598,'[1]2025年已发货'!$C:$C,F3598,'[1]2025年已发货'!$G:$G,I3598,'[1]2025年已发货'!$H:$H,J3598))</f>
        <v>#VALUE!</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42</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t="e">
        <f>IF(SUMIFS('[1]2025年已发货'!$E:$E,'[1]2025年已发货'!$F:$F,C3599,'[1]2025年已发货'!$C:$C,F3599,'[1]2025年已发货'!$G:$G,I3599,'[1]2025年已发货'!$H:$H,J3599)=0,"未发货",SUMIFS('[1]2025年已发货'!$E:$E,'[1]2025年已发货'!$F:$F,C3599,'[1]2025年已发货'!$C:$C,F3599,'[1]2025年已发货'!$G:$G,I3599,'[1]2025年已发货'!$H:$H,J3599))</f>
        <v>#VALUE!</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42</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t="e">
        <f>IF(SUMIFS('[1]2025年已发货'!$E:$E,'[1]2025年已发货'!$F:$F,C3600,'[1]2025年已发货'!$C:$C,F3600,'[1]2025年已发货'!$G:$G,I3600,'[1]2025年已发货'!$H:$H,J3600)=0,"未发货",SUMIFS('[1]2025年已发货'!$E:$E,'[1]2025年已发货'!$F:$F,C3600,'[1]2025年已发货'!$C:$C,F3600,'[1]2025年已发货'!$G:$G,I3600,'[1]2025年已发货'!$H:$H,J3600))</f>
        <v>#VALUE!</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42</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t="e">
        <f>IF(SUMIFS('[1]2025年已发货'!$E:$E,'[1]2025年已发货'!$F:$F,C3601,'[1]2025年已发货'!$C:$C,F3601,'[1]2025年已发货'!$G:$G,I3601,'[1]2025年已发货'!$H:$H,J3601)=0,"未发货",SUMIFS('[1]2025年已发货'!$E:$E,'[1]2025年已发货'!$F:$F,C3601,'[1]2025年已发货'!$C:$C,F3601,'[1]2025年已发货'!$G:$G,I3601,'[1]2025年已发货'!$H:$H,J3601))</f>
        <v>#VALUE!</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42</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t="e">
        <f>IF(SUMIFS('[1]2025年已发货'!$E:$E,'[1]2025年已发货'!$F:$F,C3602,'[1]2025年已发货'!$C:$C,F3602,'[1]2025年已发货'!$G:$G,I3602,'[1]2025年已发货'!$H:$H,J3602)=0,"未发货",SUMIFS('[1]2025年已发货'!$E:$E,'[1]2025年已发货'!$F:$F,C3602,'[1]2025年已发货'!$C:$C,F3602,'[1]2025年已发货'!$G:$G,I3602,'[1]2025年已发货'!$H:$H,J3602))</f>
        <v>#VALUE!</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42</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t="e">
        <f>IF(SUMIFS('[1]2025年已发货'!$E:$E,'[1]2025年已发货'!$F:$F,C3603,'[1]2025年已发货'!$C:$C,F3603,'[1]2025年已发货'!$G:$G,I3603,'[1]2025年已发货'!$H:$H,J3603)=0,"未发货",SUMIFS('[1]2025年已发货'!$E:$E,'[1]2025年已发货'!$F:$F,C3603,'[1]2025年已发货'!$C:$C,F3603,'[1]2025年已发货'!$G:$G,I3603,'[1]2025年已发货'!$H:$H,J3603))</f>
        <v>#VALUE!</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42</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t="e">
        <f>IF(SUMIFS('[1]2025年已发货'!$E:$E,'[1]2025年已发货'!$F:$F,C3604,'[1]2025年已发货'!$C:$C,F3604,'[1]2025年已发货'!$G:$G,I3604,'[1]2025年已发货'!$H:$H,J3604)=0,"未发货",SUMIFS('[1]2025年已发货'!$E:$E,'[1]2025年已发货'!$F:$F,C3604,'[1]2025年已发货'!$C:$C,F3604,'[1]2025年已发货'!$G:$G,I3604,'[1]2025年已发货'!$H:$H,J3604))</f>
        <v>#VALUE!</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42</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t="e">
        <f>IF(SUMIFS('[1]2025年已发货'!$E:$E,'[1]2025年已发货'!$F:$F,C3605,'[1]2025年已发货'!$C:$C,F3605,'[1]2025年已发货'!$G:$G,I3605,'[1]2025年已发货'!$H:$H,J3605)=0,"未发货",SUMIFS('[1]2025年已发货'!$E:$E,'[1]2025年已发货'!$F:$F,C3605,'[1]2025年已发货'!$C:$C,F3605,'[1]2025年已发货'!$G:$G,I3605,'[1]2025年已发货'!$H:$H,J3605))</f>
        <v>#VALUE!</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42</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t="e">
        <f>IF(SUMIFS('[1]2025年已发货'!$E:$E,'[1]2025年已发货'!$F:$F,C3606,'[1]2025年已发货'!$C:$C,F3606,'[1]2025年已发货'!$G:$G,I3606,'[1]2025年已发货'!$H:$H,J3606)=0,"未发货",SUMIFS('[1]2025年已发货'!$E:$E,'[1]2025年已发货'!$F:$F,C3606,'[1]2025年已发货'!$C:$C,F3606,'[1]2025年已发货'!$G:$G,I3606,'[1]2025年已发货'!$H:$H,J3606))</f>
        <v>#VALUE!</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42</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t="e">
        <f>IF(SUMIFS('[1]2025年已发货'!$E:$E,'[1]2025年已发货'!$F:$F,C3607,'[1]2025年已发货'!$C:$C,F3607,'[1]2025年已发货'!$G:$G,I3607,'[1]2025年已发货'!$H:$H,J3607)=0,"未发货",SUMIFS('[1]2025年已发货'!$E:$E,'[1]2025年已发货'!$F:$F,C3607,'[1]2025年已发货'!$C:$C,F3607,'[1]2025年已发货'!$G:$G,I3607,'[1]2025年已发货'!$H:$H,J3607))</f>
        <v>#VALUE!</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42</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t="e">
        <f>IF(SUMIFS('[1]2025年已发货'!$E:$E,'[1]2025年已发货'!$F:$F,C3608,'[1]2025年已发货'!$C:$C,F3608,'[1]2025年已发货'!$G:$G,I3608,'[1]2025年已发货'!$H:$H,J3608)=0,"未发货",SUMIFS('[1]2025年已发货'!$E:$E,'[1]2025年已发货'!$F:$F,C3608,'[1]2025年已发货'!$C:$C,F3608,'[1]2025年已发货'!$G:$G,I3608,'[1]2025年已发货'!$H:$H,J3608))</f>
        <v>#VALUE!</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42</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t="e">
        <f>IF(SUMIFS('[1]2025年已发货'!$E:$E,'[1]2025年已发货'!$F:$F,C3609,'[1]2025年已发货'!$C:$C,F3609,'[1]2025年已发货'!$G:$G,I3609,'[1]2025年已发货'!$H:$H,J3609)=0,"未发货",SUMIFS('[1]2025年已发货'!$E:$E,'[1]2025年已发货'!$F:$F,C3609,'[1]2025年已发货'!$C:$C,F3609,'[1]2025年已发货'!$G:$G,I3609,'[1]2025年已发货'!$H:$H,J3609))</f>
        <v>#VALUE!</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42</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t="e">
        <f>IF(SUMIFS('[1]2025年已发货'!$E:$E,'[1]2025年已发货'!$F:$F,C3610,'[1]2025年已发货'!$C:$C,F3610,'[1]2025年已发货'!$G:$G,I3610,'[1]2025年已发货'!$H:$H,J3610)=0,"未发货",SUMIFS('[1]2025年已发货'!$E:$E,'[1]2025年已发货'!$F:$F,C3610,'[1]2025年已发货'!$C:$C,F3610,'[1]2025年已发货'!$G:$G,I3610,'[1]2025年已发货'!$H:$H,J3610))</f>
        <v>#VALUE!</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42</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t="e">
        <f>IF(SUMIFS('[1]2025年已发货'!$E:$E,'[1]2025年已发货'!$F:$F,C3611,'[1]2025年已发货'!$C:$C,F3611,'[1]2025年已发货'!$G:$G,I3611,'[1]2025年已发货'!$H:$H,J3611)=0,"未发货",SUMIFS('[1]2025年已发货'!$E:$E,'[1]2025年已发货'!$F:$F,C3611,'[1]2025年已发货'!$C:$C,F3611,'[1]2025年已发货'!$G:$G,I3611,'[1]2025年已发货'!$H:$H,J3611))</f>
        <v>#VALUE!</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42</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t="e">
        <f>IF(SUMIFS('[1]2025年已发货'!$E:$E,'[1]2025年已发货'!$F:$F,C3612,'[1]2025年已发货'!$C:$C,F3612,'[1]2025年已发货'!$G:$G,I3612,'[1]2025年已发货'!$H:$H,J3612)=0,"未发货",SUMIFS('[1]2025年已发货'!$E:$E,'[1]2025年已发货'!$F:$F,C3612,'[1]2025年已发货'!$C:$C,F3612,'[1]2025年已发货'!$G:$G,I3612,'[1]2025年已发货'!$H:$H,J3612))</f>
        <v>#VALUE!</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42</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t="e">
        <f>IF(SUMIFS('[1]2025年已发货'!$E:$E,'[1]2025年已发货'!$F:$F,C3613,'[1]2025年已发货'!$C:$C,F3613,'[1]2025年已发货'!$G:$G,I3613,'[1]2025年已发货'!$H:$H,J3613)=0,"未发货",SUMIFS('[1]2025年已发货'!$E:$E,'[1]2025年已发货'!$F:$F,C3613,'[1]2025年已发货'!$C:$C,F3613,'[1]2025年已发货'!$G:$G,I3613,'[1]2025年已发货'!$H:$H,J3613))</f>
        <v>#VALUE!</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42</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t="e">
        <f>IF(SUMIFS('[1]2025年已发货'!$E:$E,'[1]2025年已发货'!$F:$F,C3614,'[1]2025年已发货'!$C:$C,F3614,'[1]2025年已发货'!$G:$G,I3614,'[1]2025年已发货'!$H:$H,J3614)=0,"未发货",SUMIFS('[1]2025年已发货'!$E:$E,'[1]2025年已发货'!$F:$F,C3614,'[1]2025年已发货'!$C:$C,F3614,'[1]2025年已发货'!$G:$G,I3614,'[1]2025年已发货'!$H:$H,J3614))</f>
        <v>#VALUE!</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42</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t="e">
        <f>IF(SUMIFS('[1]2025年已发货'!$E:$E,'[1]2025年已发货'!$F:$F,C3615,'[1]2025年已发货'!$C:$C,F3615,'[1]2025年已发货'!$G:$G,I3615,'[1]2025年已发货'!$H:$H,J3615)=0,"未发货",SUMIFS('[1]2025年已发货'!$E:$E,'[1]2025年已发货'!$F:$F,C3615,'[1]2025年已发货'!$C:$C,F3615,'[1]2025年已发货'!$G:$G,I3615,'[1]2025年已发货'!$H:$H,J3615))</f>
        <v>#VALUE!</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42</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t="e">
        <f>IF(SUMIFS('[1]2025年已发货'!$E:$E,'[1]2025年已发货'!$F:$F,C3616,'[1]2025年已发货'!$C:$C,F3616,'[1]2025年已发货'!$G:$G,I3616,'[1]2025年已发货'!$H:$H,J3616)=0,"未发货",SUMIFS('[1]2025年已发货'!$E:$E,'[1]2025年已发货'!$F:$F,C3616,'[1]2025年已发货'!$C:$C,F3616,'[1]2025年已发货'!$G:$G,I3616,'[1]2025年已发货'!$H:$H,J3616))</f>
        <v>#VALUE!</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42</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t="e">
        <f>IF(SUMIFS('[1]2025年已发货'!$E:$E,'[1]2025年已发货'!$F:$F,C3617,'[1]2025年已发货'!$C:$C,F3617,'[1]2025年已发货'!$G:$G,I3617,'[1]2025年已发货'!$H:$H,J3617)=0,"未发货",SUMIFS('[1]2025年已发货'!$E:$E,'[1]2025年已发货'!$F:$F,C3617,'[1]2025年已发货'!$C:$C,F3617,'[1]2025年已发货'!$G:$G,I3617,'[1]2025年已发货'!$H:$H,J3617))</f>
        <v>#VALUE!</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42</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t="e">
        <f>IF(SUMIFS('[1]2025年已发货'!$E:$E,'[1]2025年已发货'!$F:$F,C3618,'[1]2025年已发货'!$C:$C,F3618,'[1]2025年已发货'!$G:$G,I3618,'[1]2025年已发货'!$H:$H,J3618)=0,"未发货",SUMIFS('[1]2025年已发货'!$E:$E,'[1]2025年已发货'!$F:$F,C3618,'[1]2025年已发货'!$C:$C,F3618,'[1]2025年已发货'!$G:$G,I3618,'[1]2025年已发货'!$H:$H,J3618))</f>
        <v>#VALUE!</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42</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t="e">
        <f>IF(SUMIFS('[1]2025年已发货'!$E:$E,'[1]2025年已发货'!$F:$F,C3619,'[1]2025年已发货'!$C:$C,F3619,'[1]2025年已发货'!$G:$G,I3619,'[1]2025年已发货'!$H:$H,J3619)=0,"未发货",SUMIFS('[1]2025年已发货'!$E:$E,'[1]2025年已发货'!$F:$F,C3619,'[1]2025年已发货'!$C:$C,F3619,'[1]2025年已发货'!$G:$G,I3619,'[1]2025年已发货'!$H:$H,J3619))</f>
        <v>#VALUE!</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42</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t="e">
        <f>IF(SUMIFS('[1]2025年已发货'!$E:$E,'[1]2025年已发货'!$F:$F,C3620,'[1]2025年已发货'!$C:$C,F3620,'[1]2025年已发货'!$G:$G,I3620,'[1]2025年已发货'!$H:$H,J3620)=0,"未发货",SUMIFS('[1]2025年已发货'!$E:$E,'[1]2025年已发货'!$F:$F,C3620,'[1]2025年已发货'!$C:$C,F3620,'[1]2025年已发货'!$G:$G,I3620,'[1]2025年已发货'!$H:$H,J3620))</f>
        <v>#VALUE!</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42</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t="e">
        <f>IF(SUMIFS('[1]2025年已发货'!$E:$E,'[1]2025年已发货'!$F:$F,C3621,'[1]2025年已发货'!$C:$C,F3621,'[1]2025年已发货'!$G:$G,I3621,'[1]2025年已发货'!$H:$H,J3621)=0,"未发货",SUMIFS('[1]2025年已发货'!$E:$E,'[1]2025年已发货'!$F:$F,C3621,'[1]2025年已发货'!$C:$C,F3621,'[1]2025年已发货'!$G:$G,I3621,'[1]2025年已发货'!$H:$H,J3621))</f>
        <v>#VALUE!</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42</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t="e">
        <f>IF(SUMIFS('[1]2025年已发货'!$E:$E,'[1]2025年已发货'!$F:$F,C3622,'[1]2025年已发货'!$C:$C,F3622,'[1]2025年已发货'!$G:$G,I3622,'[1]2025年已发货'!$H:$H,J3622)=0,"未发货",SUMIFS('[1]2025年已发货'!$E:$E,'[1]2025年已发货'!$F:$F,C3622,'[1]2025年已发货'!$C:$C,F3622,'[1]2025年已发货'!$G:$G,I3622,'[1]2025年已发货'!$H:$H,J3622))</f>
        <v>#VALUE!</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42</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t="e">
        <f>IF(SUMIFS('[1]2025年已发货'!$E:$E,'[1]2025年已发货'!$F:$F,C3623,'[1]2025年已发货'!$C:$C,F3623,'[1]2025年已发货'!$G:$G,I3623,'[1]2025年已发货'!$H:$H,J3623)=0,"未发货",SUMIFS('[1]2025年已发货'!$E:$E,'[1]2025年已发货'!$F:$F,C3623,'[1]2025年已发货'!$C:$C,F3623,'[1]2025年已发货'!$G:$G,I3623,'[1]2025年已发货'!$H:$H,J3623))</f>
        <v>#VALUE!</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42</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t="e">
        <f>IF(SUMIFS('[1]2025年已发货'!$E:$E,'[1]2025年已发货'!$F:$F,C3624,'[1]2025年已发货'!$C:$C,F3624,'[1]2025年已发货'!$G:$G,I3624,'[1]2025年已发货'!$H:$H,J3624)=0,"未发货",SUMIFS('[1]2025年已发货'!$E:$E,'[1]2025年已发货'!$F:$F,C3624,'[1]2025年已发货'!$C:$C,F3624,'[1]2025年已发货'!$G:$G,I3624,'[1]2025年已发货'!$H:$H,J3624))</f>
        <v>#VALUE!</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42</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0">
        <v>45922</v>
      </c>
      <c r="D3625" s="40" t="str">
        <f>VLOOKUP(B3625,辅助信息!E:K,7,FALSE)</f>
        <v>JWDDCD2025072900123</v>
      </c>
      <c r="E3625" s="40" t="str">
        <f>VLOOKUP(F3625,辅助信息!A:B,2,FALSE)</f>
        <v>盘螺</v>
      </c>
      <c r="F3625" s="40" t="s">
        <v>41</v>
      </c>
      <c r="G3625" s="36">
        <v>3</v>
      </c>
      <c r="H3625" s="134" t="e">
        <f>IF(SUMIFS('[1]2025年已发货'!$E:$E,'[1]2025年已发货'!$F:$F,C3625,'[1]2025年已发货'!$C:$C,F3625,'[1]2025年已发货'!$G:$G,I3625,'[1]2025年已发货'!$H:$H,J3625)=0,"未发货",SUMIFS('[1]2025年已发货'!$E:$E,'[1]2025年已发货'!$F:$F,C3625,'[1]2025年已发货'!$C:$C,F3625,'[1]2025年已发货'!$G:$G,I3625,'[1]2025年已发货'!$H:$H,J3625))</f>
        <v>#VALUE!</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42</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t="e">
        <f>IF(SUMIFS('[1]2025年已发货'!$E:$E,'[1]2025年已发货'!$F:$F,C3626,'[1]2025年已发货'!$C:$C,F3626,'[1]2025年已发货'!$G:$G,I3626,'[1]2025年已发货'!$H:$H,J3626)=0,"未发货",SUMIFS('[1]2025年已发货'!$E:$E,'[1]2025年已发货'!$F:$F,C3626,'[1]2025年已发货'!$C:$C,F3626,'[1]2025年已发货'!$G:$G,I3626,'[1]2025年已发货'!$H:$H,J3626))</f>
        <v>#VALUE!</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42</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0">
        <v>45922</v>
      </c>
      <c r="D3627" s="40" t="str">
        <f>VLOOKUP(B3627,辅助信息!E:K,7,FALSE)</f>
        <v>JWDDCD2025072900123</v>
      </c>
      <c r="E3627" s="40" t="str">
        <f>VLOOKUP(F3627,辅助信息!A:B,2,FALSE)</f>
        <v>盘螺</v>
      </c>
      <c r="F3627" s="40" t="s">
        <v>49</v>
      </c>
      <c r="G3627" s="36">
        <v>5</v>
      </c>
      <c r="H3627" s="134" t="e">
        <f>IF(SUMIFS('[1]2025年已发货'!$E:$E,'[1]2025年已发货'!$F:$F,C3627,'[1]2025年已发货'!$C:$C,F3627,'[1]2025年已发货'!$G:$G,I3627,'[1]2025年已发货'!$H:$H,J3627)=0,"未发货",SUMIFS('[1]2025年已发货'!$E:$E,'[1]2025年已发货'!$F:$F,C3627,'[1]2025年已发货'!$C:$C,F3627,'[1]2025年已发货'!$G:$G,I3627,'[1]2025年已发货'!$H:$H,J3627))</f>
        <v>#VALUE!</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42</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e">
        <f>IF(SUMIFS('[1]2025年已发货'!$E:$E,'[1]2025年已发货'!$F:$F,C3628,'[1]2025年已发货'!$C:$C,F3628,'[1]2025年已发货'!$G:$G,I3628,'[1]2025年已发货'!$H:$H,J3628)=0,"未发货",SUMIFS('[1]2025年已发货'!$E:$E,'[1]2025年已发货'!$F:$F,C3628,'[1]2025年已发货'!$C:$C,F3628,'[1]2025年已发货'!$G:$G,I3628,'[1]2025年已发货'!$H:$H,J3628))</f>
        <v>#VALUE!</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t="e">
        <f>IF(SUMIFS('[1]2025年已发货'!$E:$E,'[1]2025年已发货'!$F:$F,C3629,'[1]2025年已发货'!$C:$C,F3629,'[1]2025年已发货'!$G:$G,I3629,'[1]2025年已发货'!$H:$H,J3629)=0,"未发货",SUMIFS('[1]2025年已发货'!$E:$E,'[1]2025年已发货'!$F:$F,C3629,'[1]2025年已发货'!$C:$C,F3629,'[1]2025年已发货'!$G:$G,I3629,'[1]2025年已发货'!$H:$H,J3629))</f>
        <v>#VALUE!</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42</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t="e">
        <f>IF(SUMIFS('[1]2025年已发货'!$E:$E,'[1]2025年已发货'!$F:$F,C3630,'[1]2025年已发货'!$C:$C,F3630,'[1]2025年已发货'!$G:$G,I3630,'[1]2025年已发货'!$H:$H,J3630)=0,"未发货",SUMIFS('[1]2025年已发货'!$E:$E,'[1]2025年已发货'!$F:$F,C3630,'[1]2025年已发货'!$C:$C,F3630,'[1]2025年已发货'!$G:$G,I3630,'[1]2025年已发货'!$H:$H,J3630))</f>
        <v>#VALUE!</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42</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e">
        <f>IF(SUMIFS('[1]2025年已发货'!$E:$E,'[1]2025年已发货'!$F:$F,C3631,'[1]2025年已发货'!$C:$C,F3631,'[1]2025年已发货'!$G:$G,I3631,'[1]2025年已发货'!$H:$H,J3631)=0,"未发货",SUMIFS('[1]2025年已发货'!$E:$E,'[1]2025年已发货'!$F:$F,C3631,'[1]2025年已发货'!$C:$C,F3631,'[1]2025年已发货'!$G:$G,I3631,'[1]2025年已发货'!$H:$H,J3631))</f>
        <v>#VALUE!</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e">
        <f>IF(SUMIFS('[1]2025年已发货'!$E:$E,'[1]2025年已发货'!$F:$F,C3632,'[1]2025年已发货'!$C:$C,F3632,'[1]2025年已发货'!$G:$G,I3632,'[1]2025年已发货'!$H:$H,J3632)=0,"未发货",SUMIFS('[1]2025年已发货'!$E:$E,'[1]2025年已发货'!$F:$F,C3632,'[1]2025年已发货'!$C:$C,F3632,'[1]2025年已发货'!$G:$G,I3632,'[1]2025年已发货'!$H:$H,J3632))</f>
        <v>#VALUE!</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e">
        <f>IF(SUMIFS('[1]2025年已发货'!$E:$E,'[1]2025年已发货'!$F:$F,C3633,'[1]2025年已发货'!$C:$C,F3633,'[1]2025年已发货'!$G:$G,I3633,'[1]2025年已发货'!$H:$H,J3633)=0,"未发货",SUMIFS('[1]2025年已发货'!$E:$E,'[1]2025年已发货'!$F:$F,C3633,'[1]2025年已发货'!$C:$C,F3633,'[1]2025年已发货'!$G:$G,I3633,'[1]2025年已发货'!$H:$H,J3633))</f>
        <v>#VALUE!</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e">
        <f>IF(SUMIFS('[1]2025年已发货'!$E:$E,'[1]2025年已发货'!$F:$F,C3634,'[1]2025年已发货'!$C:$C,F3634,'[1]2025年已发货'!$G:$G,I3634,'[1]2025年已发货'!$H:$H,J3634)=0,"未发货",SUMIFS('[1]2025年已发货'!$E:$E,'[1]2025年已发货'!$F:$F,C3634,'[1]2025年已发货'!$C:$C,F3634,'[1]2025年已发货'!$G:$G,I3634,'[1]2025年已发货'!$H:$H,J3634))</f>
        <v>#VALUE!</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39</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e">
        <f>IF(SUMIFS('[1]2025年已发货'!$E:$E,'[1]2025年已发货'!$F:$F,C3635,'[1]2025年已发货'!$C:$C,F3635,'[1]2025年已发货'!$G:$G,I3635,'[1]2025年已发货'!$H:$H,J3635)=0,"未发货",SUMIFS('[1]2025年已发货'!$E:$E,'[1]2025年已发货'!$F:$F,C3635,'[1]2025年已发货'!$C:$C,F3635,'[1]2025年已发货'!$G:$G,I3635,'[1]2025年已发货'!$H:$H,J3635))</f>
        <v>#VALUE!</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39</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e">
        <f>IF(SUMIFS('[1]2025年已发货'!$E:$E,'[1]2025年已发货'!$F:$F,C3636,'[1]2025年已发货'!$C:$C,F3636,'[1]2025年已发货'!$G:$G,I3636,'[1]2025年已发货'!$H:$H,J3636)=0,"未发货",SUMIFS('[1]2025年已发货'!$E:$E,'[1]2025年已发货'!$F:$F,C3636,'[1]2025年已发货'!$C:$C,F3636,'[1]2025年已发货'!$G:$G,I3636,'[1]2025年已发货'!$H:$H,J3636))</f>
        <v>#VALUE!</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39</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e">
        <f>IF(SUMIFS('[1]2025年已发货'!$E:$E,'[1]2025年已发货'!$F:$F,C3637,'[1]2025年已发货'!$C:$C,F3637,'[1]2025年已发货'!$G:$G,I3637,'[1]2025年已发货'!$H:$H,J3637)=0,"未发货",SUMIFS('[1]2025年已发货'!$E:$E,'[1]2025年已发货'!$F:$F,C3637,'[1]2025年已发货'!$C:$C,F3637,'[1]2025年已发货'!$G:$G,I3637,'[1]2025年已发货'!$H:$H,J3637))</f>
        <v>#VALUE!</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39</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e">
        <f>IF(SUMIFS('[1]2025年已发货'!$E:$E,'[1]2025年已发货'!$F:$F,C3638,'[1]2025年已发货'!$C:$C,F3638,'[1]2025年已发货'!$G:$G,I3638,'[1]2025年已发货'!$H:$H,J3638)=0,"未发货",SUMIFS('[1]2025年已发货'!$E:$E,'[1]2025年已发货'!$F:$F,C3638,'[1]2025年已发货'!$C:$C,F3638,'[1]2025年已发货'!$G:$G,I3638,'[1]2025年已发货'!$H:$H,J3638))</f>
        <v>#VALUE!</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39</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e">
        <f>IF(SUMIFS('[1]2025年已发货'!$E:$E,'[1]2025年已发货'!$F:$F,C3639,'[1]2025年已发货'!$C:$C,F3639,'[1]2025年已发货'!$G:$G,I3639,'[1]2025年已发货'!$H:$H,J3639)=0,"未发货",SUMIFS('[1]2025年已发货'!$E:$E,'[1]2025年已发货'!$F:$F,C3639,'[1]2025年已发货'!$C:$C,F3639,'[1]2025年已发货'!$G:$G,I3639,'[1]2025年已发货'!$H:$H,J3639))</f>
        <v>#VALUE!</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39</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41</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41</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41</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41</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41</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41</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41</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41</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39</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e">
        <f>IF(SUMIFS('[1]2025年已发货'!$E:$E,'[1]2025年已发货'!$F:$F,C3649,'[1]2025年已发货'!$C:$C,F3649,'[1]2025年已发货'!$G:$G,I3649,'[1]2025年已发货'!$H:$H,J3649)=0,"未发货",SUMIFS('[1]2025年已发货'!$E:$E,'[1]2025年已发货'!$F:$F,C3649,'[1]2025年已发货'!$C:$C,F3649,'[1]2025年已发货'!$G:$G,I3649,'[1]2025年已发货'!$H:$H,J3649))</f>
        <v>#VALUE!</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39</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e">
        <f>IF(SUMIFS('[1]2025年已发货'!$E:$E,'[1]2025年已发货'!$F:$F,C3650,'[1]2025年已发货'!$C:$C,F3650,'[1]2025年已发货'!$G:$G,I3650,'[1]2025年已发货'!$H:$H,J3650)=0,"未发货",SUMIFS('[1]2025年已发货'!$E:$E,'[1]2025年已发货'!$F:$F,C3650,'[1]2025年已发货'!$C:$C,F3650,'[1]2025年已发货'!$G:$G,I3650,'[1]2025年已发货'!$H:$H,J3650))</f>
        <v>#VALUE!</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39</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e">
        <f>IF(SUMIFS('[1]2025年已发货'!$E:$E,'[1]2025年已发货'!$F:$F,C3651,'[1]2025年已发货'!$C:$C,F3651,'[1]2025年已发货'!$G:$G,I3651,'[1]2025年已发货'!$H:$H,J3651)=0,"未发货",SUMIFS('[1]2025年已发货'!$E:$E,'[1]2025年已发货'!$F:$F,C3651,'[1]2025年已发货'!$C:$C,F3651,'[1]2025年已发货'!$G:$G,I3651,'[1]2025年已发货'!$H:$H,J3651))</f>
        <v>#VALUE!</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39</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e">
        <f>IF(SUMIFS('[1]2025年已发货'!$E:$E,'[1]2025年已发货'!$F:$F,C3652,'[1]2025年已发货'!$C:$C,F3652,'[1]2025年已发货'!$G:$G,I3652,'[1]2025年已发货'!$H:$H,J3652)=0,"未发货",SUMIFS('[1]2025年已发货'!$E:$E,'[1]2025年已发货'!$F:$F,C3652,'[1]2025年已发货'!$C:$C,F3652,'[1]2025年已发货'!$G:$G,I3652,'[1]2025年已发货'!$H:$H,J3652))</f>
        <v>#VALUE!</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39</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e">
        <f>IF(SUMIFS('[1]2025年已发货'!$E:$E,'[1]2025年已发货'!$F:$F,C3653,'[1]2025年已发货'!$C:$C,F3653,'[1]2025年已发货'!$G:$G,I3653,'[1]2025年已发货'!$H:$H,J3653)=0,"未发货",SUMIFS('[1]2025年已发货'!$E:$E,'[1]2025年已发货'!$F:$F,C3653,'[1]2025年已发货'!$C:$C,F3653,'[1]2025年已发货'!$G:$G,I3653,'[1]2025年已发货'!$H:$H,J3653))</f>
        <v>#VALUE!</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39</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e">
        <f>IF(SUMIFS('[1]2025年已发货'!$E:$E,'[1]2025年已发货'!$F:$F,C3654,'[1]2025年已发货'!$C:$C,F3654,'[1]2025年已发货'!$G:$G,I3654,'[1]2025年已发货'!$H:$H,J3654)=0,"未发货",SUMIFS('[1]2025年已发货'!$E:$E,'[1]2025年已发货'!$F:$F,C3654,'[1]2025年已发货'!$C:$C,F3654,'[1]2025年已发货'!$G:$G,I3654,'[1]2025年已发货'!$H:$H,J3654))</f>
        <v>#VALUE!</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e">
        <f>IF(SUMIFS('[1]2025年已发货'!$E:$E,'[1]2025年已发货'!$F:$F,C3655,'[1]2025年已发货'!$C:$C,F3655,'[1]2025年已发货'!$G:$G,I3655,'[1]2025年已发货'!$H:$H,J3655)=0,"未发货",SUMIFS('[1]2025年已发货'!$E:$E,'[1]2025年已发货'!$F:$F,C3655,'[1]2025年已发货'!$C:$C,F3655,'[1]2025年已发货'!$G:$G,I3655,'[1]2025年已发货'!$H:$H,J3655))</f>
        <v>#VALUE!</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e">
        <f>IF(SUMIFS('[1]2025年已发货'!$E:$E,'[1]2025年已发货'!$F:$F,C3656,'[1]2025年已发货'!$C:$C,F3656,'[1]2025年已发货'!$G:$G,I3656,'[1]2025年已发货'!$H:$H,J3656)=0,"未发货",SUMIFS('[1]2025年已发货'!$E:$E,'[1]2025年已发货'!$F:$F,C3656,'[1]2025年已发货'!$C:$C,F3656,'[1]2025年已发货'!$G:$G,I3656,'[1]2025年已发货'!$H:$H,J3656))</f>
        <v>#VALUE!</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e">
        <f>IF(SUMIFS('[1]2025年已发货'!$E:$E,'[1]2025年已发货'!$F:$F,C3657,'[1]2025年已发货'!$C:$C,F3657,'[1]2025年已发货'!$G:$G,I3657,'[1]2025年已发货'!$H:$H,J3657)=0,"未发货",SUMIFS('[1]2025年已发货'!$E:$E,'[1]2025年已发货'!$F:$F,C3657,'[1]2025年已发货'!$C:$C,F3657,'[1]2025年已发货'!$G:$G,I3657,'[1]2025年已发货'!$H:$H,J3657))</f>
        <v>#VALUE!</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e">
        <f>IF(SUMIFS('[1]2025年已发货'!$E:$E,'[1]2025年已发货'!$F:$F,C3658,'[1]2025年已发货'!$C:$C,F3658,'[1]2025年已发货'!$G:$G,I3658,'[1]2025年已发货'!$H:$H,J3658)=0,"未发货",SUMIFS('[1]2025年已发货'!$E:$E,'[1]2025年已发货'!$F:$F,C3658,'[1]2025年已发货'!$C:$C,F3658,'[1]2025年已发货'!$G:$G,I3658,'[1]2025年已发货'!$H:$H,J3658))</f>
        <v>#VALUE!</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e">
        <f>IF(SUMIFS('[1]2025年已发货'!$E:$E,'[1]2025年已发货'!$F:$F,C3659,'[1]2025年已发货'!$C:$C,F3659,'[1]2025年已发货'!$G:$G,I3659,'[1]2025年已发货'!$H:$H,J3659)=0,"未发货",SUMIFS('[1]2025年已发货'!$E:$E,'[1]2025年已发货'!$F:$F,C3659,'[1]2025年已发货'!$C:$C,F3659,'[1]2025年已发货'!$G:$G,I3659,'[1]2025年已发货'!$H:$H,J3659))</f>
        <v>#VALUE!</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e">
        <f>IF(SUMIFS('[1]2025年已发货'!$E:$E,'[1]2025年已发货'!$F:$F,C3660,'[1]2025年已发货'!$C:$C,F3660,'[1]2025年已发货'!$G:$G,I3660,'[1]2025年已发货'!$H:$H,J3660)=0,"未发货",SUMIFS('[1]2025年已发货'!$E:$E,'[1]2025年已发货'!$F:$F,C3660,'[1]2025年已发货'!$C:$C,F3660,'[1]2025年已发货'!$G:$G,I3660,'[1]2025年已发货'!$H:$H,J3660))</f>
        <v>#VALUE!</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e">
        <f>IF(SUMIFS('[1]2025年已发货'!$E:$E,'[1]2025年已发货'!$F:$F,C3661,'[1]2025年已发货'!$C:$C,F3661,'[1]2025年已发货'!$G:$G,I3661,'[1]2025年已发货'!$H:$H,J3661)=0,"未发货",SUMIFS('[1]2025年已发货'!$E:$E,'[1]2025年已发货'!$F:$F,C3661,'[1]2025年已发货'!$C:$C,F3661,'[1]2025年已发货'!$G:$G,I3661,'[1]2025年已发货'!$H:$H,J3661))</f>
        <v>#VALUE!</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t="e">
        <f>IF(SUMIFS('[1]2025年已发货'!$E:$E,'[1]2025年已发货'!$F:$F,C3662,'[1]2025年已发货'!$C:$C,F3662,'[1]2025年已发货'!$G:$G,I3662,'[1]2025年已发货'!$H:$H,J3662)=0,"未发货",SUMIFS('[1]2025年已发货'!$E:$E,'[1]2025年已发货'!$F:$F,C3662,'[1]2025年已发货'!$C:$C,F3662,'[1]2025年已发货'!$G:$G,I3662,'[1]2025年已发货'!$H:$H,J3662))</f>
        <v>#VALUE!</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43</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t="e">
        <f>IF(SUMIFS('[1]2025年已发货'!$E:$E,'[1]2025年已发货'!$F:$F,C3663,'[1]2025年已发货'!$C:$C,F3663,'[1]2025年已发货'!$G:$G,I3663,'[1]2025年已发货'!$H:$H,J3663)=0,"未发货",SUMIFS('[1]2025年已发货'!$E:$E,'[1]2025年已发货'!$F:$F,C3663,'[1]2025年已发货'!$C:$C,F3663,'[1]2025年已发货'!$G:$G,I3663,'[1]2025年已发货'!$H:$H,J3663))</f>
        <v>#VALUE!</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43</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t="e">
        <f>IF(SUMIFS('[1]2025年已发货'!$E:$E,'[1]2025年已发货'!$F:$F,C3664,'[1]2025年已发货'!$C:$C,F3664,'[1]2025年已发货'!$G:$G,I3664,'[1]2025年已发货'!$H:$H,J3664)=0,"未发货",SUMIFS('[1]2025年已发货'!$E:$E,'[1]2025年已发货'!$F:$F,C3664,'[1]2025年已发货'!$C:$C,F3664,'[1]2025年已发货'!$G:$G,I3664,'[1]2025年已发货'!$H:$H,J3664))</f>
        <v>#VALUE!</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42</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t="e">
        <f>IF(SUMIFS('[1]2025年已发货'!$E:$E,'[1]2025年已发货'!$F:$F,C3665,'[1]2025年已发货'!$C:$C,F3665,'[1]2025年已发货'!$G:$G,I3665,'[1]2025年已发货'!$H:$H,J3665)=0,"未发货",SUMIFS('[1]2025年已发货'!$E:$E,'[1]2025年已发货'!$F:$F,C3665,'[1]2025年已发货'!$C:$C,F3665,'[1]2025年已发货'!$G:$G,I3665,'[1]2025年已发货'!$H:$H,J3665))</f>
        <v>#VALUE!</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42</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t="e">
        <f>IF(SUMIFS('[1]2025年已发货'!$E:$E,'[1]2025年已发货'!$F:$F,C3666,'[1]2025年已发货'!$C:$C,F3666,'[1]2025年已发货'!$G:$G,I3666,'[1]2025年已发货'!$H:$H,J3666)=0,"未发货",SUMIFS('[1]2025年已发货'!$E:$E,'[1]2025年已发货'!$F:$F,C3666,'[1]2025年已发货'!$C:$C,F3666,'[1]2025年已发货'!$G:$G,I3666,'[1]2025年已发货'!$H:$H,J3666))</f>
        <v>#VALUE!</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42</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e">
        <f>IF(SUMIFS('[1]2025年已发货'!$E:$E,'[1]2025年已发货'!$F:$F,C3667,'[1]2025年已发货'!$C:$C,F3667,'[1]2025年已发货'!$G:$G,I3667,'[1]2025年已发货'!$H:$H,J3667)=0,"未发货",SUMIFS('[1]2025年已发货'!$E:$E,'[1]2025年已发货'!$F:$F,C3667,'[1]2025年已发货'!$C:$C,F3667,'[1]2025年已发货'!$G:$G,I3667,'[1]2025年已发货'!$H:$H,J3667))</f>
        <v>#VALUE!</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e">
        <f>IF(SUMIFS('[1]2025年已发货'!$E:$E,'[1]2025年已发货'!$F:$F,C3668,'[1]2025年已发货'!$C:$C,F3668,'[1]2025年已发货'!$G:$G,I3668,'[1]2025年已发货'!$H:$H,J3668)=0,"未发货",SUMIFS('[1]2025年已发货'!$E:$E,'[1]2025年已发货'!$F:$F,C3668,'[1]2025年已发货'!$C:$C,F3668,'[1]2025年已发货'!$G:$G,I3668,'[1]2025年已发货'!$H:$H,J3668))</f>
        <v>#VALUE!</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42</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e">
        <f>IF(SUMIFS('[1]2025年已发货'!$E:$E,'[1]2025年已发货'!$F:$F,C3669,'[1]2025年已发货'!$C:$C,F3669,'[1]2025年已发货'!$G:$G,I3669,'[1]2025年已发货'!$H:$H,J3669)=0,"未发货",SUMIFS('[1]2025年已发货'!$E:$E,'[1]2025年已发货'!$F:$F,C3669,'[1]2025年已发货'!$C:$C,F3669,'[1]2025年已发货'!$G:$G,I3669,'[1]2025年已发货'!$H:$H,J3669))</f>
        <v>#VALUE!</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42</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e">
        <f>IF(SUMIFS('[1]2025年已发货'!$E:$E,'[1]2025年已发货'!$F:$F,C3670,'[1]2025年已发货'!$C:$C,F3670,'[1]2025年已发货'!$G:$G,I3670,'[1]2025年已发货'!$H:$H,J3670)=0,"未发货",SUMIFS('[1]2025年已发货'!$E:$E,'[1]2025年已发货'!$F:$F,C3670,'[1]2025年已发货'!$C:$C,F3670,'[1]2025年已发货'!$G:$G,I3670,'[1]2025年已发货'!$H:$H,J3670))</f>
        <v>#VALUE!</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e">
        <f>IF(SUMIFS('[1]2025年已发货'!$E:$E,'[1]2025年已发货'!$F:$F,C3671,'[1]2025年已发货'!$C:$C,F3671,'[1]2025年已发货'!$G:$G,I3671,'[1]2025年已发货'!$H:$H,J3671)=0,"未发货",SUMIFS('[1]2025年已发货'!$E:$E,'[1]2025年已发货'!$F:$F,C3671,'[1]2025年已发货'!$C:$C,F3671,'[1]2025年已发货'!$G:$G,I3671,'[1]2025年已发货'!$H:$H,J3671))</f>
        <v>#VALUE!</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e">
        <f>IF(SUMIFS('[1]2025年已发货'!$E:$E,'[1]2025年已发货'!$F:$F,C3672,'[1]2025年已发货'!$C:$C,F3672,'[1]2025年已发货'!$G:$G,I3672,'[1]2025年已发货'!$H:$H,J3672)=0,"未发货",SUMIFS('[1]2025年已发货'!$E:$E,'[1]2025年已发货'!$F:$F,C3672,'[1]2025年已发货'!$C:$C,F3672,'[1]2025年已发货'!$G:$G,I3672,'[1]2025年已发货'!$H:$H,J3672))</f>
        <v>#VALUE!</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e">
        <f>IF(SUMIFS('[1]2025年已发货'!$E:$E,'[1]2025年已发货'!$F:$F,C3673,'[1]2025年已发货'!$C:$C,F3673,'[1]2025年已发货'!$G:$G,I3673,'[1]2025年已发货'!$H:$H,J3673)=0,"未发货",SUMIFS('[1]2025年已发货'!$E:$E,'[1]2025年已发货'!$F:$F,C3673,'[1]2025年已发货'!$C:$C,F3673,'[1]2025年已发货'!$G:$G,I3673,'[1]2025年已发货'!$H:$H,J3673))</f>
        <v>#VALUE!</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t="e">
        <f>IF(SUMIFS('[1]2025年已发货'!$E:$E,'[1]2025年已发货'!$F:$F,C3674,'[1]2025年已发货'!$C:$C,F3674,'[1]2025年已发货'!$G:$G,I3674,'[1]2025年已发货'!$H:$H,J3674)=0,"未发货",SUMIFS('[1]2025年已发货'!$E:$E,'[1]2025年已发货'!$F:$F,C3674,'[1]2025年已发货'!$C:$C,F3674,'[1]2025年已发货'!$G:$G,I3674,'[1]2025年已发货'!$H:$H,J3674))</f>
        <v>#VALUE!</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t="e">
        <f>IF(SUMIFS('[1]2025年已发货'!$E:$E,'[1]2025年已发货'!$F:$F,C3675,'[1]2025年已发货'!$C:$C,F3675,'[1]2025年已发货'!$G:$G,I3675,'[1]2025年已发货'!$H:$H,J3675)=0,"未发货",SUMIFS('[1]2025年已发货'!$E:$E,'[1]2025年已发货'!$F:$F,C3675,'[1]2025年已发货'!$C:$C,F3675,'[1]2025年已发货'!$G:$G,I3675,'[1]2025年已发货'!$H:$H,J3675))</f>
        <v>#VALUE!</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39</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t="e">
        <f>IF(SUMIFS('[1]2025年已发货'!$E:$E,'[1]2025年已发货'!$F:$F,C3676,'[1]2025年已发货'!$C:$C,F3676,'[1]2025年已发货'!$G:$G,I3676,'[1]2025年已发货'!$H:$H,J3676)=0,"未发货",SUMIFS('[1]2025年已发货'!$E:$E,'[1]2025年已发货'!$F:$F,C3676,'[1]2025年已发货'!$C:$C,F3676,'[1]2025年已发货'!$G:$G,I3676,'[1]2025年已发货'!$H:$H,J3676))</f>
        <v>#VALUE!</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e">
        <f>IF(SUMIFS('[1]2025年已发货'!$E:$E,'[1]2025年已发货'!$F:$F,C3677,'[1]2025年已发货'!$C:$C,F3677,'[1]2025年已发货'!$G:$G,I3677,'[1]2025年已发货'!$H:$H,J3677)=0,"未发货",SUMIFS('[1]2025年已发货'!$E:$E,'[1]2025年已发货'!$F:$F,C3677,'[1]2025年已发货'!$C:$C,F3677,'[1]2025年已发货'!$G:$G,I3677,'[1]2025年已发货'!$H:$H,J3677))</f>
        <v>#VALUE!</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t="e">
        <f>IF(SUMIFS('[1]2025年已发货'!$E:$E,'[1]2025年已发货'!$F:$F,C3678,'[1]2025年已发货'!$C:$C,F3678,'[1]2025年已发货'!$G:$G,I3678,'[1]2025年已发货'!$H:$H,J3678)=0,"未发货",SUMIFS('[1]2025年已发货'!$E:$E,'[1]2025年已发货'!$F:$F,C3678,'[1]2025年已发货'!$C:$C,F3678,'[1]2025年已发货'!$G:$G,I3678,'[1]2025年已发货'!$H:$H,J3678))</f>
        <v>#VALUE!</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e">
        <f>IF(SUMIFS('[1]2025年已发货'!$E:$E,'[1]2025年已发货'!$F:$F,C3679,'[1]2025年已发货'!$C:$C,F3679,'[1]2025年已发货'!$G:$G,I3679,'[1]2025年已发货'!$H:$H,J3679)=0,"未发货",SUMIFS('[1]2025年已发货'!$E:$E,'[1]2025年已发货'!$F:$F,C3679,'[1]2025年已发货'!$C:$C,F3679,'[1]2025年已发货'!$G:$G,I3679,'[1]2025年已发货'!$H:$H,J3679))</f>
        <v>#VALUE!</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39</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e">
        <f>IF(SUMIFS('[1]2025年已发货'!$E:$E,'[1]2025年已发货'!$F:$F,C3680,'[1]2025年已发货'!$C:$C,F3680,'[1]2025年已发货'!$G:$G,I3680,'[1]2025年已发货'!$H:$H,J3680)=0,"未发货",SUMIFS('[1]2025年已发货'!$E:$E,'[1]2025年已发货'!$F:$F,C3680,'[1]2025年已发货'!$C:$C,F3680,'[1]2025年已发货'!$G:$G,I3680,'[1]2025年已发货'!$H:$H,J3680))</f>
        <v>#VALUE!</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39</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e">
        <f>IF(SUMIFS('[1]2025年已发货'!$E:$E,'[1]2025年已发货'!$F:$F,C3681,'[1]2025年已发货'!$C:$C,F3681,'[1]2025年已发货'!$G:$G,I3681,'[1]2025年已发货'!$H:$H,J3681)=0,"未发货",SUMIFS('[1]2025年已发货'!$E:$E,'[1]2025年已发货'!$F:$F,C3681,'[1]2025年已发货'!$C:$C,F3681,'[1]2025年已发货'!$G:$G,I3681,'[1]2025年已发货'!$H:$H,J3681))</f>
        <v>#VALUE!</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39</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t="e">
        <f>IF(SUMIFS('[1]2025年已发货'!$E:$E,'[1]2025年已发货'!$F:$F,C3682,'[1]2025年已发货'!$C:$C,F3682,'[1]2025年已发货'!$G:$G,I3682,'[1]2025年已发货'!$H:$H,J3682)=0,"未发货",SUMIFS('[1]2025年已发货'!$E:$E,'[1]2025年已发货'!$F:$F,C3682,'[1]2025年已发货'!$C:$C,F3682,'[1]2025年已发货'!$G:$G,I3682,'[1]2025年已发货'!$H:$H,J3682))</f>
        <v>#VALUE!</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39</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e">
        <f>IF(SUMIFS('[1]2025年已发货'!$E:$E,'[1]2025年已发货'!$F:$F,C3683,'[1]2025年已发货'!$C:$C,F3683,'[1]2025年已发货'!$G:$G,I3683,'[1]2025年已发货'!$H:$H,J3683)=0,"未发货",SUMIFS('[1]2025年已发货'!$E:$E,'[1]2025年已发货'!$F:$F,C3683,'[1]2025年已发货'!$C:$C,F3683,'[1]2025年已发货'!$G:$G,I3683,'[1]2025年已发货'!$H:$H,J3683))</f>
        <v>#VALUE!</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39</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t="e">
        <f>IF(SUMIFS('[1]2025年已发货'!$E:$E,'[1]2025年已发货'!$F:$F,C3684,'[1]2025年已发货'!$C:$C,F3684,'[1]2025年已发货'!$G:$G,I3684,'[1]2025年已发货'!$H:$H,J3684)=0,"未发货",SUMIFS('[1]2025年已发货'!$E:$E,'[1]2025年已发货'!$F:$F,C3684,'[1]2025年已发货'!$C:$C,F3684,'[1]2025年已发货'!$G:$G,I3684,'[1]2025年已发货'!$H:$H,J3684))</f>
        <v>#VALUE!</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39</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t="e">
        <f>IF(SUMIFS('[1]2025年已发货'!$E:$E,'[1]2025年已发货'!$F:$F,C3685,'[1]2025年已发货'!$C:$C,F3685,'[1]2025年已发货'!$G:$G,I3685,'[1]2025年已发货'!$H:$H,J3685)=0,"未发货",SUMIFS('[1]2025年已发货'!$E:$E,'[1]2025年已发货'!$F:$F,C3685,'[1]2025年已发货'!$C:$C,F3685,'[1]2025年已发货'!$G:$G,I3685,'[1]2025年已发货'!$H:$H,J3685))</f>
        <v>#VALUE!</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39</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t="e">
        <f>IF(SUMIFS('[1]2025年已发货'!$E:$E,'[1]2025年已发货'!$F:$F,C3686,'[1]2025年已发货'!$C:$C,F3686,'[1]2025年已发货'!$G:$G,I3686,'[1]2025年已发货'!$H:$H,J3686)=0,"未发货",SUMIFS('[1]2025年已发货'!$E:$E,'[1]2025年已发货'!$F:$F,C3686,'[1]2025年已发货'!$C:$C,F3686,'[1]2025年已发货'!$G:$G,I3686,'[1]2025年已发货'!$H:$H,J3686))</f>
        <v>#VALUE!</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39</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t="e">
        <f>IF(SUMIFS('[1]2025年已发货'!$E:$E,'[1]2025年已发货'!$F:$F,C3687,'[1]2025年已发货'!$C:$C,F3687,'[1]2025年已发货'!$G:$G,I3687,'[1]2025年已发货'!$H:$H,J3687)=0,"未发货",SUMIFS('[1]2025年已发货'!$E:$E,'[1]2025年已发货'!$F:$F,C3687,'[1]2025年已发货'!$C:$C,F3687,'[1]2025年已发货'!$G:$G,I3687,'[1]2025年已发货'!$H:$H,J3687))</f>
        <v>#VALUE!</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39</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t="e">
        <f>IF(SUMIFS('[1]2025年已发货'!$E:$E,'[1]2025年已发货'!$F:$F,C3688,'[1]2025年已发货'!$C:$C,F3688,'[1]2025年已发货'!$G:$G,I3688,'[1]2025年已发货'!$H:$H,J3688)=0,"未发货",SUMIFS('[1]2025年已发货'!$E:$E,'[1]2025年已发货'!$F:$F,C3688,'[1]2025年已发货'!$C:$C,F3688,'[1]2025年已发货'!$G:$G,I3688,'[1]2025年已发货'!$H:$H,J3688))</f>
        <v>#VALUE!</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39</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t="e">
        <f>IF(SUMIFS('[1]2025年已发货'!$E:$E,'[1]2025年已发货'!$F:$F,C3689,'[1]2025年已发货'!$C:$C,F3689,'[1]2025年已发货'!$G:$G,I3689,'[1]2025年已发货'!$H:$H,J3689)=0,"未发货",SUMIFS('[1]2025年已发货'!$E:$E,'[1]2025年已发货'!$F:$F,C3689,'[1]2025年已发货'!$C:$C,F3689,'[1]2025年已发货'!$G:$G,I3689,'[1]2025年已发货'!$H:$H,J3689))</f>
        <v>#VALUE!</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39</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t="e">
        <f>IF(SUMIFS('[1]2025年已发货'!$E:$E,'[1]2025年已发货'!$F:$F,C3690,'[1]2025年已发货'!$C:$C,F3690,'[1]2025年已发货'!$G:$G,I3690,'[1]2025年已发货'!$H:$H,J3690)=0,"未发货",SUMIFS('[1]2025年已发货'!$E:$E,'[1]2025年已发货'!$F:$F,C3690,'[1]2025年已发货'!$C:$C,F3690,'[1]2025年已发货'!$G:$G,I3690,'[1]2025年已发货'!$H:$H,J3690))</f>
        <v>#VALUE!</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40</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t="e">
        <f>IF(SUMIFS('[1]2025年已发货'!$E:$E,'[1]2025年已发货'!$F:$F,C3691,'[1]2025年已发货'!$C:$C,F3691,'[1]2025年已发货'!$G:$G,I3691,'[1]2025年已发货'!$H:$H,J3691)=0,"未发货",SUMIFS('[1]2025年已发货'!$E:$E,'[1]2025年已发货'!$F:$F,C3691,'[1]2025年已发货'!$C:$C,F3691,'[1]2025年已发货'!$G:$G,I3691,'[1]2025年已发货'!$H:$H,J3691))</f>
        <v>#VALUE!</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40</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t="e">
        <f>IF(SUMIFS('[1]2025年已发货'!$E:$E,'[1]2025年已发货'!$F:$F,C3692,'[1]2025年已发货'!$C:$C,F3692,'[1]2025年已发货'!$G:$G,I3692,'[1]2025年已发货'!$H:$H,J3692)=0,"未发货",SUMIFS('[1]2025年已发货'!$E:$E,'[1]2025年已发货'!$F:$F,C3692,'[1]2025年已发货'!$C:$C,F3692,'[1]2025年已发货'!$G:$G,I3692,'[1]2025年已发货'!$H:$H,J3692))</f>
        <v>#VALUE!</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40</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t="e">
        <f>IF(SUMIFS('[1]2025年已发货'!$E:$E,'[1]2025年已发货'!$F:$F,C3693,'[1]2025年已发货'!$C:$C,F3693,'[1]2025年已发货'!$G:$G,I3693,'[1]2025年已发货'!$H:$H,J3693)=0,"未发货",SUMIFS('[1]2025年已发货'!$E:$E,'[1]2025年已发货'!$F:$F,C3693,'[1]2025年已发货'!$C:$C,F3693,'[1]2025年已发货'!$G:$G,I3693,'[1]2025年已发货'!$H:$H,J3693))</f>
        <v>#VALUE!</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40</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t="e">
        <f>IF(SUMIFS('[1]2025年已发货'!$E:$E,'[1]2025年已发货'!$F:$F,C3694,'[1]2025年已发货'!$C:$C,F3694,'[1]2025年已发货'!$G:$G,I3694,'[1]2025年已发货'!$H:$H,J3694)=0,"未发货",SUMIFS('[1]2025年已发货'!$E:$E,'[1]2025年已发货'!$F:$F,C3694,'[1]2025年已发货'!$C:$C,F3694,'[1]2025年已发货'!$G:$G,I3694,'[1]2025年已发货'!$H:$H,J3694))</f>
        <v>#VALUE!</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40</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t="e">
        <f>IF(SUMIFS('[1]2025年已发货'!$E:$E,'[1]2025年已发货'!$F:$F,C3695,'[1]2025年已发货'!$C:$C,F3695,'[1]2025年已发货'!$G:$G,I3695,'[1]2025年已发货'!$H:$H,J3695)=0,"未发货",SUMIFS('[1]2025年已发货'!$E:$E,'[1]2025年已发货'!$F:$F,C3695,'[1]2025年已发货'!$C:$C,F3695,'[1]2025年已发货'!$G:$G,I3695,'[1]2025年已发货'!$H:$H,J3695))</f>
        <v>#VALUE!</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40</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t="e">
        <f>IF(SUMIFS('[1]2025年已发货'!$E:$E,'[1]2025年已发货'!$F:$F,C3696,'[1]2025年已发货'!$C:$C,F3696,'[1]2025年已发货'!$G:$G,I3696,'[1]2025年已发货'!$H:$H,J3696)=0,"未发货",SUMIFS('[1]2025年已发货'!$E:$E,'[1]2025年已发货'!$F:$F,C3696,'[1]2025年已发货'!$C:$C,F3696,'[1]2025年已发货'!$G:$G,I3696,'[1]2025年已发货'!$H:$H,J3696))</f>
        <v>#VALUE!</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40</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t="e">
        <f>IF(SUMIFS('[1]2025年已发货'!$E:$E,'[1]2025年已发货'!$F:$F,C3697,'[1]2025年已发货'!$C:$C,F3697,'[1]2025年已发货'!$G:$G,I3697,'[1]2025年已发货'!$H:$H,J3697)=0,"未发货",SUMIFS('[1]2025年已发货'!$E:$E,'[1]2025年已发货'!$F:$F,C3697,'[1]2025年已发货'!$C:$C,F3697,'[1]2025年已发货'!$G:$G,I3697,'[1]2025年已发货'!$H:$H,J3697))</f>
        <v>#VALUE!</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40</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t="e">
        <f>IF(SUMIFS('[1]2025年已发货'!$E:$E,'[1]2025年已发货'!$F:$F,C3698,'[1]2025年已发货'!$C:$C,F3698,'[1]2025年已发货'!$G:$G,I3698,'[1]2025年已发货'!$H:$H,J3698)=0,"未发货",SUMIFS('[1]2025年已发货'!$E:$E,'[1]2025年已发货'!$F:$F,C3698,'[1]2025年已发货'!$C:$C,F3698,'[1]2025年已发货'!$G:$G,I3698,'[1]2025年已发货'!$H:$H,J3698))</f>
        <v>#VALUE!</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40</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t="e">
        <f>IF(SUMIFS('[1]2025年已发货'!$E:$E,'[1]2025年已发货'!$F:$F,C3699,'[1]2025年已发货'!$C:$C,F3699,'[1]2025年已发货'!$G:$G,I3699,'[1]2025年已发货'!$H:$H,J3699)=0,"未发货",SUMIFS('[1]2025年已发货'!$E:$E,'[1]2025年已发货'!$F:$F,C3699,'[1]2025年已发货'!$C:$C,F3699,'[1]2025年已发货'!$G:$G,I3699,'[1]2025年已发货'!$H:$H,J3699))</f>
        <v>#VALUE!</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40</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t="e">
        <f>IF(SUMIFS('[1]2025年已发货'!$E:$E,'[1]2025年已发货'!$F:$F,C3700,'[1]2025年已发货'!$C:$C,F3700,'[1]2025年已发货'!$G:$G,I3700,'[1]2025年已发货'!$H:$H,J3700)=0,"未发货",SUMIFS('[1]2025年已发货'!$E:$E,'[1]2025年已发货'!$F:$F,C3700,'[1]2025年已发货'!$C:$C,F3700,'[1]2025年已发货'!$G:$G,I3700,'[1]2025年已发货'!$H:$H,J3700))</f>
        <v>#VALUE!</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40</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t="e">
        <f>IF(SUMIFS('[1]2025年已发货'!$E:$E,'[1]2025年已发货'!$F:$F,C3701,'[1]2025年已发货'!$C:$C,F3701,'[1]2025年已发货'!$G:$G,I3701,'[1]2025年已发货'!$H:$H,J3701)=0,"未发货",SUMIFS('[1]2025年已发货'!$E:$E,'[1]2025年已发货'!$F:$F,C3701,'[1]2025年已发货'!$C:$C,F3701,'[1]2025年已发货'!$G:$G,I3701,'[1]2025年已发货'!$H:$H,J3701))</f>
        <v>#VALUE!</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40</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t="e">
        <f>IF(SUMIFS('[1]2025年已发货'!$E:$E,'[1]2025年已发货'!$F:$F,C3702,'[1]2025年已发货'!$C:$C,F3702,'[1]2025年已发货'!$G:$G,I3702,'[1]2025年已发货'!$H:$H,J3702)=0,"未发货",SUMIFS('[1]2025年已发货'!$E:$E,'[1]2025年已发货'!$F:$F,C3702,'[1]2025年已发货'!$C:$C,F3702,'[1]2025年已发货'!$G:$G,I3702,'[1]2025年已发货'!$H:$H,J3702))</f>
        <v>#VALUE!</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40</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t="e">
        <f>IF(SUMIFS('[1]2025年已发货'!$E:$E,'[1]2025年已发货'!$F:$F,C3703,'[1]2025年已发货'!$C:$C,F3703,'[1]2025年已发货'!$G:$G,I3703,'[1]2025年已发货'!$H:$H,J3703)=0,"未发货",SUMIFS('[1]2025年已发货'!$E:$E,'[1]2025年已发货'!$F:$F,C3703,'[1]2025年已发货'!$C:$C,F3703,'[1]2025年已发货'!$G:$G,I3703,'[1]2025年已发货'!$H:$H,J3703))</f>
        <v>#VALUE!</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t="e">
        <f>IF(SUMIFS('[1]2025年已发货'!$E:$E,'[1]2025年已发货'!$F:$F,C3704,'[1]2025年已发货'!$C:$C,F3704,'[1]2025年已发货'!$G:$G,I3704,'[1]2025年已发货'!$H:$H,J3704)=0,"未发货",SUMIFS('[1]2025年已发货'!$E:$E,'[1]2025年已发货'!$F:$F,C3704,'[1]2025年已发货'!$C:$C,F3704,'[1]2025年已发货'!$G:$G,I3704,'[1]2025年已发货'!$H:$H,J3704))</f>
        <v>#VALUE!</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t="e">
        <f>IF(SUMIFS('[1]2025年已发货'!$E:$E,'[1]2025年已发货'!$F:$F,C3705,'[1]2025年已发货'!$C:$C,F3705,'[1]2025年已发货'!$G:$G,I3705,'[1]2025年已发货'!$H:$H,J3705)=0,"未发货",SUMIFS('[1]2025年已发货'!$E:$E,'[1]2025年已发货'!$F:$F,C3705,'[1]2025年已发货'!$C:$C,F3705,'[1]2025年已发货'!$G:$G,I3705,'[1]2025年已发货'!$H:$H,J3705))</f>
        <v>#VALUE!</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t="e">
        <f>IF(SUMIFS('[1]2025年已发货'!$E:$E,'[1]2025年已发货'!$F:$F,C3706,'[1]2025年已发货'!$C:$C,F3706,'[1]2025年已发货'!$G:$G,I3706,'[1]2025年已发货'!$H:$H,J3706)=0,"未发货",SUMIFS('[1]2025年已发货'!$E:$E,'[1]2025年已发货'!$F:$F,C3706,'[1]2025年已发货'!$C:$C,F3706,'[1]2025年已发货'!$G:$G,I3706,'[1]2025年已发货'!$H:$H,J3706))</f>
        <v>#VALUE!</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t="e">
        <f>IF(SUMIFS('[1]2025年已发货'!$E:$E,'[1]2025年已发货'!$F:$F,C3707,'[1]2025年已发货'!$C:$C,F3707,'[1]2025年已发货'!$G:$G,I3707,'[1]2025年已发货'!$H:$H,J3707)=0,"未发货",SUMIFS('[1]2025年已发货'!$E:$E,'[1]2025年已发货'!$F:$F,C3707,'[1]2025年已发货'!$C:$C,F3707,'[1]2025年已发货'!$G:$G,I3707,'[1]2025年已发货'!$H:$H,J3707))</f>
        <v>#VALUE!</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t="e">
        <f>IF(SUMIFS('[1]2025年已发货'!$E:$E,'[1]2025年已发货'!$F:$F,C3708,'[1]2025年已发货'!$C:$C,F3708,'[1]2025年已发货'!$G:$G,I3708,'[1]2025年已发货'!$H:$H,J3708)=0,"未发货",SUMIFS('[1]2025年已发货'!$E:$E,'[1]2025年已发货'!$F:$F,C3708,'[1]2025年已发货'!$C:$C,F3708,'[1]2025年已发货'!$G:$G,I3708,'[1]2025年已发货'!$H:$H,J3708))</f>
        <v>#VALUE!</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t="e">
        <f>IF(SUMIFS('[1]2025年已发货'!$E:$E,'[1]2025年已发货'!$F:$F,C3709,'[1]2025年已发货'!$C:$C,F3709,'[1]2025年已发货'!$G:$G,I3709,'[1]2025年已发货'!$H:$H,J3709)=0,"未发货",SUMIFS('[1]2025年已发货'!$E:$E,'[1]2025年已发货'!$F:$F,C3709,'[1]2025年已发货'!$C:$C,F3709,'[1]2025年已发货'!$G:$G,I3709,'[1]2025年已发货'!$H:$H,J3709))</f>
        <v>#VALUE!</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t="e">
        <f>IF(SUMIFS('[1]2025年已发货'!$E:$E,'[1]2025年已发货'!$F:$F,C3710,'[1]2025年已发货'!$C:$C,F3710,'[1]2025年已发货'!$G:$G,I3710,'[1]2025年已发货'!$H:$H,J3710)=0,"未发货",SUMIFS('[1]2025年已发货'!$E:$E,'[1]2025年已发货'!$F:$F,C3710,'[1]2025年已发货'!$C:$C,F3710,'[1]2025年已发货'!$G:$G,I3710,'[1]2025年已发货'!$H:$H,J3710))</f>
        <v>#VALUE!</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t="e">
        <f>IF(SUMIFS('[1]2025年已发货'!$E:$E,'[1]2025年已发货'!$F:$F,C3711,'[1]2025年已发货'!$C:$C,F3711,'[1]2025年已发货'!$G:$G,I3711,'[1]2025年已发货'!$H:$H,J3711)=0,"未发货",SUMIFS('[1]2025年已发货'!$E:$E,'[1]2025年已发货'!$F:$F,C3711,'[1]2025年已发货'!$C:$C,F3711,'[1]2025年已发货'!$G:$G,I3711,'[1]2025年已发货'!$H:$H,J3711))</f>
        <v>#VALUE!</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t="e">
        <f>IF(SUMIFS('[1]2025年已发货'!$E:$E,'[1]2025年已发货'!$F:$F,C3712,'[1]2025年已发货'!$C:$C,F3712,'[1]2025年已发货'!$G:$G,I3712,'[1]2025年已发货'!$H:$H,J3712)=0,"未发货",SUMIFS('[1]2025年已发货'!$E:$E,'[1]2025年已发货'!$F:$F,C3712,'[1]2025年已发货'!$C:$C,F3712,'[1]2025年已发货'!$G:$G,I3712,'[1]2025年已发货'!$H:$H,J3712))</f>
        <v>#VALUE!</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t="e">
        <f>IF(SUMIFS('[1]2025年已发货'!$E:$E,'[1]2025年已发货'!$F:$F,C3713,'[1]2025年已发货'!$C:$C,F3713,'[1]2025年已发货'!$G:$G,I3713,'[1]2025年已发货'!$H:$H,J3713)=0,"未发货",SUMIFS('[1]2025年已发货'!$E:$E,'[1]2025年已发货'!$F:$F,C3713,'[1]2025年已发货'!$C:$C,F3713,'[1]2025年已发货'!$G:$G,I3713,'[1]2025年已发货'!$H:$H,J3713))</f>
        <v>#VALUE!</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t="e">
        <f>IF(SUMIFS('[1]2025年已发货'!$E:$E,'[1]2025年已发货'!$F:$F,C3714,'[1]2025年已发货'!$C:$C,F3714,'[1]2025年已发货'!$G:$G,I3714,'[1]2025年已发货'!$H:$H,J3714)=0,"未发货",SUMIFS('[1]2025年已发货'!$E:$E,'[1]2025年已发货'!$F:$F,C3714,'[1]2025年已发货'!$C:$C,F3714,'[1]2025年已发货'!$G:$G,I3714,'[1]2025年已发货'!$H:$H,J3714))</f>
        <v>#VALUE!</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t="e">
        <f>IF(SUMIFS('[1]2025年已发货'!$E:$E,'[1]2025年已发货'!$F:$F,C3715,'[1]2025年已发货'!$C:$C,F3715,'[1]2025年已发货'!$G:$G,I3715,'[1]2025年已发货'!$H:$H,J3715)=0,"未发货",SUMIFS('[1]2025年已发货'!$E:$E,'[1]2025年已发货'!$F:$F,C3715,'[1]2025年已发货'!$C:$C,F3715,'[1]2025年已发货'!$G:$G,I3715,'[1]2025年已发货'!$H:$H,J3715))</f>
        <v>#VALUE!</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t="e">
        <f>IF(SUMIFS('[1]2025年已发货'!$E:$E,'[1]2025年已发货'!$F:$F,C3716,'[1]2025年已发货'!$C:$C,F3716,'[1]2025年已发货'!$G:$G,I3716,'[1]2025年已发货'!$H:$H,J3716)=0,"未发货",SUMIFS('[1]2025年已发货'!$E:$E,'[1]2025年已发货'!$F:$F,C3716,'[1]2025年已发货'!$C:$C,F3716,'[1]2025年已发货'!$G:$G,I3716,'[1]2025年已发货'!$H:$H,J3716))</f>
        <v>#VALUE!</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e">
        <f>IF(SUMIFS('[1]2025年已发货'!$E:$E,'[1]2025年已发货'!$F:$F,C3717,'[1]2025年已发货'!$C:$C,F3717,'[1]2025年已发货'!$G:$G,I3717,'[1]2025年已发货'!$H:$H,J3717)=0,"未发货",SUMIFS('[1]2025年已发货'!$E:$E,'[1]2025年已发货'!$F:$F,C3717,'[1]2025年已发货'!$C:$C,F3717,'[1]2025年已发货'!$G:$G,I3717,'[1]2025年已发货'!$H:$H,J3717))</f>
        <v>#VALUE!</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e">
        <f>IF(SUMIFS('[1]2025年已发货'!$E:$E,'[1]2025年已发货'!$F:$F,C3718,'[1]2025年已发货'!$C:$C,F3718,'[1]2025年已发货'!$G:$G,I3718,'[1]2025年已发货'!$H:$H,J3718)=0,"未发货",SUMIFS('[1]2025年已发货'!$E:$E,'[1]2025年已发货'!$F:$F,C3718,'[1]2025年已发货'!$C:$C,F3718,'[1]2025年已发货'!$G:$G,I3718,'[1]2025年已发货'!$H:$H,J3718))</f>
        <v>#VALUE!</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42</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e">
        <f>IF(SUMIFS('[1]2025年已发货'!$E:$E,'[1]2025年已发货'!$F:$F,C3719,'[1]2025年已发货'!$C:$C,F3719,'[1]2025年已发货'!$G:$G,I3719,'[1]2025年已发货'!$H:$H,J3719)=0,"未发货",SUMIFS('[1]2025年已发货'!$E:$E,'[1]2025年已发货'!$F:$F,C3719,'[1]2025年已发货'!$C:$C,F3719,'[1]2025年已发货'!$G:$G,I3719,'[1]2025年已发货'!$H:$H,J3719))</f>
        <v>#VALUE!</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42</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e">
        <f>IF(SUMIFS('[1]2025年已发货'!$E:$E,'[1]2025年已发货'!$F:$F,C3720,'[1]2025年已发货'!$C:$C,F3720,'[1]2025年已发货'!$G:$G,I3720,'[1]2025年已发货'!$H:$H,J3720)=0,"未发货",SUMIFS('[1]2025年已发货'!$E:$E,'[1]2025年已发货'!$F:$F,C3720,'[1]2025年已发货'!$C:$C,F3720,'[1]2025年已发货'!$G:$G,I3720,'[1]2025年已发货'!$H:$H,J3720))</f>
        <v>#VALUE!</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e">
        <f>IF(SUMIFS('[1]2025年已发货'!$E:$E,'[1]2025年已发货'!$F:$F,C3721,'[1]2025年已发货'!$C:$C,F3721,'[1]2025年已发货'!$G:$G,I3721,'[1]2025年已发货'!$H:$H,J3721)=0,"未发货",SUMIFS('[1]2025年已发货'!$E:$E,'[1]2025年已发货'!$F:$F,C3721,'[1]2025年已发货'!$C:$C,F3721,'[1]2025年已发货'!$G:$G,I3721,'[1]2025年已发货'!$H:$H,J3721))</f>
        <v>#VALUE!</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e">
        <f>IF(SUMIFS('[1]2025年已发货'!$E:$E,'[1]2025年已发货'!$F:$F,C3722,'[1]2025年已发货'!$C:$C,F3722,'[1]2025年已发货'!$G:$G,I3722,'[1]2025年已发货'!$H:$H,J3722)=0,"未发货",SUMIFS('[1]2025年已发货'!$E:$E,'[1]2025年已发货'!$F:$F,C3722,'[1]2025年已发货'!$C:$C,F3722,'[1]2025年已发货'!$G:$G,I3722,'[1]2025年已发货'!$H:$H,J3722))</f>
        <v>#VALUE!</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e">
        <f>IF(SUMIFS('[1]2025年已发货'!$E:$E,'[1]2025年已发货'!$F:$F,C3723,'[1]2025年已发货'!$C:$C,F3723,'[1]2025年已发货'!$G:$G,I3723,'[1]2025年已发货'!$H:$H,J3723)=0,"未发货",SUMIFS('[1]2025年已发货'!$E:$E,'[1]2025年已发货'!$F:$F,C3723,'[1]2025年已发货'!$C:$C,F3723,'[1]2025年已发货'!$G:$G,I3723,'[1]2025年已发货'!$H:$H,J3723))</f>
        <v>#VALUE!</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e">
        <f>IF(SUMIFS('[1]2025年已发货'!$E:$E,'[1]2025年已发货'!$F:$F,C3724,'[1]2025年已发货'!$C:$C,F3724,'[1]2025年已发货'!$G:$G,I3724,'[1]2025年已发货'!$H:$H,J3724)=0,"未发货",SUMIFS('[1]2025年已发货'!$E:$E,'[1]2025年已发货'!$F:$F,C3724,'[1]2025年已发货'!$C:$C,F3724,'[1]2025年已发货'!$G:$G,I3724,'[1]2025年已发货'!$H:$H,J3724))</f>
        <v>#VALUE!</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e">
        <f>IF(SUMIFS('[1]2025年已发货'!$E:$E,'[1]2025年已发货'!$F:$F,C3725,'[1]2025年已发货'!$C:$C,F3725,'[1]2025年已发货'!$G:$G,I3725,'[1]2025年已发货'!$H:$H,J3725)=0,"未发货",SUMIFS('[1]2025年已发货'!$E:$E,'[1]2025年已发货'!$F:$F,C3725,'[1]2025年已发货'!$C:$C,F3725,'[1]2025年已发货'!$G:$G,I3725,'[1]2025年已发货'!$H:$H,J3725))</f>
        <v>#VALUE!</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39</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e">
        <f>IF(SUMIFS('[1]2025年已发货'!$E:$E,'[1]2025年已发货'!$F:$F,C3726,'[1]2025年已发货'!$C:$C,F3726,'[1]2025年已发货'!$G:$G,I3726,'[1]2025年已发货'!$H:$H,J3726)=0,"未发货",SUMIFS('[1]2025年已发货'!$E:$E,'[1]2025年已发货'!$F:$F,C3726,'[1]2025年已发货'!$C:$C,F3726,'[1]2025年已发货'!$G:$G,I3726,'[1]2025年已发货'!$H:$H,J3726))</f>
        <v>#VALUE!</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39</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e">
        <f>IF(SUMIFS('[1]2025年已发货'!$E:$E,'[1]2025年已发货'!$F:$F,C3727,'[1]2025年已发货'!$C:$C,F3727,'[1]2025年已发货'!$G:$G,I3727,'[1]2025年已发货'!$H:$H,J3727)=0,"未发货",SUMIFS('[1]2025年已发货'!$E:$E,'[1]2025年已发货'!$F:$F,C3727,'[1]2025年已发货'!$C:$C,F3727,'[1]2025年已发货'!$G:$G,I3727,'[1]2025年已发货'!$H:$H,J3727))</f>
        <v>#VALUE!</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39</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e">
        <f>IF(SUMIFS('[1]2025年已发货'!$E:$E,'[1]2025年已发货'!$F:$F,C3728,'[1]2025年已发货'!$C:$C,F3728,'[1]2025年已发货'!$G:$G,I3728,'[1]2025年已发货'!$H:$H,J3728)=0,"未发货",SUMIFS('[1]2025年已发货'!$E:$E,'[1]2025年已发货'!$F:$F,C3728,'[1]2025年已发货'!$C:$C,F3728,'[1]2025年已发货'!$G:$G,I3728,'[1]2025年已发货'!$H:$H,J3728))</f>
        <v>#VALUE!</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39</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e">
        <f>IF(SUMIFS('[1]2025年已发货'!$E:$E,'[1]2025年已发货'!$F:$F,C3729,'[1]2025年已发货'!$C:$C,F3729,'[1]2025年已发货'!$G:$G,I3729,'[1]2025年已发货'!$H:$H,J3729)=0,"未发货",SUMIFS('[1]2025年已发货'!$E:$E,'[1]2025年已发货'!$F:$F,C3729,'[1]2025年已发货'!$C:$C,F3729,'[1]2025年已发货'!$G:$G,I3729,'[1]2025年已发货'!$H:$H,J3729))</f>
        <v>#VALUE!</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39</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e">
        <f>IF(SUMIFS('[1]2025年已发货'!$E:$E,'[1]2025年已发货'!$F:$F,C3730,'[1]2025年已发货'!$C:$C,F3730,'[1]2025年已发货'!$G:$G,I3730,'[1]2025年已发货'!$H:$H,J3730)=0,"未发货",SUMIFS('[1]2025年已发货'!$E:$E,'[1]2025年已发货'!$F:$F,C3730,'[1]2025年已发货'!$C:$C,F3730,'[1]2025年已发货'!$G:$G,I3730,'[1]2025年已发货'!$H:$H,J3730))</f>
        <v>#VALUE!</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39</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e">
        <f>IF(SUMIFS('[1]2025年已发货'!$E:$E,'[1]2025年已发货'!$F:$F,C3731,'[1]2025年已发货'!$C:$C,F3731,'[1]2025年已发货'!$G:$G,I3731,'[1]2025年已发货'!$H:$H,J3731)=0,"未发货",SUMIFS('[1]2025年已发货'!$E:$E,'[1]2025年已发货'!$F:$F,C3731,'[1]2025年已发货'!$C:$C,F3731,'[1]2025年已发货'!$G:$G,I3731,'[1]2025年已发货'!$H:$H,J3731))</f>
        <v>#VALUE!</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39</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e">
        <f>IF(SUMIFS('[1]2025年已发货'!$E:$E,'[1]2025年已发货'!$F:$F,C3732,'[1]2025年已发货'!$C:$C,F3732,'[1]2025年已发货'!$G:$G,I3732,'[1]2025年已发货'!$H:$H,J3732)=0,"未发货",SUMIFS('[1]2025年已发货'!$E:$E,'[1]2025年已发货'!$F:$F,C3732,'[1]2025年已发货'!$C:$C,F3732,'[1]2025年已发货'!$G:$G,I3732,'[1]2025年已发货'!$H:$H,J3732))</f>
        <v>#VALUE!</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39</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e">
        <f>IF(SUMIFS('[1]2025年已发货'!$E:$E,'[1]2025年已发货'!$F:$F,C3733,'[1]2025年已发货'!$C:$C,F3733,'[1]2025年已发货'!$G:$G,I3733,'[1]2025年已发货'!$H:$H,J3733)=0,"未发货",SUMIFS('[1]2025年已发货'!$E:$E,'[1]2025年已发货'!$F:$F,C3733,'[1]2025年已发货'!$C:$C,F3733,'[1]2025年已发货'!$G:$G,I3733,'[1]2025年已发货'!$H:$H,J3733))</f>
        <v>#VALUE!</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39</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t="e">
        <f>IF(SUMIFS('[1]2025年已发货'!$E:$E,'[1]2025年已发货'!$F:$F,C3734,'[1]2025年已发货'!$C:$C,F3734,'[1]2025年已发货'!$G:$G,I3734,'[1]2025年已发货'!$H:$H,J3734)=0,"未发货",SUMIFS('[1]2025年已发货'!$E:$E,'[1]2025年已发货'!$F:$F,C3734,'[1]2025年已发货'!$C:$C,F3734,'[1]2025年已发货'!$G:$G,I3734,'[1]2025年已发货'!$H:$H,J3734))</f>
        <v>#VALUE!</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t="e">
        <f>IF(SUMIFS('[1]2025年已发货'!$E:$E,'[1]2025年已发货'!$F:$F,C3735,'[1]2025年已发货'!$C:$C,F3735,'[1]2025年已发货'!$G:$G,I3735,'[1]2025年已发货'!$H:$H,J3735)=0,"未发货",SUMIFS('[1]2025年已发货'!$E:$E,'[1]2025年已发货'!$F:$F,C3735,'[1]2025年已发货'!$C:$C,F3735,'[1]2025年已发货'!$G:$G,I3735,'[1]2025年已发货'!$H:$H,J3735))</f>
        <v>#VALUE!</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t="e">
        <f>IF(SUMIFS('[1]2025年已发货'!$E:$E,'[1]2025年已发货'!$F:$F,C3736,'[1]2025年已发货'!$C:$C,F3736,'[1]2025年已发货'!$G:$G,I3736,'[1]2025年已发货'!$H:$H,J3736)=0,"未发货",SUMIFS('[1]2025年已发货'!$E:$E,'[1]2025年已发货'!$F:$F,C3736,'[1]2025年已发货'!$C:$C,F3736,'[1]2025年已发货'!$G:$G,I3736,'[1]2025年已发货'!$H:$H,J3736))</f>
        <v>#VALUE!</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t="e">
        <f>IF(SUMIFS('[1]2025年已发货'!$E:$E,'[1]2025年已发货'!$F:$F,C3737,'[1]2025年已发货'!$C:$C,F3737,'[1]2025年已发货'!$G:$G,I3737,'[1]2025年已发货'!$H:$H,J3737)=0,"未发货",SUMIFS('[1]2025年已发货'!$E:$E,'[1]2025年已发货'!$F:$F,C3737,'[1]2025年已发货'!$C:$C,F3737,'[1]2025年已发货'!$G:$G,I3737,'[1]2025年已发货'!$H:$H,J3737))</f>
        <v>#VALUE!</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t="e">
        <f>IF(SUMIFS('[1]2025年已发货'!$E:$E,'[1]2025年已发货'!$F:$F,C3738,'[1]2025年已发货'!$C:$C,F3738,'[1]2025年已发货'!$G:$G,I3738,'[1]2025年已发货'!$H:$H,J3738)=0,"未发货",SUMIFS('[1]2025年已发货'!$E:$E,'[1]2025年已发货'!$F:$F,C3738,'[1]2025年已发货'!$C:$C,F3738,'[1]2025年已发货'!$G:$G,I3738,'[1]2025年已发货'!$H:$H,J3738))</f>
        <v>#VALUE!</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t="e">
        <f>IF(SUMIFS('[1]2025年已发货'!$E:$E,'[1]2025年已发货'!$F:$F,C3739,'[1]2025年已发货'!$C:$C,F3739,'[1]2025年已发货'!$G:$G,I3739,'[1]2025年已发货'!$H:$H,J3739)=0,"未发货",SUMIFS('[1]2025年已发货'!$E:$E,'[1]2025年已发货'!$F:$F,C3739,'[1]2025年已发货'!$C:$C,F3739,'[1]2025年已发货'!$G:$G,I3739,'[1]2025年已发货'!$H:$H,J3739))</f>
        <v>#VALUE!</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t="e">
        <f>IF(SUMIFS('[1]2025年已发货'!$E:$E,'[1]2025年已发货'!$F:$F,C3740,'[1]2025年已发货'!$C:$C,F3740,'[1]2025年已发货'!$G:$G,I3740,'[1]2025年已发货'!$H:$H,J3740)=0,"未发货",SUMIFS('[1]2025年已发货'!$E:$E,'[1]2025年已发货'!$F:$F,C3740,'[1]2025年已发货'!$C:$C,F3740,'[1]2025年已发货'!$G:$G,I3740,'[1]2025年已发货'!$H:$H,J3740))</f>
        <v>#VALUE!</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t="e">
        <f>IF(SUMIFS('[1]2025年已发货'!$E:$E,'[1]2025年已发货'!$F:$F,C3741,'[1]2025年已发货'!$C:$C,F3741,'[1]2025年已发货'!$G:$G,I3741,'[1]2025年已发货'!$H:$H,J3741)=0,"未发货",SUMIFS('[1]2025年已发货'!$E:$E,'[1]2025年已发货'!$F:$F,C3741,'[1]2025年已发货'!$C:$C,F3741,'[1]2025年已发货'!$G:$G,I3741,'[1]2025年已发货'!$H:$H,J3741))</f>
        <v>#VALUE!</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e">
        <f>IF(SUMIFS('[1]2025年已发货'!$E:$E,'[1]2025年已发货'!$F:$F,C3742,'[1]2025年已发货'!$C:$C,F3742,'[1]2025年已发货'!$G:$G,I3742,'[1]2025年已发货'!$H:$H,J3742)=0,"未发货",SUMIFS('[1]2025年已发货'!$E:$E,'[1]2025年已发货'!$F:$F,C3742,'[1]2025年已发货'!$C:$C,F3742,'[1]2025年已发货'!$G:$G,I3742,'[1]2025年已发货'!$H:$H,J3742))</f>
        <v>#VALUE!</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t="e">
        <f>IF(SUMIFS('[1]2025年已发货'!$E:$E,'[1]2025年已发货'!$F:$F,C3743,'[1]2025年已发货'!$C:$C,F3743,'[1]2025年已发货'!$G:$G,I3743,'[1]2025年已发货'!$H:$H,J3743)=0,"未发货",SUMIFS('[1]2025年已发货'!$E:$E,'[1]2025年已发货'!$F:$F,C3743,'[1]2025年已发货'!$C:$C,F3743,'[1]2025年已发货'!$G:$G,I3743,'[1]2025年已发货'!$H:$H,J3743))</f>
        <v>#VALUE!</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e">
        <f>IF(SUMIFS('[1]2025年已发货'!$E:$E,'[1]2025年已发货'!$F:$F,C3744,'[1]2025年已发货'!$C:$C,F3744,'[1]2025年已发货'!$G:$G,I3744,'[1]2025年已发货'!$H:$H,J3744)=0,"未发货",SUMIFS('[1]2025年已发货'!$E:$E,'[1]2025年已发货'!$F:$F,C3744,'[1]2025年已发货'!$C:$C,F3744,'[1]2025年已发货'!$G:$G,I3744,'[1]2025年已发货'!$H:$H,J3744))</f>
        <v>#VALUE!</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e">
        <f>IF(SUMIFS('[1]2025年已发货'!$E:$E,'[1]2025年已发货'!$F:$F,C3745,'[1]2025年已发货'!$C:$C,F3745,'[1]2025年已发货'!$G:$G,I3745,'[1]2025年已发货'!$H:$H,J3745)=0,"未发货",SUMIFS('[1]2025年已发货'!$E:$E,'[1]2025年已发货'!$F:$F,C3745,'[1]2025年已发货'!$C:$C,F3745,'[1]2025年已发货'!$G:$G,I3745,'[1]2025年已发货'!$H:$H,J3745))</f>
        <v>#VALUE!</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e">
        <f>IF(SUMIFS('[1]2025年已发货'!$E:$E,'[1]2025年已发货'!$F:$F,C3746,'[1]2025年已发货'!$C:$C,F3746,'[1]2025年已发货'!$G:$G,I3746,'[1]2025年已发货'!$H:$H,J3746)=0,"未发货",SUMIFS('[1]2025年已发货'!$E:$E,'[1]2025年已发货'!$F:$F,C3746,'[1]2025年已发货'!$C:$C,F3746,'[1]2025年已发货'!$G:$G,I3746,'[1]2025年已发货'!$H:$H,J3746))</f>
        <v>#VALUE!</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e">
        <f>IF(SUMIFS('[1]2025年已发货'!$E:$E,'[1]2025年已发货'!$F:$F,C3747,'[1]2025年已发货'!$C:$C,F3747,'[1]2025年已发货'!$G:$G,I3747,'[1]2025年已发货'!$H:$H,J3747)=0,"未发货",SUMIFS('[1]2025年已发货'!$E:$E,'[1]2025年已发货'!$F:$F,C3747,'[1]2025年已发货'!$C:$C,F3747,'[1]2025年已发货'!$G:$G,I3747,'[1]2025年已发货'!$H:$H,J3747))</f>
        <v>#VALUE!</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e">
        <f>IF(SUMIFS('[1]2025年已发货'!$E:$E,'[1]2025年已发货'!$F:$F,C3748,'[1]2025年已发货'!$C:$C,F3748,'[1]2025年已发货'!$G:$G,I3748,'[1]2025年已发货'!$H:$H,J3748)=0,"未发货",SUMIFS('[1]2025年已发货'!$E:$E,'[1]2025年已发货'!$F:$F,C3748,'[1]2025年已发货'!$C:$C,F3748,'[1]2025年已发货'!$G:$G,I3748,'[1]2025年已发货'!$H:$H,J3748))</f>
        <v>#VALUE!</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e">
        <f>IF(SUMIFS('[1]2025年已发货'!$E:$E,'[1]2025年已发货'!$F:$F,C3749,'[1]2025年已发货'!$C:$C,F3749,'[1]2025年已发货'!$G:$G,I3749,'[1]2025年已发货'!$H:$H,J3749)=0,"未发货",SUMIFS('[1]2025年已发货'!$E:$E,'[1]2025年已发货'!$F:$F,C3749,'[1]2025年已发货'!$C:$C,F3749,'[1]2025年已发货'!$G:$G,I3749,'[1]2025年已发货'!$H:$H,J3749))</f>
        <v>#VALUE!</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e">
        <f>IF(SUMIFS('[1]2025年已发货'!$E:$E,'[1]2025年已发货'!$F:$F,C3750,'[1]2025年已发货'!$C:$C,F3750,'[1]2025年已发货'!$G:$G,I3750,'[1]2025年已发货'!$H:$H,J3750)=0,"未发货",SUMIFS('[1]2025年已发货'!$E:$E,'[1]2025年已发货'!$F:$F,C3750,'[1]2025年已发货'!$C:$C,F3750,'[1]2025年已发货'!$G:$G,I3750,'[1]2025年已发货'!$H:$H,J3750))</f>
        <v>#VALUE!</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e">
        <f>IF(SUMIFS('[1]2025年已发货'!$E:$E,'[1]2025年已发货'!$F:$F,C3751,'[1]2025年已发货'!$C:$C,F3751,'[1]2025年已发货'!$G:$G,I3751,'[1]2025年已发货'!$H:$H,J3751)=0,"未发货",SUMIFS('[1]2025年已发货'!$E:$E,'[1]2025年已发货'!$F:$F,C3751,'[1]2025年已发货'!$C:$C,F3751,'[1]2025年已发货'!$G:$G,I3751,'[1]2025年已发货'!$H:$H,J3751))</f>
        <v>#VALUE!</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e">
        <f>IF(SUMIFS('[1]2025年已发货'!$E:$E,'[1]2025年已发货'!$F:$F,C3752,'[1]2025年已发货'!$C:$C,F3752,'[1]2025年已发货'!$G:$G,I3752,'[1]2025年已发货'!$H:$H,J3752)=0,"未发货",SUMIFS('[1]2025年已发货'!$E:$E,'[1]2025年已发货'!$F:$F,C3752,'[1]2025年已发货'!$C:$C,F3752,'[1]2025年已发货'!$G:$G,I3752,'[1]2025年已发货'!$H:$H,J3752))</f>
        <v>#VALUE!</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t="e">
        <f>IF(SUMIFS('[1]2025年已发货'!$E:$E,'[1]2025年已发货'!$F:$F,C3753,'[1]2025年已发货'!$C:$C,F3753,'[1]2025年已发货'!$G:$G,I3753,'[1]2025年已发货'!$H:$H,J3753)=0,"未发货",SUMIFS('[1]2025年已发货'!$E:$E,'[1]2025年已发货'!$F:$F,C3753,'[1]2025年已发货'!$C:$C,F3753,'[1]2025年已发货'!$G:$G,I3753,'[1]2025年已发货'!$H:$H,J3753))</f>
        <v>#VALUE!</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t="e">
        <f>IF(SUMIFS('[1]2025年已发货'!$E:$E,'[1]2025年已发货'!$F:$F,C3754,'[1]2025年已发货'!$C:$C,F3754,'[1]2025年已发货'!$G:$G,I3754,'[1]2025年已发货'!$H:$H,J3754)=0,"未发货",SUMIFS('[1]2025年已发货'!$E:$E,'[1]2025年已发货'!$F:$F,C3754,'[1]2025年已发货'!$C:$C,F3754,'[1]2025年已发货'!$G:$G,I3754,'[1]2025年已发货'!$H:$H,J3754))</f>
        <v>#VALUE!</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t="e">
        <f>IF(SUMIFS('[1]2025年已发货'!$E:$E,'[1]2025年已发货'!$F:$F,C3755,'[1]2025年已发货'!$C:$C,F3755,'[1]2025年已发货'!$G:$G,I3755,'[1]2025年已发货'!$H:$H,J3755)=0,"未发货",SUMIFS('[1]2025年已发货'!$E:$E,'[1]2025年已发货'!$F:$F,C3755,'[1]2025年已发货'!$C:$C,F3755,'[1]2025年已发货'!$G:$G,I3755,'[1]2025年已发货'!$H:$H,J3755))</f>
        <v>#VALUE!</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t="e">
        <f>IF(SUMIFS('[1]2025年已发货'!$E:$E,'[1]2025年已发货'!$F:$F,C3756,'[1]2025年已发货'!$C:$C,F3756,'[1]2025年已发货'!$G:$G,I3756,'[1]2025年已发货'!$H:$H,J3756)=0,"未发货",SUMIFS('[1]2025年已发货'!$E:$E,'[1]2025年已发货'!$F:$F,C3756,'[1]2025年已发货'!$C:$C,F3756,'[1]2025年已发货'!$G:$G,I3756,'[1]2025年已发货'!$H:$H,J3756))</f>
        <v>#VALUE!</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t="e">
        <f>IF(SUMIFS('[1]2025年已发货'!$E:$E,'[1]2025年已发货'!$F:$F,C3757,'[1]2025年已发货'!$C:$C,F3757,'[1]2025年已发货'!$G:$G,I3757,'[1]2025年已发货'!$H:$H,J3757)=0,"未发货",SUMIFS('[1]2025年已发货'!$E:$E,'[1]2025年已发货'!$F:$F,C3757,'[1]2025年已发货'!$C:$C,F3757,'[1]2025年已发货'!$G:$G,I3757,'[1]2025年已发货'!$H:$H,J3757))</f>
        <v>#VALUE!</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t="e">
        <f>IF(SUMIFS('[1]2025年已发货'!$E:$E,'[1]2025年已发货'!$F:$F,C3758,'[1]2025年已发货'!$C:$C,F3758,'[1]2025年已发货'!$G:$G,I3758,'[1]2025年已发货'!$H:$H,J3758)=0,"未发货",SUMIFS('[1]2025年已发货'!$E:$E,'[1]2025年已发货'!$F:$F,C3758,'[1]2025年已发货'!$C:$C,F3758,'[1]2025年已发货'!$G:$G,I3758,'[1]2025年已发货'!$H:$H,J3758))</f>
        <v>#VALUE!</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t="e">
        <f>IF(SUMIFS('[1]2025年已发货'!$E:$E,'[1]2025年已发货'!$F:$F,C3759,'[1]2025年已发货'!$C:$C,F3759,'[1]2025年已发货'!$G:$G,I3759,'[1]2025年已发货'!$H:$H,J3759)=0,"未发货",SUMIFS('[1]2025年已发货'!$E:$E,'[1]2025年已发货'!$F:$F,C3759,'[1]2025年已发货'!$C:$C,F3759,'[1]2025年已发货'!$G:$G,I3759,'[1]2025年已发货'!$H:$H,J3759))</f>
        <v>#VALUE!</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t="e">
        <f>IF(SUMIFS('[1]2025年已发货'!$E:$E,'[1]2025年已发货'!$F:$F,C3760,'[1]2025年已发货'!$C:$C,F3760,'[1]2025年已发货'!$G:$G,I3760,'[1]2025年已发货'!$H:$H,J3760)=0,"未发货",SUMIFS('[1]2025年已发货'!$E:$E,'[1]2025年已发货'!$F:$F,C3760,'[1]2025年已发货'!$C:$C,F3760,'[1]2025年已发货'!$G:$G,I3760,'[1]2025年已发货'!$H:$H,J3760))</f>
        <v>#VALUE!</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t="e">
        <f>IF(SUMIFS('[1]2025年已发货'!$E:$E,'[1]2025年已发货'!$F:$F,C3761,'[1]2025年已发货'!$C:$C,F3761,'[1]2025年已发货'!$G:$G,I3761,'[1]2025年已发货'!$H:$H,J3761)=0,"未发货",SUMIFS('[1]2025年已发货'!$E:$E,'[1]2025年已发货'!$F:$F,C3761,'[1]2025年已发货'!$C:$C,F3761,'[1]2025年已发货'!$G:$G,I3761,'[1]2025年已发货'!$H:$H,J3761))</f>
        <v>#VALUE!</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t="e">
        <f>IF(SUMIFS('[1]2025年已发货'!$E:$E,'[1]2025年已发货'!$F:$F,C3762,'[1]2025年已发货'!$C:$C,F3762,'[1]2025年已发货'!$G:$G,I3762,'[1]2025年已发货'!$H:$H,J3762)=0,"未发货",SUMIFS('[1]2025年已发货'!$E:$E,'[1]2025年已发货'!$F:$F,C3762,'[1]2025年已发货'!$C:$C,F3762,'[1]2025年已发货'!$G:$G,I3762,'[1]2025年已发货'!$H:$H,J3762))</f>
        <v>#VALUE!</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t="e">
        <f>IF(SUMIFS('[1]2025年已发货'!$E:$E,'[1]2025年已发货'!$F:$F,C3763,'[1]2025年已发货'!$C:$C,F3763,'[1]2025年已发货'!$G:$G,I3763,'[1]2025年已发货'!$H:$H,J3763)=0,"未发货",SUMIFS('[1]2025年已发货'!$E:$E,'[1]2025年已发货'!$F:$F,C3763,'[1]2025年已发货'!$C:$C,F3763,'[1]2025年已发货'!$G:$G,I3763,'[1]2025年已发货'!$H:$H,J3763))</f>
        <v>#VALUE!</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t="e">
        <f>IF(SUMIFS('[1]2025年已发货'!$E:$E,'[1]2025年已发货'!$F:$F,C3764,'[1]2025年已发货'!$C:$C,F3764,'[1]2025年已发货'!$G:$G,I3764,'[1]2025年已发货'!$H:$H,J3764)=0,"未发货",SUMIFS('[1]2025年已发货'!$E:$E,'[1]2025年已发货'!$F:$F,C3764,'[1]2025年已发货'!$C:$C,F3764,'[1]2025年已发货'!$G:$G,I3764,'[1]2025年已发货'!$H:$H,J3764))</f>
        <v>#VALUE!</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t="e">
        <f>IF(SUMIFS('[1]2025年已发货'!$E:$E,'[1]2025年已发货'!$F:$F,C3765,'[1]2025年已发货'!$C:$C,F3765,'[1]2025年已发货'!$G:$G,I3765,'[1]2025年已发货'!$H:$H,J3765)=0,"未发货",SUMIFS('[1]2025年已发货'!$E:$E,'[1]2025年已发货'!$F:$F,C3765,'[1]2025年已发货'!$C:$C,F3765,'[1]2025年已发货'!$G:$G,I3765,'[1]2025年已发货'!$H:$H,J3765))</f>
        <v>#VALUE!</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t="e">
        <f>IF(SUMIFS('[1]2025年已发货'!$E:$E,'[1]2025年已发货'!$F:$F,C3766,'[1]2025年已发货'!$C:$C,F3766,'[1]2025年已发货'!$G:$G,I3766,'[1]2025年已发货'!$H:$H,J3766)=0,"未发货",SUMIFS('[1]2025年已发货'!$E:$E,'[1]2025年已发货'!$F:$F,C3766,'[1]2025年已发货'!$C:$C,F3766,'[1]2025年已发货'!$G:$G,I3766,'[1]2025年已发货'!$H:$H,J3766))</f>
        <v>#VALUE!</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t="e">
        <f>IF(SUMIFS('[1]2025年已发货'!$E:$E,'[1]2025年已发货'!$F:$F,C3767,'[1]2025年已发货'!$C:$C,F3767,'[1]2025年已发货'!$G:$G,I3767,'[1]2025年已发货'!$H:$H,J3767)=0,"未发货",SUMIFS('[1]2025年已发货'!$E:$E,'[1]2025年已发货'!$F:$F,C3767,'[1]2025年已发货'!$C:$C,F3767,'[1]2025年已发货'!$G:$G,I3767,'[1]2025年已发货'!$H:$H,J3767))</f>
        <v>#VALUE!</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t="e">
        <f>IF(SUMIFS('[1]2025年已发货'!$E:$E,'[1]2025年已发货'!$F:$F,C3768,'[1]2025年已发货'!$C:$C,F3768,'[1]2025年已发货'!$G:$G,I3768,'[1]2025年已发货'!$H:$H,J3768)=0,"未发货",SUMIFS('[1]2025年已发货'!$E:$E,'[1]2025年已发货'!$F:$F,C3768,'[1]2025年已发货'!$C:$C,F3768,'[1]2025年已发货'!$G:$G,I3768,'[1]2025年已发货'!$H:$H,J3768))</f>
        <v>#VALUE!</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t="e">
        <f>IF(SUMIFS('[1]2025年已发货'!$E:$E,'[1]2025年已发货'!$F:$F,C3769,'[1]2025年已发货'!$C:$C,F3769,'[1]2025年已发货'!$G:$G,I3769,'[1]2025年已发货'!$H:$H,J3769)=0,"未发货",SUMIFS('[1]2025年已发货'!$E:$E,'[1]2025年已发货'!$F:$F,C3769,'[1]2025年已发货'!$C:$C,F3769,'[1]2025年已发货'!$G:$G,I3769,'[1]2025年已发货'!$H:$H,J3769))</f>
        <v>#VALUE!</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t="e">
        <f>IF(SUMIFS('[1]2025年已发货'!$E:$E,'[1]2025年已发货'!$F:$F,C3770,'[1]2025年已发货'!$C:$C,F3770,'[1]2025年已发货'!$G:$G,I3770,'[1]2025年已发货'!$H:$H,J3770)=0,"未发货",SUMIFS('[1]2025年已发货'!$E:$E,'[1]2025年已发货'!$F:$F,C3770,'[1]2025年已发货'!$C:$C,F3770,'[1]2025年已发货'!$G:$G,I3770,'[1]2025年已发货'!$H:$H,J3770))</f>
        <v>#VALUE!</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t="e">
        <f>IF(SUMIFS('[1]2025年已发货'!$E:$E,'[1]2025年已发货'!$F:$F,C3771,'[1]2025年已发货'!$C:$C,F3771,'[1]2025年已发货'!$G:$G,I3771,'[1]2025年已发货'!$H:$H,J3771)=0,"未发货",SUMIFS('[1]2025年已发货'!$E:$E,'[1]2025年已发货'!$F:$F,C3771,'[1]2025年已发货'!$C:$C,F3771,'[1]2025年已发货'!$G:$G,I3771,'[1]2025年已发货'!$H:$H,J3771))</f>
        <v>#VALUE!</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t="e">
        <f>IF(SUMIFS('[1]2025年已发货'!$E:$E,'[1]2025年已发货'!$F:$F,C3772,'[1]2025年已发货'!$C:$C,F3772,'[1]2025年已发货'!$G:$G,I3772,'[1]2025年已发货'!$H:$H,J3772)=0,"未发货",SUMIFS('[1]2025年已发货'!$E:$E,'[1]2025年已发货'!$F:$F,C3772,'[1]2025年已发货'!$C:$C,F3772,'[1]2025年已发货'!$G:$G,I3772,'[1]2025年已发货'!$H:$H,J3772))</f>
        <v>#VALUE!</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t="e">
        <f>IF(SUMIFS('[1]2025年已发货'!$E:$E,'[1]2025年已发货'!$F:$F,C3773,'[1]2025年已发货'!$C:$C,F3773,'[1]2025年已发货'!$G:$G,I3773,'[1]2025年已发货'!$H:$H,J3773)=0,"未发货",SUMIFS('[1]2025年已发货'!$E:$E,'[1]2025年已发货'!$F:$F,C3773,'[1]2025年已发货'!$C:$C,F3773,'[1]2025年已发货'!$G:$G,I3773,'[1]2025年已发货'!$H:$H,J3773))</f>
        <v>#VALUE!</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t="e">
        <f>IF(SUMIFS('[1]2025年已发货'!$E:$E,'[1]2025年已发货'!$F:$F,C3774,'[1]2025年已发货'!$C:$C,F3774,'[1]2025年已发货'!$G:$G,I3774,'[1]2025年已发货'!$H:$H,J3774)=0,"未发货",SUMIFS('[1]2025年已发货'!$E:$E,'[1]2025年已发货'!$F:$F,C3774,'[1]2025年已发货'!$C:$C,F3774,'[1]2025年已发货'!$G:$G,I3774,'[1]2025年已发货'!$H:$H,J3774))</f>
        <v>#VALUE!</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t="e">
        <f>IF(SUMIFS('[1]2025年已发货'!$E:$E,'[1]2025年已发货'!$F:$F,C3775,'[1]2025年已发货'!$C:$C,F3775,'[1]2025年已发货'!$G:$G,I3775,'[1]2025年已发货'!$H:$H,J3775)=0,"未发货",SUMIFS('[1]2025年已发货'!$E:$E,'[1]2025年已发货'!$F:$F,C3775,'[1]2025年已发货'!$C:$C,F3775,'[1]2025年已发货'!$G:$G,I3775,'[1]2025年已发货'!$H:$H,J3775))</f>
        <v>#VALUE!</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t="e">
        <f>IF(SUMIFS('[1]2025年已发货'!$E:$E,'[1]2025年已发货'!$F:$F,C3776,'[1]2025年已发货'!$C:$C,F3776,'[1]2025年已发货'!$G:$G,I3776,'[1]2025年已发货'!$H:$H,J3776)=0,"未发货",SUMIFS('[1]2025年已发货'!$E:$E,'[1]2025年已发货'!$F:$F,C3776,'[1]2025年已发货'!$C:$C,F3776,'[1]2025年已发货'!$G:$G,I3776,'[1]2025年已发货'!$H:$H,J3776))</f>
        <v>#VALUE!</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e">
        <f>IF(SUMIFS('[1]2025年已发货'!$E:$E,'[1]2025年已发货'!$F:$F,C3777,'[1]2025年已发货'!$C:$C,F3777,'[1]2025年已发货'!$G:$G,I3777,'[1]2025年已发货'!$H:$H,J3777)=0,"未发货",SUMIFS('[1]2025年已发货'!$E:$E,'[1]2025年已发货'!$F:$F,C3777,'[1]2025年已发货'!$C:$C,F3777,'[1]2025年已发货'!$G:$G,I3777,'[1]2025年已发货'!$H:$H,J3777))</f>
        <v>#VALUE!</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e">
        <f>IF(SUMIFS('[1]2025年已发货'!$E:$E,'[1]2025年已发货'!$F:$F,C3778,'[1]2025年已发货'!$C:$C,F3778,'[1]2025年已发货'!$G:$G,I3778,'[1]2025年已发货'!$H:$H,J3778)=0,"未发货",SUMIFS('[1]2025年已发货'!$E:$E,'[1]2025年已发货'!$F:$F,C3778,'[1]2025年已发货'!$C:$C,F3778,'[1]2025年已发货'!$G:$G,I3778,'[1]2025年已发货'!$H:$H,J3778))</f>
        <v>#VALUE!</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e">
        <f>IF(SUMIFS('[1]2025年已发货'!$E:$E,'[1]2025年已发货'!$F:$F,C3779,'[1]2025年已发货'!$C:$C,F3779,'[1]2025年已发货'!$G:$G,I3779,'[1]2025年已发货'!$H:$H,J3779)=0,"未发货",SUMIFS('[1]2025年已发货'!$E:$E,'[1]2025年已发货'!$F:$F,C3779,'[1]2025年已发货'!$C:$C,F3779,'[1]2025年已发货'!$G:$G,I3779,'[1]2025年已发货'!$H:$H,J3779))</f>
        <v>#VALUE!</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e">
        <f>IF(SUMIFS('[1]2025年已发货'!$E:$E,'[1]2025年已发货'!$F:$F,C3780,'[1]2025年已发货'!$C:$C,F3780,'[1]2025年已发货'!$G:$G,I3780,'[1]2025年已发货'!$H:$H,J3780)=0,"未发货",SUMIFS('[1]2025年已发货'!$E:$E,'[1]2025年已发货'!$F:$F,C3780,'[1]2025年已发货'!$C:$C,F3780,'[1]2025年已发货'!$G:$G,I3780,'[1]2025年已发货'!$H:$H,J3780))</f>
        <v>#VALUE!</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e">
        <f>IF(SUMIFS('[1]2025年已发货'!$E:$E,'[1]2025年已发货'!$F:$F,C3781,'[1]2025年已发货'!$C:$C,F3781,'[1]2025年已发货'!$G:$G,I3781,'[1]2025年已发货'!$H:$H,J3781)=0,"未发货",SUMIFS('[1]2025年已发货'!$E:$E,'[1]2025年已发货'!$F:$F,C3781,'[1]2025年已发货'!$C:$C,F3781,'[1]2025年已发货'!$G:$G,I3781,'[1]2025年已发货'!$H:$H,J3781))</f>
        <v>#VALUE!</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t="e">
        <f>IF(SUMIFS('[1]2025年已发货'!$E:$E,'[1]2025年已发货'!$F:$F,C3782,'[1]2025年已发货'!$C:$C,F3782,'[1]2025年已发货'!$G:$G,I3782,'[1]2025年已发货'!$H:$H,J3782)=0,"未发货",SUMIFS('[1]2025年已发货'!$E:$E,'[1]2025年已发货'!$F:$F,C3782,'[1]2025年已发货'!$C:$C,F3782,'[1]2025年已发货'!$G:$G,I3782,'[1]2025年已发货'!$H:$H,J3782))</f>
        <v>#VALUE!</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t="e">
        <f>IF(SUMIFS('[1]2025年已发货'!$E:$E,'[1]2025年已发货'!$F:$F,C3783,'[1]2025年已发货'!$C:$C,F3783,'[1]2025年已发货'!$G:$G,I3783,'[1]2025年已发货'!$H:$H,J3783)=0,"未发货",SUMIFS('[1]2025年已发货'!$E:$E,'[1]2025年已发货'!$F:$F,C3783,'[1]2025年已发货'!$C:$C,F3783,'[1]2025年已发货'!$G:$G,I3783,'[1]2025年已发货'!$H:$H,J3783))</f>
        <v>#VALUE!</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42</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t="e">
        <f>IF(SUMIFS('[1]2025年已发货'!$E:$E,'[1]2025年已发货'!$F:$F,C3784,'[1]2025年已发货'!$C:$C,F3784,'[1]2025年已发货'!$G:$G,I3784,'[1]2025年已发货'!$H:$H,J3784)=0,"未发货",SUMIFS('[1]2025年已发货'!$E:$E,'[1]2025年已发货'!$F:$F,C3784,'[1]2025年已发货'!$C:$C,F3784,'[1]2025年已发货'!$G:$G,I3784,'[1]2025年已发货'!$H:$H,J3784))</f>
        <v>#VALUE!</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42</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e">
        <f>IF(SUMIFS('[1]2025年已发货'!$E:$E,'[1]2025年已发货'!$F:$F,C3785,'[1]2025年已发货'!$C:$C,F3785,'[1]2025年已发货'!$G:$G,I3785,'[1]2025年已发货'!$H:$H,J3785)=0,"未发货",SUMIFS('[1]2025年已发货'!$E:$E,'[1]2025年已发货'!$F:$F,C3785,'[1]2025年已发货'!$C:$C,F3785,'[1]2025年已发货'!$G:$G,I3785,'[1]2025年已发货'!$H:$H,J3785))</f>
        <v>#VALUE!</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e">
        <f>IF(SUMIFS('[1]2025年已发货'!$E:$E,'[1]2025年已发货'!$F:$F,C3786,'[1]2025年已发货'!$C:$C,F3786,'[1]2025年已发货'!$G:$G,I3786,'[1]2025年已发货'!$H:$H,J3786)=0,"未发货",SUMIFS('[1]2025年已发货'!$E:$E,'[1]2025年已发货'!$F:$F,C3786,'[1]2025年已发货'!$C:$C,F3786,'[1]2025年已发货'!$G:$G,I3786,'[1]2025年已发货'!$H:$H,J3786))</f>
        <v>#VALUE!</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e">
        <f>IF(SUMIFS('[1]2025年已发货'!$E:$E,'[1]2025年已发货'!$F:$F,C3787,'[1]2025年已发货'!$C:$C,F3787,'[1]2025年已发货'!$G:$G,I3787,'[1]2025年已发货'!$H:$H,J3787)=0,"未发货",SUMIFS('[1]2025年已发货'!$E:$E,'[1]2025年已发货'!$F:$F,C3787,'[1]2025年已发货'!$C:$C,F3787,'[1]2025年已发货'!$G:$G,I3787,'[1]2025年已发货'!$H:$H,J3787))</f>
        <v>#VALUE!</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e">
        <f>IF(SUMIFS('[1]2025年已发货'!$E:$E,'[1]2025年已发货'!$F:$F,C3788,'[1]2025年已发货'!$C:$C,F3788,'[1]2025年已发货'!$G:$G,I3788,'[1]2025年已发货'!$H:$H,J3788)=0,"未发货",SUMIFS('[1]2025年已发货'!$E:$E,'[1]2025年已发货'!$F:$F,C3788,'[1]2025年已发货'!$C:$C,F3788,'[1]2025年已发货'!$G:$G,I3788,'[1]2025年已发货'!$H:$H,J3788))</f>
        <v>#VALUE!</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e">
        <f>IF(SUMIFS('[1]2025年已发货'!$E:$E,'[1]2025年已发货'!$F:$F,C3789,'[1]2025年已发货'!$C:$C,F3789,'[1]2025年已发货'!$G:$G,I3789,'[1]2025年已发货'!$H:$H,J3789)=0,"未发货",SUMIFS('[1]2025年已发货'!$E:$E,'[1]2025年已发货'!$F:$F,C3789,'[1]2025年已发货'!$C:$C,F3789,'[1]2025年已发货'!$G:$G,I3789,'[1]2025年已发货'!$H:$H,J3789))</f>
        <v>#VALUE!</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e">
        <f>IF(SUMIFS('[1]2025年已发货'!$E:$E,'[1]2025年已发货'!$F:$F,C3790,'[1]2025年已发货'!$C:$C,F3790,'[1]2025年已发货'!$G:$G,I3790,'[1]2025年已发货'!$H:$H,J3790)=0,"未发货",SUMIFS('[1]2025年已发货'!$E:$E,'[1]2025年已发货'!$F:$F,C3790,'[1]2025年已发货'!$C:$C,F3790,'[1]2025年已发货'!$G:$G,I3790,'[1]2025年已发货'!$H:$H,J3790))</f>
        <v>#VALUE!</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39</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e">
        <f>IF(SUMIFS('[1]2025年已发货'!$E:$E,'[1]2025年已发货'!$F:$F,C3791,'[1]2025年已发货'!$C:$C,F3791,'[1]2025年已发货'!$G:$G,I3791,'[1]2025年已发货'!$H:$H,J3791)=0,"未发货",SUMIFS('[1]2025年已发货'!$E:$E,'[1]2025年已发货'!$F:$F,C3791,'[1]2025年已发货'!$C:$C,F3791,'[1]2025年已发货'!$G:$G,I3791,'[1]2025年已发货'!$H:$H,J3791))</f>
        <v>#VALUE!</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39</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e">
        <f>IF(SUMIFS('[1]2025年已发货'!$E:$E,'[1]2025年已发货'!$F:$F,C3792,'[1]2025年已发货'!$C:$C,F3792,'[1]2025年已发货'!$G:$G,I3792,'[1]2025年已发货'!$H:$H,J3792)=0,"未发货",SUMIFS('[1]2025年已发货'!$E:$E,'[1]2025年已发货'!$F:$F,C3792,'[1]2025年已发货'!$C:$C,F3792,'[1]2025年已发货'!$G:$G,I3792,'[1]2025年已发货'!$H:$H,J3792))</f>
        <v>#VALUE!</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39</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e">
        <f>IF(SUMIFS('[1]2025年已发货'!$E:$E,'[1]2025年已发货'!$F:$F,C3793,'[1]2025年已发货'!$C:$C,F3793,'[1]2025年已发货'!$G:$G,I3793,'[1]2025年已发货'!$H:$H,J3793)=0,"未发货",SUMIFS('[1]2025年已发货'!$E:$E,'[1]2025年已发货'!$F:$F,C3793,'[1]2025年已发货'!$C:$C,F3793,'[1]2025年已发货'!$G:$G,I3793,'[1]2025年已发货'!$H:$H,J3793))</f>
        <v>#VALUE!</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39</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e">
        <f>IF(SUMIFS('[1]2025年已发货'!$E:$E,'[1]2025年已发货'!$F:$F,C3794,'[1]2025年已发货'!$C:$C,F3794,'[1]2025年已发货'!$G:$G,I3794,'[1]2025年已发货'!$H:$H,J3794)=0,"未发货",SUMIFS('[1]2025年已发货'!$E:$E,'[1]2025年已发货'!$F:$F,C3794,'[1]2025年已发货'!$C:$C,F3794,'[1]2025年已发货'!$G:$G,I3794,'[1]2025年已发货'!$H:$H,J3794))</f>
        <v>#VALUE!</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e">
        <f>IF(SUMIFS('[1]2025年已发货'!$E:$E,'[1]2025年已发货'!$F:$F,C3795,'[1]2025年已发货'!$C:$C,F3795,'[1]2025年已发货'!$G:$G,I3795,'[1]2025年已发货'!$H:$H,J3795)=0,"未发货",SUMIFS('[1]2025年已发货'!$E:$E,'[1]2025年已发货'!$F:$F,C3795,'[1]2025年已发货'!$C:$C,F3795,'[1]2025年已发货'!$G:$G,I3795,'[1]2025年已发货'!$H:$H,J3795))</f>
        <v>#VALUE!</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t="e">
        <f>IF(SUMIFS('[1]2025年已发货'!$E:$E,'[1]2025年已发货'!$F:$F,C3796,'[1]2025年已发货'!$C:$C,F3796,'[1]2025年已发货'!$G:$G,I3796,'[1]2025年已发货'!$H:$H,J3796)=0,"未发货",SUMIFS('[1]2025年已发货'!$E:$E,'[1]2025年已发货'!$F:$F,C3796,'[1]2025年已发货'!$C:$C,F3796,'[1]2025年已发货'!$G:$G,I3796,'[1]2025年已发货'!$H:$H,J3796))</f>
        <v>#VALUE!</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t="e">
        <f>IF(SUMIFS('[1]2025年已发货'!$E:$E,'[1]2025年已发货'!$F:$F,C3797,'[1]2025年已发货'!$C:$C,F3797,'[1]2025年已发货'!$G:$G,I3797,'[1]2025年已发货'!$H:$H,J3797)=0,"未发货",SUMIFS('[1]2025年已发货'!$E:$E,'[1]2025年已发货'!$F:$F,C3797,'[1]2025年已发货'!$C:$C,F3797,'[1]2025年已发货'!$G:$G,I3797,'[1]2025年已发货'!$H:$H,J3797))</f>
        <v>#VALUE!</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e">
        <f>IF(SUMIFS('[1]2025年已发货'!$E:$E,'[1]2025年已发货'!$F:$F,C3798,'[1]2025年已发货'!$C:$C,F3798,'[1]2025年已发货'!$G:$G,I3798,'[1]2025年已发货'!$H:$H,J3798)=0,"未发货",SUMIFS('[1]2025年已发货'!$E:$E,'[1]2025年已发货'!$F:$F,C3798,'[1]2025年已发货'!$C:$C,F3798,'[1]2025年已发货'!$G:$G,I3798,'[1]2025年已发货'!$H:$H,J3798))</f>
        <v>#VALUE!</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t="e">
        <f>IF(SUMIFS('[1]2025年已发货'!$E:$E,'[1]2025年已发货'!$F:$F,C3799,'[1]2025年已发货'!$C:$C,F3799,'[1]2025年已发货'!$G:$G,I3799,'[1]2025年已发货'!$H:$H,J3799)=0,"未发货",SUMIFS('[1]2025年已发货'!$E:$E,'[1]2025年已发货'!$F:$F,C3799,'[1]2025年已发货'!$C:$C,F3799,'[1]2025年已发货'!$G:$G,I3799,'[1]2025年已发货'!$H:$H,J3799))</f>
        <v>#VALUE!</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e">
        <f>IF(SUMIFS('[1]2025年已发货'!$E:$E,'[1]2025年已发货'!$F:$F,C3800,'[1]2025年已发货'!$C:$C,F3800,'[1]2025年已发货'!$G:$G,I3800,'[1]2025年已发货'!$H:$H,J3800)=0,"未发货",SUMIFS('[1]2025年已发货'!$E:$E,'[1]2025年已发货'!$F:$F,C3800,'[1]2025年已发货'!$C:$C,F3800,'[1]2025年已发货'!$G:$G,I3800,'[1]2025年已发货'!$H:$H,J3800))</f>
        <v>#VALUE!</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t="e">
        <f>IF(SUMIFS('[1]2025年已发货'!$E:$E,'[1]2025年已发货'!$F:$F,C3801,'[1]2025年已发货'!$C:$C,F3801,'[1]2025年已发货'!$G:$G,I3801,'[1]2025年已发货'!$H:$H,J3801)=0,"未发货",SUMIFS('[1]2025年已发货'!$E:$E,'[1]2025年已发货'!$F:$F,C3801,'[1]2025年已发货'!$C:$C,F3801,'[1]2025年已发货'!$G:$G,I3801,'[1]2025年已发货'!$H:$H,J3801))</f>
        <v>#VALUE!</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e">
        <f>IF(SUMIFS('[1]2025年已发货'!$E:$E,'[1]2025年已发货'!$F:$F,C3802,'[1]2025年已发货'!$C:$C,F3802,'[1]2025年已发货'!$G:$G,I3802,'[1]2025年已发货'!$H:$H,J3802)=0,"未发货",SUMIFS('[1]2025年已发货'!$E:$E,'[1]2025年已发货'!$F:$F,C3802,'[1]2025年已发货'!$C:$C,F3802,'[1]2025年已发货'!$G:$G,I3802,'[1]2025年已发货'!$H:$H,J3802))</f>
        <v>#VALUE!</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t="e">
        <f>IF(SUMIFS('[1]2025年已发货'!$E:$E,'[1]2025年已发货'!$F:$F,C3803,'[1]2025年已发货'!$C:$C,F3803,'[1]2025年已发货'!$G:$G,I3803,'[1]2025年已发货'!$H:$H,J3803)=0,"未发货",SUMIFS('[1]2025年已发货'!$E:$E,'[1]2025年已发货'!$F:$F,C3803,'[1]2025年已发货'!$C:$C,F3803,'[1]2025年已发货'!$G:$G,I3803,'[1]2025年已发货'!$H:$H,J3803))</f>
        <v>#VALUE!</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t="e">
        <f>IF(SUMIFS('[1]2025年已发货'!$E:$E,'[1]2025年已发货'!$F:$F,C3804,'[1]2025年已发货'!$C:$C,F3804,'[1]2025年已发货'!$G:$G,I3804,'[1]2025年已发货'!$H:$H,J3804)=0,"未发货",SUMIFS('[1]2025年已发货'!$E:$E,'[1]2025年已发货'!$F:$F,C3804,'[1]2025年已发货'!$C:$C,F3804,'[1]2025年已发货'!$G:$G,I3804,'[1]2025年已发货'!$H:$H,J3804))</f>
        <v>#VALUE!</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e">
        <f>IF(SUMIFS('[1]2025年已发货'!$E:$E,'[1]2025年已发货'!$F:$F,C3805,'[1]2025年已发货'!$C:$C,F3805,'[1]2025年已发货'!$G:$G,I3805,'[1]2025年已发货'!$H:$H,J3805)=0,"未发货",SUMIFS('[1]2025年已发货'!$E:$E,'[1]2025年已发货'!$F:$F,C3805,'[1]2025年已发货'!$C:$C,F3805,'[1]2025年已发货'!$G:$G,I3805,'[1]2025年已发货'!$H:$H,J3805))</f>
        <v>#VALUE!</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e">
        <f>IF(SUMIFS('[1]2025年已发货'!$E:$E,'[1]2025年已发货'!$F:$F,C3806,'[1]2025年已发货'!$C:$C,F3806,'[1]2025年已发货'!$G:$G,I3806,'[1]2025年已发货'!$H:$H,J3806)=0,"未发货",SUMIFS('[1]2025年已发货'!$E:$E,'[1]2025年已发货'!$F:$F,C3806,'[1]2025年已发货'!$C:$C,F3806,'[1]2025年已发货'!$G:$G,I3806,'[1]2025年已发货'!$H:$H,J3806))</f>
        <v>#VALUE!</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e">
        <f>IF(SUMIFS('[1]2025年已发货'!$E:$E,'[1]2025年已发货'!$F:$F,C3807,'[1]2025年已发货'!$C:$C,F3807,'[1]2025年已发货'!$G:$G,I3807,'[1]2025年已发货'!$H:$H,J3807)=0,"未发货",SUMIFS('[1]2025年已发货'!$E:$E,'[1]2025年已发货'!$F:$F,C3807,'[1]2025年已发货'!$C:$C,F3807,'[1]2025年已发货'!$G:$G,I3807,'[1]2025年已发货'!$H:$H,J3807))</f>
        <v>#VALUE!</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e">
        <f>IF(SUMIFS('[1]2025年已发货'!$E:$E,'[1]2025年已发货'!$F:$F,C3808,'[1]2025年已发货'!$C:$C,F3808,'[1]2025年已发货'!$G:$G,I3808,'[1]2025年已发货'!$H:$H,J3808)=0,"未发货",SUMIFS('[1]2025年已发货'!$E:$E,'[1]2025年已发货'!$F:$F,C3808,'[1]2025年已发货'!$C:$C,F3808,'[1]2025年已发货'!$G:$G,I3808,'[1]2025年已发货'!$H:$H,J3808))</f>
        <v>#VALUE!</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e">
        <f>IF(SUMIFS('[1]2025年已发货'!$E:$E,'[1]2025年已发货'!$F:$F,C3809,'[1]2025年已发货'!$C:$C,F3809,'[1]2025年已发货'!$G:$G,I3809,'[1]2025年已发货'!$H:$H,J3809)=0,"未发货",SUMIFS('[1]2025年已发货'!$E:$E,'[1]2025年已发货'!$F:$F,C3809,'[1]2025年已发货'!$C:$C,F3809,'[1]2025年已发货'!$G:$G,I3809,'[1]2025年已发货'!$H:$H,J3809))</f>
        <v>#VALUE!</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e">
        <f>IF(SUMIFS('[1]2025年已发货'!$E:$E,'[1]2025年已发货'!$F:$F,C3810,'[1]2025年已发货'!$C:$C,F3810,'[1]2025年已发货'!$G:$G,I3810,'[1]2025年已发货'!$H:$H,J3810)=0,"未发货",SUMIFS('[1]2025年已发货'!$E:$E,'[1]2025年已发货'!$F:$F,C3810,'[1]2025年已发货'!$C:$C,F3810,'[1]2025年已发货'!$G:$G,I3810,'[1]2025年已发货'!$H:$H,J3810))</f>
        <v>#VALUE!</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e">
        <f>IF(SUMIFS('[1]2025年已发货'!$E:$E,'[1]2025年已发货'!$F:$F,C3811,'[1]2025年已发货'!$C:$C,F3811,'[1]2025年已发货'!$G:$G,I3811,'[1]2025年已发货'!$H:$H,J3811)=0,"未发货",SUMIFS('[1]2025年已发货'!$E:$E,'[1]2025年已发货'!$F:$F,C3811,'[1]2025年已发货'!$C:$C,F3811,'[1]2025年已发货'!$G:$G,I3811,'[1]2025年已发货'!$H:$H,J3811))</f>
        <v>#VALUE!</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e">
        <f>IF(SUMIFS('[1]2025年已发货'!$E:$E,'[1]2025年已发货'!$F:$F,C3812,'[1]2025年已发货'!$C:$C,F3812,'[1]2025年已发货'!$G:$G,I3812,'[1]2025年已发货'!$H:$H,J3812)=0,"未发货",SUMIFS('[1]2025年已发货'!$E:$E,'[1]2025年已发货'!$F:$F,C3812,'[1]2025年已发货'!$C:$C,F3812,'[1]2025年已发货'!$G:$G,I3812,'[1]2025年已发货'!$H:$H,J3812))</f>
        <v>#VALUE!</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t="e">
        <f>IF(SUMIFS('[1]2025年已发货'!$E:$E,'[1]2025年已发货'!$F:$F,C3813,'[1]2025年已发货'!$C:$C,F3813,'[1]2025年已发货'!$G:$G,I3813,'[1]2025年已发货'!$H:$H,J3813)=0,"未发货",SUMIFS('[1]2025年已发货'!$E:$E,'[1]2025年已发货'!$F:$F,C3813,'[1]2025年已发货'!$C:$C,F3813,'[1]2025年已发货'!$G:$G,I3813,'[1]2025年已发货'!$H:$H,J3813))</f>
        <v>#VALUE!</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e">
        <f>IF(SUMIFS('[1]2025年已发货'!$E:$E,'[1]2025年已发货'!$F:$F,C3814,'[1]2025年已发货'!$C:$C,F3814,'[1]2025年已发货'!$G:$G,I3814,'[1]2025年已发货'!$H:$H,J3814)=0,"未发货",SUMIFS('[1]2025年已发货'!$E:$E,'[1]2025年已发货'!$F:$F,C3814,'[1]2025年已发货'!$C:$C,F3814,'[1]2025年已发货'!$G:$G,I3814,'[1]2025年已发货'!$H:$H,J3814))</f>
        <v>#VALUE!</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t="e">
        <f>IF(SUMIFS('[1]2025年已发货'!$E:$E,'[1]2025年已发货'!$F:$F,C3815,'[1]2025年已发货'!$C:$C,F3815,'[1]2025年已发货'!$G:$G,I3815,'[1]2025年已发货'!$H:$H,J3815)=0,"未发货",SUMIFS('[1]2025年已发货'!$E:$E,'[1]2025年已发货'!$F:$F,C3815,'[1]2025年已发货'!$C:$C,F3815,'[1]2025年已发货'!$G:$G,I3815,'[1]2025年已发货'!$H:$H,J3815))</f>
        <v>#VALUE!</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t="e">
        <f>IF(SUMIFS('[1]2025年已发货'!$E:$E,'[1]2025年已发货'!$F:$F,C3816,'[1]2025年已发货'!$C:$C,F3816,'[1]2025年已发货'!$G:$G,I3816,'[1]2025年已发货'!$H:$H,J3816)=0,"未发货",SUMIFS('[1]2025年已发货'!$E:$E,'[1]2025年已发货'!$F:$F,C3816,'[1]2025年已发货'!$C:$C,F3816,'[1]2025年已发货'!$G:$G,I3816,'[1]2025年已发货'!$H:$H,J3816))</f>
        <v>#VALUE!</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e">
        <f>IF(SUMIFS('[1]2025年已发货'!$E:$E,'[1]2025年已发货'!$F:$F,C3817,'[1]2025年已发货'!$C:$C,F3817,'[1]2025年已发货'!$G:$G,I3817,'[1]2025年已发货'!$H:$H,J3817)=0,"未发货",SUMIFS('[1]2025年已发货'!$E:$E,'[1]2025年已发货'!$F:$F,C3817,'[1]2025年已发货'!$C:$C,F3817,'[1]2025年已发货'!$G:$G,I3817,'[1]2025年已发货'!$H:$H,J3817))</f>
        <v>#VALUE!</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e">
        <f>IF(SUMIFS('[1]2025年已发货'!$E:$E,'[1]2025年已发货'!$F:$F,C3818,'[1]2025年已发货'!$C:$C,F3818,'[1]2025年已发货'!$G:$G,I3818,'[1]2025年已发货'!$H:$H,J3818)=0,"未发货",SUMIFS('[1]2025年已发货'!$E:$E,'[1]2025年已发货'!$F:$F,C3818,'[1]2025年已发货'!$C:$C,F3818,'[1]2025年已发货'!$G:$G,I3818,'[1]2025年已发货'!$H:$H,J3818))</f>
        <v>#VALUE!</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t="e">
        <f>IF(SUMIFS('[1]2025年已发货'!$E:$E,'[1]2025年已发货'!$F:$F,C3819,'[1]2025年已发货'!$C:$C,F3819,'[1]2025年已发货'!$G:$G,I3819,'[1]2025年已发货'!$H:$H,J3819)=0,"未发货",SUMIFS('[1]2025年已发货'!$E:$E,'[1]2025年已发货'!$F:$F,C3819,'[1]2025年已发货'!$C:$C,F3819,'[1]2025年已发货'!$G:$G,I3819,'[1]2025年已发货'!$H:$H,J3819))</f>
        <v>#VALUE!</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t="e">
        <f>IF(SUMIFS('[1]2025年已发货'!$E:$E,'[1]2025年已发货'!$F:$F,C3820,'[1]2025年已发货'!$C:$C,F3820,'[1]2025年已发货'!$G:$G,I3820,'[1]2025年已发货'!$H:$H,J3820)=0,"未发货",SUMIFS('[1]2025年已发货'!$E:$E,'[1]2025年已发货'!$F:$F,C3820,'[1]2025年已发货'!$C:$C,F3820,'[1]2025年已发货'!$G:$G,I3820,'[1]2025年已发货'!$H:$H,J3820))</f>
        <v>#VALUE!</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t="e">
        <f>IF(SUMIFS('[1]2025年已发货'!$E:$E,'[1]2025年已发货'!$F:$F,C3821,'[1]2025年已发货'!$C:$C,F3821,'[1]2025年已发货'!$G:$G,I3821,'[1]2025年已发货'!$H:$H,J3821)=0,"未发货",SUMIFS('[1]2025年已发货'!$E:$E,'[1]2025年已发货'!$F:$F,C3821,'[1]2025年已发货'!$C:$C,F3821,'[1]2025年已发货'!$G:$G,I3821,'[1]2025年已发货'!$H:$H,J3821))</f>
        <v>#VALUE!</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t="e">
        <f>IF(SUMIFS('[1]2025年已发货'!$E:$E,'[1]2025年已发货'!$F:$F,C3822,'[1]2025年已发货'!$C:$C,F3822,'[1]2025年已发货'!$G:$G,I3822,'[1]2025年已发货'!$H:$H,J3822)=0,"未发货",SUMIFS('[1]2025年已发货'!$E:$E,'[1]2025年已发货'!$F:$F,C3822,'[1]2025年已发货'!$C:$C,F3822,'[1]2025年已发货'!$G:$G,I3822,'[1]2025年已发货'!$H:$H,J3822))</f>
        <v>#VALUE!</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t="e">
        <f>IF(SUMIFS('[1]2025年已发货'!$E:$E,'[1]2025年已发货'!$F:$F,C3823,'[1]2025年已发货'!$C:$C,F3823,'[1]2025年已发货'!$G:$G,I3823,'[1]2025年已发货'!$H:$H,J3823)=0,"未发货",SUMIFS('[1]2025年已发货'!$E:$E,'[1]2025年已发货'!$F:$F,C3823,'[1]2025年已发货'!$C:$C,F3823,'[1]2025年已发货'!$G:$G,I3823,'[1]2025年已发货'!$H:$H,J3823))</f>
        <v>#VALUE!</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t="e">
        <f>IF(SUMIFS('[1]2025年已发货'!$E:$E,'[1]2025年已发货'!$F:$F,C3824,'[1]2025年已发货'!$C:$C,F3824,'[1]2025年已发货'!$G:$G,I3824,'[1]2025年已发货'!$H:$H,J3824)=0,"未发货",SUMIFS('[1]2025年已发货'!$E:$E,'[1]2025年已发货'!$F:$F,C3824,'[1]2025年已发货'!$C:$C,F3824,'[1]2025年已发货'!$G:$G,I3824,'[1]2025年已发货'!$H:$H,J3824))</f>
        <v>#VALUE!</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t="e">
        <f>IF(SUMIFS('[1]2025年已发货'!$E:$E,'[1]2025年已发货'!$F:$F,C3825,'[1]2025年已发货'!$C:$C,F3825,'[1]2025年已发货'!$G:$G,I3825,'[1]2025年已发货'!$H:$H,J3825)=0,"未发货",SUMIFS('[1]2025年已发货'!$E:$E,'[1]2025年已发货'!$F:$F,C3825,'[1]2025年已发货'!$C:$C,F3825,'[1]2025年已发货'!$G:$G,I3825,'[1]2025年已发货'!$H:$H,J3825))</f>
        <v>#VALUE!</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e">
        <f>IF(SUMIFS('[1]2025年已发货'!$E:$E,'[1]2025年已发货'!$F:$F,C3826,'[1]2025年已发货'!$C:$C,F3826,'[1]2025年已发货'!$G:$G,I3826,'[1]2025年已发货'!$H:$H,J3826)=0,"未发货",SUMIFS('[1]2025年已发货'!$E:$E,'[1]2025年已发货'!$F:$F,C3826,'[1]2025年已发货'!$C:$C,F3826,'[1]2025年已发货'!$G:$G,I3826,'[1]2025年已发货'!$H:$H,J3826))</f>
        <v>#VALUE!</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e">
        <f>IF(SUMIFS('[1]2025年已发货'!$E:$E,'[1]2025年已发货'!$F:$F,C3827,'[1]2025年已发货'!$C:$C,F3827,'[1]2025年已发货'!$G:$G,I3827,'[1]2025年已发货'!$H:$H,J3827)=0,"未发货",SUMIFS('[1]2025年已发货'!$E:$E,'[1]2025年已发货'!$F:$F,C3827,'[1]2025年已发货'!$C:$C,F3827,'[1]2025年已发货'!$G:$G,I3827,'[1]2025年已发货'!$H:$H,J3827))</f>
        <v>#VALUE!</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e">
        <f>IF(SUMIFS('[1]2025年已发货'!$E:$E,'[1]2025年已发货'!$F:$F,C3828,'[1]2025年已发货'!$C:$C,F3828,'[1]2025年已发货'!$G:$G,I3828,'[1]2025年已发货'!$H:$H,J3828)=0,"未发货",SUMIFS('[1]2025年已发货'!$E:$E,'[1]2025年已发货'!$F:$F,C3828,'[1]2025年已发货'!$C:$C,F3828,'[1]2025年已发货'!$G:$G,I3828,'[1]2025年已发货'!$H:$H,J3828))</f>
        <v>#VALUE!</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e">
        <f>IF(SUMIFS('[1]2025年已发货'!$E:$E,'[1]2025年已发货'!$F:$F,C3829,'[1]2025年已发货'!$C:$C,F3829,'[1]2025年已发货'!$G:$G,I3829,'[1]2025年已发货'!$H:$H,J3829)=0,"未发货",SUMIFS('[1]2025年已发货'!$E:$E,'[1]2025年已发货'!$F:$F,C3829,'[1]2025年已发货'!$C:$C,F3829,'[1]2025年已发货'!$G:$G,I3829,'[1]2025年已发货'!$H:$H,J3829))</f>
        <v>#VALUE!</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e">
        <f>IF(SUMIFS('[1]2025年已发货'!$E:$E,'[1]2025年已发货'!$F:$F,C3830,'[1]2025年已发货'!$C:$C,F3830,'[1]2025年已发货'!$G:$G,I3830,'[1]2025年已发货'!$H:$H,J3830)=0,"未发货",SUMIFS('[1]2025年已发货'!$E:$E,'[1]2025年已发货'!$F:$F,C3830,'[1]2025年已发货'!$C:$C,F3830,'[1]2025年已发货'!$G:$G,I3830,'[1]2025年已发货'!$H:$H,J3830))</f>
        <v>#VALUE!</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e">
        <f>IF(SUMIFS('[1]2025年已发货'!$E:$E,'[1]2025年已发货'!$F:$F,C3831,'[1]2025年已发货'!$C:$C,F3831,'[1]2025年已发货'!$G:$G,I3831,'[1]2025年已发货'!$H:$H,J3831)=0,"未发货",SUMIFS('[1]2025年已发货'!$E:$E,'[1]2025年已发货'!$F:$F,C3831,'[1]2025年已发货'!$C:$C,F3831,'[1]2025年已发货'!$G:$G,I3831,'[1]2025年已发货'!$H:$H,J3831))</f>
        <v>#VALUE!</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e">
        <f>IF(SUMIFS('[1]2025年已发货'!$E:$E,'[1]2025年已发货'!$F:$F,C3832,'[1]2025年已发货'!$C:$C,F3832,'[1]2025年已发货'!$G:$G,I3832,'[1]2025年已发货'!$H:$H,J3832)=0,"未发货",SUMIFS('[1]2025年已发货'!$E:$E,'[1]2025年已发货'!$F:$F,C3832,'[1]2025年已发货'!$C:$C,F3832,'[1]2025年已发货'!$G:$G,I3832,'[1]2025年已发货'!$H:$H,J3832))</f>
        <v>#VALUE!</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e">
        <f>IF(SUMIFS('[1]2025年已发货'!$E:$E,'[1]2025年已发货'!$F:$F,C3833,'[1]2025年已发货'!$C:$C,F3833,'[1]2025年已发货'!$G:$G,I3833,'[1]2025年已发货'!$H:$H,J3833)=0,"未发货",SUMIFS('[1]2025年已发货'!$E:$E,'[1]2025年已发货'!$F:$F,C3833,'[1]2025年已发货'!$C:$C,F3833,'[1]2025年已发货'!$G:$G,I3833,'[1]2025年已发货'!$H:$H,J3833))</f>
        <v>#VALUE!</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t="e">
        <f>IF(SUMIFS('[1]2025年已发货'!$E:$E,'[1]2025年已发货'!$F:$F,C3834,'[1]2025年已发货'!$C:$C,F3834,'[1]2025年已发货'!$G:$G,I3834,'[1]2025年已发货'!$H:$H,J3834)=0,"未发货",SUMIFS('[1]2025年已发货'!$E:$E,'[1]2025年已发货'!$F:$F,C3834,'[1]2025年已发货'!$C:$C,F3834,'[1]2025年已发货'!$G:$G,I3834,'[1]2025年已发货'!$H:$H,J3834))</f>
        <v>#VALUE!</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t="e">
        <f>IF(SUMIFS('[1]2025年已发货'!$E:$E,'[1]2025年已发货'!$F:$F,C3835,'[1]2025年已发货'!$C:$C,F3835,'[1]2025年已发货'!$G:$G,I3835,'[1]2025年已发货'!$H:$H,J3835)=0,"未发货",SUMIFS('[1]2025年已发货'!$E:$E,'[1]2025年已发货'!$F:$F,C3835,'[1]2025年已发货'!$C:$C,F3835,'[1]2025年已发货'!$G:$G,I3835,'[1]2025年已发货'!$H:$H,J3835))</f>
        <v>#VALUE!</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t="e">
        <f>IF(SUMIFS('[1]2025年已发货'!$E:$E,'[1]2025年已发货'!$F:$F,C3836,'[1]2025年已发货'!$C:$C,F3836,'[1]2025年已发货'!$G:$G,I3836,'[1]2025年已发货'!$H:$H,J3836)=0,"未发货",SUMIFS('[1]2025年已发货'!$E:$E,'[1]2025年已发货'!$F:$F,C3836,'[1]2025年已发货'!$C:$C,F3836,'[1]2025年已发货'!$G:$G,I3836,'[1]2025年已发货'!$H:$H,J3836))</f>
        <v>#VALUE!</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t="e">
        <f>IF(SUMIFS('[1]2025年已发货'!$E:$E,'[1]2025年已发货'!$F:$F,C3837,'[1]2025年已发货'!$C:$C,F3837,'[1]2025年已发货'!$G:$G,I3837,'[1]2025年已发货'!$H:$H,J3837)=0,"未发货",SUMIFS('[1]2025年已发货'!$E:$E,'[1]2025年已发货'!$F:$F,C3837,'[1]2025年已发货'!$C:$C,F3837,'[1]2025年已发货'!$G:$G,I3837,'[1]2025年已发货'!$H:$H,J3837))</f>
        <v>#VALUE!</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t="e">
        <f>IF(SUMIFS('[1]2025年已发货'!$E:$E,'[1]2025年已发货'!$F:$F,C3838,'[1]2025年已发货'!$C:$C,F3838,'[1]2025年已发货'!$G:$G,I3838,'[1]2025年已发货'!$H:$H,J3838)=0,"未发货",SUMIFS('[1]2025年已发货'!$E:$E,'[1]2025年已发货'!$F:$F,C3838,'[1]2025年已发货'!$C:$C,F3838,'[1]2025年已发货'!$G:$G,I3838,'[1]2025年已发货'!$H:$H,J3838))</f>
        <v>#VALUE!</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0">
        <v>45925</v>
      </c>
      <c r="D3839" s="40" t="str">
        <f>VLOOKUP(B3839,辅助信息!E:K,7,FALSE)</f>
        <v>JWDD2025071500089</v>
      </c>
      <c r="E3839" s="40" t="str">
        <f>VLOOKUP(F3839,辅助信息!A:B,2,FALSE)</f>
        <v>盘螺</v>
      </c>
      <c r="F3839" s="40" t="s">
        <v>49</v>
      </c>
      <c r="G3839" s="36">
        <v>5</v>
      </c>
      <c r="H3839" s="134" t="e">
        <f>IF(SUMIFS('[1]2025年已发货'!$E:$E,'[1]2025年已发货'!$F:$F,C3839,'[1]2025年已发货'!$C:$C,F3839,'[1]2025年已发货'!$G:$G,I3839,'[1]2025年已发货'!$H:$H,J3839)=0,"未发货",SUMIFS('[1]2025年已发货'!$E:$E,'[1]2025年已发货'!$F:$F,C3839,'[1]2025年已发货'!$C:$C,F3839,'[1]2025年已发货'!$G:$G,I3839,'[1]2025年已发货'!$H:$H,J3839))</f>
        <v>#VALUE!</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e">
        <f>IF(SUMIFS('[1]2025年已发货'!$E:$E,'[1]2025年已发货'!$F:$F,C3840,'[1]2025年已发货'!$C:$C,F3840,'[1]2025年已发货'!$G:$G,I3840,'[1]2025年已发货'!$H:$H,J3840)=0,"未发货",SUMIFS('[1]2025年已发货'!$E:$E,'[1]2025年已发货'!$F:$F,C3840,'[1]2025年已发货'!$C:$C,F3840,'[1]2025年已发货'!$G:$G,I3840,'[1]2025年已发货'!$H:$H,J3840))</f>
        <v>#VALUE!</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e">
        <f>IF(SUMIFS('[1]2025年已发货'!$E:$E,'[1]2025年已发货'!$F:$F,C3841,'[1]2025年已发货'!$C:$C,F3841,'[1]2025年已发货'!$G:$G,I3841,'[1]2025年已发货'!$H:$H,J3841)=0,"未发货",SUMIFS('[1]2025年已发货'!$E:$E,'[1]2025年已发货'!$F:$F,C3841,'[1]2025年已发货'!$C:$C,F3841,'[1]2025年已发货'!$G:$G,I3841,'[1]2025年已发货'!$H:$H,J3841))</f>
        <v>#VALUE!</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t="e">
        <f>IF(SUMIFS('[1]2025年已发货'!$E:$E,'[1]2025年已发货'!$F:$F,C3842,'[1]2025年已发货'!$C:$C,F3842,'[1]2025年已发货'!$G:$G,I3842,'[1]2025年已发货'!$H:$H,J3842)=0,"未发货",SUMIFS('[1]2025年已发货'!$E:$E,'[1]2025年已发货'!$F:$F,C3842,'[1]2025年已发货'!$C:$C,F3842,'[1]2025年已发货'!$G:$G,I3842,'[1]2025年已发货'!$H:$H,J3842))</f>
        <v>#VALUE!</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t="e">
        <f>IF(SUMIFS('[1]2025年已发货'!$E:$E,'[1]2025年已发货'!$F:$F,C3843,'[1]2025年已发货'!$C:$C,F3843,'[1]2025年已发货'!$G:$G,I3843,'[1]2025年已发货'!$H:$H,J3843)=0,"未发货",SUMIFS('[1]2025年已发货'!$E:$E,'[1]2025年已发货'!$F:$F,C3843,'[1]2025年已发货'!$C:$C,F3843,'[1]2025年已发货'!$G:$G,I3843,'[1]2025年已发货'!$H:$H,J3843))</f>
        <v>#VALUE!</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t="e">
        <f>IF(SUMIFS('[1]2025年已发货'!$E:$E,'[1]2025年已发货'!$F:$F,C3844,'[1]2025年已发货'!$C:$C,F3844,'[1]2025年已发货'!$G:$G,I3844,'[1]2025年已发货'!$H:$H,J3844)=0,"未发货",SUMIFS('[1]2025年已发货'!$E:$E,'[1]2025年已发货'!$F:$F,C3844,'[1]2025年已发货'!$C:$C,F3844,'[1]2025年已发货'!$G:$G,I3844,'[1]2025年已发货'!$H:$H,J3844))</f>
        <v>#VALUE!</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t="e">
        <f>IF(SUMIFS('[1]2025年已发货'!$E:$E,'[1]2025年已发货'!$F:$F,C3845,'[1]2025年已发货'!$C:$C,F3845,'[1]2025年已发货'!$G:$G,I3845,'[1]2025年已发货'!$H:$H,J3845)=0,"未发货",SUMIFS('[1]2025年已发货'!$E:$E,'[1]2025年已发货'!$F:$F,C3845,'[1]2025年已发货'!$C:$C,F3845,'[1]2025年已发货'!$G:$G,I3845,'[1]2025年已发货'!$H:$H,J3845))</f>
        <v>#VALUE!</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t="e">
        <f>IF(SUMIFS('[1]2025年已发货'!$E:$E,'[1]2025年已发货'!$F:$F,C3846,'[1]2025年已发货'!$C:$C,F3846,'[1]2025年已发货'!$G:$G,I3846,'[1]2025年已发货'!$H:$H,J3846)=0,"未发货",SUMIFS('[1]2025年已发货'!$E:$E,'[1]2025年已发货'!$F:$F,C3846,'[1]2025年已发货'!$C:$C,F3846,'[1]2025年已发货'!$G:$G,I3846,'[1]2025年已发货'!$H:$H,J3846))</f>
        <v>#VALUE!</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t="e">
        <f>IF(SUMIFS('[1]2025年已发货'!$E:$E,'[1]2025年已发货'!$F:$F,C3847,'[1]2025年已发货'!$C:$C,F3847,'[1]2025年已发货'!$G:$G,I3847,'[1]2025年已发货'!$H:$H,J3847)=0,"未发货",SUMIFS('[1]2025年已发货'!$E:$E,'[1]2025年已发货'!$F:$F,C3847,'[1]2025年已发货'!$C:$C,F3847,'[1]2025年已发货'!$G:$G,I3847,'[1]2025年已发货'!$H:$H,J3847))</f>
        <v>#VALUE!</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t="e">
        <f>IF(SUMIFS('[1]2025年已发货'!$E:$E,'[1]2025年已发货'!$F:$F,C3848,'[1]2025年已发货'!$C:$C,F3848,'[1]2025年已发货'!$G:$G,I3848,'[1]2025年已发货'!$H:$H,J3848)=0,"未发货",SUMIFS('[1]2025年已发货'!$E:$E,'[1]2025年已发货'!$F:$F,C3848,'[1]2025年已发货'!$C:$C,F3848,'[1]2025年已发货'!$G:$G,I3848,'[1]2025年已发货'!$H:$H,J3848))</f>
        <v>#VALUE!</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t="e">
        <f>IF(SUMIFS('[1]2025年已发货'!$E:$E,'[1]2025年已发货'!$F:$F,C3849,'[1]2025年已发货'!$C:$C,F3849,'[1]2025年已发货'!$G:$G,I3849,'[1]2025年已发货'!$H:$H,J3849)=0,"未发货",SUMIFS('[1]2025年已发货'!$E:$E,'[1]2025年已发货'!$F:$F,C3849,'[1]2025年已发货'!$C:$C,F3849,'[1]2025年已发货'!$G:$G,I3849,'[1]2025年已发货'!$H:$H,J3849))</f>
        <v>#VALUE!</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39</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t="e">
        <f>IF(SUMIFS('[1]2025年已发货'!$E:$E,'[1]2025年已发货'!$F:$F,C3850,'[1]2025年已发货'!$C:$C,F3850,'[1]2025年已发货'!$G:$G,I3850,'[1]2025年已发货'!$H:$H,J3850)=0,"未发货",SUMIFS('[1]2025年已发货'!$E:$E,'[1]2025年已发货'!$F:$F,C3850,'[1]2025年已发货'!$C:$C,F3850,'[1]2025年已发货'!$G:$G,I3850,'[1]2025年已发货'!$H:$H,J3850))</f>
        <v>#VALUE!</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39</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t="e">
        <f>IF(SUMIFS('[1]2025年已发货'!$E:$E,'[1]2025年已发货'!$F:$F,C3851,'[1]2025年已发货'!$C:$C,F3851,'[1]2025年已发货'!$G:$G,I3851,'[1]2025年已发货'!$H:$H,J3851)=0,"未发货",SUMIFS('[1]2025年已发货'!$E:$E,'[1]2025年已发货'!$F:$F,C3851,'[1]2025年已发货'!$C:$C,F3851,'[1]2025年已发货'!$G:$G,I3851,'[1]2025年已发货'!$H:$H,J3851))</f>
        <v>#VALUE!</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39</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t="e">
        <f>IF(SUMIFS('[1]2025年已发货'!$E:$E,'[1]2025年已发货'!$F:$F,C3852,'[1]2025年已发货'!$C:$C,F3852,'[1]2025年已发货'!$G:$G,I3852,'[1]2025年已发货'!$H:$H,J3852)=0,"未发货",SUMIFS('[1]2025年已发货'!$E:$E,'[1]2025年已发货'!$F:$F,C3852,'[1]2025年已发货'!$C:$C,F3852,'[1]2025年已发货'!$G:$G,I3852,'[1]2025年已发货'!$H:$H,J3852))</f>
        <v>#VALUE!</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39</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t="e">
        <f>IF(SUMIFS('[1]2025年已发货'!$E:$E,'[1]2025年已发货'!$F:$F,C3853,'[1]2025年已发货'!$C:$C,F3853,'[1]2025年已发货'!$G:$G,I3853,'[1]2025年已发货'!$H:$H,J3853)=0,"未发货",SUMIFS('[1]2025年已发货'!$E:$E,'[1]2025年已发货'!$F:$F,C3853,'[1]2025年已发货'!$C:$C,F3853,'[1]2025年已发货'!$G:$G,I3853,'[1]2025年已发货'!$H:$H,J3853))</f>
        <v>#VALUE!</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t="e">
        <f>IF(SUMIFS('[1]2025年已发货'!$E:$E,'[1]2025年已发货'!$F:$F,C3854,'[1]2025年已发货'!$C:$C,F3854,'[1]2025年已发货'!$G:$G,I3854,'[1]2025年已发货'!$H:$H,J3854)=0,"未发货",SUMIFS('[1]2025年已发货'!$E:$E,'[1]2025年已发货'!$F:$F,C3854,'[1]2025年已发货'!$C:$C,F3854,'[1]2025年已发货'!$G:$G,I3854,'[1]2025年已发货'!$H:$H,J3854))</f>
        <v>#VALUE!</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39</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t="e">
        <f>IF(SUMIFS('[1]2025年已发货'!$E:$E,'[1]2025年已发货'!$F:$F,C3855,'[1]2025年已发货'!$C:$C,F3855,'[1]2025年已发货'!$G:$G,I3855,'[1]2025年已发货'!$H:$H,J3855)=0,"未发货",SUMIFS('[1]2025年已发货'!$E:$E,'[1]2025年已发货'!$F:$F,C3855,'[1]2025年已发货'!$C:$C,F3855,'[1]2025年已发货'!$G:$G,I3855,'[1]2025年已发货'!$H:$H,J3855))</f>
        <v>#VALUE!</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39</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t="e">
        <f>IF(SUMIFS('[1]2025年已发货'!$E:$E,'[1]2025年已发货'!$F:$F,C3856,'[1]2025年已发货'!$C:$C,F3856,'[1]2025年已发货'!$G:$G,I3856,'[1]2025年已发货'!$H:$H,J3856)=0,"未发货",SUMIFS('[1]2025年已发货'!$E:$E,'[1]2025年已发货'!$F:$F,C3856,'[1]2025年已发货'!$C:$C,F3856,'[1]2025年已发货'!$G:$G,I3856,'[1]2025年已发货'!$H:$H,J3856))</f>
        <v>#VALUE!</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39</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t="e">
        <f>IF(SUMIFS('[1]2025年已发货'!$E:$E,'[1]2025年已发货'!$F:$F,C3857,'[1]2025年已发货'!$C:$C,F3857,'[1]2025年已发货'!$G:$G,I3857,'[1]2025年已发货'!$H:$H,J3857)=0,"未发货",SUMIFS('[1]2025年已发货'!$E:$E,'[1]2025年已发货'!$F:$F,C3857,'[1]2025年已发货'!$C:$C,F3857,'[1]2025年已发货'!$G:$G,I3857,'[1]2025年已发货'!$H:$H,J3857))</f>
        <v>#VALUE!</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39</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t="e">
        <f>IF(SUMIFS('[1]2025年已发货'!$E:$E,'[1]2025年已发货'!$F:$F,C3858,'[1]2025年已发货'!$C:$C,F3858,'[1]2025年已发货'!$G:$G,I3858,'[1]2025年已发货'!$H:$H,J3858)=0,"未发货",SUMIFS('[1]2025年已发货'!$E:$E,'[1]2025年已发货'!$F:$F,C3858,'[1]2025年已发货'!$C:$C,F3858,'[1]2025年已发货'!$G:$G,I3858,'[1]2025年已发货'!$H:$H,J3858))</f>
        <v>#VALUE!</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39</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e">
        <f>IF(SUMIFS('[1]2025年已发货'!$E:$E,'[1]2025年已发货'!$F:$F,C3859,'[1]2025年已发货'!$C:$C,F3859,'[1]2025年已发货'!$G:$G,I3859,'[1]2025年已发货'!$H:$H,J3859)=0,"未发货",SUMIFS('[1]2025年已发货'!$E:$E,'[1]2025年已发货'!$F:$F,C3859,'[1]2025年已发货'!$C:$C,F3859,'[1]2025年已发货'!$G:$G,I3859,'[1]2025年已发货'!$H:$H,J3859))</f>
        <v>#VALUE!</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e">
        <f>IF(SUMIFS('[1]2025年已发货'!$E:$E,'[1]2025年已发货'!$F:$F,C3860,'[1]2025年已发货'!$C:$C,F3860,'[1]2025年已发货'!$G:$G,I3860,'[1]2025年已发货'!$H:$H,J3860)=0,"未发货",SUMIFS('[1]2025年已发货'!$E:$E,'[1]2025年已发货'!$F:$F,C3860,'[1]2025年已发货'!$C:$C,F3860,'[1]2025年已发货'!$G:$G,I3860,'[1]2025年已发货'!$H:$H,J3860))</f>
        <v>#VALUE!</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e">
        <f>IF(SUMIFS('[1]2025年已发货'!$E:$E,'[1]2025年已发货'!$F:$F,C3861,'[1]2025年已发货'!$C:$C,F3861,'[1]2025年已发货'!$G:$G,I3861,'[1]2025年已发货'!$H:$H,J3861)=0,"未发货",SUMIFS('[1]2025年已发货'!$E:$E,'[1]2025年已发货'!$F:$F,C3861,'[1]2025年已发货'!$C:$C,F3861,'[1]2025年已发货'!$G:$G,I3861,'[1]2025年已发货'!$H:$H,J3861))</f>
        <v>#VALUE!</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35</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e">
        <f>IF(SUMIFS('[1]2025年已发货'!$E:$E,'[1]2025年已发货'!$F:$F,C3862,'[1]2025年已发货'!$C:$C,F3862,'[1]2025年已发货'!$G:$G,I3862,'[1]2025年已发货'!$H:$H,J3862)=0,"未发货",SUMIFS('[1]2025年已发货'!$E:$E,'[1]2025年已发货'!$F:$F,C3862,'[1]2025年已发货'!$C:$C,F3862,'[1]2025年已发货'!$G:$G,I3862,'[1]2025年已发货'!$H:$H,J3862))</f>
        <v>#VALUE!</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35</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e">
        <f>IF(SUMIFS('[1]2025年已发货'!$E:$E,'[1]2025年已发货'!$F:$F,C3863,'[1]2025年已发货'!$C:$C,F3863,'[1]2025年已发货'!$G:$G,I3863,'[1]2025年已发货'!$H:$H,J3863)=0,"未发货",SUMIFS('[1]2025年已发货'!$E:$E,'[1]2025年已发货'!$F:$F,C3863,'[1]2025年已发货'!$C:$C,F3863,'[1]2025年已发货'!$G:$G,I3863,'[1]2025年已发货'!$H:$H,J3863))</f>
        <v>#VALUE!</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35</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e">
        <f>IF(SUMIFS('[1]2025年已发货'!$E:$E,'[1]2025年已发货'!$F:$F,C3864,'[1]2025年已发货'!$C:$C,F3864,'[1]2025年已发货'!$G:$G,I3864,'[1]2025年已发货'!$H:$H,J3864)=0,"未发货",SUMIFS('[1]2025年已发货'!$E:$E,'[1]2025年已发货'!$F:$F,C3864,'[1]2025年已发货'!$C:$C,F3864,'[1]2025年已发货'!$G:$G,I3864,'[1]2025年已发货'!$H:$H,J3864))</f>
        <v>#VALUE!</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35</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e">
        <f>IF(SUMIFS('[1]2025年已发货'!$E:$E,'[1]2025年已发货'!$F:$F,C3865,'[1]2025年已发货'!$C:$C,F3865,'[1]2025年已发货'!$G:$G,I3865,'[1]2025年已发货'!$H:$H,J3865)=0,"未发货",SUMIFS('[1]2025年已发货'!$E:$E,'[1]2025年已发货'!$F:$F,C3865,'[1]2025年已发货'!$C:$C,F3865,'[1]2025年已发货'!$G:$G,I3865,'[1]2025年已发货'!$H:$H,J3865))</f>
        <v>#VALUE!</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e">
        <f>IF(SUMIFS('[1]2025年已发货'!$E:$E,'[1]2025年已发货'!$F:$F,C3866,'[1]2025年已发货'!$C:$C,F3866,'[1]2025年已发货'!$G:$G,I3866,'[1]2025年已发货'!$H:$H,J3866)=0,"未发货",SUMIFS('[1]2025年已发货'!$E:$E,'[1]2025年已发货'!$F:$F,C3866,'[1]2025年已发货'!$C:$C,F3866,'[1]2025年已发货'!$G:$G,I3866,'[1]2025年已发货'!$H:$H,J3866))</f>
        <v>#VALUE!</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e">
        <f>IF(SUMIFS('[1]2025年已发货'!$E:$E,'[1]2025年已发货'!$F:$F,C3867,'[1]2025年已发货'!$C:$C,F3867,'[1]2025年已发货'!$G:$G,I3867,'[1]2025年已发货'!$H:$H,J3867)=0,"未发货",SUMIFS('[1]2025年已发货'!$E:$E,'[1]2025年已发货'!$F:$F,C3867,'[1]2025年已发货'!$C:$C,F3867,'[1]2025年已发货'!$G:$G,I3867,'[1]2025年已发货'!$H:$H,J3867))</f>
        <v>#VALUE!</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e">
        <f>IF(SUMIFS('[1]2025年已发货'!$E:$E,'[1]2025年已发货'!$F:$F,C3868,'[1]2025年已发货'!$C:$C,F3868,'[1]2025年已发货'!$G:$G,I3868,'[1]2025年已发货'!$H:$H,J3868)=0,"未发货",SUMIFS('[1]2025年已发货'!$E:$E,'[1]2025年已发货'!$F:$F,C3868,'[1]2025年已发货'!$C:$C,F3868,'[1]2025年已发货'!$G:$G,I3868,'[1]2025年已发货'!$H:$H,J3868))</f>
        <v>#VALUE!</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e">
        <f>IF(SUMIFS('[1]2025年已发货'!$E:$E,'[1]2025年已发货'!$F:$F,C3869,'[1]2025年已发货'!$C:$C,F3869,'[1]2025年已发货'!$G:$G,I3869,'[1]2025年已发货'!$H:$H,J3869)=0,"未发货",SUMIFS('[1]2025年已发货'!$E:$E,'[1]2025年已发货'!$F:$F,C3869,'[1]2025年已发货'!$C:$C,F3869,'[1]2025年已发货'!$G:$G,I3869,'[1]2025年已发货'!$H:$H,J3869))</f>
        <v>#VALUE!</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e">
        <f>IF(SUMIFS('[1]2025年已发货'!$E:$E,'[1]2025年已发货'!$F:$F,C3870,'[1]2025年已发货'!$C:$C,F3870,'[1]2025年已发货'!$G:$G,I3870,'[1]2025年已发货'!$H:$H,J3870)=0,"未发货",SUMIFS('[1]2025年已发货'!$E:$E,'[1]2025年已发货'!$F:$F,C3870,'[1]2025年已发货'!$C:$C,F3870,'[1]2025年已发货'!$G:$G,I3870,'[1]2025年已发货'!$H:$H,J3870))</f>
        <v>#VALUE!</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e">
        <f>IF(SUMIFS('[1]2025年已发货'!$E:$E,'[1]2025年已发货'!$F:$F,C3871,'[1]2025年已发货'!$C:$C,F3871,'[1]2025年已发货'!$G:$G,I3871,'[1]2025年已发货'!$H:$H,J3871)=0,"未发货",SUMIFS('[1]2025年已发货'!$E:$E,'[1]2025年已发货'!$F:$F,C3871,'[1]2025年已发货'!$C:$C,F3871,'[1]2025年已发货'!$G:$G,I3871,'[1]2025年已发货'!$H:$H,J3871))</f>
        <v>#VALUE!</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e">
        <f>IF(SUMIFS('[1]2025年已发货'!$E:$E,'[1]2025年已发货'!$F:$F,C3872,'[1]2025年已发货'!$C:$C,F3872,'[1]2025年已发货'!$G:$G,I3872,'[1]2025年已发货'!$H:$H,J3872)=0,"未发货",SUMIFS('[1]2025年已发货'!$E:$E,'[1]2025年已发货'!$F:$F,C3872,'[1]2025年已发货'!$C:$C,F3872,'[1]2025年已发货'!$G:$G,I3872,'[1]2025年已发货'!$H:$H,J3872))</f>
        <v>#VALUE!</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e">
        <f>IF(SUMIFS('[1]2025年已发货'!$E:$E,'[1]2025年已发货'!$F:$F,C3873,'[1]2025年已发货'!$C:$C,F3873,'[1]2025年已发货'!$G:$G,I3873,'[1]2025年已发货'!$H:$H,J3873)=0,"未发货",SUMIFS('[1]2025年已发货'!$E:$E,'[1]2025年已发货'!$F:$F,C3873,'[1]2025年已发货'!$C:$C,F3873,'[1]2025年已发货'!$G:$G,I3873,'[1]2025年已发货'!$H:$H,J3873))</f>
        <v>#VALUE!</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e">
        <f>IF(SUMIFS('[1]2025年已发货'!$E:$E,'[1]2025年已发货'!$F:$F,C3874,'[1]2025年已发货'!$C:$C,F3874,'[1]2025年已发货'!$G:$G,I3874,'[1]2025年已发货'!$H:$H,J3874)=0,"未发货",SUMIFS('[1]2025年已发货'!$E:$E,'[1]2025年已发货'!$F:$F,C3874,'[1]2025年已发货'!$C:$C,F3874,'[1]2025年已发货'!$G:$G,I3874,'[1]2025年已发货'!$H:$H,J3874))</f>
        <v>#VALUE!</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e">
        <f>IF(SUMIFS('[1]2025年已发货'!$E:$E,'[1]2025年已发货'!$F:$F,C3875,'[1]2025年已发货'!$C:$C,F3875,'[1]2025年已发货'!$G:$G,I3875,'[1]2025年已发货'!$H:$H,J3875)=0,"未发货",SUMIFS('[1]2025年已发货'!$E:$E,'[1]2025年已发货'!$F:$F,C3875,'[1]2025年已发货'!$C:$C,F3875,'[1]2025年已发货'!$G:$G,I3875,'[1]2025年已发货'!$H:$H,J3875))</f>
        <v>#VALUE!</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e">
        <f>IF(SUMIFS('[1]2025年已发货'!$E:$E,'[1]2025年已发货'!$F:$F,C3876,'[1]2025年已发货'!$C:$C,F3876,'[1]2025年已发货'!$G:$G,I3876,'[1]2025年已发货'!$H:$H,J3876)=0,"未发货",SUMIFS('[1]2025年已发货'!$E:$E,'[1]2025年已发货'!$F:$F,C3876,'[1]2025年已发货'!$C:$C,F3876,'[1]2025年已发货'!$G:$G,I3876,'[1]2025年已发货'!$H:$H,J3876))</f>
        <v>#VALUE!</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e">
        <f>IF(SUMIFS('[1]2025年已发货'!$E:$E,'[1]2025年已发货'!$F:$F,C3877,'[1]2025年已发货'!$C:$C,F3877,'[1]2025年已发货'!$G:$G,I3877,'[1]2025年已发货'!$H:$H,J3877)=0,"未发货",SUMIFS('[1]2025年已发货'!$E:$E,'[1]2025年已发货'!$F:$F,C3877,'[1]2025年已发货'!$C:$C,F3877,'[1]2025年已发货'!$G:$G,I3877,'[1]2025年已发货'!$H:$H,J3877))</f>
        <v>#VALUE!</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e">
        <f>IF(SUMIFS('[1]2025年已发货'!$E:$E,'[1]2025年已发货'!$F:$F,C3878,'[1]2025年已发货'!$C:$C,F3878,'[1]2025年已发货'!$G:$G,I3878,'[1]2025年已发货'!$H:$H,J3878)=0,"未发货",SUMIFS('[1]2025年已发货'!$E:$E,'[1]2025年已发货'!$F:$F,C3878,'[1]2025年已发货'!$C:$C,F3878,'[1]2025年已发货'!$G:$G,I3878,'[1]2025年已发货'!$H:$H,J3878))</f>
        <v>#VALUE!</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35</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e">
        <f>IF(SUMIFS('[1]2025年已发货'!$E:$E,'[1]2025年已发货'!$F:$F,C3879,'[1]2025年已发货'!$C:$C,F3879,'[1]2025年已发货'!$G:$G,I3879,'[1]2025年已发货'!$H:$H,J3879)=0,"未发货",SUMIFS('[1]2025年已发货'!$E:$E,'[1]2025年已发货'!$F:$F,C3879,'[1]2025年已发货'!$C:$C,F3879,'[1]2025年已发货'!$G:$G,I3879,'[1]2025年已发货'!$H:$H,J3879))</f>
        <v>#VALUE!</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35</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e">
        <f>IF(SUMIFS('[1]2025年已发货'!$E:$E,'[1]2025年已发货'!$F:$F,C3880,'[1]2025年已发货'!$C:$C,F3880,'[1]2025年已发货'!$G:$G,I3880,'[1]2025年已发货'!$H:$H,J3880)=0,"未发货",SUMIFS('[1]2025年已发货'!$E:$E,'[1]2025年已发货'!$F:$F,C3880,'[1]2025年已发货'!$C:$C,F3880,'[1]2025年已发货'!$G:$G,I3880,'[1]2025年已发货'!$H:$H,J3880))</f>
        <v>#VALUE!</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35</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e">
        <f>IF(SUMIFS('[1]2025年已发货'!$E:$E,'[1]2025年已发货'!$F:$F,C3881,'[1]2025年已发货'!$C:$C,F3881,'[1]2025年已发货'!$G:$G,I3881,'[1]2025年已发货'!$H:$H,J3881)=0,"未发货",SUMIFS('[1]2025年已发货'!$E:$E,'[1]2025年已发货'!$F:$F,C3881,'[1]2025年已发货'!$C:$C,F3881,'[1]2025年已发货'!$G:$G,I3881,'[1]2025年已发货'!$H:$H,J3881))</f>
        <v>#VALUE!</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35</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e">
        <f>IF(SUMIFS('[1]2025年已发货'!$E:$E,'[1]2025年已发货'!$F:$F,C3882,'[1]2025年已发货'!$C:$C,F3882,'[1]2025年已发货'!$G:$G,I3882,'[1]2025年已发货'!$H:$H,J3882)=0,"未发货",SUMIFS('[1]2025年已发货'!$E:$E,'[1]2025年已发货'!$F:$F,C3882,'[1]2025年已发货'!$C:$C,F3882,'[1]2025年已发货'!$G:$G,I3882,'[1]2025年已发货'!$H:$H,J3882))</f>
        <v>#VALUE!</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35</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e">
        <f>IF(SUMIFS('[1]2025年已发货'!$E:$E,'[1]2025年已发货'!$F:$F,C3883,'[1]2025年已发货'!$C:$C,F3883,'[1]2025年已发货'!$G:$G,I3883,'[1]2025年已发货'!$H:$H,J3883)=0,"未发货",SUMIFS('[1]2025年已发货'!$E:$E,'[1]2025年已发货'!$F:$F,C3883,'[1]2025年已发货'!$C:$C,F3883,'[1]2025年已发货'!$G:$G,I3883,'[1]2025年已发货'!$H:$H,J3883))</f>
        <v>#VALUE!</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35</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e">
        <f>IF(SUMIFS('[1]2025年已发货'!$E:$E,'[1]2025年已发货'!$F:$F,C3884,'[1]2025年已发货'!$C:$C,F3884,'[1]2025年已发货'!$G:$G,I3884,'[1]2025年已发货'!$H:$H,J3884)=0,"未发货",SUMIFS('[1]2025年已发货'!$E:$E,'[1]2025年已发货'!$F:$F,C3884,'[1]2025年已发货'!$C:$C,F3884,'[1]2025年已发货'!$G:$G,I3884,'[1]2025年已发货'!$H:$H,J3884))</f>
        <v>#VALUE!</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35</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e">
        <f>IF(SUMIFS('[1]2025年已发货'!$E:$E,'[1]2025年已发货'!$F:$F,C3885,'[1]2025年已发货'!$C:$C,F3885,'[1]2025年已发货'!$G:$G,I3885,'[1]2025年已发货'!$H:$H,J3885)=0,"未发货",SUMIFS('[1]2025年已发货'!$E:$E,'[1]2025年已发货'!$F:$F,C3885,'[1]2025年已发货'!$C:$C,F3885,'[1]2025年已发货'!$G:$G,I3885,'[1]2025年已发货'!$H:$H,J3885))</f>
        <v>#VALUE!</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35</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e">
        <f>IF(SUMIFS('[1]2025年已发货'!$E:$E,'[1]2025年已发货'!$F:$F,C3886,'[1]2025年已发货'!$C:$C,F3886,'[1]2025年已发货'!$G:$G,I3886,'[1]2025年已发货'!$H:$H,J3886)=0,"未发货",SUMIFS('[1]2025年已发货'!$E:$E,'[1]2025年已发货'!$F:$F,C3886,'[1]2025年已发货'!$C:$C,F3886,'[1]2025年已发货'!$G:$G,I3886,'[1]2025年已发货'!$H:$H,J3886))</f>
        <v>#VALUE!</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e">
        <f>IF(SUMIFS('[1]2025年已发货'!$E:$E,'[1]2025年已发货'!$F:$F,C3887,'[1]2025年已发货'!$C:$C,F3887,'[1]2025年已发货'!$G:$G,I3887,'[1]2025年已发货'!$H:$H,J3887)=0,"未发货",SUMIFS('[1]2025年已发货'!$E:$E,'[1]2025年已发货'!$F:$F,C3887,'[1]2025年已发货'!$C:$C,F3887,'[1]2025年已发货'!$G:$G,I3887,'[1]2025年已发货'!$H:$H,J3887))</f>
        <v>#VALUE!</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e">
        <f>IF(SUMIFS('[1]2025年已发货'!$E:$E,'[1]2025年已发货'!$F:$F,C3888,'[1]2025年已发货'!$C:$C,F3888,'[1]2025年已发货'!$G:$G,I3888,'[1]2025年已发货'!$H:$H,J3888)=0,"未发货",SUMIFS('[1]2025年已发货'!$E:$E,'[1]2025年已发货'!$F:$F,C3888,'[1]2025年已发货'!$C:$C,F3888,'[1]2025年已发货'!$G:$G,I3888,'[1]2025年已发货'!$H:$H,J3888))</f>
        <v>#VALUE!</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t="e">
        <f>IF(SUMIFS('[1]2025年已发货'!$E:$E,'[1]2025年已发货'!$F:$F,C3889,'[1]2025年已发货'!$C:$C,F3889,'[1]2025年已发货'!$G:$G,I3889,'[1]2025年已发货'!$H:$H,J3889)=0,"未发货",SUMIFS('[1]2025年已发货'!$E:$E,'[1]2025年已发货'!$F:$F,C3889,'[1]2025年已发货'!$C:$C,F3889,'[1]2025年已发货'!$G:$G,I3889,'[1]2025年已发货'!$H:$H,J3889))</f>
        <v>#VALUE!</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t="e">
        <f>IF(SUMIFS('[1]2025年已发货'!$E:$E,'[1]2025年已发货'!$F:$F,C3890,'[1]2025年已发货'!$C:$C,F3890,'[1]2025年已发货'!$G:$G,I3890,'[1]2025年已发货'!$H:$H,J3890)=0,"未发货",SUMIFS('[1]2025年已发货'!$E:$E,'[1]2025年已发货'!$F:$F,C3890,'[1]2025年已发货'!$C:$C,F3890,'[1]2025年已发货'!$G:$G,I3890,'[1]2025年已发货'!$H:$H,J3890))</f>
        <v>#VALUE!</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e">
        <f>IF(SUMIFS('[1]2025年已发货'!$E:$E,'[1]2025年已发货'!$F:$F,C3891,'[1]2025年已发货'!$C:$C,F3891,'[1]2025年已发货'!$G:$G,I3891,'[1]2025年已发货'!$H:$H,J3891)=0,"未发货",SUMIFS('[1]2025年已发货'!$E:$E,'[1]2025年已发货'!$F:$F,C3891,'[1]2025年已发货'!$C:$C,F3891,'[1]2025年已发货'!$G:$G,I3891,'[1]2025年已发货'!$H:$H,J3891))</f>
        <v>#VALUE!</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t="e">
        <f>IF(SUMIFS('[1]2025年已发货'!$E:$E,'[1]2025年已发货'!$F:$F,C3892,'[1]2025年已发货'!$C:$C,F3892,'[1]2025年已发货'!$G:$G,I3892,'[1]2025年已发货'!$H:$H,J3892)=0,"未发货",SUMIFS('[1]2025年已发货'!$E:$E,'[1]2025年已发货'!$F:$F,C3892,'[1]2025年已发货'!$C:$C,F3892,'[1]2025年已发货'!$G:$G,I3892,'[1]2025年已发货'!$H:$H,J3892))</f>
        <v>#VALUE!</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35</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e">
        <f>IF(SUMIFS('[1]2025年已发货'!$E:$E,'[1]2025年已发货'!$F:$F,C3893,'[1]2025年已发货'!$C:$C,F3893,'[1]2025年已发货'!$G:$G,I3893,'[1]2025年已发货'!$H:$H,J3893)=0,"未发货",SUMIFS('[1]2025年已发货'!$E:$E,'[1]2025年已发货'!$F:$F,C3893,'[1]2025年已发货'!$C:$C,F3893,'[1]2025年已发货'!$G:$G,I3893,'[1]2025年已发货'!$H:$H,J3893))</f>
        <v>#VALUE!</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35</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e">
        <f>IF(SUMIFS('[1]2025年已发货'!$E:$E,'[1]2025年已发货'!$F:$F,C3894,'[1]2025年已发货'!$C:$C,F3894,'[1]2025年已发货'!$G:$G,I3894,'[1]2025年已发货'!$H:$H,J3894)=0,"未发货",SUMIFS('[1]2025年已发货'!$E:$E,'[1]2025年已发货'!$F:$F,C3894,'[1]2025年已发货'!$C:$C,F3894,'[1]2025年已发货'!$G:$G,I3894,'[1]2025年已发货'!$H:$H,J3894))</f>
        <v>#VALUE!</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35</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e">
        <f>IF(SUMIFS('[1]2025年已发货'!$E:$E,'[1]2025年已发货'!$F:$F,C3895,'[1]2025年已发货'!$C:$C,F3895,'[1]2025年已发货'!$G:$G,I3895,'[1]2025年已发货'!$H:$H,J3895)=0,"未发货",SUMIFS('[1]2025年已发货'!$E:$E,'[1]2025年已发货'!$F:$F,C3895,'[1]2025年已发货'!$C:$C,F3895,'[1]2025年已发货'!$G:$G,I3895,'[1]2025年已发货'!$H:$H,J3895))</f>
        <v>#VALUE!</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35</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e">
        <f>IF(SUMIFS('[1]2025年已发货'!$E:$E,'[1]2025年已发货'!$F:$F,C3896,'[1]2025年已发货'!$C:$C,F3896,'[1]2025年已发货'!$G:$G,I3896,'[1]2025年已发货'!$H:$H,J3896)=0,"未发货",SUMIFS('[1]2025年已发货'!$E:$E,'[1]2025年已发货'!$F:$F,C3896,'[1]2025年已发货'!$C:$C,F3896,'[1]2025年已发货'!$G:$G,I3896,'[1]2025年已发货'!$H:$H,J3896))</f>
        <v>#VALUE!</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e">
        <f>IF(SUMIFS('[1]2025年已发货'!$E:$E,'[1]2025年已发货'!$F:$F,C3897,'[1]2025年已发货'!$C:$C,F3897,'[1]2025年已发货'!$G:$G,I3897,'[1]2025年已发货'!$H:$H,J3897)=0,"未发货",SUMIFS('[1]2025年已发货'!$E:$E,'[1]2025年已发货'!$F:$F,C3897,'[1]2025年已发货'!$C:$C,F3897,'[1]2025年已发货'!$G:$G,I3897,'[1]2025年已发货'!$H:$H,J3897))</f>
        <v>#VALUE!</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35</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e">
        <f>IF(SUMIFS('[1]2025年已发货'!$E:$E,'[1]2025年已发货'!$F:$F,C3898,'[1]2025年已发货'!$C:$C,F3898,'[1]2025年已发货'!$G:$G,I3898,'[1]2025年已发货'!$H:$H,J3898)=0,"未发货",SUMIFS('[1]2025年已发货'!$E:$E,'[1]2025年已发货'!$F:$F,C3898,'[1]2025年已发货'!$C:$C,F3898,'[1]2025年已发货'!$G:$G,I3898,'[1]2025年已发货'!$H:$H,J3898))</f>
        <v>#VALUE!</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35</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e">
        <f>IF(SUMIFS('[1]2025年已发货'!$E:$E,'[1]2025年已发货'!$F:$F,C3899,'[1]2025年已发货'!$C:$C,F3899,'[1]2025年已发货'!$G:$G,I3899,'[1]2025年已发货'!$H:$H,J3899)=0,"未发货",SUMIFS('[1]2025年已发货'!$E:$E,'[1]2025年已发货'!$F:$F,C3899,'[1]2025年已发货'!$C:$C,F3899,'[1]2025年已发货'!$G:$G,I3899,'[1]2025年已发货'!$H:$H,J3899))</f>
        <v>#VALUE!</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35</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e">
        <f>IF(SUMIFS('[1]2025年已发货'!$E:$E,'[1]2025年已发货'!$F:$F,C3900,'[1]2025年已发货'!$C:$C,F3900,'[1]2025年已发货'!$G:$G,I3900,'[1]2025年已发货'!$H:$H,J3900)=0,"未发货",SUMIFS('[1]2025年已发货'!$E:$E,'[1]2025年已发货'!$F:$F,C3900,'[1]2025年已发货'!$C:$C,F3900,'[1]2025年已发货'!$G:$G,I3900,'[1]2025年已发货'!$H:$H,J3900))</f>
        <v>#VALUE!</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35</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e">
        <f>IF(SUMIFS('[1]2025年已发货'!$E:$E,'[1]2025年已发货'!$F:$F,C3901,'[1]2025年已发货'!$C:$C,F3901,'[1]2025年已发货'!$G:$G,I3901,'[1]2025年已发货'!$H:$H,J3901)=0,"未发货",SUMIFS('[1]2025年已发货'!$E:$E,'[1]2025年已发货'!$F:$F,C3901,'[1]2025年已发货'!$C:$C,F3901,'[1]2025年已发货'!$G:$G,I3901,'[1]2025年已发货'!$H:$H,J3901))</f>
        <v>#VALUE!</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35</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e">
        <f>IF(SUMIFS('[1]2025年已发货'!$E:$E,'[1]2025年已发货'!$F:$F,C3902,'[1]2025年已发货'!$C:$C,F3902,'[1]2025年已发货'!$G:$G,I3902,'[1]2025年已发货'!$H:$H,J3902)=0,"未发货",SUMIFS('[1]2025年已发货'!$E:$E,'[1]2025年已发货'!$F:$F,C3902,'[1]2025年已发货'!$C:$C,F3902,'[1]2025年已发货'!$G:$G,I3902,'[1]2025年已发货'!$H:$H,J3902))</f>
        <v>#VALUE!</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35</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e">
        <f>IF(SUMIFS('[1]2025年已发货'!$E:$E,'[1]2025年已发货'!$F:$F,C3903,'[1]2025年已发货'!$C:$C,F3903,'[1]2025年已发货'!$G:$G,I3903,'[1]2025年已发货'!$H:$H,J3903)=0,"未发货",SUMIFS('[1]2025年已发货'!$E:$E,'[1]2025年已发货'!$F:$F,C3903,'[1]2025年已发货'!$C:$C,F3903,'[1]2025年已发货'!$G:$G,I3903,'[1]2025年已发货'!$H:$H,J3903))</f>
        <v>#VALUE!</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35</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e">
        <f>IF(SUMIFS('[1]2025年已发货'!$E:$E,'[1]2025年已发货'!$F:$F,C3904,'[1]2025年已发货'!$C:$C,F3904,'[1]2025年已发货'!$G:$G,I3904,'[1]2025年已发货'!$H:$H,J3904)=0,"未发货",SUMIFS('[1]2025年已发货'!$E:$E,'[1]2025年已发货'!$F:$F,C3904,'[1]2025年已发货'!$C:$C,F3904,'[1]2025年已发货'!$G:$G,I3904,'[1]2025年已发货'!$H:$H,J3904))</f>
        <v>#VALUE!</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35</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e">
        <f>IF(SUMIFS('[1]2025年已发货'!$E:$E,'[1]2025年已发货'!$F:$F,C3905,'[1]2025年已发货'!$C:$C,F3905,'[1]2025年已发货'!$G:$G,I3905,'[1]2025年已发货'!$H:$H,J3905)=0,"未发货",SUMIFS('[1]2025年已发货'!$E:$E,'[1]2025年已发货'!$F:$F,C3905,'[1]2025年已发货'!$C:$C,F3905,'[1]2025年已发货'!$G:$G,I3905,'[1]2025年已发货'!$H:$H,J3905))</f>
        <v>#VALUE!</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35</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e">
        <f>IF(SUMIFS('[1]2025年已发货'!$E:$E,'[1]2025年已发货'!$F:$F,C3906,'[1]2025年已发货'!$C:$C,F3906,'[1]2025年已发货'!$G:$G,I3906,'[1]2025年已发货'!$H:$H,J3906)=0,"未发货",SUMIFS('[1]2025年已发货'!$E:$E,'[1]2025年已发货'!$F:$F,C3906,'[1]2025年已发货'!$C:$C,F3906,'[1]2025年已发货'!$G:$G,I3906,'[1]2025年已发货'!$H:$H,J3906))</f>
        <v>#VALUE!</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35</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e">
        <f>IF(SUMIFS('[1]2025年已发货'!$E:$E,'[1]2025年已发货'!$F:$F,C3907,'[1]2025年已发货'!$C:$C,F3907,'[1]2025年已发货'!$G:$G,I3907,'[1]2025年已发货'!$H:$H,J3907)=0,"未发货",SUMIFS('[1]2025年已发货'!$E:$E,'[1]2025年已发货'!$F:$F,C3907,'[1]2025年已发货'!$C:$C,F3907,'[1]2025年已发货'!$G:$G,I3907,'[1]2025年已发货'!$H:$H,J3907))</f>
        <v>#VALUE!</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35</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e">
        <f>IF(SUMIFS('[1]2025年已发货'!$E:$E,'[1]2025年已发货'!$F:$F,C3908,'[1]2025年已发货'!$C:$C,F3908,'[1]2025年已发货'!$G:$G,I3908,'[1]2025年已发货'!$H:$H,J3908)=0,"未发货",SUMIFS('[1]2025年已发货'!$E:$E,'[1]2025年已发货'!$F:$F,C3908,'[1]2025年已发货'!$C:$C,F3908,'[1]2025年已发货'!$G:$G,I3908,'[1]2025年已发货'!$H:$H,J3908))</f>
        <v>#VALUE!</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35</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e">
        <f>IF(SUMIFS('[1]2025年已发货'!$E:$E,'[1]2025年已发货'!$F:$F,C3909,'[1]2025年已发货'!$C:$C,F3909,'[1]2025年已发货'!$G:$G,I3909,'[1]2025年已发货'!$H:$H,J3909)=0,"未发货",SUMIFS('[1]2025年已发货'!$E:$E,'[1]2025年已发货'!$F:$F,C3909,'[1]2025年已发货'!$C:$C,F3909,'[1]2025年已发货'!$G:$G,I3909,'[1]2025年已发货'!$H:$H,J3909))</f>
        <v>#VALUE!</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35</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e">
        <f>IF(SUMIFS('[1]2025年已发货'!$E:$E,'[1]2025年已发货'!$F:$F,C3910,'[1]2025年已发货'!$C:$C,F3910,'[1]2025年已发货'!$G:$G,I3910,'[1]2025年已发货'!$H:$H,J3910)=0,"未发货",SUMIFS('[1]2025年已发货'!$E:$E,'[1]2025年已发货'!$F:$F,C3910,'[1]2025年已发货'!$C:$C,F3910,'[1]2025年已发货'!$G:$G,I3910,'[1]2025年已发货'!$H:$H,J3910))</f>
        <v>#VALUE!</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35</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e">
        <f>IF(SUMIFS('[1]2025年已发货'!$E:$E,'[1]2025年已发货'!$F:$F,C3911,'[1]2025年已发货'!$C:$C,F3911,'[1]2025年已发货'!$G:$G,I3911,'[1]2025年已发货'!$H:$H,J3911)=0,"未发货",SUMIFS('[1]2025年已发货'!$E:$E,'[1]2025年已发货'!$F:$F,C3911,'[1]2025年已发货'!$C:$C,F3911,'[1]2025年已发货'!$G:$G,I3911,'[1]2025年已发货'!$H:$H,J3911))</f>
        <v>#VALUE!</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35</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e">
        <f>IF(SUMIFS('[1]2025年已发货'!$E:$E,'[1]2025年已发货'!$F:$F,C3912,'[1]2025年已发货'!$C:$C,F3912,'[1]2025年已发货'!$G:$G,I3912,'[1]2025年已发货'!$H:$H,J3912)=0,"未发货",SUMIFS('[1]2025年已发货'!$E:$E,'[1]2025年已发货'!$F:$F,C3912,'[1]2025年已发货'!$C:$C,F3912,'[1]2025年已发货'!$G:$G,I3912,'[1]2025年已发货'!$H:$H,J3912))</f>
        <v>#VALUE!</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35</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e">
        <f>IF(SUMIFS('[1]2025年已发货'!$E:$E,'[1]2025年已发货'!$F:$F,C3913,'[1]2025年已发货'!$C:$C,F3913,'[1]2025年已发货'!$G:$G,I3913,'[1]2025年已发货'!$H:$H,J3913)=0,"未发货",SUMIFS('[1]2025年已发货'!$E:$E,'[1]2025年已发货'!$F:$F,C3913,'[1]2025年已发货'!$C:$C,F3913,'[1]2025年已发货'!$G:$G,I3913,'[1]2025年已发货'!$H:$H,J3913))</f>
        <v>#VALUE!</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35</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e">
        <f>IF(SUMIFS('[1]2025年已发货'!$E:$E,'[1]2025年已发货'!$F:$F,C3914,'[1]2025年已发货'!$C:$C,F3914,'[1]2025年已发货'!$G:$G,I3914,'[1]2025年已发货'!$H:$H,J3914)=0,"未发货",SUMIFS('[1]2025年已发货'!$E:$E,'[1]2025年已发货'!$F:$F,C3914,'[1]2025年已发货'!$C:$C,F3914,'[1]2025年已发货'!$G:$G,I3914,'[1]2025年已发货'!$H:$H,J3914))</f>
        <v>#VALUE!</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36</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e">
        <f>IF(SUMIFS('[1]2025年已发货'!$E:$E,'[1]2025年已发货'!$F:$F,C3915,'[1]2025年已发货'!$C:$C,F3915,'[1]2025年已发货'!$G:$G,I3915,'[1]2025年已发货'!$H:$H,J3915)=0,"未发货",SUMIFS('[1]2025年已发货'!$E:$E,'[1]2025年已发货'!$F:$F,C3915,'[1]2025年已发货'!$C:$C,F3915,'[1]2025年已发货'!$G:$G,I3915,'[1]2025年已发货'!$H:$H,J3915))</f>
        <v>#VALUE!</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36</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e">
        <f>IF(SUMIFS('[1]2025年已发货'!$E:$E,'[1]2025年已发货'!$F:$F,C3916,'[1]2025年已发货'!$C:$C,F3916,'[1]2025年已发货'!$G:$G,I3916,'[1]2025年已发货'!$H:$H,J3916)=0,"未发货",SUMIFS('[1]2025年已发货'!$E:$E,'[1]2025年已发货'!$F:$F,C3916,'[1]2025年已发货'!$C:$C,F3916,'[1]2025年已发货'!$G:$G,I3916,'[1]2025年已发货'!$H:$H,J3916))</f>
        <v>#VALUE!</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35</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e">
        <f>IF(SUMIFS('[1]2025年已发货'!$E:$E,'[1]2025年已发货'!$F:$F,C3917,'[1]2025年已发货'!$C:$C,F3917,'[1]2025年已发货'!$G:$G,I3917,'[1]2025年已发货'!$H:$H,J3917)=0,"未发货",SUMIFS('[1]2025年已发货'!$E:$E,'[1]2025年已发货'!$F:$F,C3917,'[1]2025年已发货'!$C:$C,F3917,'[1]2025年已发货'!$G:$G,I3917,'[1]2025年已发货'!$H:$H,J3917))</f>
        <v>#VALUE!</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35</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t="e">
        <f>IF(SUMIFS('[1]2025年已发货'!$E:$E,'[1]2025年已发货'!$F:$F,C3918,'[1]2025年已发货'!$C:$C,F3918,'[1]2025年已发货'!$G:$G,I3918,'[1]2025年已发货'!$H:$H,J3918)=0,"未发货",SUMIFS('[1]2025年已发货'!$E:$E,'[1]2025年已发货'!$F:$F,C3918,'[1]2025年已发货'!$C:$C,F3918,'[1]2025年已发货'!$G:$G,I3918,'[1]2025年已发货'!$H:$H,J3918))</f>
        <v>#VALUE!</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35</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t="e">
        <f>IF(SUMIFS('[1]2025年已发货'!$E:$E,'[1]2025年已发货'!$F:$F,C3919,'[1]2025年已发货'!$C:$C,F3919,'[1]2025年已发货'!$G:$G,I3919,'[1]2025年已发货'!$H:$H,J3919)=0,"未发货",SUMIFS('[1]2025年已发货'!$E:$E,'[1]2025年已发货'!$F:$F,C3919,'[1]2025年已发货'!$C:$C,F3919,'[1]2025年已发货'!$G:$G,I3919,'[1]2025年已发货'!$H:$H,J3919))</f>
        <v>#VALUE!</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35</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t="e">
        <f>IF(SUMIFS('[1]2025年已发货'!$E:$E,'[1]2025年已发货'!$F:$F,C3920,'[1]2025年已发货'!$C:$C,F3920,'[1]2025年已发货'!$G:$G,I3920,'[1]2025年已发货'!$H:$H,J3920)=0,"未发货",SUMIFS('[1]2025年已发货'!$E:$E,'[1]2025年已发货'!$F:$F,C3920,'[1]2025年已发货'!$C:$C,F3920,'[1]2025年已发货'!$G:$G,I3920,'[1]2025年已发货'!$H:$H,J3920))</f>
        <v>#VALUE!</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35</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t="e">
        <f>IF(SUMIFS('[1]2025年已发货'!$E:$E,'[1]2025年已发货'!$F:$F,C3921,'[1]2025年已发货'!$C:$C,F3921,'[1]2025年已发货'!$G:$G,I3921,'[1]2025年已发货'!$H:$H,J3921)=0,"未发货",SUMIFS('[1]2025年已发货'!$E:$E,'[1]2025年已发货'!$F:$F,C3921,'[1]2025年已发货'!$C:$C,F3921,'[1]2025年已发货'!$G:$G,I3921,'[1]2025年已发货'!$H:$H,J3921))</f>
        <v>#VALUE!</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35</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t="e">
        <f>IF(SUMIFS('[1]2025年已发货'!$E:$E,'[1]2025年已发货'!$F:$F,C3922,'[1]2025年已发货'!$C:$C,F3922,'[1]2025年已发货'!$G:$G,I3922,'[1]2025年已发货'!$H:$H,J3922)=0,"未发货",SUMIFS('[1]2025年已发货'!$E:$E,'[1]2025年已发货'!$F:$F,C3922,'[1]2025年已发货'!$C:$C,F3922,'[1]2025年已发货'!$G:$G,I3922,'[1]2025年已发货'!$H:$H,J3922))</f>
        <v>#VALUE!</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35</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t="e">
        <f>IF(SUMIFS('[1]2025年已发货'!$E:$E,'[1]2025年已发货'!$F:$F,C3923,'[1]2025年已发货'!$C:$C,F3923,'[1]2025年已发货'!$G:$G,I3923,'[1]2025年已发货'!$H:$H,J3923)=0,"未发货",SUMIFS('[1]2025年已发货'!$E:$E,'[1]2025年已发货'!$F:$F,C3923,'[1]2025年已发货'!$C:$C,F3923,'[1]2025年已发货'!$G:$G,I3923,'[1]2025年已发货'!$H:$H,J3923))</f>
        <v>#VALUE!</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35</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t="e">
        <f>IF(SUMIFS('[1]2025年已发货'!$E:$E,'[1]2025年已发货'!$F:$F,C3924,'[1]2025年已发货'!$C:$C,F3924,'[1]2025年已发货'!$G:$G,I3924,'[1]2025年已发货'!$H:$H,J3924)=0,"未发货",SUMIFS('[1]2025年已发货'!$E:$E,'[1]2025年已发货'!$F:$F,C3924,'[1]2025年已发货'!$C:$C,F3924,'[1]2025年已发货'!$G:$G,I3924,'[1]2025年已发货'!$H:$H,J3924))</f>
        <v>#VALUE!</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35</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e">
        <f>IF(SUMIFS('[1]2025年已发货'!$E:$E,'[1]2025年已发货'!$F:$F,C3925,'[1]2025年已发货'!$C:$C,F3925,'[1]2025年已发货'!$G:$G,I3925,'[1]2025年已发货'!$H:$H,J3925)=0,"未发货",SUMIFS('[1]2025年已发货'!$E:$E,'[1]2025年已发货'!$F:$F,C3925,'[1]2025年已发货'!$C:$C,F3925,'[1]2025年已发货'!$G:$G,I3925,'[1]2025年已发货'!$H:$H,J3925))</f>
        <v>#VALUE!</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35</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e">
        <f>IF(SUMIFS('[1]2025年已发货'!$E:$E,'[1]2025年已发货'!$F:$F,C3926,'[1]2025年已发货'!$C:$C,F3926,'[1]2025年已发货'!$G:$G,I3926,'[1]2025年已发货'!$H:$H,J3926)=0,"未发货",SUMIFS('[1]2025年已发货'!$E:$E,'[1]2025年已发货'!$F:$F,C3926,'[1]2025年已发货'!$C:$C,F3926,'[1]2025年已发货'!$G:$G,I3926,'[1]2025年已发货'!$H:$H,J3926))</f>
        <v>#VALUE!</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35</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t="e">
        <f>IF(SUMIFS('[1]2025年已发货'!$E:$E,'[1]2025年已发货'!$F:$F,C3927,'[1]2025年已发货'!$C:$C,F3927,'[1]2025年已发货'!$G:$G,I3927,'[1]2025年已发货'!$H:$H,J3927)=0,"未发货",SUMIFS('[1]2025年已发货'!$E:$E,'[1]2025年已发货'!$F:$F,C3927,'[1]2025年已发货'!$C:$C,F3927,'[1]2025年已发货'!$G:$G,I3927,'[1]2025年已发货'!$H:$H,J3927))</f>
        <v>#VALUE!</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35</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t="e">
        <f>IF(SUMIFS('[1]2025年已发货'!$E:$E,'[1]2025年已发货'!$F:$F,C3928,'[1]2025年已发货'!$C:$C,F3928,'[1]2025年已发货'!$G:$G,I3928,'[1]2025年已发货'!$H:$H,J3928)=0,"未发货",SUMIFS('[1]2025年已发货'!$E:$E,'[1]2025年已发货'!$F:$F,C3928,'[1]2025年已发货'!$C:$C,F3928,'[1]2025年已发货'!$G:$G,I3928,'[1]2025年已发货'!$H:$H,J3928))</f>
        <v>#VALUE!</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35</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t="e">
        <f>IF(SUMIFS('[1]2025年已发货'!$E:$E,'[1]2025年已发货'!$F:$F,C3929,'[1]2025年已发货'!$C:$C,F3929,'[1]2025年已发货'!$G:$G,I3929,'[1]2025年已发货'!$H:$H,J3929)=0,"未发货",SUMIFS('[1]2025年已发货'!$E:$E,'[1]2025年已发货'!$F:$F,C3929,'[1]2025年已发货'!$C:$C,F3929,'[1]2025年已发货'!$G:$G,I3929,'[1]2025年已发货'!$H:$H,J3929))</f>
        <v>#VALUE!</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35</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t="e">
        <f>IF(SUMIFS('[1]2025年已发货'!$E:$E,'[1]2025年已发货'!$F:$F,C3930,'[1]2025年已发货'!$C:$C,F3930,'[1]2025年已发货'!$G:$G,I3930,'[1]2025年已发货'!$H:$H,J3930)=0,"未发货",SUMIFS('[1]2025年已发货'!$E:$E,'[1]2025年已发货'!$F:$F,C3930,'[1]2025年已发货'!$C:$C,F3930,'[1]2025年已发货'!$G:$G,I3930,'[1]2025年已发货'!$H:$H,J3930))</f>
        <v>#VALUE!</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35</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t="e">
        <f>IF(SUMIFS('[1]2025年已发货'!$E:$E,'[1]2025年已发货'!$F:$F,C3931,'[1]2025年已发货'!$C:$C,F3931,'[1]2025年已发货'!$G:$G,I3931,'[1]2025年已发货'!$H:$H,J3931)=0,"未发货",SUMIFS('[1]2025年已发货'!$E:$E,'[1]2025年已发货'!$F:$F,C3931,'[1]2025年已发货'!$C:$C,F3931,'[1]2025年已发货'!$G:$G,I3931,'[1]2025年已发货'!$H:$H,J3931))</f>
        <v>#VALUE!</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35</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t="e">
        <f>IF(SUMIFS('[1]2025年已发货'!$E:$E,'[1]2025年已发货'!$F:$F,C3932,'[1]2025年已发货'!$C:$C,F3932,'[1]2025年已发货'!$G:$G,I3932,'[1]2025年已发货'!$H:$H,J3932)=0,"未发货",SUMIFS('[1]2025年已发货'!$E:$E,'[1]2025年已发货'!$F:$F,C3932,'[1]2025年已发货'!$C:$C,F3932,'[1]2025年已发货'!$G:$G,I3932,'[1]2025年已发货'!$H:$H,J3932))</f>
        <v>#VALUE!</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35</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t="e">
        <f>IF(SUMIFS('[1]2025年已发货'!$E:$E,'[1]2025年已发货'!$F:$F,C3933,'[1]2025年已发货'!$C:$C,F3933,'[1]2025年已发货'!$G:$G,I3933,'[1]2025年已发货'!$H:$H,J3933)=0,"未发货",SUMIFS('[1]2025年已发货'!$E:$E,'[1]2025年已发货'!$F:$F,C3933,'[1]2025年已发货'!$C:$C,F3933,'[1]2025年已发货'!$G:$G,I3933,'[1]2025年已发货'!$H:$H,J3933))</f>
        <v>#VALUE!</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35</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t="e">
        <f>IF(SUMIFS('[1]2025年已发货'!$E:$E,'[1]2025年已发货'!$F:$F,C3934,'[1]2025年已发货'!$C:$C,F3934,'[1]2025年已发货'!$G:$G,I3934,'[1]2025年已发货'!$H:$H,J3934)=0,"未发货",SUMIFS('[1]2025年已发货'!$E:$E,'[1]2025年已发货'!$F:$F,C3934,'[1]2025年已发货'!$C:$C,F3934,'[1]2025年已发货'!$G:$G,I3934,'[1]2025年已发货'!$H:$H,J3934))</f>
        <v>#VALUE!</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35</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t="e">
        <f>IF(SUMIFS('[1]2025年已发货'!$E:$E,'[1]2025年已发货'!$F:$F,C3935,'[1]2025年已发货'!$C:$C,F3935,'[1]2025年已发货'!$G:$G,I3935,'[1]2025年已发货'!$H:$H,J3935)=0,"未发货",SUMIFS('[1]2025年已发货'!$E:$E,'[1]2025年已发货'!$F:$F,C3935,'[1]2025年已发货'!$C:$C,F3935,'[1]2025年已发货'!$G:$G,I3935,'[1]2025年已发货'!$H:$H,J3935))</f>
        <v>#VALUE!</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35</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t="e">
        <f>IF(SUMIFS('[1]2025年已发货'!$E:$E,'[1]2025年已发货'!$F:$F,C3936,'[1]2025年已发货'!$C:$C,F3936,'[1]2025年已发货'!$G:$G,I3936,'[1]2025年已发货'!$H:$H,J3936)=0,"未发货",SUMIFS('[1]2025年已发货'!$E:$E,'[1]2025年已发货'!$F:$F,C3936,'[1]2025年已发货'!$C:$C,F3936,'[1]2025年已发货'!$G:$G,I3936,'[1]2025年已发货'!$H:$H,J3936))</f>
        <v>#VALUE!</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35</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t="e">
        <f>IF(SUMIFS('[1]2025年已发货'!$E:$E,'[1]2025年已发货'!$F:$F,C3937,'[1]2025年已发货'!$C:$C,F3937,'[1]2025年已发货'!$G:$G,I3937,'[1]2025年已发货'!$H:$H,J3937)=0,"未发货",SUMIFS('[1]2025年已发货'!$E:$E,'[1]2025年已发货'!$F:$F,C3937,'[1]2025年已发货'!$C:$C,F3937,'[1]2025年已发货'!$G:$G,I3937,'[1]2025年已发货'!$H:$H,J3937))</f>
        <v>#VALUE!</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35</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t="e">
        <f>IF(SUMIFS('[1]2025年已发货'!$E:$E,'[1]2025年已发货'!$F:$F,C3938,'[1]2025年已发货'!$C:$C,F3938,'[1]2025年已发货'!$G:$G,I3938,'[1]2025年已发货'!$H:$H,J3938)=0,"未发货",SUMIFS('[1]2025年已发货'!$E:$E,'[1]2025年已发货'!$F:$F,C3938,'[1]2025年已发货'!$C:$C,F3938,'[1]2025年已发货'!$G:$G,I3938,'[1]2025年已发货'!$H:$H,J3938))</f>
        <v>#VALUE!</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35</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t="e">
        <f>IF(SUMIFS('[1]2025年已发货'!$E:$E,'[1]2025年已发货'!$F:$F,C3939,'[1]2025年已发货'!$C:$C,F3939,'[1]2025年已发货'!$G:$G,I3939,'[1]2025年已发货'!$H:$H,J3939)=0,"未发货",SUMIFS('[1]2025年已发货'!$E:$E,'[1]2025年已发货'!$F:$F,C3939,'[1]2025年已发货'!$C:$C,F3939,'[1]2025年已发货'!$G:$G,I3939,'[1]2025年已发货'!$H:$H,J3939))</f>
        <v>#VALUE!</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35</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t="e">
        <f>IF(SUMIFS('[1]2025年已发货'!$E:$E,'[1]2025年已发货'!$F:$F,C3940,'[1]2025年已发货'!$C:$C,F3940,'[1]2025年已发货'!$G:$G,I3940,'[1]2025年已发货'!$H:$H,J3940)=0,"未发货",SUMIFS('[1]2025年已发货'!$E:$E,'[1]2025年已发货'!$F:$F,C3940,'[1]2025年已发货'!$C:$C,F3940,'[1]2025年已发货'!$G:$G,I3940,'[1]2025年已发货'!$H:$H,J3940))</f>
        <v>#VALUE!</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35</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t="e">
        <f>IF(SUMIFS('[1]2025年已发货'!$E:$E,'[1]2025年已发货'!$F:$F,C3941,'[1]2025年已发货'!$C:$C,F3941,'[1]2025年已发货'!$G:$G,I3941,'[1]2025年已发货'!$H:$H,J3941)=0,"未发货",SUMIFS('[1]2025年已发货'!$E:$E,'[1]2025年已发货'!$F:$F,C3941,'[1]2025年已发货'!$C:$C,F3941,'[1]2025年已发货'!$G:$G,I3941,'[1]2025年已发货'!$H:$H,J3941))</f>
        <v>#VALUE!</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35</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t="e">
        <f>IF(SUMIFS('[1]2025年已发货'!$E:$E,'[1]2025年已发货'!$F:$F,C3942,'[1]2025年已发货'!$C:$C,F3942,'[1]2025年已发货'!$G:$G,I3942,'[1]2025年已发货'!$H:$H,J3942)=0,"未发货",SUMIFS('[1]2025年已发货'!$E:$E,'[1]2025年已发货'!$F:$F,C3942,'[1]2025年已发货'!$C:$C,F3942,'[1]2025年已发货'!$G:$G,I3942,'[1]2025年已发货'!$H:$H,J3942))</f>
        <v>#VALUE!</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35</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t="e">
        <f>IF(SUMIFS('[1]2025年已发货'!$E:$E,'[1]2025年已发货'!$F:$F,C3943,'[1]2025年已发货'!$C:$C,F3943,'[1]2025年已发货'!$G:$G,I3943,'[1]2025年已发货'!$H:$H,J3943)=0,"未发货",SUMIFS('[1]2025年已发货'!$E:$E,'[1]2025年已发货'!$F:$F,C3943,'[1]2025年已发货'!$C:$C,F3943,'[1]2025年已发货'!$G:$G,I3943,'[1]2025年已发货'!$H:$H,J3943))</f>
        <v>#VALUE!</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35</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t="e">
        <f>IF(SUMIFS('[1]2025年已发货'!$E:$E,'[1]2025年已发货'!$F:$F,C3944,'[1]2025年已发货'!$C:$C,F3944,'[1]2025年已发货'!$G:$G,I3944,'[1]2025年已发货'!$H:$H,J3944)=0,"未发货",SUMIFS('[1]2025年已发货'!$E:$E,'[1]2025年已发货'!$F:$F,C3944,'[1]2025年已发货'!$C:$C,F3944,'[1]2025年已发货'!$G:$G,I3944,'[1]2025年已发货'!$H:$H,J3944))</f>
        <v>#VALUE!</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35</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t="e">
        <f>IF(SUMIFS('[1]2025年已发货'!$E:$E,'[1]2025年已发货'!$F:$F,C3945,'[1]2025年已发货'!$C:$C,F3945,'[1]2025年已发货'!$G:$G,I3945,'[1]2025年已发货'!$H:$H,J3945)=0,"未发货",SUMIFS('[1]2025年已发货'!$E:$E,'[1]2025年已发货'!$F:$F,C3945,'[1]2025年已发货'!$C:$C,F3945,'[1]2025年已发货'!$G:$G,I3945,'[1]2025年已发货'!$H:$H,J3945))</f>
        <v>#VALUE!</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35</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t="e">
        <f>IF(SUMIFS('[1]2025年已发货'!$E:$E,'[1]2025年已发货'!$F:$F,C3946,'[1]2025年已发货'!$C:$C,F3946,'[1]2025年已发货'!$G:$G,I3946,'[1]2025年已发货'!$H:$H,J3946)=0,"未发货",SUMIFS('[1]2025年已发货'!$E:$E,'[1]2025年已发货'!$F:$F,C3946,'[1]2025年已发货'!$C:$C,F3946,'[1]2025年已发货'!$G:$G,I3946,'[1]2025年已发货'!$H:$H,J3946))</f>
        <v>#VALUE!</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35</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t="e">
        <f>IF(SUMIFS('[1]2025年已发货'!$E:$E,'[1]2025年已发货'!$F:$F,C3947,'[1]2025年已发货'!$C:$C,F3947,'[1]2025年已发货'!$G:$G,I3947,'[1]2025年已发货'!$H:$H,J3947)=0,"未发货",SUMIFS('[1]2025年已发货'!$E:$E,'[1]2025年已发货'!$F:$F,C3947,'[1]2025年已发货'!$C:$C,F3947,'[1]2025年已发货'!$G:$G,I3947,'[1]2025年已发货'!$H:$H,J3947))</f>
        <v>#VALUE!</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35</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t="e">
        <f>IF(SUMIFS('[1]2025年已发货'!$E:$E,'[1]2025年已发货'!$F:$F,C3948,'[1]2025年已发货'!$C:$C,F3948,'[1]2025年已发货'!$G:$G,I3948,'[1]2025年已发货'!$H:$H,J3948)=0,"未发货",SUMIFS('[1]2025年已发货'!$E:$E,'[1]2025年已发货'!$F:$F,C3948,'[1]2025年已发货'!$C:$C,F3948,'[1]2025年已发货'!$G:$G,I3948,'[1]2025年已发货'!$H:$H,J3948))</f>
        <v>#VALUE!</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35</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t="e">
        <f>IF(SUMIFS('[1]2025年已发货'!$E:$E,'[1]2025年已发货'!$F:$F,C3949,'[1]2025年已发货'!$C:$C,F3949,'[1]2025年已发货'!$G:$G,I3949,'[1]2025年已发货'!$H:$H,J3949)=0,"未发货",SUMIFS('[1]2025年已发货'!$E:$E,'[1]2025年已发货'!$F:$F,C3949,'[1]2025年已发货'!$C:$C,F3949,'[1]2025年已发货'!$G:$G,I3949,'[1]2025年已发货'!$H:$H,J3949))</f>
        <v>#VALUE!</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35</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t="e">
        <f>IF(SUMIFS('[1]2025年已发货'!$E:$E,'[1]2025年已发货'!$F:$F,C3950,'[1]2025年已发货'!$C:$C,F3950,'[1]2025年已发货'!$G:$G,I3950,'[1]2025年已发货'!$H:$H,J3950)=0,"未发货",SUMIFS('[1]2025年已发货'!$E:$E,'[1]2025年已发货'!$F:$F,C3950,'[1]2025年已发货'!$C:$C,F3950,'[1]2025年已发货'!$G:$G,I3950,'[1]2025年已发货'!$H:$H,J3950))</f>
        <v>#VALUE!</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35</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t="e">
        <f>IF(SUMIFS('[1]2025年已发货'!$E:$E,'[1]2025年已发货'!$F:$F,C3951,'[1]2025年已发货'!$C:$C,F3951,'[1]2025年已发货'!$G:$G,I3951,'[1]2025年已发货'!$H:$H,J3951)=0,"未发货",SUMIFS('[1]2025年已发货'!$E:$E,'[1]2025年已发货'!$F:$F,C3951,'[1]2025年已发货'!$C:$C,F3951,'[1]2025年已发货'!$G:$G,I3951,'[1]2025年已发货'!$H:$H,J3951))</f>
        <v>#VALUE!</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35</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e">
        <f>IF(SUMIFS('[1]2025年已发货'!$E:$E,'[1]2025年已发货'!$F:$F,C3952,'[1]2025年已发货'!$C:$C,F3952,'[1]2025年已发货'!$G:$G,I3952,'[1]2025年已发货'!$H:$H,J3952)=0,"未发货",SUMIFS('[1]2025年已发货'!$E:$E,'[1]2025年已发货'!$F:$F,C3952,'[1]2025年已发货'!$C:$C,F3952,'[1]2025年已发货'!$G:$G,I3952,'[1]2025年已发货'!$H:$H,J3952))</f>
        <v>#VALUE!</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35</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e">
        <f>IF(SUMIFS('[1]2025年已发货'!$E:$E,'[1]2025年已发货'!$F:$F,C3953,'[1]2025年已发货'!$C:$C,F3953,'[1]2025年已发货'!$G:$G,I3953,'[1]2025年已发货'!$H:$H,J3953)=0,"未发货",SUMIFS('[1]2025年已发货'!$E:$E,'[1]2025年已发货'!$F:$F,C3953,'[1]2025年已发货'!$C:$C,F3953,'[1]2025年已发货'!$G:$G,I3953,'[1]2025年已发货'!$H:$H,J3953))</f>
        <v>#VALUE!</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35</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e">
        <f>IF(SUMIFS('[1]2025年已发货'!$E:$E,'[1]2025年已发货'!$F:$F,C3954,'[1]2025年已发货'!$C:$C,F3954,'[1]2025年已发货'!$G:$G,I3954,'[1]2025年已发货'!$H:$H,J3954)=0,"未发货",SUMIFS('[1]2025年已发货'!$E:$E,'[1]2025年已发货'!$F:$F,C3954,'[1]2025年已发货'!$C:$C,F3954,'[1]2025年已发货'!$G:$G,I3954,'[1]2025年已发货'!$H:$H,J3954))</f>
        <v>#VALUE!</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35</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e">
        <f>IF(SUMIFS('[1]2025年已发货'!$E:$E,'[1]2025年已发货'!$F:$F,C3955,'[1]2025年已发货'!$C:$C,F3955,'[1]2025年已发货'!$G:$G,I3955,'[1]2025年已发货'!$H:$H,J3955)=0,"未发货",SUMIFS('[1]2025年已发货'!$E:$E,'[1]2025年已发货'!$F:$F,C3955,'[1]2025年已发货'!$C:$C,F3955,'[1]2025年已发货'!$G:$G,I3955,'[1]2025年已发货'!$H:$H,J3955))</f>
        <v>#VALUE!</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35</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e">
        <f>IF(SUMIFS('[1]2025年已发货'!$E:$E,'[1]2025年已发货'!$F:$F,C3956,'[1]2025年已发货'!$C:$C,F3956,'[1]2025年已发货'!$G:$G,I3956,'[1]2025年已发货'!$H:$H,J3956)=0,"未发货",SUMIFS('[1]2025年已发货'!$E:$E,'[1]2025年已发货'!$F:$F,C3956,'[1]2025年已发货'!$C:$C,F3956,'[1]2025年已发货'!$G:$G,I3956,'[1]2025年已发货'!$H:$H,J3956))</f>
        <v>#VALUE!</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35</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e">
        <f>IF(SUMIFS('[1]2025年已发货'!$E:$E,'[1]2025年已发货'!$F:$F,C3957,'[1]2025年已发货'!$C:$C,F3957,'[1]2025年已发货'!$G:$G,I3957,'[1]2025年已发货'!$H:$H,J3957)=0,"未发货",SUMIFS('[1]2025年已发货'!$E:$E,'[1]2025年已发货'!$F:$F,C3957,'[1]2025年已发货'!$C:$C,F3957,'[1]2025年已发货'!$G:$G,I3957,'[1]2025年已发货'!$H:$H,J3957))</f>
        <v>#VALUE!</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35</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e">
        <f>IF(SUMIFS('[1]2025年已发货'!$E:$E,'[1]2025年已发货'!$F:$F,C3958,'[1]2025年已发货'!$C:$C,F3958,'[1]2025年已发货'!$G:$G,I3958,'[1]2025年已发货'!$H:$H,J3958)=0,"未发货",SUMIFS('[1]2025年已发货'!$E:$E,'[1]2025年已发货'!$F:$F,C3958,'[1]2025年已发货'!$C:$C,F3958,'[1]2025年已发货'!$G:$G,I3958,'[1]2025年已发货'!$H:$H,J3958))</f>
        <v>#VALUE!</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35</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e">
        <f>IF(SUMIFS('[1]2025年已发货'!$E:$E,'[1]2025年已发货'!$F:$F,C3959,'[1]2025年已发货'!$C:$C,F3959,'[1]2025年已发货'!$G:$G,I3959,'[1]2025年已发货'!$H:$H,J3959)=0,"未发货",SUMIFS('[1]2025年已发货'!$E:$E,'[1]2025年已发货'!$F:$F,C3959,'[1]2025年已发货'!$C:$C,F3959,'[1]2025年已发货'!$G:$G,I3959,'[1]2025年已发货'!$H:$H,J3959))</f>
        <v>#VALUE!</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35</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e">
        <f>IF(SUMIFS('[1]2025年已发货'!$E:$E,'[1]2025年已发货'!$F:$F,C3960,'[1]2025年已发货'!$C:$C,F3960,'[1]2025年已发货'!$G:$G,I3960,'[1]2025年已发货'!$H:$H,J3960)=0,"未发货",SUMIFS('[1]2025年已发货'!$E:$E,'[1]2025年已发货'!$F:$F,C3960,'[1]2025年已发货'!$C:$C,F3960,'[1]2025年已发货'!$G:$G,I3960,'[1]2025年已发货'!$H:$H,J3960))</f>
        <v>#VALUE!</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35</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e">
        <f>IF(SUMIFS('[1]2025年已发货'!$E:$E,'[1]2025年已发货'!$F:$F,C3961,'[1]2025年已发货'!$C:$C,F3961,'[1]2025年已发货'!$G:$G,I3961,'[1]2025年已发货'!$H:$H,J3961)=0,"未发货",SUMIFS('[1]2025年已发货'!$E:$E,'[1]2025年已发货'!$F:$F,C3961,'[1]2025年已发货'!$C:$C,F3961,'[1]2025年已发货'!$G:$G,I3961,'[1]2025年已发货'!$H:$H,J3961))</f>
        <v>#VALUE!</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35</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t="e">
        <f>IF(SUMIFS('[1]2025年已发货'!$E:$E,'[1]2025年已发货'!$F:$F,C3962,'[1]2025年已发货'!$C:$C,F3962,'[1]2025年已发货'!$G:$G,I3962,'[1]2025年已发货'!$H:$H,J3962)=0,"未发货",SUMIFS('[1]2025年已发货'!$E:$E,'[1]2025年已发货'!$F:$F,C3962,'[1]2025年已发货'!$C:$C,F3962,'[1]2025年已发货'!$G:$G,I3962,'[1]2025年已发货'!$H:$H,J3962))</f>
        <v>#VALUE!</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35</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e">
        <f>IF(SUMIFS('[1]2025年已发货'!$E:$E,'[1]2025年已发货'!$F:$F,C3963,'[1]2025年已发货'!$C:$C,F3963,'[1]2025年已发货'!$G:$G,I3963,'[1]2025年已发货'!$H:$H,J3963)=0,"未发货",SUMIFS('[1]2025年已发货'!$E:$E,'[1]2025年已发货'!$F:$F,C3963,'[1]2025年已发货'!$C:$C,F3963,'[1]2025年已发货'!$G:$G,I3963,'[1]2025年已发货'!$H:$H,J3963))</f>
        <v>#VALUE!</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35</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e">
        <f>IF(SUMIFS('[1]2025年已发货'!$E:$E,'[1]2025年已发货'!$F:$F,C3964,'[1]2025年已发货'!$C:$C,F3964,'[1]2025年已发货'!$G:$G,I3964,'[1]2025年已发货'!$H:$H,J3964)=0,"未发货",SUMIFS('[1]2025年已发货'!$E:$E,'[1]2025年已发货'!$F:$F,C3964,'[1]2025年已发货'!$C:$C,F3964,'[1]2025年已发货'!$G:$G,I3964,'[1]2025年已发货'!$H:$H,J3964))</f>
        <v>#VALUE!</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35</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e">
        <f>IF(SUMIFS('[1]2025年已发货'!$E:$E,'[1]2025年已发货'!$F:$F,C3965,'[1]2025年已发货'!$C:$C,F3965,'[1]2025年已发货'!$G:$G,I3965,'[1]2025年已发货'!$H:$H,J3965)=0,"未发货",SUMIFS('[1]2025年已发货'!$E:$E,'[1]2025年已发货'!$F:$F,C3965,'[1]2025年已发货'!$C:$C,F3965,'[1]2025年已发货'!$G:$G,I3965,'[1]2025年已发货'!$H:$H,J3965))</f>
        <v>#VALUE!</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35</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t="e">
        <f>IF(SUMIFS('[1]2025年已发货'!$E:$E,'[1]2025年已发货'!$F:$F,C3966,'[1]2025年已发货'!$C:$C,F3966,'[1]2025年已发货'!$G:$G,I3966,'[1]2025年已发货'!$H:$H,J3966)=0,"未发货",SUMIFS('[1]2025年已发货'!$E:$E,'[1]2025年已发货'!$F:$F,C3966,'[1]2025年已发货'!$C:$C,F3966,'[1]2025年已发货'!$G:$G,I3966,'[1]2025年已发货'!$H:$H,J3966))</f>
        <v>#VALUE!</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35</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e">
        <f>IF(SUMIFS('[1]2025年已发货'!$E:$E,'[1]2025年已发货'!$F:$F,C3967,'[1]2025年已发货'!$C:$C,F3967,'[1]2025年已发货'!$G:$G,I3967,'[1]2025年已发货'!$H:$H,J3967)=0,"未发货",SUMIFS('[1]2025年已发货'!$E:$E,'[1]2025年已发货'!$F:$F,C3967,'[1]2025年已发货'!$C:$C,F3967,'[1]2025年已发货'!$G:$G,I3967,'[1]2025年已发货'!$H:$H,J3967))</f>
        <v>#VALUE!</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35</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e">
        <f>IF(SUMIFS('[1]2025年已发货'!$E:$E,'[1]2025年已发货'!$F:$F,C3968,'[1]2025年已发货'!$C:$C,F3968,'[1]2025年已发货'!$G:$G,I3968,'[1]2025年已发货'!$H:$H,J3968)=0,"未发货",SUMIFS('[1]2025年已发货'!$E:$E,'[1]2025年已发货'!$F:$F,C3968,'[1]2025年已发货'!$C:$C,F3968,'[1]2025年已发货'!$G:$G,I3968,'[1]2025年已发货'!$H:$H,J3968))</f>
        <v>#VALUE!</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35</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e">
        <f>IF(SUMIFS('[1]2025年已发货'!$E:$E,'[1]2025年已发货'!$F:$F,C3969,'[1]2025年已发货'!$C:$C,F3969,'[1]2025年已发货'!$G:$G,I3969,'[1]2025年已发货'!$H:$H,J3969)=0,"未发货",SUMIFS('[1]2025年已发货'!$E:$E,'[1]2025年已发货'!$F:$F,C3969,'[1]2025年已发货'!$C:$C,F3969,'[1]2025年已发货'!$G:$G,I3969,'[1]2025年已发货'!$H:$H,J3969))</f>
        <v>#VALUE!</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e">
        <f>IF(SUMIFS('[1]2025年已发货'!$E:$E,'[1]2025年已发货'!$F:$F,C3970,'[1]2025年已发货'!$C:$C,F3970,'[1]2025年已发货'!$G:$G,I3970,'[1]2025年已发货'!$H:$H,J3970)=0,"未发货",SUMIFS('[1]2025年已发货'!$E:$E,'[1]2025年已发货'!$F:$F,C3970,'[1]2025年已发货'!$C:$C,F3970,'[1]2025年已发货'!$G:$G,I3970,'[1]2025年已发货'!$H:$H,J3970))</f>
        <v>#VALUE!</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e">
        <f>IF(SUMIFS('[1]2025年已发货'!$E:$E,'[1]2025年已发货'!$F:$F,C3971,'[1]2025年已发货'!$C:$C,F3971,'[1]2025年已发货'!$G:$G,I3971,'[1]2025年已发货'!$H:$H,J3971)=0,"未发货",SUMIFS('[1]2025年已发货'!$E:$E,'[1]2025年已发货'!$F:$F,C3971,'[1]2025年已发货'!$C:$C,F3971,'[1]2025年已发货'!$G:$G,I3971,'[1]2025年已发货'!$H:$H,J3971))</f>
        <v>#VALUE!</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e">
        <f>IF(SUMIFS('[1]2025年已发货'!$E:$E,'[1]2025年已发货'!$F:$F,C3972,'[1]2025年已发货'!$C:$C,F3972,'[1]2025年已发货'!$G:$G,I3972,'[1]2025年已发货'!$H:$H,J3972)=0,"未发货",SUMIFS('[1]2025年已发货'!$E:$E,'[1]2025年已发货'!$F:$F,C3972,'[1]2025年已发货'!$C:$C,F3972,'[1]2025年已发货'!$G:$G,I3972,'[1]2025年已发货'!$H:$H,J3972))</f>
        <v>#VALUE!</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t="e">
        <f>IF(SUMIFS('[1]2025年已发货'!$E:$E,'[1]2025年已发货'!$F:$F,C3973,'[1]2025年已发货'!$C:$C,F3973,'[1]2025年已发货'!$G:$G,I3973,'[1]2025年已发货'!$H:$H,J3973)=0,"未发货",SUMIFS('[1]2025年已发货'!$E:$E,'[1]2025年已发货'!$F:$F,C3973,'[1]2025年已发货'!$C:$C,F3973,'[1]2025年已发货'!$G:$G,I3973,'[1]2025年已发货'!$H:$H,J3973))</f>
        <v>#VALUE!</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t="e">
        <f>IF(SUMIFS('[1]2025年已发货'!$E:$E,'[1]2025年已发货'!$F:$F,C3974,'[1]2025年已发货'!$C:$C,F3974,'[1]2025年已发货'!$G:$G,I3974,'[1]2025年已发货'!$H:$H,J3974)=0,"未发货",SUMIFS('[1]2025年已发货'!$E:$E,'[1]2025年已发货'!$F:$F,C3974,'[1]2025年已发货'!$C:$C,F3974,'[1]2025年已发货'!$G:$G,I3974,'[1]2025年已发货'!$H:$H,J3974))</f>
        <v>#VALUE!</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t="e">
        <f>IF(SUMIFS('[1]2025年已发货'!$E:$E,'[1]2025年已发货'!$F:$F,C3975,'[1]2025年已发货'!$C:$C,F3975,'[1]2025年已发货'!$G:$G,I3975,'[1]2025年已发货'!$H:$H,J3975)=0,"未发货",SUMIFS('[1]2025年已发货'!$E:$E,'[1]2025年已发货'!$F:$F,C3975,'[1]2025年已发货'!$C:$C,F3975,'[1]2025年已发货'!$G:$G,I3975,'[1]2025年已发货'!$H:$H,J3975))</f>
        <v>#VALUE!</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t="e">
        <f>IF(SUMIFS('[1]2025年已发货'!$E:$E,'[1]2025年已发货'!$F:$F,C3976,'[1]2025年已发货'!$C:$C,F3976,'[1]2025年已发货'!$G:$G,I3976,'[1]2025年已发货'!$H:$H,J3976)=0,"未发货",SUMIFS('[1]2025年已发货'!$E:$E,'[1]2025年已发货'!$F:$F,C3976,'[1]2025年已发货'!$C:$C,F3976,'[1]2025年已发货'!$G:$G,I3976,'[1]2025年已发货'!$H:$H,J3976))</f>
        <v>#VALUE!</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e">
        <f>IF(SUMIFS('[1]2025年已发货'!$E:$E,'[1]2025年已发货'!$F:$F,C3977,'[1]2025年已发货'!$C:$C,F3977,'[1]2025年已发货'!$G:$G,I3977,'[1]2025年已发货'!$H:$H,J3977)=0,"未发货",SUMIFS('[1]2025年已发货'!$E:$E,'[1]2025年已发货'!$F:$F,C3977,'[1]2025年已发货'!$C:$C,F3977,'[1]2025年已发货'!$G:$G,I3977,'[1]2025年已发货'!$H:$H,J3977))</f>
        <v>#VALUE!</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t="e">
        <f>IF(SUMIFS('[1]2025年已发货'!$E:$E,'[1]2025年已发货'!$F:$F,C3978,'[1]2025年已发货'!$C:$C,F3978,'[1]2025年已发货'!$G:$G,I3978,'[1]2025年已发货'!$H:$H,J3978)=0,"未发货",SUMIFS('[1]2025年已发货'!$E:$E,'[1]2025年已发货'!$F:$F,C3978,'[1]2025年已发货'!$C:$C,F3978,'[1]2025年已发货'!$G:$G,I3978,'[1]2025年已发货'!$H:$H,J3978))</f>
        <v>#VALUE!</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e">
        <f>IF(SUMIFS('[1]2025年已发货'!$E:$E,'[1]2025年已发货'!$F:$F,C3979,'[1]2025年已发货'!$C:$C,F3979,'[1]2025年已发货'!$G:$G,I3979,'[1]2025年已发货'!$H:$H,J3979)=0,"未发货",SUMIFS('[1]2025年已发货'!$E:$E,'[1]2025年已发货'!$F:$F,C3979,'[1]2025年已发货'!$C:$C,F3979,'[1]2025年已发货'!$G:$G,I3979,'[1]2025年已发货'!$H:$H,J3979))</f>
        <v>#VALUE!</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t="e">
        <f>IF(SUMIFS('[1]2025年已发货'!$E:$E,'[1]2025年已发货'!$F:$F,C3980,'[1]2025年已发货'!$C:$C,F3980,'[1]2025年已发货'!$G:$G,I3980,'[1]2025年已发货'!$H:$H,J3980)=0,"未发货",SUMIFS('[1]2025年已发货'!$E:$E,'[1]2025年已发货'!$F:$F,C3980,'[1]2025年已发货'!$C:$C,F3980,'[1]2025年已发货'!$G:$G,I3980,'[1]2025年已发货'!$H:$H,J3980))</f>
        <v>#VALUE!</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t="e">
        <f>IF(SUMIFS('[1]2025年已发货'!$E:$E,'[1]2025年已发货'!$F:$F,C3981,'[1]2025年已发货'!$C:$C,F3981,'[1]2025年已发货'!$G:$G,I3981,'[1]2025年已发货'!$H:$H,J3981)=0,"未发货",SUMIFS('[1]2025年已发货'!$E:$E,'[1]2025年已发货'!$F:$F,C3981,'[1]2025年已发货'!$C:$C,F3981,'[1]2025年已发货'!$G:$G,I3981,'[1]2025年已发货'!$H:$H,J3981))</f>
        <v>#VALUE!</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t="e">
        <f>IF(SUMIFS('[1]2025年已发货'!$E:$E,'[1]2025年已发货'!$F:$F,C3982,'[1]2025年已发货'!$C:$C,F3982,'[1]2025年已发货'!$G:$G,I3982,'[1]2025年已发货'!$H:$H,J3982)=0,"未发货",SUMIFS('[1]2025年已发货'!$E:$E,'[1]2025年已发货'!$F:$F,C3982,'[1]2025年已发货'!$C:$C,F3982,'[1]2025年已发货'!$G:$G,I3982,'[1]2025年已发货'!$H:$H,J3982))</f>
        <v>#VALUE!</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t="e">
        <f>IF(SUMIFS('[1]2025年已发货'!$E:$E,'[1]2025年已发货'!$F:$F,C3983,'[1]2025年已发货'!$C:$C,F3983,'[1]2025年已发货'!$G:$G,I3983,'[1]2025年已发货'!$H:$H,J3983)=0,"未发货",SUMIFS('[1]2025年已发货'!$E:$E,'[1]2025年已发货'!$F:$F,C3983,'[1]2025年已发货'!$C:$C,F3983,'[1]2025年已发货'!$G:$G,I3983,'[1]2025年已发货'!$H:$H,J3983))</f>
        <v>#VALUE!</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t="e">
        <f>IF(SUMIFS('[1]2025年已发货'!$E:$E,'[1]2025年已发货'!$F:$F,C3984,'[1]2025年已发货'!$C:$C,F3984,'[1]2025年已发货'!$G:$G,I3984,'[1]2025年已发货'!$H:$H,J3984)=0,"未发货",SUMIFS('[1]2025年已发货'!$E:$E,'[1]2025年已发货'!$F:$F,C3984,'[1]2025年已发货'!$C:$C,F3984,'[1]2025年已发货'!$G:$G,I3984,'[1]2025年已发货'!$H:$H,J3984))</f>
        <v>#VALUE!</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t="e">
        <f>IF(SUMIFS('[1]2025年已发货'!$E:$E,'[1]2025年已发货'!$F:$F,C3985,'[1]2025年已发货'!$C:$C,F3985,'[1]2025年已发货'!$G:$G,I3985,'[1]2025年已发货'!$H:$H,J3985)=0,"未发货",SUMIFS('[1]2025年已发货'!$E:$E,'[1]2025年已发货'!$F:$F,C3985,'[1]2025年已发货'!$C:$C,F3985,'[1]2025年已发货'!$G:$G,I3985,'[1]2025年已发货'!$H:$H,J3985))</f>
        <v>#VALUE!</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e">
        <f>IF(SUMIFS('[1]2025年已发货'!$E:$E,'[1]2025年已发货'!$F:$F,C3986,'[1]2025年已发货'!$C:$C,F3986,'[1]2025年已发货'!$G:$G,I3986,'[1]2025年已发货'!$H:$H,J3986)=0,"未发货",SUMIFS('[1]2025年已发货'!$E:$E,'[1]2025年已发货'!$F:$F,C3986,'[1]2025年已发货'!$C:$C,F3986,'[1]2025年已发货'!$G:$G,I3986,'[1]2025年已发货'!$H:$H,J3986))</f>
        <v>#VALUE!</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e">
        <f>IF(SUMIFS('[1]2025年已发货'!$E:$E,'[1]2025年已发货'!$F:$F,C3987,'[1]2025年已发货'!$C:$C,F3987,'[1]2025年已发货'!$G:$G,I3987,'[1]2025年已发货'!$H:$H,J3987)=0,"未发货",SUMIFS('[1]2025年已发货'!$E:$E,'[1]2025年已发货'!$F:$F,C3987,'[1]2025年已发货'!$C:$C,F3987,'[1]2025年已发货'!$G:$G,I3987,'[1]2025年已发货'!$H:$H,J3987))</f>
        <v>#VALUE!</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e">
        <f>IF(SUMIFS('[1]2025年已发货'!$E:$E,'[1]2025年已发货'!$F:$F,C3988,'[1]2025年已发货'!$C:$C,F3988,'[1]2025年已发货'!$G:$G,I3988,'[1]2025年已发货'!$H:$H,J3988)=0,"未发货",SUMIFS('[1]2025年已发货'!$E:$E,'[1]2025年已发货'!$F:$F,C3988,'[1]2025年已发货'!$C:$C,F3988,'[1]2025年已发货'!$G:$G,I3988,'[1]2025年已发货'!$H:$H,J3988))</f>
        <v>#VALUE!</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t="e">
        <f>IF(SUMIFS('[1]2025年已发货'!$E:$E,'[1]2025年已发货'!$F:$F,C3989,'[1]2025年已发货'!$C:$C,F3989,'[1]2025年已发货'!$G:$G,I3989,'[1]2025年已发货'!$H:$H,J3989)=0,"未发货",SUMIFS('[1]2025年已发货'!$E:$E,'[1]2025年已发货'!$F:$F,C3989,'[1]2025年已发货'!$C:$C,F3989,'[1]2025年已发货'!$G:$G,I3989,'[1]2025年已发货'!$H:$H,J3989))</f>
        <v>#VALUE!</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t="e">
        <f>IF(SUMIFS('[1]2025年已发货'!$E:$E,'[1]2025年已发货'!$F:$F,C3990,'[1]2025年已发货'!$C:$C,F3990,'[1]2025年已发货'!$G:$G,I3990,'[1]2025年已发货'!$H:$H,J3990)=0,"未发货",SUMIFS('[1]2025年已发货'!$E:$E,'[1]2025年已发货'!$F:$F,C3990,'[1]2025年已发货'!$C:$C,F3990,'[1]2025年已发货'!$G:$G,I3990,'[1]2025年已发货'!$H:$H,J3990))</f>
        <v>#VALUE!</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t="e">
        <f>IF(SUMIFS('[1]2025年已发货'!$E:$E,'[1]2025年已发货'!$F:$F,C3991,'[1]2025年已发货'!$C:$C,F3991,'[1]2025年已发货'!$G:$G,I3991,'[1]2025年已发货'!$H:$H,J3991)=0,"未发货",SUMIFS('[1]2025年已发货'!$E:$E,'[1]2025年已发货'!$F:$F,C3991,'[1]2025年已发货'!$C:$C,F3991,'[1]2025年已发货'!$G:$G,I3991,'[1]2025年已发货'!$H:$H,J3991))</f>
        <v>#VALUE!</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t="e">
        <f>IF(SUMIFS('[1]2025年已发货'!$E:$E,'[1]2025年已发货'!$F:$F,C3992,'[1]2025年已发货'!$C:$C,F3992,'[1]2025年已发货'!$G:$G,I3992,'[1]2025年已发货'!$H:$H,J3992)=0,"未发货",SUMIFS('[1]2025年已发货'!$E:$E,'[1]2025年已发货'!$F:$F,C3992,'[1]2025年已发货'!$C:$C,F3992,'[1]2025年已发货'!$G:$G,I3992,'[1]2025年已发货'!$H:$H,J3992))</f>
        <v>#VALUE!</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t="e">
        <f>IF(SUMIFS('[1]2025年已发货'!$E:$E,'[1]2025年已发货'!$F:$F,C3993,'[1]2025年已发货'!$C:$C,F3993,'[1]2025年已发货'!$G:$G,I3993,'[1]2025年已发货'!$H:$H,J3993)=0,"未发货",SUMIFS('[1]2025年已发货'!$E:$E,'[1]2025年已发货'!$F:$F,C3993,'[1]2025年已发货'!$C:$C,F3993,'[1]2025年已发货'!$G:$G,I3993,'[1]2025年已发货'!$H:$H,J3993))</f>
        <v>#VALUE!</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t="e">
        <f>IF(SUMIFS('[1]2025年已发货'!$E:$E,'[1]2025年已发货'!$F:$F,C3994,'[1]2025年已发货'!$C:$C,F3994,'[1]2025年已发货'!$G:$G,I3994,'[1]2025年已发货'!$H:$H,J3994)=0,"未发货",SUMIFS('[1]2025年已发货'!$E:$E,'[1]2025年已发货'!$F:$F,C3994,'[1]2025年已发货'!$C:$C,F3994,'[1]2025年已发货'!$G:$G,I3994,'[1]2025年已发货'!$H:$H,J3994))</f>
        <v>#VALUE!</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t="e">
        <f>IF(SUMIFS('[1]2025年已发货'!$E:$E,'[1]2025年已发货'!$F:$F,C3995,'[1]2025年已发货'!$C:$C,F3995,'[1]2025年已发货'!$G:$G,I3995,'[1]2025年已发货'!$H:$H,J3995)=0,"未发货",SUMIFS('[1]2025年已发货'!$E:$E,'[1]2025年已发货'!$F:$F,C3995,'[1]2025年已发货'!$C:$C,F3995,'[1]2025年已发货'!$G:$G,I3995,'[1]2025年已发货'!$H:$H,J3995))</f>
        <v>#VALUE!</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e">
        <f>IF(SUMIFS('[1]2025年已发货'!$E:$E,'[1]2025年已发货'!$F:$F,C3996,'[1]2025年已发货'!$C:$C,F3996,'[1]2025年已发货'!$G:$G,I3996,'[1]2025年已发货'!$H:$H,J3996)=0,"未发货",SUMIFS('[1]2025年已发货'!$E:$E,'[1]2025年已发货'!$F:$F,C3996,'[1]2025年已发货'!$C:$C,F3996,'[1]2025年已发货'!$G:$G,I3996,'[1]2025年已发货'!$H:$H,J3996))</f>
        <v>#VALUE!</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e">
        <f>IF(SUMIFS('[1]2025年已发货'!$E:$E,'[1]2025年已发货'!$F:$F,C3997,'[1]2025年已发货'!$C:$C,F3997,'[1]2025年已发货'!$G:$G,I3997,'[1]2025年已发货'!$H:$H,J3997)=0,"未发货",SUMIFS('[1]2025年已发货'!$E:$E,'[1]2025年已发货'!$F:$F,C3997,'[1]2025年已发货'!$C:$C,F3997,'[1]2025年已发货'!$G:$G,I3997,'[1]2025年已发货'!$H:$H,J3997))</f>
        <v>#VALUE!</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t="e">
        <f>IF(SUMIFS('[1]2025年已发货'!$E:$E,'[1]2025年已发货'!$F:$F,C3998,'[1]2025年已发货'!$C:$C,F3998,'[1]2025年已发货'!$G:$G,I3998,'[1]2025年已发货'!$H:$H,J3998)=0,"未发货",SUMIFS('[1]2025年已发货'!$E:$E,'[1]2025年已发货'!$F:$F,C3998,'[1]2025年已发货'!$C:$C,F3998,'[1]2025年已发货'!$G:$G,I3998,'[1]2025年已发货'!$H:$H,J3998))</f>
        <v>#VALUE!</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35</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t="e">
        <f>IF(SUMIFS('[1]2025年已发货'!$E:$E,'[1]2025年已发货'!$F:$F,C3999,'[1]2025年已发货'!$C:$C,F3999,'[1]2025年已发货'!$G:$G,I3999,'[1]2025年已发货'!$H:$H,J3999)=0,"未发货",SUMIFS('[1]2025年已发货'!$E:$E,'[1]2025年已发货'!$F:$F,C3999,'[1]2025年已发货'!$C:$C,F3999,'[1]2025年已发货'!$G:$G,I3999,'[1]2025年已发货'!$H:$H,J3999))</f>
        <v>#VALUE!</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35</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t="e">
        <f>IF(SUMIFS('[1]2025年已发货'!$E:$E,'[1]2025年已发货'!$F:$F,C4000,'[1]2025年已发货'!$C:$C,F4000,'[1]2025年已发货'!$G:$G,I4000,'[1]2025年已发货'!$H:$H,J4000)=0,"未发货",SUMIFS('[1]2025年已发货'!$E:$E,'[1]2025年已发货'!$F:$F,C4000,'[1]2025年已发货'!$C:$C,F4000,'[1]2025年已发货'!$G:$G,I4000,'[1]2025年已发货'!$H:$H,J4000))</f>
        <v>#VALUE!</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35</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t="e">
        <f>IF(SUMIFS('[1]2025年已发货'!$E:$E,'[1]2025年已发货'!$F:$F,C4001,'[1]2025年已发货'!$C:$C,F4001,'[1]2025年已发货'!$G:$G,I4001,'[1]2025年已发货'!$H:$H,J4001)=0,"未发货",SUMIFS('[1]2025年已发货'!$E:$E,'[1]2025年已发货'!$F:$F,C4001,'[1]2025年已发货'!$C:$C,F4001,'[1]2025年已发货'!$G:$G,I4001,'[1]2025年已发货'!$H:$H,J4001))</f>
        <v>#VALUE!</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35</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t="e">
        <f>IF(SUMIFS('[1]2025年已发货'!$E:$E,'[1]2025年已发货'!$F:$F,C4002,'[1]2025年已发货'!$C:$C,F4002,'[1]2025年已发货'!$G:$G,I4002,'[1]2025年已发货'!$H:$H,J4002)=0,"未发货",SUMIFS('[1]2025年已发货'!$E:$E,'[1]2025年已发货'!$F:$F,C4002,'[1]2025年已发货'!$C:$C,F4002,'[1]2025年已发货'!$G:$G,I4002,'[1]2025年已发货'!$H:$H,J4002))</f>
        <v>#VALUE!</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35</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t="e">
        <f>IF(SUMIFS('[1]2025年已发货'!$E:$E,'[1]2025年已发货'!$F:$F,C4003,'[1]2025年已发货'!$C:$C,F4003,'[1]2025年已发货'!$G:$G,I4003,'[1]2025年已发货'!$H:$H,J4003)=0,"未发货",SUMIFS('[1]2025年已发货'!$E:$E,'[1]2025年已发货'!$F:$F,C4003,'[1]2025年已发货'!$C:$C,F4003,'[1]2025年已发货'!$G:$G,I4003,'[1]2025年已发货'!$H:$H,J4003))</f>
        <v>#VALUE!</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t="e">
        <f>IF(SUMIFS('[1]2025年已发货'!$E:$E,'[1]2025年已发货'!$F:$F,C4004,'[1]2025年已发货'!$C:$C,F4004,'[1]2025年已发货'!$G:$G,I4004,'[1]2025年已发货'!$H:$H,J4004)=0,"未发货",SUMIFS('[1]2025年已发货'!$E:$E,'[1]2025年已发货'!$F:$F,C4004,'[1]2025年已发货'!$C:$C,F4004,'[1]2025年已发货'!$G:$G,I4004,'[1]2025年已发货'!$H:$H,J4004))</f>
        <v>#VALUE!</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e">
        <f>IF(SUMIFS('[1]2025年已发货'!$E:$E,'[1]2025年已发货'!$F:$F,C4005,'[1]2025年已发货'!$C:$C,F4005,'[1]2025年已发货'!$G:$G,I4005,'[1]2025年已发货'!$H:$H,J4005)=0,"未发货",SUMIFS('[1]2025年已发货'!$E:$E,'[1]2025年已发货'!$F:$F,C4005,'[1]2025年已发货'!$C:$C,F4005,'[1]2025年已发货'!$G:$G,I4005,'[1]2025年已发货'!$H:$H,J4005))</f>
        <v>#VALUE!</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t="e">
        <f>IF(SUMIFS('[1]2025年已发货'!$E:$E,'[1]2025年已发货'!$F:$F,C4006,'[1]2025年已发货'!$C:$C,F4006,'[1]2025年已发货'!$G:$G,I4006,'[1]2025年已发货'!$H:$H,J4006)=0,"未发货",SUMIFS('[1]2025年已发货'!$E:$E,'[1]2025年已发货'!$F:$F,C4006,'[1]2025年已发货'!$C:$C,F4006,'[1]2025年已发货'!$G:$G,I4006,'[1]2025年已发货'!$H:$H,J4006))</f>
        <v>#VALUE!</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e">
        <f>IF(SUMIFS('[1]2025年已发货'!$E:$E,'[1]2025年已发货'!$F:$F,C4007,'[1]2025年已发货'!$C:$C,F4007,'[1]2025年已发货'!$G:$G,I4007,'[1]2025年已发货'!$H:$H,J4007)=0,"未发货",SUMIFS('[1]2025年已发货'!$E:$E,'[1]2025年已发货'!$F:$F,C4007,'[1]2025年已发货'!$C:$C,F4007,'[1]2025年已发货'!$G:$G,I4007,'[1]2025年已发货'!$H:$H,J4007))</f>
        <v>#VALUE!</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e">
        <f>IF(SUMIFS('[1]2025年已发货'!$E:$E,'[1]2025年已发货'!$F:$F,C4008,'[1]2025年已发货'!$C:$C,F4008,'[1]2025年已发货'!$G:$G,I4008,'[1]2025年已发货'!$H:$H,J4008)=0,"未发货",SUMIFS('[1]2025年已发货'!$E:$E,'[1]2025年已发货'!$F:$F,C4008,'[1]2025年已发货'!$C:$C,F4008,'[1]2025年已发货'!$G:$G,I4008,'[1]2025年已发货'!$H:$H,J4008))</f>
        <v>#VALUE!</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e">
        <f>IF(SUMIFS('[1]2025年已发货'!$E:$E,'[1]2025年已发货'!$F:$F,C4009,'[1]2025年已发货'!$C:$C,F4009,'[1]2025年已发货'!$G:$G,I4009,'[1]2025年已发货'!$H:$H,J4009)=0,"未发货",SUMIFS('[1]2025年已发货'!$E:$E,'[1]2025年已发货'!$F:$F,C4009,'[1]2025年已发货'!$C:$C,F4009,'[1]2025年已发货'!$G:$G,I4009,'[1]2025年已发货'!$H:$H,J4009))</f>
        <v>#VALUE!</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35</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t="e">
        <f>IF(SUMIFS('[1]2025年已发货'!$E:$E,'[1]2025年已发货'!$F:$F,C4010,'[1]2025年已发货'!$C:$C,F4010,'[1]2025年已发货'!$G:$G,I4010,'[1]2025年已发货'!$H:$H,J4010)=0,"未发货",SUMIFS('[1]2025年已发货'!$E:$E,'[1]2025年已发货'!$F:$F,C4010,'[1]2025年已发货'!$C:$C,F4010,'[1]2025年已发货'!$G:$G,I4010,'[1]2025年已发货'!$H:$H,J4010))</f>
        <v>#VALUE!</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35</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t="e">
        <f>IF(SUMIFS('[1]2025年已发货'!$E:$E,'[1]2025年已发货'!$F:$F,C4011,'[1]2025年已发货'!$C:$C,F4011,'[1]2025年已发货'!$G:$G,I4011,'[1]2025年已发货'!$H:$H,J4011)=0,"未发货",SUMIFS('[1]2025年已发货'!$E:$E,'[1]2025年已发货'!$F:$F,C4011,'[1]2025年已发货'!$C:$C,F4011,'[1]2025年已发货'!$G:$G,I4011,'[1]2025年已发货'!$H:$H,J4011))</f>
        <v>#VALUE!</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35</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t="e">
        <f>IF(SUMIFS('[1]2025年已发货'!$E:$E,'[1]2025年已发货'!$F:$F,C4012,'[1]2025年已发货'!$C:$C,F4012,'[1]2025年已发货'!$G:$G,I4012,'[1]2025年已发货'!$H:$H,J4012)=0,"未发货",SUMIFS('[1]2025年已发货'!$E:$E,'[1]2025年已发货'!$F:$F,C4012,'[1]2025年已发货'!$C:$C,F4012,'[1]2025年已发货'!$G:$G,I4012,'[1]2025年已发货'!$H:$H,J4012))</f>
        <v>#VALUE!</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35</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t="e">
        <f>IF(SUMIFS('[1]2025年已发货'!$E:$E,'[1]2025年已发货'!$F:$F,C4013,'[1]2025年已发货'!$C:$C,F4013,'[1]2025年已发货'!$G:$G,I4013,'[1]2025年已发货'!$H:$H,J4013)=0,"未发货",SUMIFS('[1]2025年已发货'!$E:$E,'[1]2025年已发货'!$F:$F,C4013,'[1]2025年已发货'!$C:$C,F4013,'[1]2025年已发货'!$G:$G,I4013,'[1]2025年已发货'!$H:$H,J4013))</f>
        <v>#VALUE!</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t="e">
        <f>IF(SUMIFS('[1]2025年已发货'!$E:$E,'[1]2025年已发货'!$F:$F,C4014,'[1]2025年已发货'!$C:$C,F4014,'[1]2025年已发货'!$G:$G,I4014,'[1]2025年已发货'!$H:$H,J4014)=0,"未发货",SUMIFS('[1]2025年已发货'!$E:$E,'[1]2025年已发货'!$F:$F,C4014,'[1]2025年已发货'!$C:$C,F4014,'[1]2025年已发货'!$G:$G,I4014,'[1]2025年已发货'!$H:$H,J4014))</f>
        <v>#VALUE!</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35</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t="e">
        <f>IF(SUMIFS('[1]2025年已发货'!$E:$E,'[1]2025年已发货'!$F:$F,C4015,'[1]2025年已发货'!$C:$C,F4015,'[1]2025年已发货'!$G:$G,I4015,'[1]2025年已发货'!$H:$H,J4015)=0,"未发货",SUMIFS('[1]2025年已发货'!$E:$E,'[1]2025年已发货'!$F:$F,C4015,'[1]2025年已发货'!$C:$C,F4015,'[1]2025年已发货'!$G:$G,I4015,'[1]2025年已发货'!$H:$H,J4015))</f>
        <v>#VALUE!</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35</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t="e">
        <f>IF(SUMIFS('[1]2025年已发货'!$E:$E,'[1]2025年已发货'!$F:$F,C4016,'[1]2025年已发货'!$C:$C,F4016,'[1]2025年已发货'!$G:$G,I4016,'[1]2025年已发货'!$H:$H,J4016)=0,"未发货",SUMIFS('[1]2025年已发货'!$E:$E,'[1]2025年已发货'!$F:$F,C4016,'[1]2025年已发货'!$C:$C,F4016,'[1]2025年已发货'!$G:$G,I4016,'[1]2025年已发货'!$H:$H,J4016))</f>
        <v>#VALUE!</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35</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t="e">
        <f>IF(SUMIFS('[1]2025年已发货'!$E:$E,'[1]2025年已发货'!$F:$F,C4017,'[1]2025年已发货'!$C:$C,F4017,'[1]2025年已发货'!$G:$G,I4017,'[1]2025年已发货'!$H:$H,J4017)=0,"未发货",SUMIFS('[1]2025年已发货'!$E:$E,'[1]2025年已发货'!$F:$F,C4017,'[1]2025年已发货'!$C:$C,F4017,'[1]2025年已发货'!$G:$G,I4017,'[1]2025年已发货'!$H:$H,J4017))</f>
        <v>#VALUE!</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35</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t="e">
        <f>IF(SUMIFS('[1]2025年已发货'!$E:$E,'[1]2025年已发货'!$F:$F,C4018,'[1]2025年已发货'!$C:$C,F4018,'[1]2025年已发货'!$G:$G,I4018,'[1]2025年已发货'!$H:$H,J4018)=0,"未发货",SUMIFS('[1]2025年已发货'!$E:$E,'[1]2025年已发货'!$F:$F,C4018,'[1]2025年已发货'!$C:$C,F4018,'[1]2025年已发货'!$G:$G,I4018,'[1]2025年已发货'!$H:$H,J4018))</f>
        <v>#VALUE!</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35</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t="e">
        <f>IF(SUMIFS('[1]2025年已发货'!$E:$E,'[1]2025年已发货'!$F:$F,C4019,'[1]2025年已发货'!$C:$C,F4019,'[1]2025年已发货'!$G:$G,I4019,'[1]2025年已发货'!$H:$H,J4019)=0,"未发货",SUMIFS('[1]2025年已发货'!$E:$E,'[1]2025年已发货'!$F:$F,C4019,'[1]2025年已发货'!$C:$C,F4019,'[1]2025年已发货'!$G:$G,I4019,'[1]2025年已发货'!$H:$H,J4019))</f>
        <v>#VALUE!</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35</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t="e">
        <f>IF(SUMIFS('[1]2025年已发货'!$E:$E,'[1]2025年已发货'!$F:$F,C4020,'[1]2025年已发货'!$C:$C,F4020,'[1]2025年已发货'!$G:$G,I4020,'[1]2025年已发货'!$H:$H,J4020)=0,"未发货",SUMIFS('[1]2025年已发货'!$E:$E,'[1]2025年已发货'!$F:$F,C4020,'[1]2025年已发货'!$C:$C,F4020,'[1]2025年已发货'!$G:$G,I4020,'[1]2025年已发货'!$H:$H,J4020))</f>
        <v>#VALUE!</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35</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t="e">
        <f>IF(SUMIFS('[1]2025年已发货'!$E:$E,'[1]2025年已发货'!$F:$F,C4021,'[1]2025年已发货'!$C:$C,F4021,'[1]2025年已发货'!$G:$G,I4021,'[1]2025年已发货'!$H:$H,J4021)=0,"未发货",SUMIFS('[1]2025年已发货'!$E:$E,'[1]2025年已发货'!$F:$F,C4021,'[1]2025年已发货'!$C:$C,F4021,'[1]2025年已发货'!$G:$G,I4021,'[1]2025年已发货'!$H:$H,J4021))</f>
        <v>#VALUE!</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35</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t="e">
        <f>IF(SUMIFS('[1]2025年已发货'!$E:$E,'[1]2025年已发货'!$F:$F,C4022,'[1]2025年已发货'!$C:$C,F4022,'[1]2025年已发货'!$G:$G,I4022,'[1]2025年已发货'!$H:$H,J4022)=0,"未发货",SUMIFS('[1]2025年已发货'!$E:$E,'[1]2025年已发货'!$F:$F,C4022,'[1]2025年已发货'!$C:$C,F4022,'[1]2025年已发货'!$G:$G,I4022,'[1]2025年已发货'!$H:$H,J4022))</f>
        <v>#VALUE!</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35</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t="e">
        <f>IF(SUMIFS('[1]2025年已发货'!$E:$E,'[1]2025年已发货'!$F:$F,C4023,'[1]2025年已发货'!$C:$C,F4023,'[1]2025年已发货'!$G:$G,I4023,'[1]2025年已发货'!$H:$H,J4023)=0,"未发货",SUMIFS('[1]2025年已发货'!$E:$E,'[1]2025年已发货'!$F:$F,C4023,'[1]2025年已发货'!$C:$C,F4023,'[1]2025年已发货'!$G:$G,I4023,'[1]2025年已发货'!$H:$H,J4023))</f>
        <v>#VALUE!</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35</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t="e">
        <f>IF(SUMIFS('[1]2025年已发货'!$E:$E,'[1]2025年已发货'!$F:$F,C4024,'[1]2025年已发货'!$C:$C,F4024,'[1]2025年已发货'!$G:$G,I4024,'[1]2025年已发货'!$H:$H,J4024)=0,"未发货",SUMIFS('[1]2025年已发货'!$E:$E,'[1]2025年已发货'!$F:$F,C4024,'[1]2025年已发货'!$C:$C,F4024,'[1]2025年已发货'!$G:$G,I4024,'[1]2025年已发货'!$H:$H,J4024))</f>
        <v>#VALUE!</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35</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t="e">
        <f>IF(SUMIFS('[1]2025年已发货'!$E:$E,'[1]2025年已发货'!$F:$F,C4025,'[1]2025年已发货'!$C:$C,F4025,'[1]2025年已发货'!$G:$G,I4025,'[1]2025年已发货'!$H:$H,J4025)=0,"未发货",SUMIFS('[1]2025年已发货'!$E:$E,'[1]2025年已发货'!$F:$F,C4025,'[1]2025年已发货'!$C:$C,F4025,'[1]2025年已发货'!$G:$G,I4025,'[1]2025年已发货'!$H:$H,J4025))</f>
        <v>#VALUE!</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35</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t="e">
        <f>IF(SUMIFS('[1]2025年已发货'!$E:$E,'[1]2025年已发货'!$F:$F,C4026,'[1]2025年已发货'!$C:$C,F4026,'[1]2025年已发货'!$G:$G,I4026,'[1]2025年已发货'!$H:$H,J4026)=0,"未发货",SUMIFS('[1]2025年已发货'!$E:$E,'[1]2025年已发货'!$F:$F,C4026,'[1]2025年已发货'!$C:$C,F4026,'[1]2025年已发货'!$G:$G,I4026,'[1]2025年已发货'!$H:$H,J4026))</f>
        <v>#VALUE!</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35</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t="e">
        <f>IF(SUMIFS('[1]2025年已发货'!$E:$E,'[1]2025年已发货'!$F:$F,C4027,'[1]2025年已发货'!$C:$C,F4027,'[1]2025年已发货'!$G:$G,I4027,'[1]2025年已发货'!$H:$H,J4027)=0,"未发货",SUMIFS('[1]2025年已发货'!$E:$E,'[1]2025年已发货'!$F:$F,C4027,'[1]2025年已发货'!$C:$C,F4027,'[1]2025年已发货'!$G:$G,I4027,'[1]2025年已发货'!$H:$H,J4027))</f>
        <v>#VALUE!</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35</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e">
        <f>IF(SUMIFS('[1]2025年已发货'!$E:$E,'[1]2025年已发货'!$F:$F,C4028,'[1]2025年已发货'!$C:$C,F4028,'[1]2025年已发货'!$G:$G,I4028,'[1]2025年已发货'!$H:$H,J4028)=0,"未发货",SUMIFS('[1]2025年已发货'!$E:$E,'[1]2025年已发货'!$F:$F,C4028,'[1]2025年已发货'!$C:$C,F4028,'[1]2025年已发货'!$G:$G,I4028,'[1]2025年已发货'!$H:$H,J4028))</f>
        <v>#VALUE!</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35</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e">
        <f>IF(SUMIFS('[1]2025年已发货'!$E:$E,'[1]2025年已发货'!$F:$F,C4029,'[1]2025年已发货'!$C:$C,F4029,'[1]2025年已发货'!$G:$G,I4029,'[1]2025年已发货'!$H:$H,J4029)=0,"未发货",SUMIFS('[1]2025年已发货'!$E:$E,'[1]2025年已发货'!$F:$F,C4029,'[1]2025年已发货'!$C:$C,F4029,'[1]2025年已发货'!$G:$G,I4029,'[1]2025年已发货'!$H:$H,J4029))</f>
        <v>#VALUE!</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35</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e">
        <f>IF(SUMIFS('[1]2025年已发货'!$E:$E,'[1]2025年已发货'!$F:$F,C4030,'[1]2025年已发货'!$C:$C,F4030,'[1]2025年已发货'!$G:$G,I4030,'[1]2025年已发货'!$H:$H,J4030)=0,"未发货",SUMIFS('[1]2025年已发货'!$E:$E,'[1]2025年已发货'!$F:$F,C4030,'[1]2025年已发货'!$C:$C,F4030,'[1]2025年已发货'!$G:$G,I4030,'[1]2025年已发货'!$H:$H,J4030))</f>
        <v>#VALUE!</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35</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e">
        <f>IF(SUMIFS('[1]2025年已发货'!$E:$E,'[1]2025年已发货'!$F:$F,C4031,'[1]2025年已发货'!$C:$C,F4031,'[1]2025年已发货'!$G:$G,I4031,'[1]2025年已发货'!$H:$H,J4031)=0,"未发货",SUMIFS('[1]2025年已发货'!$E:$E,'[1]2025年已发货'!$F:$F,C4031,'[1]2025年已发货'!$C:$C,F4031,'[1]2025年已发货'!$G:$G,I4031,'[1]2025年已发货'!$H:$H,J4031))</f>
        <v>#VALUE!</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36</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e">
        <f>IF(SUMIFS('[1]2025年已发货'!$E:$E,'[1]2025年已发货'!$F:$F,C4032,'[1]2025年已发货'!$C:$C,F4032,'[1]2025年已发货'!$G:$G,I4032,'[1]2025年已发货'!$H:$H,J4032)=0,"未发货",SUMIFS('[1]2025年已发货'!$E:$E,'[1]2025年已发货'!$F:$F,C4032,'[1]2025年已发货'!$C:$C,F4032,'[1]2025年已发货'!$G:$G,I4032,'[1]2025年已发货'!$H:$H,J4032))</f>
        <v>#VALUE!</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36</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e">
        <f>IF(SUMIFS('[1]2025年已发货'!$E:$E,'[1]2025年已发货'!$F:$F,C4033,'[1]2025年已发货'!$C:$C,F4033,'[1]2025年已发货'!$G:$G,I4033,'[1]2025年已发货'!$H:$H,J4033)=0,"未发货",SUMIFS('[1]2025年已发货'!$E:$E,'[1]2025年已发货'!$F:$F,C4033,'[1]2025年已发货'!$C:$C,F4033,'[1]2025年已发货'!$G:$G,I4033,'[1]2025年已发货'!$H:$H,J4033))</f>
        <v>#VALUE!</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35</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e">
        <f>IF(SUMIFS('[1]2025年已发货'!$E:$E,'[1]2025年已发货'!$F:$F,C4034,'[1]2025年已发货'!$C:$C,F4034,'[1]2025年已发货'!$G:$G,I4034,'[1]2025年已发货'!$H:$H,J4034)=0,"未发货",SUMIFS('[1]2025年已发货'!$E:$E,'[1]2025年已发货'!$F:$F,C4034,'[1]2025年已发货'!$C:$C,F4034,'[1]2025年已发货'!$G:$G,I4034,'[1]2025年已发货'!$H:$H,J4034))</f>
        <v>#VALUE!</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35</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t="e">
        <f>IF(SUMIFS('[1]2025年已发货'!$E:$E,'[1]2025年已发货'!$F:$F,C4035,'[1]2025年已发货'!$C:$C,F4035,'[1]2025年已发货'!$G:$G,I4035,'[1]2025年已发货'!$H:$H,J4035)=0,"未发货",SUMIFS('[1]2025年已发货'!$E:$E,'[1]2025年已发货'!$F:$F,C4035,'[1]2025年已发货'!$C:$C,F4035,'[1]2025年已发货'!$G:$G,I4035,'[1]2025年已发货'!$H:$H,J4035))</f>
        <v>#VALUE!</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35</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t="e">
        <f>IF(SUMIFS('[1]2025年已发货'!$E:$E,'[1]2025年已发货'!$F:$F,C4036,'[1]2025年已发货'!$C:$C,F4036,'[1]2025年已发货'!$G:$G,I4036,'[1]2025年已发货'!$H:$H,J4036)=0,"未发货",SUMIFS('[1]2025年已发货'!$E:$E,'[1]2025年已发货'!$F:$F,C4036,'[1]2025年已发货'!$C:$C,F4036,'[1]2025年已发货'!$G:$G,I4036,'[1]2025年已发货'!$H:$H,J4036))</f>
        <v>#VALUE!</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35</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t="e">
        <f>IF(SUMIFS('[1]2025年已发货'!$E:$E,'[1]2025年已发货'!$F:$F,C4037,'[1]2025年已发货'!$C:$C,F4037,'[1]2025年已发货'!$G:$G,I4037,'[1]2025年已发货'!$H:$H,J4037)=0,"未发货",SUMIFS('[1]2025年已发货'!$E:$E,'[1]2025年已发货'!$F:$F,C4037,'[1]2025年已发货'!$C:$C,F4037,'[1]2025年已发货'!$G:$G,I4037,'[1]2025年已发货'!$H:$H,J4037))</f>
        <v>#VALUE!</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35</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t="e">
        <f>IF(SUMIFS('[1]2025年已发货'!$E:$E,'[1]2025年已发货'!$F:$F,C4038,'[1]2025年已发货'!$C:$C,F4038,'[1]2025年已发货'!$G:$G,I4038,'[1]2025年已发货'!$H:$H,J4038)=0,"未发货",SUMIFS('[1]2025年已发货'!$E:$E,'[1]2025年已发货'!$F:$F,C4038,'[1]2025年已发货'!$C:$C,F4038,'[1]2025年已发货'!$G:$G,I4038,'[1]2025年已发货'!$H:$H,J4038))</f>
        <v>#VALUE!</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35</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e">
        <f>IF(SUMIFS('[1]2025年已发货'!$E:$E,'[1]2025年已发货'!$F:$F,C4039,'[1]2025年已发货'!$C:$C,F4039,'[1]2025年已发货'!$G:$G,I4039,'[1]2025年已发货'!$H:$H,J4039)=0,"未发货",SUMIFS('[1]2025年已发货'!$E:$E,'[1]2025年已发货'!$F:$F,C4039,'[1]2025年已发货'!$C:$C,F4039,'[1]2025年已发货'!$G:$G,I4039,'[1]2025年已发货'!$H:$H,J4039))</f>
        <v>#VALUE!</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35</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e">
        <f>IF(SUMIFS('[1]2025年已发货'!$E:$E,'[1]2025年已发货'!$F:$F,C4040,'[1]2025年已发货'!$C:$C,F4040,'[1]2025年已发货'!$G:$G,I4040,'[1]2025年已发货'!$H:$H,J4040)=0,"未发货",SUMIFS('[1]2025年已发货'!$E:$E,'[1]2025年已发货'!$F:$F,C4040,'[1]2025年已发货'!$C:$C,F4040,'[1]2025年已发货'!$G:$G,I4040,'[1]2025年已发货'!$H:$H,J4040))</f>
        <v>#VALUE!</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35</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e">
        <f>IF(SUMIFS('[1]2025年已发货'!$E:$E,'[1]2025年已发货'!$F:$F,C4041,'[1]2025年已发货'!$C:$C,F4041,'[1]2025年已发货'!$G:$G,I4041,'[1]2025年已发货'!$H:$H,J4041)=0,"未发货",SUMIFS('[1]2025年已发货'!$E:$E,'[1]2025年已发货'!$F:$F,C4041,'[1]2025年已发货'!$C:$C,F4041,'[1]2025年已发货'!$G:$G,I4041,'[1]2025年已发货'!$H:$H,J4041))</f>
        <v>#VALUE!</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35</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e">
        <f>IF(SUMIFS('[1]2025年已发货'!$E:$E,'[1]2025年已发货'!$F:$F,C4042,'[1]2025年已发货'!$C:$C,F4042,'[1]2025年已发货'!$G:$G,I4042,'[1]2025年已发货'!$H:$H,J4042)=0,"未发货",SUMIFS('[1]2025年已发货'!$E:$E,'[1]2025年已发货'!$F:$F,C4042,'[1]2025年已发货'!$C:$C,F4042,'[1]2025年已发货'!$G:$G,I4042,'[1]2025年已发货'!$H:$H,J4042))</f>
        <v>#VALUE!</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35</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e">
        <f>IF(SUMIFS('[1]2025年已发货'!$E:$E,'[1]2025年已发货'!$F:$F,C4043,'[1]2025年已发货'!$C:$C,F4043,'[1]2025年已发货'!$G:$G,I4043,'[1]2025年已发货'!$H:$H,J4043)=0,"未发货",SUMIFS('[1]2025年已发货'!$E:$E,'[1]2025年已发货'!$F:$F,C4043,'[1]2025年已发货'!$C:$C,F4043,'[1]2025年已发货'!$G:$G,I4043,'[1]2025年已发货'!$H:$H,J4043))</f>
        <v>#VALUE!</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35</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e">
        <f>IF(SUMIFS('[1]2025年已发货'!$E:$E,'[1]2025年已发货'!$F:$F,C4044,'[1]2025年已发货'!$C:$C,F4044,'[1]2025年已发货'!$G:$G,I4044,'[1]2025年已发货'!$H:$H,J4044)=0,"未发货",SUMIFS('[1]2025年已发货'!$E:$E,'[1]2025年已发货'!$F:$F,C4044,'[1]2025年已发货'!$C:$C,F4044,'[1]2025年已发货'!$G:$G,I4044,'[1]2025年已发货'!$H:$H,J4044))</f>
        <v>#VALUE!</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35</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e">
        <f>IF(SUMIFS('[1]2025年已发货'!$E:$E,'[1]2025年已发货'!$F:$F,C4045,'[1]2025年已发货'!$C:$C,F4045,'[1]2025年已发货'!$G:$G,I4045,'[1]2025年已发货'!$H:$H,J4045)=0,"未发货",SUMIFS('[1]2025年已发货'!$E:$E,'[1]2025年已发货'!$F:$F,C4045,'[1]2025年已发货'!$C:$C,F4045,'[1]2025年已发货'!$G:$G,I4045,'[1]2025年已发货'!$H:$H,J4045))</f>
        <v>#VALUE!</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35</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e">
        <f>IF(SUMIFS('[1]2025年已发货'!$E:$E,'[1]2025年已发货'!$F:$F,C4046,'[1]2025年已发货'!$C:$C,F4046,'[1]2025年已发货'!$G:$G,I4046,'[1]2025年已发货'!$H:$H,J4046)=0,"未发货",SUMIFS('[1]2025年已发货'!$E:$E,'[1]2025年已发货'!$F:$F,C4046,'[1]2025年已发货'!$C:$C,F4046,'[1]2025年已发货'!$G:$G,I4046,'[1]2025年已发货'!$H:$H,J4046))</f>
        <v>#VALUE!</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35</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e">
        <f>IF(SUMIFS('[1]2025年已发货'!$E:$E,'[1]2025年已发货'!$F:$F,C4047,'[1]2025年已发货'!$C:$C,F4047,'[1]2025年已发货'!$G:$G,I4047,'[1]2025年已发货'!$H:$H,J4047)=0,"未发货",SUMIFS('[1]2025年已发货'!$E:$E,'[1]2025年已发货'!$F:$F,C4047,'[1]2025年已发货'!$C:$C,F4047,'[1]2025年已发货'!$G:$G,I4047,'[1]2025年已发货'!$H:$H,J4047))</f>
        <v>#VALUE!</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35</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e">
        <f>IF(SUMIFS('[1]2025年已发货'!$E:$E,'[1]2025年已发货'!$F:$F,C4048,'[1]2025年已发货'!$C:$C,F4048,'[1]2025年已发货'!$G:$G,I4048,'[1]2025年已发货'!$H:$H,J4048)=0,"未发货",SUMIFS('[1]2025年已发货'!$E:$E,'[1]2025年已发货'!$F:$F,C4048,'[1]2025年已发货'!$C:$C,F4048,'[1]2025年已发货'!$G:$G,I4048,'[1]2025年已发货'!$H:$H,J4048))</f>
        <v>#VALUE!</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35</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e">
        <f>IF(SUMIFS('[1]2025年已发货'!$E:$E,'[1]2025年已发货'!$F:$F,C4049,'[1]2025年已发货'!$C:$C,F4049,'[1]2025年已发货'!$G:$G,I4049,'[1]2025年已发货'!$H:$H,J4049)=0,"未发货",SUMIFS('[1]2025年已发货'!$E:$E,'[1]2025年已发货'!$F:$F,C4049,'[1]2025年已发货'!$C:$C,F4049,'[1]2025年已发货'!$G:$G,I4049,'[1]2025年已发货'!$H:$H,J4049))</f>
        <v>#VALUE!</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35</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e">
        <f>IF(SUMIFS('[1]2025年已发货'!$E:$E,'[1]2025年已发货'!$F:$F,C4050,'[1]2025年已发货'!$C:$C,F4050,'[1]2025年已发货'!$G:$G,I4050,'[1]2025年已发货'!$H:$H,J4050)=0,"未发货",SUMIFS('[1]2025年已发货'!$E:$E,'[1]2025年已发货'!$F:$F,C4050,'[1]2025年已发货'!$C:$C,F4050,'[1]2025年已发货'!$G:$G,I4050,'[1]2025年已发货'!$H:$H,J4050))</f>
        <v>#VALUE!</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35</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e">
        <f>IF(SUMIFS('[1]2025年已发货'!$E:$E,'[1]2025年已发货'!$F:$F,C4051,'[1]2025年已发货'!$C:$C,F4051,'[1]2025年已发货'!$G:$G,I4051,'[1]2025年已发货'!$H:$H,J4051)=0,"未发货",SUMIFS('[1]2025年已发货'!$E:$E,'[1]2025年已发货'!$F:$F,C4051,'[1]2025年已发货'!$C:$C,F4051,'[1]2025年已发货'!$G:$G,I4051,'[1]2025年已发货'!$H:$H,J4051))</f>
        <v>#VALUE!</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35</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e">
        <f>IF(SUMIFS('[1]2025年已发货'!$E:$E,'[1]2025年已发货'!$F:$F,C4052,'[1]2025年已发货'!$C:$C,F4052,'[1]2025年已发货'!$G:$G,I4052,'[1]2025年已发货'!$H:$H,J4052)=0,"未发货",SUMIFS('[1]2025年已发货'!$E:$E,'[1]2025年已发货'!$F:$F,C4052,'[1]2025年已发货'!$C:$C,F4052,'[1]2025年已发货'!$G:$G,I4052,'[1]2025年已发货'!$H:$H,J4052))</f>
        <v>#VALUE!</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35</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t="e">
        <f>IF(SUMIFS('[1]2025年已发货'!$E:$E,'[1]2025年已发货'!$F:$F,C4053,'[1]2025年已发货'!$C:$C,F4053,'[1]2025年已发货'!$G:$G,I4053,'[1]2025年已发货'!$H:$H,J4053)=0,"未发货",SUMIFS('[1]2025年已发货'!$E:$E,'[1]2025年已发货'!$F:$F,C4053,'[1]2025年已发货'!$C:$C,F4053,'[1]2025年已发货'!$G:$G,I4053,'[1]2025年已发货'!$H:$H,J4053))</f>
        <v>#VALUE!</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t="e">
        <f>IF(SUMIFS('[1]2025年已发货'!$E:$E,'[1]2025年已发货'!$F:$F,C4054,'[1]2025年已发货'!$C:$C,F4054,'[1]2025年已发货'!$G:$G,I4054,'[1]2025年已发货'!$H:$H,J4054)=0,"未发货",SUMIFS('[1]2025年已发货'!$E:$E,'[1]2025年已发货'!$F:$F,C4054,'[1]2025年已发货'!$C:$C,F4054,'[1]2025年已发货'!$G:$G,I4054,'[1]2025年已发货'!$H:$H,J4054))</f>
        <v>#VALUE!</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t="e">
        <f>IF(SUMIFS('[1]2025年已发货'!$E:$E,'[1]2025年已发货'!$F:$F,C4055,'[1]2025年已发货'!$C:$C,F4055,'[1]2025年已发货'!$G:$G,I4055,'[1]2025年已发货'!$H:$H,J4055)=0,"未发货",SUMIFS('[1]2025年已发货'!$E:$E,'[1]2025年已发货'!$F:$F,C4055,'[1]2025年已发货'!$C:$C,F4055,'[1]2025年已发货'!$G:$G,I4055,'[1]2025年已发货'!$H:$H,J4055))</f>
        <v>#VALUE!</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t="e">
        <f>IF(SUMIFS('[1]2025年已发货'!$E:$E,'[1]2025年已发货'!$F:$F,C4056,'[1]2025年已发货'!$C:$C,F4056,'[1]2025年已发货'!$G:$G,I4056,'[1]2025年已发货'!$H:$H,J4056)=0,"未发货",SUMIFS('[1]2025年已发货'!$E:$E,'[1]2025年已发货'!$F:$F,C4056,'[1]2025年已发货'!$C:$C,F4056,'[1]2025年已发货'!$G:$G,I4056,'[1]2025年已发货'!$H:$H,J4056))</f>
        <v>#VALUE!</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e">
        <f>IF(SUMIFS('[1]2025年已发货'!$E:$E,'[1]2025年已发货'!$F:$F,C4057,'[1]2025年已发货'!$C:$C,F4057,'[1]2025年已发货'!$G:$G,I4057,'[1]2025年已发货'!$H:$H,J4057)=0,"未发货",SUMIFS('[1]2025年已发货'!$E:$E,'[1]2025年已发货'!$F:$F,C4057,'[1]2025年已发货'!$C:$C,F4057,'[1]2025年已发货'!$G:$G,I4057,'[1]2025年已发货'!$H:$H,J4057))</f>
        <v>#VALUE!</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e">
        <f>IF(SUMIFS('[1]2025年已发货'!$E:$E,'[1]2025年已发货'!$F:$F,C4058,'[1]2025年已发货'!$C:$C,F4058,'[1]2025年已发货'!$G:$G,I4058,'[1]2025年已发货'!$H:$H,J4058)=0,"未发货",SUMIFS('[1]2025年已发货'!$E:$E,'[1]2025年已发货'!$F:$F,C4058,'[1]2025年已发货'!$C:$C,F4058,'[1]2025年已发货'!$G:$G,I4058,'[1]2025年已发货'!$H:$H,J4058))</f>
        <v>#VALUE!</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t="e">
        <f>IF(SUMIFS('[1]2025年已发货'!$E:$E,'[1]2025年已发货'!$F:$F,C4059,'[1]2025年已发货'!$C:$C,F4059,'[1]2025年已发货'!$G:$G,I4059,'[1]2025年已发货'!$H:$H,J4059)=0,"未发货",SUMIFS('[1]2025年已发货'!$E:$E,'[1]2025年已发货'!$F:$F,C4059,'[1]2025年已发货'!$C:$C,F4059,'[1]2025年已发货'!$G:$G,I4059,'[1]2025年已发货'!$H:$H,J4059))</f>
        <v>#VALUE!</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t="e">
        <f>IF(SUMIFS('[1]2025年已发货'!$E:$E,'[1]2025年已发货'!$F:$F,C4060,'[1]2025年已发货'!$C:$C,F4060,'[1]2025年已发货'!$G:$G,I4060,'[1]2025年已发货'!$H:$H,J4060)=0,"未发货",SUMIFS('[1]2025年已发货'!$E:$E,'[1]2025年已发货'!$F:$F,C4060,'[1]2025年已发货'!$C:$C,F4060,'[1]2025年已发货'!$G:$G,I4060,'[1]2025年已发货'!$H:$H,J4060))</f>
        <v>#VALUE!</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t="e">
        <f>IF(SUMIFS('[1]2025年已发货'!$E:$E,'[1]2025年已发货'!$F:$F,C4061,'[1]2025年已发货'!$C:$C,F4061,'[1]2025年已发货'!$G:$G,I4061,'[1]2025年已发货'!$H:$H,J4061)=0,"未发货",SUMIFS('[1]2025年已发货'!$E:$E,'[1]2025年已发货'!$F:$F,C4061,'[1]2025年已发货'!$C:$C,F4061,'[1]2025年已发货'!$G:$G,I4061,'[1]2025年已发货'!$H:$H,J4061))</f>
        <v>#VALUE!</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t="e">
        <f>IF(SUMIFS('[1]2025年已发货'!$E:$E,'[1]2025年已发货'!$F:$F,C4062,'[1]2025年已发货'!$C:$C,F4062,'[1]2025年已发货'!$G:$G,I4062,'[1]2025年已发货'!$H:$H,J4062)=0,"未发货",SUMIFS('[1]2025年已发货'!$E:$E,'[1]2025年已发货'!$F:$F,C4062,'[1]2025年已发货'!$C:$C,F4062,'[1]2025年已发货'!$G:$G,I4062,'[1]2025年已发货'!$H:$H,J4062))</f>
        <v>#VALUE!</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t="e">
        <f>IF(SUMIFS('[1]2025年已发货'!$E:$E,'[1]2025年已发货'!$F:$F,C4063,'[1]2025年已发货'!$C:$C,F4063,'[1]2025年已发货'!$G:$G,I4063,'[1]2025年已发货'!$H:$H,J4063)=0,"未发货",SUMIFS('[1]2025年已发货'!$E:$E,'[1]2025年已发货'!$F:$F,C4063,'[1]2025年已发货'!$C:$C,F4063,'[1]2025年已发货'!$G:$G,I4063,'[1]2025年已发货'!$H:$H,J4063))</f>
        <v>#VALUE!</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t="e">
        <f>IF(SUMIFS('[1]2025年已发货'!$E:$E,'[1]2025年已发货'!$F:$F,C4064,'[1]2025年已发货'!$C:$C,F4064,'[1]2025年已发货'!$G:$G,I4064,'[1]2025年已发货'!$H:$H,J4064)=0,"未发货",SUMIFS('[1]2025年已发货'!$E:$E,'[1]2025年已发货'!$F:$F,C4064,'[1]2025年已发货'!$C:$C,F4064,'[1]2025年已发货'!$G:$G,I4064,'[1]2025年已发货'!$H:$H,J4064))</f>
        <v>#VALUE!</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e">
        <f>IF(SUMIFS('[1]2025年已发货'!$E:$E,'[1]2025年已发货'!$F:$F,C4065,'[1]2025年已发货'!$C:$C,F4065,'[1]2025年已发货'!$G:$G,I4065,'[1]2025年已发货'!$H:$H,J4065)=0,"未发货",SUMIFS('[1]2025年已发货'!$E:$E,'[1]2025年已发货'!$F:$F,C4065,'[1]2025年已发货'!$C:$C,F4065,'[1]2025年已发货'!$G:$G,I4065,'[1]2025年已发货'!$H:$H,J4065))</f>
        <v>#VALUE!</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e">
        <f>IF(SUMIFS('[1]2025年已发货'!$E:$E,'[1]2025年已发货'!$F:$F,C4066,'[1]2025年已发货'!$C:$C,F4066,'[1]2025年已发货'!$G:$G,I4066,'[1]2025年已发货'!$H:$H,J4066)=0,"未发货",SUMIFS('[1]2025年已发货'!$E:$E,'[1]2025年已发货'!$F:$F,C4066,'[1]2025年已发货'!$C:$C,F4066,'[1]2025年已发货'!$G:$G,I4066,'[1]2025年已发货'!$H:$H,J4066))</f>
        <v>#VALUE!</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t="e">
        <f>IF(SUMIFS('[1]2025年已发货'!$E:$E,'[1]2025年已发货'!$F:$F,C4067,'[1]2025年已发货'!$C:$C,F4067,'[1]2025年已发货'!$G:$G,I4067,'[1]2025年已发货'!$H:$H,J4067)=0,"未发货",SUMIFS('[1]2025年已发货'!$E:$E,'[1]2025年已发货'!$F:$F,C4067,'[1]2025年已发货'!$C:$C,F4067,'[1]2025年已发货'!$G:$G,I4067,'[1]2025年已发货'!$H:$H,J4067))</f>
        <v>#VALUE!</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35</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t="e">
        <f>IF(SUMIFS('[1]2025年已发货'!$E:$E,'[1]2025年已发货'!$F:$F,C4068,'[1]2025年已发货'!$C:$C,F4068,'[1]2025年已发货'!$G:$G,I4068,'[1]2025年已发货'!$H:$H,J4068)=0,"未发货",SUMIFS('[1]2025年已发货'!$E:$E,'[1]2025年已发货'!$F:$F,C4068,'[1]2025年已发货'!$C:$C,F4068,'[1]2025年已发货'!$G:$G,I4068,'[1]2025年已发货'!$H:$H,J4068))</f>
        <v>#VALUE!</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e">
        <f>IF(SUMIFS('[1]2025年已发货'!$E:$E,'[1]2025年已发货'!$F:$F,C4069,'[1]2025年已发货'!$C:$C,F4069,'[1]2025年已发货'!$G:$G,I4069,'[1]2025年已发货'!$H:$H,J4069)=0,"未发货",SUMIFS('[1]2025年已发货'!$E:$E,'[1]2025年已发货'!$F:$F,C4069,'[1]2025年已发货'!$C:$C,F4069,'[1]2025年已发货'!$G:$G,I4069,'[1]2025年已发货'!$H:$H,J4069))</f>
        <v>#VALUE!</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e">
        <f>IF(SUMIFS('[1]2025年已发货'!$E:$E,'[1]2025年已发货'!$F:$F,C4070,'[1]2025年已发货'!$C:$C,F4070,'[1]2025年已发货'!$G:$G,I4070,'[1]2025年已发货'!$H:$H,J4070)=0,"未发货",SUMIFS('[1]2025年已发货'!$E:$E,'[1]2025年已发货'!$F:$F,C4070,'[1]2025年已发货'!$C:$C,F4070,'[1]2025年已发货'!$G:$G,I4070,'[1]2025年已发货'!$H:$H,J4070))</f>
        <v>#VALUE!</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e">
        <f>IF(SUMIFS('[1]2025年已发货'!$E:$E,'[1]2025年已发货'!$F:$F,C4071,'[1]2025年已发货'!$C:$C,F4071,'[1]2025年已发货'!$G:$G,I4071,'[1]2025年已发货'!$H:$H,J4071)=0,"未发货",SUMIFS('[1]2025年已发货'!$E:$E,'[1]2025年已发货'!$F:$F,C4071,'[1]2025年已发货'!$C:$C,F4071,'[1]2025年已发货'!$G:$G,I4071,'[1]2025年已发货'!$H:$H,J4071))</f>
        <v>#VALUE!</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e">
        <f>IF(SUMIFS('[1]2025年已发货'!$E:$E,'[1]2025年已发货'!$F:$F,C4072,'[1]2025年已发货'!$C:$C,F4072,'[1]2025年已发货'!$G:$G,I4072,'[1]2025年已发货'!$H:$H,J4072)=0,"未发货",SUMIFS('[1]2025年已发货'!$E:$E,'[1]2025年已发货'!$F:$F,C4072,'[1]2025年已发货'!$C:$C,F4072,'[1]2025年已发货'!$G:$G,I4072,'[1]2025年已发货'!$H:$H,J4072))</f>
        <v>#VALUE!</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35</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t="e">
        <f>IF(SUMIFS('[1]2025年已发货'!$E:$E,'[1]2025年已发货'!$F:$F,C4073,'[1]2025年已发货'!$C:$C,F4073,'[1]2025年已发货'!$G:$G,I4073,'[1]2025年已发货'!$H:$H,J4073)=0,"未发货",SUMIFS('[1]2025年已发货'!$E:$E,'[1]2025年已发货'!$F:$F,C4073,'[1]2025年已发货'!$C:$C,F4073,'[1]2025年已发货'!$G:$G,I4073,'[1]2025年已发货'!$H:$H,J4073))</f>
        <v>#VALUE!</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35</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e">
        <f>IF(SUMIFS('[1]2025年已发货'!$E:$E,'[1]2025年已发货'!$F:$F,C4074,'[1]2025年已发货'!$C:$C,F4074,'[1]2025年已发货'!$G:$G,I4074,'[1]2025年已发货'!$H:$H,J4074)=0,"未发货",SUMIFS('[1]2025年已发货'!$E:$E,'[1]2025年已发货'!$F:$F,C4074,'[1]2025年已发货'!$C:$C,F4074,'[1]2025年已发货'!$G:$G,I4074,'[1]2025年已发货'!$H:$H,J4074))</f>
        <v>#VALUE!</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35</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t="e">
        <f>IF(SUMIFS('[1]2025年已发货'!$E:$E,'[1]2025年已发货'!$F:$F,C4075,'[1]2025年已发货'!$C:$C,F4075,'[1]2025年已发货'!$G:$G,I4075,'[1]2025年已发货'!$H:$H,J4075)=0,"未发货",SUMIFS('[1]2025年已发货'!$E:$E,'[1]2025年已发货'!$F:$F,C4075,'[1]2025年已发货'!$C:$C,F4075,'[1]2025年已发货'!$G:$G,I4075,'[1]2025年已发货'!$H:$H,J4075))</f>
        <v>#VALUE!</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35</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e">
        <f>IF(SUMIFS('[1]2025年已发货'!$E:$E,'[1]2025年已发货'!$F:$F,C4076,'[1]2025年已发货'!$C:$C,F4076,'[1]2025年已发货'!$G:$G,I4076,'[1]2025年已发货'!$H:$H,J4076)=0,"未发货",SUMIFS('[1]2025年已发货'!$E:$E,'[1]2025年已发货'!$F:$F,C4076,'[1]2025年已发货'!$C:$C,F4076,'[1]2025年已发货'!$G:$G,I4076,'[1]2025年已发货'!$H:$H,J4076))</f>
        <v>#VALUE!</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36</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t="e">
        <f>IF(SUMIFS('[1]2025年已发货'!$E:$E,'[1]2025年已发货'!$F:$F,C4077,'[1]2025年已发货'!$C:$C,F4077,'[1]2025年已发货'!$G:$G,I4077,'[1]2025年已发货'!$H:$H,J4077)=0,"未发货",SUMIFS('[1]2025年已发货'!$E:$E,'[1]2025年已发货'!$F:$F,C4077,'[1]2025年已发货'!$C:$C,F4077,'[1]2025年已发货'!$G:$G,I4077,'[1]2025年已发货'!$H:$H,J4077))</f>
        <v>#VALUE!</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36</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e">
        <f>IF(SUMIFS('[1]2025年已发货'!$E:$E,'[1]2025年已发货'!$F:$F,C4078,'[1]2025年已发货'!$C:$C,F4078,'[1]2025年已发货'!$G:$G,I4078,'[1]2025年已发货'!$H:$H,J4078)=0,"未发货",SUMIFS('[1]2025年已发货'!$E:$E,'[1]2025年已发货'!$F:$F,C4078,'[1]2025年已发货'!$C:$C,F4078,'[1]2025年已发货'!$G:$G,I4078,'[1]2025年已发货'!$H:$H,J4078))</f>
        <v>#VALUE!</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35</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t="e">
        <f>IF(SUMIFS('[1]2025年已发货'!$E:$E,'[1]2025年已发货'!$F:$F,C4079,'[1]2025年已发货'!$C:$C,F4079,'[1]2025年已发货'!$G:$G,I4079,'[1]2025年已发货'!$H:$H,J4079)=0,"未发货",SUMIFS('[1]2025年已发货'!$E:$E,'[1]2025年已发货'!$F:$F,C4079,'[1]2025年已发货'!$C:$C,F4079,'[1]2025年已发货'!$G:$G,I4079,'[1]2025年已发货'!$H:$H,J4079))</f>
        <v>#VALUE!</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35</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t="e">
        <f>IF(SUMIFS('[1]2025年已发货'!$E:$E,'[1]2025年已发货'!$F:$F,C4080,'[1]2025年已发货'!$C:$C,F4080,'[1]2025年已发货'!$G:$G,I4080,'[1]2025年已发货'!$H:$H,J4080)=0,"未发货",SUMIFS('[1]2025年已发货'!$E:$E,'[1]2025年已发货'!$F:$F,C4080,'[1]2025年已发货'!$C:$C,F4080,'[1]2025年已发货'!$G:$G,I4080,'[1]2025年已发货'!$H:$H,J4080))</f>
        <v>#VALUE!</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35</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t="e">
        <f>IF(SUMIFS('[1]2025年已发货'!$E:$E,'[1]2025年已发货'!$F:$F,C4081,'[1]2025年已发货'!$C:$C,F4081,'[1]2025年已发货'!$G:$G,I4081,'[1]2025年已发货'!$H:$H,J4081)=0,"未发货",SUMIFS('[1]2025年已发货'!$E:$E,'[1]2025年已发货'!$F:$F,C4081,'[1]2025年已发货'!$C:$C,F4081,'[1]2025年已发货'!$G:$G,I4081,'[1]2025年已发货'!$H:$H,J4081))</f>
        <v>#VALUE!</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35</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t="e">
        <f>IF(SUMIFS('[1]2025年已发货'!$E:$E,'[1]2025年已发货'!$F:$F,C4082,'[1]2025年已发货'!$C:$C,F4082,'[1]2025年已发货'!$G:$G,I4082,'[1]2025年已发货'!$H:$H,J4082)=0,"未发货",SUMIFS('[1]2025年已发货'!$E:$E,'[1]2025年已发货'!$F:$F,C4082,'[1]2025年已发货'!$C:$C,F4082,'[1]2025年已发货'!$G:$G,I4082,'[1]2025年已发货'!$H:$H,J4082))</f>
        <v>#VALUE!</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35</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t="e">
        <f>IF(SUMIFS('[1]2025年已发货'!$E:$E,'[1]2025年已发货'!$F:$F,C4083,'[1]2025年已发货'!$C:$C,F4083,'[1]2025年已发货'!$G:$G,I4083,'[1]2025年已发货'!$H:$H,J4083)=0,"未发货",SUMIFS('[1]2025年已发货'!$E:$E,'[1]2025年已发货'!$F:$F,C4083,'[1]2025年已发货'!$C:$C,F4083,'[1]2025年已发货'!$G:$G,I4083,'[1]2025年已发货'!$H:$H,J4083))</f>
        <v>#VALUE!</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35</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t="e">
        <f>IF(SUMIFS('[1]2025年已发货'!$E:$E,'[1]2025年已发货'!$F:$F,C4084,'[1]2025年已发货'!$C:$C,F4084,'[1]2025年已发货'!$G:$G,I4084,'[1]2025年已发货'!$H:$H,J4084)=0,"未发货",SUMIFS('[1]2025年已发货'!$E:$E,'[1]2025年已发货'!$F:$F,C4084,'[1]2025年已发货'!$C:$C,F4084,'[1]2025年已发货'!$G:$G,I4084,'[1]2025年已发货'!$H:$H,J4084))</f>
        <v>#VALUE!</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35</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t="e">
        <f>IF(SUMIFS('[1]2025年已发货'!$E:$E,'[1]2025年已发货'!$F:$F,C4085,'[1]2025年已发货'!$C:$C,F4085,'[1]2025年已发货'!$G:$G,I4085,'[1]2025年已发货'!$H:$H,J4085)=0,"未发货",SUMIFS('[1]2025年已发货'!$E:$E,'[1]2025年已发货'!$F:$F,C4085,'[1]2025年已发货'!$C:$C,F4085,'[1]2025年已发货'!$G:$G,I4085,'[1]2025年已发货'!$H:$H,J4085))</f>
        <v>#VALUE!</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35</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t="e">
        <f>IF(SUMIFS('[1]2025年已发货'!$E:$E,'[1]2025年已发货'!$F:$F,C4086,'[1]2025年已发货'!$C:$C,F4086,'[1]2025年已发货'!$G:$G,I4086,'[1]2025年已发货'!$H:$H,J4086)=0,"未发货",SUMIFS('[1]2025年已发货'!$E:$E,'[1]2025年已发货'!$F:$F,C4086,'[1]2025年已发货'!$C:$C,F4086,'[1]2025年已发货'!$G:$G,I4086,'[1]2025年已发货'!$H:$H,J4086))</f>
        <v>#VALUE!</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35</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t="e">
        <f>IF(SUMIFS('[1]2025年已发货'!$E:$E,'[1]2025年已发货'!$F:$F,C4087,'[1]2025年已发货'!$C:$C,F4087,'[1]2025年已发货'!$G:$G,I4087,'[1]2025年已发货'!$H:$H,J4087)=0,"未发货",SUMIFS('[1]2025年已发货'!$E:$E,'[1]2025年已发货'!$F:$F,C4087,'[1]2025年已发货'!$C:$C,F4087,'[1]2025年已发货'!$G:$G,I4087,'[1]2025年已发货'!$H:$H,J4087))</f>
        <v>#VALUE!</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35</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t="e">
        <f>IF(SUMIFS('[1]2025年已发货'!$E:$E,'[1]2025年已发货'!$F:$F,C4088,'[1]2025年已发货'!$C:$C,F4088,'[1]2025年已发货'!$G:$G,I4088,'[1]2025年已发货'!$H:$H,J4088)=0,"未发货",SUMIFS('[1]2025年已发货'!$E:$E,'[1]2025年已发货'!$F:$F,C4088,'[1]2025年已发货'!$C:$C,F4088,'[1]2025年已发货'!$G:$G,I4088,'[1]2025年已发货'!$H:$H,J4088))</f>
        <v>#VALUE!</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t="e">
        <f>IF(SUMIFS('[1]2025年已发货'!$E:$E,'[1]2025年已发货'!$F:$F,C4089,'[1]2025年已发货'!$C:$C,F4089,'[1]2025年已发货'!$G:$G,I4089,'[1]2025年已发货'!$H:$H,J4089)=0,"未发货",SUMIFS('[1]2025年已发货'!$E:$E,'[1]2025年已发货'!$F:$F,C4089,'[1]2025年已发货'!$C:$C,F4089,'[1]2025年已发货'!$G:$G,I4089,'[1]2025年已发货'!$H:$H,J4089))</f>
        <v>#VALUE!</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35</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t="e">
        <f>IF(SUMIFS('[1]2025年已发货'!$E:$E,'[1]2025年已发货'!$F:$F,C4090,'[1]2025年已发货'!$C:$C,F4090,'[1]2025年已发货'!$G:$G,I4090,'[1]2025年已发货'!$H:$H,J4090)=0,"未发货",SUMIFS('[1]2025年已发货'!$E:$E,'[1]2025年已发货'!$F:$F,C4090,'[1]2025年已发货'!$C:$C,F4090,'[1]2025年已发货'!$G:$G,I4090,'[1]2025年已发货'!$H:$H,J4090))</f>
        <v>#VALUE!</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35</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t="e">
        <f>IF(SUMIFS('[1]2025年已发货'!$E:$E,'[1]2025年已发货'!$F:$F,C4091,'[1]2025年已发货'!$C:$C,F4091,'[1]2025年已发货'!$G:$G,I4091,'[1]2025年已发货'!$H:$H,J4091)=0,"未发货",SUMIFS('[1]2025年已发货'!$E:$E,'[1]2025年已发货'!$F:$F,C4091,'[1]2025年已发货'!$C:$C,F4091,'[1]2025年已发货'!$G:$G,I4091,'[1]2025年已发货'!$H:$H,J4091))</f>
        <v>#VALUE!</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35</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t="e">
        <f>IF(SUMIFS('[1]2025年已发货'!$E:$E,'[1]2025年已发货'!$F:$F,C4092,'[1]2025年已发货'!$C:$C,F4092,'[1]2025年已发货'!$G:$G,I4092,'[1]2025年已发货'!$H:$H,J4092)=0,"未发货",SUMIFS('[1]2025年已发货'!$E:$E,'[1]2025年已发货'!$F:$F,C4092,'[1]2025年已发货'!$C:$C,F4092,'[1]2025年已发货'!$G:$G,I4092,'[1]2025年已发货'!$H:$H,J4092))</f>
        <v>#VALUE!</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35</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t="e">
        <f>IF(SUMIFS('[1]2025年已发货'!$E:$E,'[1]2025年已发货'!$F:$F,C4093,'[1]2025年已发货'!$C:$C,F4093,'[1]2025年已发货'!$G:$G,I4093,'[1]2025年已发货'!$H:$H,J4093)=0,"未发货",SUMIFS('[1]2025年已发货'!$E:$E,'[1]2025年已发货'!$F:$F,C4093,'[1]2025年已发货'!$C:$C,F4093,'[1]2025年已发货'!$G:$G,I4093,'[1]2025年已发货'!$H:$H,J4093))</f>
        <v>#VALUE!</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35</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t="e">
        <f>IF(SUMIFS('[1]2025年已发货'!$E:$E,'[1]2025年已发货'!$F:$F,C4094,'[1]2025年已发货'!$C:$C,F4094,'[1]2025年已发货'!$G:$G,I4094,'[1]2025年已发货'!$H:$H,J4094)=0,"未发货",SUMIFS('[1]2025年已发货'!$E:$E,'[1]2025年已发货'!$F:$F,C4094,'[1]2025年已发货'!$C:$C,F4094,'[1]2025年已发货'!$G:$G,I4094,'[1]2025年已发货'!$H:$H,J4094))</f>
        <v>#VALUE!</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35</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e">
        <f>IF(SUMIFS('[1]2025年已发货'!$E:$E,'[1]2025年已发货'!$F:$F,C4095,'[1]2025年已发货'!$C:$C,F4095,'[1]2025年已发货'!$G:$G,I4095,'[1]2025年已发货'!$H:$H,J4095)=0,"未发货",SUMIFS('[1]2025年已发货'!$E:$E,'[1]2025年已发货'!$F:$F,C4095,'[1]2025年已发货'!$C:$C,F4095,'[1]2025年已发货'!$G:$G,I4095,'[1]2025年已发货'!$H:$H,J4095))</f>
        <v>#VALUE!</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e">
        <f>IF(SUMIFS('[1]2025年已发货'!$E:$E,'[1]2025年已发货'!$F:$F,C4096,'[1]2025年已发货'!$C:$C,F4096,'[1]2025年已发货'!$G:$G,I4096,'[1]2025年已发货'!$H:$H,J4096)=0,"未发货",SUMIFS('[1]2025年已发货'!$E:$E,'[1]2025年已发货'!$F:$F,C4096,'[1]2025年已发货'!$C:$C,F4096,'[1]2025年已发货'!$G:$G,I4096,'[1]2025年已发货'!$H:$H,J4096))</f>
        <v>#VALUE!</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t="e">
        <f>IF(SUMIFS('[1]2025年已发货'!$E:$E,'[1]2025年已发货'!$F:$F,C4097,'[1]2025年已发货'!$C:$C,F4097,'[1]2025年已发货'!$G:$G,I4097,'[1]2025年已发货'!$H:$H,J4097)=0,"未发货",SUMIFS('[1]2025年已发货'!$E:$E,'[1]2025年已发货'!$F:$F,C4097,'[1]2025年已发货'!$C:$C,F4097,'[1]2025年已发货'!$G:$G,I4097,'[1]2025年已发货'!$H:$H,J4097))</f>
        <v>#VALUE!</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t="e">
        <f>IF(SUMIFS('[1]2025年已发货'!$E:$E,'[1]2025年已发货'!$F:$F,C4098,'[1]2025年已发货'!$C:$C,F4098,'[1]2025年已发货'!$G:$G,I4098,'[1]2025年已发货'!$H:$H,J4098)=0,"未发货",SUMIFS('[1]2025年已发货'!$E:$E,'[1]2025年已发货'!$F:$F,C4098,'[1]2025年已发货'!$C:$C,F4098,'[1]2025年已发货'!$G:$G,I4098,'[1]2025年已发货'!$H:$H,J4098))</f>
        <v>#VALUE!</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e">
        <f>IF(SUMIFS('[1]2025年已发货'!$E:$E,'[1]2025年已发货'!$F:$F,C4099,'[1]2025年已发货'!$C:$C,F4099,'[1]2025年已发货'!$G:$G,I4099,'[1]2025年已发货'!$H:$H,J4099)=0,"未发货",SUMIFS('[1]2025年已发货'!$E:$E,'[1]2025年已发货'!$F:$F,C4099,'[1]2025年已发货'!$C:$C,F4099,'[1]2025年已发货'!$G:$G,I4099,'[1]2025年已发货'!$H:$H,J4099))</f>
        <v>#VALUE!</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e">
        <f>IF(SUMIFS('[1]2025年已发货'!$E:$E,'[1]2025年已发货'!$F:$F,C4100,'[1]2025年已发货'!$C:$C,F4100,'[1]2025年已发货'!$G:$G,I4100,'[1]2025年已发货'!$H:$H,J4100)=0,"未发货",SUMIFS('[1]2025年已发货'!$E:$E,'[1]2025年已发货'!$F:$F,C4100,'[1]2025年已发货'!$C:$C,F4100,'[1]2025年已发货'!$G:$G,I4100,'[1]2025年已发货'!$H:$H,J4100))</f>
        <v>#VALUE!</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e">
        <f>IF(SUMIFS('[1]2025年已发货'!$E:$E,'[1]2025年已发货'!$F:$F,C4101,'[1]2025年已发货'!$C:$C,F4101,'[1]2025年已发货'!$G:$G,I4101,'[1]2025年已发货'!$H:$H,J4101)=0,"未发货",SUMIFS('[1]2025年已发货'!$E:$E,'[1]2025年已发货'!$F:$F,C4101,'[1]2025年已发货'!$C:$C,F4101,'[1]2025年已发货'!$G:$G,I4101,'[1]2025年已发货'!$H:$H,J4101))</f>
        <v>#VALUE!</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e">
        <f>IF(SUMIFS('[1]2025年已发货'!$E:$E,'[1]2025年已发货'!$F:$F,C4102,'[1]2025年已发货'!$C:$C,F4102,'[1]2025年已发货'!$G:$G,I4102,'[1]2025年已发货'!$H:$H,J4102)=0,"未发货",SUMIFS('[1]2025年已发货'!$E:$E,'[1]2025年已发货'!$F:$F,C4102,'[1]2025年已发货'!$C:$C,F4102,'[1]2025年已发货'!$G:$G,I4102,'[1]2025年已发货'!$H:$H,J4102))</f>
        <v>#VALUE!</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e">
        <f>IF(SUMIFS('[1]2025年已发货'!$E:$E,'[1]2025年已发货'!$F:$F,C4103,'[1]2025年已发货'!$C:$C,F4103,'[1]2025年已发货'!$G:$G,I4103,'[1]2025年已发货'!$H:$H,J4103)=0,"未发货",SUMIFS('[1]2025年已发货'!$E:$E,'[1]2025年已发货'!$F:$F,C4103,'[1]2025年已发货'!$C:$C,F4103,'[1]2025年已发货'!$G:$G,I4103,'[1]2025年已发货'!$H:$H,J4103))</f>
        <v>#VALUE!</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e">
        <f>IF(SUMIFS('[1]2025年已发货'!$E:$E,'[1]2025年已发货'!$F:$F,C4104,'[1]2025年已发货'!$C:$C,F4104,'[1]2025年已发货'!$G:$G,I4104,'[1]2025年已发货'!$H:$H,J4104)=0,"未发货",SUMIFS('[1]2025年已发货'!$E:$E,'[1]2025年已发货'!$F:$F,C4104,'[1]2025年已发货'!$C:$C,F4104,'[1]2025年已发货'!$G:$G,I4104,'[1]2025年已发货'!$H:$H,J4104))</f>
        <v>#VALUE!</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t="e">
        <f>IF(SUMIFS('[1]2025年已发货'!$E:$E,'[1]2025年已发货'!$F:$F,C4105,'[1]2025年已发货'!$C:$C,F4105,'[1]2025年已发货'!$G:$G,I4105,'[1]2025年已发货'!$H:$H,J4105)=0,"未发货",SUMIFS('[1]2025年已发货'!$E:$E,'[1]2025年已发货'!$F:$F,C4105,'[1]2025年已发货'!$C:$C,F4105,'[1]2025年已发货'!$G:$G,I4105,'[1]2025年已发货'!$H:$H,J4105))</f>
        <v>#VALUE!</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t="e">
        <f>IF(SUMIFS('[1]2025年已发货'!$E:$E,'[1]2025年已发货'!$F:$F,C4106,'[1]2025年已发货'!$C:$C,F4106,'[1]2025年已发货'!$G:$G,I4106,'[1]2025年已发货'!$H:$H,J4106)=0,"未发货",SUMIFS('[1]2025年已发货'!$E:$E,'[1]2025年已发货'!$F:$F,C4106,'[1]2025年已发货'!$C:$C,F4106,'[1]2025年已发货'!$G:$G,I4106,'[1]2025年已发货'!$H:$H,J4106))</f>
        <v>#VALUE!</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t="e">
        <f>IF(SUMIFS('[1]2025年已发货'!$E:$E,'[1]2025年已发货'!$F:$F,C4107,'[1]2025年已发货'!$C:$C,F4107,'[1]2025年已发货'!$G:$G,I4107,'[1]2025年已发货'!$H:$H,J4107)=0,"未发货",SUMIFS('[1]2025年已发货'!$E:$E,'[1]2025年已发货'!$F:$F,C4107,'[1]2025年已发货'!$C:$C,F4107,'[1]2025年已发货'!$G:$G,I4107,'[1]2025年已发货'!$H:$H,J4107))</f>
        <v>#VALUE!</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t="e">
        <f>IF(SUMIFS('[1]2025年已发货'!$E:$E,'[1]2025年已发货'!$F:$F,C4108,'[1]2025年已发货'!$C:$C,F4108,'[1]2025年已发货'!$G:$G,I4108,'[1]2025年已发货'!$H:$H,J4108)=0,"未发货",SUMIFS('[1]2025年已发货'!$E:$E,'[1]2025年已发货'!$F:$F,C4108,'[1]2025年已发货'!$C:$C,F4108,'[1]2025年已发货'!$G:$G,I4108,'[1]2025年已发货'!$H:$H,J4108))</f>
        <v>#VALUE!</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t="e">
        <f>IF(SUMIFS('[1]2025年已发货'!$E:$E,'[1]2025年已发货'!$F:$F,C4109,'[1]2025年已发货'!$C:$C,F4109,'[1]2025年已发货'!$G:$G,I4109,'[1]2025年已发货'!$H:$H,J4109)=0,"未发货",SUMIFS('[1]2025年已发货'!$E:$E,'[1]2025年已发货'!$F:$F,C4109,'[1]2025年已发货'!$C:$C,F4109,'[1]2025年已发货'!$G:$G,I4109,'[1]2025年已发货'!$H:$H,J4109))</f>
        <v>#VALUE!</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t="e">
        <f>IF(SUMIFS('[1]2025年已发货'!$E:$E,'[1]2025年已发货'!$F:$F,C4110,'[1]2025年已发货'!$C:$C,F4110,'[1]2025年已发货'!$G:$G,I4110,'[1]2025年已发货'!$H:$H,J4110)=0,"未发货",SUMIFS('[1]2025年已发货'!$E:$E,'[1]2025年已发货'!$F:$F,C4110,'[1]2025年已发货'!$C:$C,F4110,'[1]2025年已发货'!$G:$G,I4110,'[1]2025年已发货'!$H:$H,J4110))</f>
        <v>#VALUE!</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t="e">
        <f>IF(SUMIFS('[1]2025年已发货'!$E:$E,'[1]2025年已发货'!$F:$F,C4111,'[1]2025年已发货'!$C:$C,F4111,'[1]2025年已发货'!$G:$G,I4111,'[1]2025年已发货'!$H:$H,J4111)=0,"未发货",SUMIFS('[1]2025年已发货'!$E:$E,'[1]2025年已发货'!$F:$F,C4111,'[1]2025年已发货'!$C:$C,F4111,'[1]2025年已发货'!$G:$G,I4111,'[1]2025年已发货'!$H:$H,J4111))</f>
        <v>#VALUE!</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t="e">
        <f>IF(SUMIFS('[1]2025年已发货'!$E:$E,'[1]2025年已发货'!$F:$F,C4112,'[1]2025年已发货'!$C:$C,F4112,'[1]2025年已发货'!$G:$G,I4112,'[1]2025年已发货'!$H:$H,J4112)=0,"未发货",SUMIFS('[1]2025年已发货'!$E:$E,'[1]2025年已发货'!$F:$F,C4112,'[1]2025年已发货'!$C:$C,F4112,'[1]2025年已发货'!$G:$G,I4112,'[1]2025年已发货'!$H:$H,J4112))</f>
        <v>#VALUE!</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e">
        <f>IF(SUMIFS('[1]2025年已发货'!$E:$E,'[1]2025年已发货'!$F:$F,C4113,'[1]2025年已发货'!$C:$C,F4113,'[1]2025年已发货'!$G:$G,I4113,'[1]2025年已发货'!$H:$H,J4113)=0,"未发货",SUMIFS('[1]2025年已发货'!$E:$E,'[1]2025年已发货'!$F:$F,C4113,'[1]2025年已发货'!$C:$C,F4113,'[1]2025年已发货'!$G:$G,I4113,'[1]2025年已发货'!$H:$H,J4113))</f>
        <v>#VALUE!</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e">
        <f>IF(SUMIFS('[1]2025年已发货'!$E:$E,'[1]2025年已发货'!$F:$F,C4114,'[1]2025年已发货'!$C:$C,F4114,'[1]2025年已发货'!$G:$G,I4114,'[1]2025年已发货'!$H:$H,J4114)=0,"未发货",SUMIFS('[1]2025年已发货'!$E:$E,'[1]2025年已发货'!$F:$F,C4114,'[1]2025年已发货'!$C:$C,F4114,'[1]2025年已发货'!$G:$G,I4114,'[1]2025年已发货'!$H:$H,J4114))</f>
        <v>#VALUE!</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e">
        <f>IF(SUMIFS('[1]2025年已发货'!$E:$E,'[1]2025年已发货'!$F:$F,C4115,'[1]2025年已发货'!$C:$C,F4115,'[1]2025年已发货'!$G:$G,I4115,'[1]2025年已发货'!$H:$H,J4115)=0,"未发货",SUMIFS('[1]2025年已发货'!$E:$E,'[1]2025年已发货'!$F:$F,C4115,'[1]2025年已发货'!$C:$C,F4115,'[1]2025年已发货'!$G:$G,I4115,'[1]2025年已发货'!$H:$H,J4115))</f>
        <v>#VALUE!</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e">
        <f>IF(SUMIFS('[1]2025年已发货'!$E:$E,'[1]2025年已发货'!$F:$F,C4116,'[1]2025年已发货'!$C:$C,F4116,'[1]2025年已发货'!$G:$G,I4116,'[1]2025年已发货'!$H:$H,J4116)=0,"未发货",SUMIFS('[1]2025年已发货'!$E:$E,'[1]2025年已发货'!$F:$F,C4116,'[1]2025年已发货'!$C:$C,F4116,'[1]2025年已发货'!$G:$G,I4116,'[1]2025年已发货'!$H:$H,J4116))</f>
        <v>#VALUE!</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t="e">
        <f>IF(SUMIFS('[1]2025年已发货'!$E:$E,'[1]2025年已发货'!$F:$F,C4117,'[1]2025年已发货'!$C:$C,F4117,'[1]2025年已发货'!$G:$G,I4117,'[1]2025年已发货'!$H:$H,J4117)=0,"未发货",SUMIFS('[1]2025年已发货'!$E:$E,'[1]2025年已发货'!$F:$F,C4117,'[1]2025年已发货'!$C:$C,F4117,'[1]2025年已发货'!$G:$G,I4117,'[1]2025年已发货'!$H:$H,J4117))</f>
        <v>#VALUE!</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t="e">
        <f>IF(SUMIFS('[1]2025年已发货'!$E:$E,'[1]2025年已发货'!$F:$F,C4118,'[1]2025年已发货'!$C:$C,F4118,'[1]2025年已发货'!$G:$G,I4118,'[1]2025年已发货'!$H:$H,J4118)=0,"未发货",SUMIFS('[1]2025年已发货'!$E:$E,'[1]2025年已发货'!$F:$F,C4118,'[1]2025年已发货'!$C:$C,F4118,'[1]2025年已发货'!$G:$G,I4118,'[1]2025年已发货'!$H:$H,J4118))</f>
        <v>#VALUE!</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e">
        <f>IF(SUMIFS('[1]2025年已发货'!$E:$E,'[1]2025年已发货'!$F:$F,C4119,'[1]2025年已发货'!$C:$C,F4119,'[1]2025年已发货'!$G:$G,I4119,'[1]2025年已发货'!$H:$H,J4119)=0,"未发货",SUMIFS('[1]2025年已发货'!$E:$E,'[1]2025年已发货'!$F:$F,C4119,'[1]2025年已发货'!$C:$C,F4119,'[1]2025年已发货'!$G:$G,I4119,'[1]2025年已发货'!$H:$H,J4119))</f>
        <v>#VALUE!</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t="e">
        <f>IF(SUMIFS('[1]2025年已发货'!$E:$E,'[1]2025年已发货'!$F:$F,C4120,'[1]2025年已发货'!$C:$C,F4120,'[1]2025年已发货'!$G:$G,I4120,'[1]2025年已发货'!$H:$H,J4120)=0,"未发货",SUMIFS('[1]2025年已发货'!$E:$E,'[1]2025年已发货'!$F:$F,C4120,'[1]2025年已发货'!$C:$C,F4120,'[1]2025年已发货'!$G:$G,I4120,'[1]2025年已发货'!$H:$H,J4120))</f>
        <v>#VALUE!</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t="e">
        <f>IF(SUMIFS('[1]2025年已发货'!$E:$E,'[1]2025年已发货'!$F:$F,C4121,'[1]2025年已发货'!$C:$C,F4121,'[1]2025年已发货'!$G:$G,I4121,'[1]2025年已发货'!$H:$H,J4121)=0,"未发货",SUMIFS('[1]2025年已发货'!$E:$E,'[1]2025年已发货'!$F:$F,C4121,'[1]2025年已发货'!$C:$C,F4121,'[1]2025年已发货'!$G:$G,I4121,'[1]2025年已发货'!$H:$H,J4121))</f>
        <v>#VALUE!</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t="e">
        <f>IF(SUMIFS('[1]2025年已发货'!$E:$E,'[1]2025年已发货'!$F:$F,C4122,'[1]2025年已发货'!$C:$C,F4122,'[1]2025年已发货'!$G:$G,I4122,'[1]2025年已发货'!$H:$H,J4122)=0,"未发货",SUMIFS('[1]2025年已发货'!$E:$E,'[1]2025年已发货'!$F:$F,C4122,'[1]2025年已发货'!$C:$C,F4122,'[1]2025年已发货'!$G:$G,I4122,'[1]2025年已发货'!$H:$H,J4122))</f>
        <v>#VALUE!</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t="e">
        <f>IF(SUMIFS('[1]2025年已发货'!$E:$E,'[1]2025年已发货'!$F:$F,C4123,'[1]2025年已发货'!$C:$C,F4123,'[1]2025年已发货'!$G:$G,I4123,'[1]2025年已发货'!$H:$H,J4123)=0,"未发货",SUMIFS('[1]2025年已发货'!$E:$E,'[1]2025年已发货'!$F:$F,C4123,'[1]2025年已发货'!$C:$C,F4123,'[1]2025年已发货'!$G:$G,I4123,'[1]2025年已发货'!$H:$H,J4123))</f>
        <v>#VALUE!</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t="e">
        <f>IF(SUMIFS('[1]2025年已发货'!$E:$E,'[1]2025年已发货'!$F:$F,C4124,'[1]2025年已发货'!$C:$C,F4124,'[1]2025年已发货'!$G:$G,I4124,'[1]2025年已发货'!$H:$H,J4124)=0,"未发货",SUMIFS('[1]2025年已发货'!$E:$E,'[1]2025年已发货'!$F:$F,C4124,'[1]2025年已发货'!$C:$C,F4124,'[1]2025年已发货'!$G:$G,I4124,'[1]2025年已发货'!$H:$H,J4124))</f>
        <v>#VALUE!</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t="e">
        <f>IF(SUMIFS('[1]2025年已发货'!$E:$E,'[1]2025年已发货'!$F:$F,C4125,'[1]2025年已发货'!$C:$C,F4125,'[1]2025年已发货'!$G:$G,I4125,'[1]2025年已发货'!$H:$H,J4125)=0,"未发货",SUMIFS('[1]2025年已发货'!$E:$E,'[1]2025年已发货'!$F:$F,C4125,'[1]2025年已发货'!$C:$C,F4125,'[1]2025年已发货'!$G:$G,I4125,'[1]2025年已发货'!$H:$H,J4125))</f>
        <v>#VALUE!</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t="e">
        <f>IF(SUMIFS('[1]2025年已发货'!$E:$E,'[1]2025年已发货'!$F:$F,C4126,'[1]2025年已发货'!$C:$C,F4126,'[1]2025年已发货'!$G:$G,I4126,'[1]2025年已发货'!$H:$H,J4126)=0,"未发货",SUMIFS('[1]2025年已发货'!$E:$E,'[1]2025年已发货'!$F:$F,C4126,'[1]2025年已发货'!$C:$C,F4126,'[1]2025年已发货'!$G:$G,I4126,'[1]2025年已发货'!$H:$H,J4126))</f>
        <v>#VALUE!</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t="e">
        <f>IF(SUMIFS('[1]2025年已发货'!$E:$E,'[1]2025年已发货'!$F:$F,C4127,'[1]2025年已发货'!$C:$C,F4127,'[1]2025年已发货'!$G:$G,I4127,'[1]2025年已发货'!$H:$H,J4127)=0,"未发货",SUMIFS('[1]2025年已发货'!$E:$E,'[1]2025年已发货'!$F:$F,C4127,'[1]2025年已发货'!$C:$C,F4127,'[1]2025年已发货'!$G:$G,I4127,'[1]2025年已发货'!$H:$H,J4127))</f>
        <v>#VALUE!</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t="e">
        <f>IF(SUMIFS('[1]2025年已发货'!$E:$E,'[1]2025年已发货'!$F:$F,C4128,'[1]2025年已发货'!$C:$C,F4128,'[1]2025年已发货'!$G:$G,I4128,'[1]2025年已发货'!$H:$H,J4128)=0,"未发货",SUMIFS('[1]2025年已发货'!$E:$E,'[1]2025年已发货'!$F:$F,C4128,'[1]2025年已发货'!$C:$C,F4128,'[1]2025年已发货'!$G:$G,I4128,'[1]2025年已发货'!$H:$H,J4128))</f>
        <v>#VALUE!</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t="e">
        <f>IF(SUMIFS('[1]2025年已发货'!$E:$E,'[1]2025年已发货'!$F:$F,C4129,'[1]2025年已发货'!$C:$C,F4129,'[1]2025年已发货'!$G:$G,I4129,'[1]2025年已发货'!$H:$H,J4129)=0,"未发货",SUMIFS('[1]2025年已发货'!$E:$E,'[1]2025年已发货'!$F:$F,C4129,'[1]2025年已发货'!$C:$C,F4129,'[1]2025年已发货'!$G:$G,I4129,'[1]2025年已发货'!$H:$H,J4129))</f>
        <v>#VALUE!</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t="e">
        <f>IF(SUMIFS('[1]2025年已发货'!$E:$E,'[1]2025年已发货'!$F:$F,C4130,'[1]2025年已发货'!$C:$C,F4130,'[1]2025年已发货'!$G:$G,I4130,'[1]2025年已发货'!$H:$H,J4130)=0,"未发货",SUMIFS('[1]2025年已发货'!$E:$E,'[1]2025年已发货'!$F:$F,C4130,'[1]2025年已发货'!$C:$C,F4130,'[1]2025年已发货'!$G:$G,I4130,'[1]2025年已发货'!$H:$H,J4130))</f>
        <v>#VALUE!</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t="e">
        <f>IF(SUMIFS('[1]2025年已发货'!$E:$E,'[1]2025年已发货'!$F:$F,C4131,'[1]2025年已发货'!$C:$C,F4131,'[1]2025年已发货'!$G:$G,I4131,'[1]2025年已发货'!$H:$H,J4131)=0,"未发货",SUMIFS('[1]2025年已发货'!$E:$E,'[1]2025年已发货'!$F:$F,C4131,'[1]2025年已发货'!$C:$C,F4131,'[1]2025年已发货'!$G:$G,I4131,'[1]2025年已发货'!$H:$H,J4131))</f>
        <v>#VALUE!</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t="e">
        <f>IF(SUMIFS('[1]2025年已发货'!$E:$E,'[1]2025年已发货'!$F:$F,C4132,'[1]2025年已发货'!$C:$C,F4132,'[1]2025年已发货'!$G:$G,I4132,'[1]2025年已发货'!$H:$H,J4132)=0,"未发货",SUMIFS('[1]2025年已发货'!$E:$E,'[1]2025年已发货'!$F:$F,C4132,'[1]2025年已发货'!$C:$C,F4132,'[1]2025年已发货'!$G:$G,I4132,'[1]2025年已发货'!$H:$H,J4132))</f>
        <v>#VALUE!</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t="e">
        <f>IF(SUMIFS('[1]2025年已发货'!$E:$E,'[1]2025年已发货'!$F:$F,C4133,'[1]2025年已发货'!$C:$C,F4133,'[1]2025年已发货'!$G:$G,I4133,'[1]2025年已发货'!$H:$H,J4133)=0,"未发货",SUMIFS('[1]2025年已发货'!$E:$E,'[1]2025年已发货'!$F:$F,C4133,'[1]2025年已发货'!$C:$C,F4133,'[1]2025年已发货'!$G:$G,I4133,'[1]2025年已发货'!$H:$H,J4133))</f>
        <v>#VALUE!</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t="e">
        <f>IF(SUMIFS('[1]2025年已发货'!$E:$E,'[1]2025年已发货'!$F:$F,C4134,'[1]2025年已发货'!$C:$C,F4134,'[1]2025年已发货'!$G:$G,I4134,'[1]2025年已发货'!$H:$H,J4134)=0,"未发货",SUMIFS('[1]2025年已发货'!$E:$E,'[1]2025年已发货'!$F:$F,C4134,'[1]2025年已发货'!$C:$C,F4134,'[1]2025年已发货'!$G:$G,I4134,'[1]2025年已发货'!$H:$H,J4134))</f>
        <v>#VALUE!</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e">
        <f>IF(SUMIFS('[1]2025年已发货'!$E:$E,'[1]2025年已发货'!$F:$F,C4135,'[1]2025年已发货'!$C:$C,F4135,'[1]2025年已发货'!$G:$G,I4135,'[1]2025年已发货'!$H:$H,J4135)=0,"未发货",SUMIFS('[1]2025年已发货'!$E:$E,'[1]2025年已发货'!$F:$F,C4135,'[1]2025年已发货'!$C:$C,F4135,'[1]2025年已发货'!$G:$G,I4135,'[1]2025年已发货'!$H:$H,J4135))</f>
        <v>#VALUE!</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e">
        <f>IF(SUMIFS('[1]2025年已发货'!$E:$E,'[1]2025年已发货'!$F:$F,C4136,'[1]2025年已发货'!$C:$C,F4136,'[1]2025年已发货'!$G:$G,I4136,'[1]2025年已发货'!$H:$H,J4136)=0,"未发货",SUMIFS('[1]2025年已发货'!$E:$E,'[1]2025年已发货'!$F:$F,C4136,'[1]2025年已发货'!$C:$C,F4136,'[1]2025年已发货'!$G:$G,I4136,'[1]2025年已发货'!$H:$H,J4136))</f>
        <v>#VALUE!</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t="e">
        <f>IF(SUMIFS('[1]2025年已发货'!$E:$E,'[1]2025年已发货'!$F:$F,C4137,'[1]2025年已发货'!$C:$C,F4137,'[1]2025年已发货'!$G:$G,I4137,'[1]2025年已发货'!$H:$H,J4137)=0,"未发货",SUMIFS('[1]2025年已发货'!$E:$E,'[1]2025年已发货'!$F:$F,C4137,'[1]2025年已发货'!$C:$C,F4137,'[1]2025年已发货'!$G:$G,I4137,'[1]2025年已发货'!$H:$H,J4137))</f>
        <v>#VALUE!</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e">
        <f>IF(SUMIFS('[1]2025年已发货'!$E:$E,'[1]2025年已发货'!$F:$F,C4138,'[1]2025年已发货'!$C:$C,F4138,'[1]2025年已发货'!$G:$G,I4138,'[1]2025年已发货'!$H:$H,J4138)=0,"未发货",SUMIFS('[1]2025年已发货'!$E:$E,'[1]2025年已发货'!$F:$F,C4138,'[1]2025年已发货'!$C:$C,F4138,'[1]2025年已发货'!$G:$G,I4138,'[1]2025年已发货'!$H:$H,J4138))</f>
        <v>#VALUE!</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t="e">
        <f>IF(SUMIFS('[1]2025年已发货'!$E:$E,'[1]2025年已发货'!$F:$F,C4139,'[1]2025年已发货'!$C:$C,F4139,'[1]2025年已发货'!$G:$G,I4139,'[1]2025年已发货'!$H:$H,J4139)=0,"未发货",SUMIFS('[1]2025年已发货'!$E:$E,'[1]2025年已发货'!$F:$F,C4139,'[1]2025年已发货'!$C:$C,F4139,'[1]2025年已发货'!$G:$G,I4139,'[1]2025年已发货'!$H:$H,J4139))</f>
        <v>#VALUE!</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t="e">
        <f>IF(SUMIFS('[1]2025年已发货'!$E:$E,'[1]2025年已发货'!$F:$F,C4140,'[1]2025年已发货'!$C:$C,F4140,'[1]2025年已发货'!$G:$G,I4140,'[1]2025年已发货'!$H:$H,J4140)=0,"未发货",SUMIFS('[1]2025年已发货'!$E:$E,'[1]2025年已发货'!$F:$F,C4140,'[1]2025年已发货'!$C:$C,F4140,'[1]2025年已发货'!$G:$G,I4140,'[1]2025年已发货'!$H:$H,J4140))</f>
        <v>#VALUE!</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e">
        <f>IF(SUMIFS('[1]2025年已发货'!$E:$E,'[1]2025年已发货'!$F:$F,C4141,'[1]2025年已发货'!$C:$C,F4141,'[1]2025年已发货'!$G:$G,I4141,'[1]2025年已发货'!$H:$H,J4141)=0,"未发货",SUMIFS('[1]2025年已发货'!$E:$E,'[1]2025年已发货'!$F:$F,C4141,'[1]2025年已发货'!$C:$C,F4141,'[1]2025年已发货'!$G:$G,I4141,'[1]2025年已发货'!$H:$H,J4141))</f>
        <v>#VALUE!</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t="e">
        <f>IF(SUMIFS('[1]2025年已发货'!$E:$E,'[1]2025年已发货'!$F:$F,C4142,'[1]2025年已发货'!$C:$C,F4142,'[1]2025年已发货'!$G:$G,I4142,'[1]2025年已发货'!$H:$H,J4142)=0,"未发货",SUMIFS('[1]2025年已发货'!$E:$E,'[1]2025年已发货'!$F:$F,C4142,'[1]2025年已发货'!$C:$C,F4142,'[1]2025年已发货'!$G:$G,I4142,'[1]2025年已发货'!$H:$H,J4142))</f>
        <v>#VALUE!</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t="e">
        <f>IF(SUMIFS('[1]2025年已发货'!$E:$E,'[1]2025年已发货'!$F:$F,C4143,'[1]2025年已发货'!$C:$C,F4143,'[1]2025年已发货'!$G:$G,I4143,'[1]2025年已发货'!$H:$H,J4143)=0,"未发货",SUMIFS('[1]2025年已发货'!$E:$E,'[1]2025年已发货'!$F:$F,C4143,'[1]2025年已发货'!$C:$C,F4143,'[1]2025年已发货'!$G:$G,I4143,'[1]2025年已发货'!$H:$H,J4143))</f>
        <v>#VALUE!</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t="e">
        <f>IF(SUMIFS('[1]2025年已发货'!$E:$E,'[1]2025年已发货'!$F:$F,C4144,'[1]2025年已发货'!$C:$C,F4144,'[1]2025年已发货'!$G:$G,I4144,'[1]2025年已发货'!$H:$H,J4144)=0,"未发货",SUMIFS('[1]2025年已发货'!$E:$E,'[1]2025年已发货'!$F:$F,C4144,'[1]2025年已发货'!$C:$C,F4144,'[1]2025年已发货'!$G:$G,I4144,'[1]2025年已发货'!$H:$H,J4144))</f>
        <v>#VALUE!</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e">
        <f>IF(SUMIFS('[1]2025年已发货'!$E:$E,'[1]2025年已发货'!$F:$F,C4145,'[1]2025年已发货'!$C:$C,F4145,'[1]2025年已发货'!$G:$G,I4145,'[1]2025年已发货'!$H:$H,J4145)=0,"未发货",SUMIFS('[1]2025年已发货'!$E:$E,'[1]2025年已发货'!$F:$F,C4145,'[1]2025年已发货'!$C:$C,F4145,'[1]2025年已发货'!$G:$G,I4145,'[1]2025年已发货'!$H:$H,J4145))</f>
        <v>#VALUE!</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t="e">
        <f>IF(SUMIFS('[1]2025年已发货'!$E:$E,'[1]2025年已发货'!$F:$F,C4146,'[1]2025年已发货'!$C:$C,F4146,'[1]2025年已发货'!$G:$G,I4146,'[1]2025年已发货'!$H:$H,J4146)=0,"未发货",SUMIFS('[1]2025年已发货'!$E:$E,'[1]2025年已发货'!$F:$F,C4146,'[1]2025年已发货'!$C:$C,F4146,'[1]2025年已发货'!$G:$G,I4146,'[1]2025年已发货'!$H:$H,J4146))</f>
        <v>#VALUE!</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t="e">
        <f>IF(SUMIFS('[1]2025年已发货'!$E:$E,'[1]2025年已发货'!$F:$F,C4147,'[1]2025年已发货'!$C:$C,F4147,'[1]2025年已发货'!$G:$G,I4147,'[1]2025年已发货'!$H:$H,J4147)=0,"未发货",SUMIFS('[1]2025年已发货'!$E:$E,'[1]2025年已发货'!$F:$F,C4147,'[1]2025年已发货'!$C:$C,F4147,'[1]2025年已发货'!$G:$G,I4147,'[1]2025年已发货'!$H:$H,J4147))</f>
        <v>#VALUE!</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t="e">
        <f>IF(SUMIFS('[1]2025年已发货'!$E:$E,'[1]2025年已发货'!$F:$F,C4148,'[1]2025年已发货'!$C:$C,F4148,'[1]2025年已发货'!$G:$G,I4148,'[1]2025年已发货'!$H:$H,J4148)=0,"未发货",SUMIFS('[1]2025年已发货'!$E:$E,'[1]2025年已发货'!$F:$F,C4148,'[1]2025年已发货'!$C:$C,F4148,'[1]2025年已发货'!$G:$G,I4148,'[1]2025年已发货'!$H:$H,J4148))</f>
        <v>#VALUE!</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t="e">
        <f>IF(SUMIFS('[1]2025年已发货'!$E:$E,'[1]2025年已发货'!$F:$F,C4149,'[1]2025年已发货'!$C:$C,F4149,'[1]2025年已发货'!$G:$G,I4149,'[1]2025年已发货'!$H:$H,J4149)=0,"未发货",SUMIFS('[1]2025年已发货'!$E:$E,'[1]2025年已发货'!$F:$F,C4149,'[1]2025年已发货'!$C:$C,F4149,'[1]2025年已发货'!$G:$G,I4149,'[1]2025年已发货'!$H:$H,J4149))</f>
        <v>#VALUE!</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t="e">
        <f>IF(SUMIFS('[1]2025年已发货'!$E:$E,'[1]2025年已发货'!$F:$F,C4150,'[1]2025年已发货'!$C:$C,F4150,'[1]2025年已发货'!$G:$G,I4150,'[1]2025年已发货'!$H:$H,J4150)=0,"未发货",SUMIFS('[1]2025年已发货'!$E:$E,'[1]2025年已发货'!$F:$F,C4150,'[1]2025年已发货'!$C:$C,F4150,'[1]2025年已发货'!$G:$G,I4150,'[1]2025年已发货'!$H:$H,J4150))</f>
        <v>#VALUE!</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t="e">
        <f>IF(SUMIFS('[1]2025年已发货'!$E:$E,'[1]2025年已发货'!$F:$F,C4151,'[1]2025年已发货'!$C:$C,F4151,'[1]2025年已发货'!$G:$G,I4151,'[1]2025年已发货'!$H:$H,J4151)=0,"未发货",SUMIFS('[1]2025年已发货'!$E:$E,'[1]2025年已发货'!$F:$F,C4151,'[1]2025年已发货'!$C:$C,F4151,'[1]2025年已发货'!$G:$G,I4151,'[1]2025年已发货'!$H:$H,J4151))</f>
        <v>#VALUE!</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t="e">
        <f>IF(SUMIFS('[1]2025年已发货'!$E:$E,'[1]2025年已发货'!$F:$F,C4152,'[1]2025年已发货'!$C:$C,F4152,'[1]2025年已发货'!$G:$G,I4152,'[1]2025年已发货'!$H:$H,J4152)=0,"未发货",SUMIFS('[1]2025年已发货'!$E:$E,'[1]2025年已发货'!$F:$F,C4152,'[1]2025年已发货'!$C:$C,F4152,'[1]2025年已发货'!$G:$G,I4152,'[1]2025年已发货'!$H:$H,J4152))</f>
        <v>#VALUE!</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t="e">
        <f>IF(SUMIFS('[1]2025年已发货'!$E:$E,'[1]2025年已发货'!$F:$F,C4153,'[1]2025年已发货'!$C:$C,F4153,'[1]2025年已发货'!$G:$G,I4153,'[1]2025年已发货'!$H:$H,J4153)=0,"未发货",SUMIFS('[1]2025年已发货'!$E:$E,'[1]2025年已发货'!$F:$F,C4153,'[1]2025年已发货'!$C:$C,F4153,'[1]2025年已发货'!$G:$G,I4153,'[1]2025年已发货'!$H:$H,J4153))</f>
        <v>#VALUE!</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t="e">
        <f>IF(SUMIFS('[1]2025年已发货'!$E:$E,'[1]2025年已发货'!$F:$F,C4154,'[1]2025年已发货'!$C:$C,F4154,'[1]2025年已发货'!$G:$G,I4154,'[1]2025年已发货'!$H:$H,J4154)=0,"未发货",SUMIFS('[1]2025年已发货'!$E:$E,'[1]2025年已发货'!$F:$F,C4154,'[1]2025年已发货'!$C:$C,F4154,'[1]2025年已发货'!$G:$G,I4154,'[1]2025年已发货'!$H:$H,J4154))</f>
        <v>#VALUE!</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t="e">
        <f>IF(SUMIFS('[1]2025年已发货'!$E:$E,'[1]2025年已发货'!$F:$F,C4155,'[1]2025年已发货'!$C:$C,F4155,'[1]2025年已发货'!$G:$G,I4155,'[1]2025年已发货'!$H:$H,J4155)=0,"未发货",SUMIFS('[1]2025年已发货'!$E:$E,'[1]2025年已发货'!$F:$F,C4155,'[1]2025年已发货'!$C:$C,F4155,'[1]2025年已发货'!$G:$G,I4155,'[1]2025年已发货'!$H:$H,J4155))</f>
        <v>#VALUE!</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e">
        <f>IF(SUMIFS('[1]2025年已发货'!$E:$E,'[1]2025年已发货'!$F:$F,C4156,'[1]2025年已发货'!$C:$C,F4156,'[1]2025年已发货'!$G:$G,I4156,'[1]2025年已发货'!$H:$H,J4156)=0,"未发货",SUMIFS('[1]2025年已发货'!$E:$E,'[1]2025年已发货'!$F:$F,C4156,'[1]2025年已发货'!$C:$C,F4156,'[1]2025年已发货'!$G:$G,I4156,'[1]2025年已发货'!$H:$H,J4156))</f>
        <v>#VALUE!</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e">
        <f>IF(SUMIFS('[1]2025年已发货'!$E:$E,'[1]2025年已发货'!$F:$F,C4157,'[1]2025年已发货'!$C:$C,F4157,'[1]2025年已发货'!$G:$G,I4157,'[1]2025年已发货'!$H:$H,J4157)=0,"未发货",SUMIFS('[1]2025年已发货'!$E:$E,'[1]2025年已发货'!$F:$F,C4157,'[1]2025年已发货'!$C:$C,F4157,'[1]2025年已发货'!$G:$G,I4157,'[1]2025年已发货'!$H:$H,J4157))</f>
        <v>#VALUE!</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e">
        <f>IF(SUMIFS('[1]2025年已发货'!$E:$E,'[1]2025年已发货'!$F:$F,C4158,'[1]2025年已发货'!$C:$C,F4158,'[1]2025年已发货'!$G:$G,I4158,'[1]2025年已发货'!$H:$H,J4158)=0,"未发货",SUMIFS('[1]2025年已发货'!$E:$E,'[1]2025年已发货'!$F:$F,C4158,'[1]2025年已发货'!$C:$C,F4158,'[1]2025年已发货'!$G:$G,I4158,'[1]2025年已发货'!$H:$H,J4158))</f>
        <v>#VALUE!</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t="e">
        <f>IF(SUMIFS('[1]2025年已发货'!$E:$E,'[1]2025年已发货'!$F:$F,C4160,'[1]2025年已发货'!$C:$C,F4160,'[1]2025年已发货'!$G:$G,I4160,'[1]2025年已发货'!$H:$H,J4160)=0,"未发货",SUMIFS('[1]2025年已发货'!$E:$E,'[1]2025年已发货'!$F:$F,C4160,'[1]2025年已发货'!$C:$C,F4160,'[1]2025年已发货'!$G:$G,I4160,'[1]2025年已发货'!$H:$H,J4160))</f>
        <v>#VALUE!</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t="e">
        <f>IF(SUMIFS('[1]2025年已发货'!$E:$E,'[1]2025年已发货'!$F:$F,C4161,'[1]2025年已发货'!$C:$C,F4161,'[1]2025年已发货'!$G:$G,I4161,'[1]2025年已发货'!$H:$H,J4161)=0,"未发货",SUMIFS('[1]2025年已发货'!$E:$E,'[1]2025年已发货'!$F:$F,C4161,'[1]2025年已发货'!$C:$C,F4161,'[1]2025年已发货'!$G:$G,I4161,'[1]2025年已发货'!$H:$H,J4161))</f>
        <v>#VALUE!</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e">
        <f>IF(SUMIFS('[1]2025年已发货'!$E:$E,'[1]2025年已发货'!$F:$F,C4162,'[1]2025年已发货'!$C:$C,F4162,'[1]2025年已发货'!$G:$G,I4162,'[1]2025年已发货'!$H:$H,J4162)=0,"未发货",SUMIFS('[1]2025年已发货'!$E:$E,'[1]2025年已发货'!$F:$F,C4162,'[1]2025年已发货'!$C:$C,F4162,'[1]2025年已发货'!$G:$G,I4162,'[1]2025年已发货'!$H:$H,J4162))</f>
        <v>#VALUE!</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24</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e">
        <f>IF(SUMIFS('[1]2025年已发货'!$E:$E,'[1]2025年已发货'!$F:$F,C4163,'[1]2025年已发货'!$C:$C,F4163,'[1]2025年已发货'!$G:$G,I4163,'[1]2025年已发货'!$H:$H,J4163)=0,"未发货",SUMIFS('[1]2025年已发货'!$E:$E,'[1]2025年已发货'!$F:$F,C4163,'[1]2025年已发货'!$C:$C,F4163,'[1]2025年已发货'!$G:$G,I4163,'[1]2025年已发货'!$H:$H,J4163))</f>
        <v>#VALUE!</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24</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e">
        <f>IF(SUMIFS('[1]2025年已发货'!$E:$E,'[1]2025年已发货'!$F:$F,C4164,'[1]2025年已发货'!$C:$C,F4164,'[1]2025年已发货'!$G:$G,I4164,'[1]2025年已发货'!$H:$H,J4164)=0,"未发货",SUMIFS('[1]2025年已发货'!$E:$E,'[1]2025年已发货'!$F:$F,C4164,'[1]2025年已发货'!$C:$C,F4164,'[1]2025年已发货'!$G:$G,I4164,'[1]2025年已发货'!$H:$H,J4164))</f>
        <v>#VALUE!</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24</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e">
        <f>IF(SUMIFS('[1]2025年已发货'!$E:$E,'[1]2025年已发货'!$F:$F,C4165,'[1]2025年已发货'!$C:$C,F4165,'[1]2025年已发货'!$G:$G,I4165,'[1]2025年已发货'!$H:$H,J4165)=0,"未发货",SUMIFS('[1]2025年已发货'!$E:$E,'[1]2025年已发货'!$F:$F,C4165,'[1]2025年已发货'!$C:$C,F4165,'[1]2025年已发货'!$G:$G,I4165,'[1]2025年已发货'!$H:$H,J4165))</f>
        <v>#VALUE!</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24</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e">
        <f>IF(SUMIFS('[1]2025年已发货'!$E:$E,'[1]2025年已发货'!$F:$F,C4166,'[1]2025年已发货'!$C:$C,F4166,'[1]2025年已发货'!$G:$G,I4166,'[1]2025年已发货'!$H:$H,J4166)=0,"未发货",SUMIFS('[1]2025年已发货'!$E:$E,'[1]2025年已发货'!$F:$F,C4166,'[1]2025年已发货'!$C:$C,F4166,'[1]2025年已发货'!$G:$G,I4166,'[1]2025年已发货'!$H:$H,J4166))</f>
        <v>#VALUE!</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24</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e">
        <f>IF(SUMIFS('[1]2025年已发货'!$E:$E,'[1]2025年已发货'!$F:$F,C4167,'[1]2025年已发货'!$C:$C,F4167,'[1]2025年已发货'!$G:$G,I4167,'[1]2025年已发货'!$H:$H,J4167)=0,"未发货",SUMIFS('[1]2025年已发货'!$E:$E,'[1]2025年已发货'!$F:$F,C4167,'[1]2025年已发货'!$C:$C,F4167,'[1]2025年已发货'!$G:$G,I4167,'[1]2025年已发货'!$H:$H,J4167))</f>
        <v>#VALUE!</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24</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e">
        <f>IF(SUMIFS('[1]2025年已发货'!$E:$E,'[1]2025年已发货'!$F:$F,C4168,'[1]2025年已发货'!$C:$C,F4168,'[1]2025年已发货'!$G:$G,I4168,'[1]2025年已发货'!$H:$H,J4168)=0,"未发货",SUMIFS('[1]2025年已发货'!$E:$E,'[1]2025年已发货'!$F:$F,C4168,'[1]2025年已发货'!$C:$C,F4168,'[1]2025年已发货'!$G:$G,I4168,'[1]2025年已发货'!$H:$H,J4168))</f>
        <v>#VALUE!</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24</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t="e">
        <f>IF(SUMIFS('[1]2025年已发货'!$E:$E,'[1]2025年已发货'!$F:$F,C4169,'[1]2025年已发货'!$C:$C,F4169,'[1]2025年已发货'!$G:$G,I4169,'[1]2025年已发货'!$H:$H,J4169)=0,"未发货",SUMIFS('[1]2025年已发货'!$E:$E,'[1]2025年已发货'!$F:$F,C4169,'[1]2025年已发货'!$C:$C,F4169,'[1]2025年已发货'!$G:$G,I4169,'[1]2025年已发货'!$H:$H,J4169))</f>
        <v>#VALUE!</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e">
        <f>IF(SUMIFS('[1]2025年已发货'!$E:$E,'[1]2025年已发货'!$F:$F,C4170,'[1]2025年已发货'!$C:$C,F4170,'[1]2025年已发货'!$G:$G,I4170,'[1]2025年已发货'!$H:$H,J4170)=0,"未发货",SUMIFS('[1]2025年已发货'!$E:$E,'[1]2025年已发货'!$F:$F,C4170,'[1]2025年已发货'!$C:$C,F4170,'[1]2025年已发货'!$G:$G,I4170,'[1]2025年已发货'!$H:$H,J4170))</f>
        <v>#VALUE!</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e">
        <f>IF(SUMIFS('[1]2025年已发货'!$E:$E,'[1]2025年已发货'!$F:$F,C4172,'[1]2025年已发货'!$C:$C,F4172,'[1]2025年已发货'!$G:$G,I4172,'[1]2025年已发货'!$H:$H,J4172)=0,"未发货",SUMIFS('[1]2025年已发货'!$E:$E,'[1]2025年已发货'!$F:$F,C4172,'[1]2025年已发货'!$C:$C,F4172,'[1]2025年已发货'!$G:$G,I4172,'[1]2025年已发货'!$H:$H,J4172))</f>
        <v>#VALUE!</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22</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e">
        <f>IF(SUMIFS('[1]2025年已发货'!$E:$E,'[1]2025年已发货'!$F:$F,C4173,'[1]2025年已发货'!$C:$C,F4173,'[1]2025年已发货'!$G:$G,I4173,'[1]2025年已发货'!$H:$H,J4173)=0,"未发货",SUMIFS('[1]2025年已发货'!$E:$E,'[1]2025年已发货'!$F:$F,C4173,'[1]2025年已发货'!$C:$C,F4173,'[1]2025年已发货'!$G:$G,I4173,'[1]2025年已发货'!$H:$H,J4173))</f>
        <v>#VALUE!</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22</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e">
        <f>IF(SUMIFS('[1]2025年已发货'!$E:$E,'[1]2025年已发货'!$F:$F,C4174,'[1]2025年已发货'!$C:$C,F4174,'[1]2025年已发货'!$G:$G,I4174,'[1]2025年已发货'!$H:$H,J4174)=0,"未发货",SUMIFS('[1]2025年已发货'!$E:$E,'[1]2025年已发货'!$F:$F,C4174,'[1]2025年已发货'!$C:$C,F4174,'[1]2025年已发货'!$G:$G,I4174,'[1]2025年已发货'!$H:$H,J4174))</f>
        <v>#VALUE!</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22</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e">
        <f>IF(SUMIFS('[1]2025年已发货'!$E:$E,'[1]2025年已发货'!$F:$F,C4175,'[1]2025年已发货'!$C:$C,F4175,'[1]2025年已发货'!$G:$G,I4175,'[1]2025年已发货'!$H:$H,J4175)=0,"未发货",SUMIFS('[1]2025年已发货'!$E:$E,'[1]2025年已发货'!$F:$F,C4175,'[1]2025年已发货'!$C:$C,F4175,'[1]2025年已发货'!$G:$G,I4175,'[1]2025年已发货'!$H:$H,J4175))</f>
        <v>#VALUE!</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22</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e">
        <f>IF(SUMIFS('[1]2025年已发货'!$E:$E,'[1]2025年已发货'!$F:$F,C4176,'[1]2025年已发货'!$C:$C,F4176,'[1]2025年已发货'!$G:$G,I4176,'[1]2025年已发货'!$H:$H,J4176)=0,"未发货",SUMIFS('[1]2025年已发货'!$E:$E,'[1]2025年已发货'!$F:$F,C4176,'[1]2025年已发货'!$C:$C,F4176,'[1]2025年已发货'!$G:$G,I4176,'[1]2025年已发货'!$H:$H,J4176))</f>
        <v>#VALUE!</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22</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e">
        <f>IF(SUMIFS('[1]2025年已发货'!$E:$E,'[1]2025年已发货'!$F:$F,C4177,'[1]2025年已发货'!$C:$C,F4177,'[1]2025年已发货'!$G:$G,I4177,'[1]2025年已发货'!$H:$H,J4177)=0,"未发货",SUMIFS('[1]2025年已发货'!$E:$E,'[1]2025年已发货'!$F:$F,C4177,'[1]2025年已发货'!$C:$C,F4177,'[1]2025年已发货'!$G:$G,I4177,'[1]2025年已发货'!$H:$H,J4177))</f>
        <v>#VALUE!</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22</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e">
        <f>IF(SUMIFS('[1]2025年已发货'!$E:$E,'[1]2025年已发货'!$F:$F,C4178,'[1]2025年已发货'!$C:$C,F4178,'[1]2025年已发货'!$G:$G,I4178,'[1]2025年已发货'!$H:$H,J4178)=0,"未发货",SUMIFS('[1]2025年已发货'!$E:$E,'[1]2025年已发货'!$F:$F,C4178,'[1]2025年已发货'!$C:$C,F4178,'[1]2025年已发货'!$G:$G,I4178,'[1]2025年已发货'!$H:$H,J4178))</f>
        <v>#VALUE!</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22</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e">
        <f>IF(SUMIFS('[1]2025年已发货'!$E:$E,'[1]2025年已发货'!$F:$F,C4179,'[1]2025年已发货'!$C:$C,F4179,'[1]2025年已发货'!$G:$G,I4179,'[1]2025年已发货'!$H:$H,J4179)=0,"未发货",SUMIFS('[1]2025年已发货'!$E:$E,'[1]2025年已发货'!$F:$F,C4179,'[1]2025年已发货'!$C:$C,F4179,'[1]2025年已发货'!$G:$G,I4179,'[1]2025年已发货'!$H:$H,J4179))</f>
        <v>#VALUE!</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22</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e">
        <f>IF(SUMIFS('[1]2025年已发货'!$E:$E,'[1]2025年已发货'!$F:$F,C4180,'[1]2025年已发货'!$C:$C,F4180,'[1]2025年已发货'!$G:$G,I4180,'[1]2025年已发货'!$H:$H,J4180)=0,"未发货",SUMIFS('[1]2025年已发货'!$E:$E,'[1]2025年已发货'!$F:$F,C4180,'[1]2025年已发货'!$C:$C,F4180,'[1]2025年已发货'!$G:$G,I4180,'[1]2025年已发货'!$H:$H,J4180))</f>
        <v>#VALUE!</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22</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t="e">
        <f>IF(SUMIFS('[1]2025年已发货'!$E:$E,'[1]2025年已发货'!$F:$F,C4181,'[1]2025年已发货'!$C:$C,F4181,'[1]2025年已发货'!$G:$G,I4181,'[1]2025年已发货'!$H:$H,J4181)=0,"未发货",SUMIFS('[1]2025年已发货'!$E:$E,'[1]2025年已发货'!$F:$F,C4181,'[1]2025年已发货'!$C:$C,F4181,'[1]2025年已发货'!$G:$G,I4181,'[1]2025年已发货'!$H:$H,J4181))</f>
        <v>#VALUE!</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23</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t="e">
        <f>IF(SUMIFS('[1]2025年已发货'!$E:$E,'[1]2025年已发货'!$F:$F,C4182,'[1]2025年已发货'!$C:$C,F4182,'[1]2025年已发货'!$G:$G,I4182,'[1]2025年已发货'!$H:$H,J4182)=0,"未发货",SUMIFS('[1]2025年已发货'!$E:$E,'[1]2025年已发货'!$F:$F,C4182,'[1]2025年已发货'!$C:$C,F4182,'[1]2025年已发货'!$G:$G,I4182,'[1]2025年已发货'!$H:$H,J4182))</f>
        <v>#VALUE!</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23</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t="e">
        <f>IF(SUMIFS('[1]2025年已发货'!$E:$E,'[1]2025年已发货'!$F:$F,C4183,'[1]2025年已发货'!$C:$C,F4183,'[1]2025年已发货'!$G:$G,I4183,'[1]2025年已发货'!$H:$H,J4183)=0,"未发货",SUMIFS('[1]2025年已发货'!$E:$E,'[1]2025年已发货'!$F:$F,C4183,'[1]2025年已发货'!$C:$C,F4183,'[1]2025年已发货'!$G:$G,I4183,'[1]2025年已发货'!$H:$H,J4183))</f>
        <v>#VALUE!</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23</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t="e">
        <f>IF(SUMIFS('[1]2025年已发货'!$E:$E,'[1]2025年已发货'!$F:$F,C4184,'[1]2025年已发货'!$C:$C,F4184,'[1]2025年已发货'!$G:$G,I4184,'[1]2025年已发货'!$H:$H,J4184)=0,"未发货",SUMIFS('[1]2025年已发货'!$E:$E,'[1]2025年已发货'!$F:$F,C4184,'[1]2025年已发货'!$C:$C,F4184,'[1]2025年已发货'!$G:$G,I4184,'[1]2025年已发货'!$H:$H,J4184))</f>
        <v>#VALUE!</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23</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t="e">
        <f>IF(SUMIFS('[1]2025年已发货'!$E:$E,'[1]2025年已发货'!$F:$F,C4185,'[1]2025年已发货'!$C:$C,F4185,'[1]2025年已发货'!$G:$G,I4185,'[1]2025年已发货'!$H:$H,J4185)=0,"未发货",SUMIFS('[1]2025年已发货'!$E:$E,'[1]2025年已发货'!$F:$F,C4185,'[1]2025年已发货'!$C:$C,F4185,'[1]2025年已发货'!$G:$G,I4185,'[1]2025年已发货'!$H:$H,J4185))</f>
        <v>#VALUE!</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23</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e">
        <f>IF(SUMIFS('[1]2025年已发货'!$E:$E,'[1]2025年已发货'!$F:$F,C4186,'[1]2025年已发货'!$C:$C,F4186,'[1]2025年已发货'!$G:$G,I4186,'[1]2025年已发货'!$H:$H,J4186)=0,"未发货",SUMIFS('[1]2025年已发货'!$E:$E,'[1]2025年已发货'!$F:$F,C4186,'[1]2025年已发货'!$C:$C,F4186,'[1]2025年已发货'!$G:$G,I4186,'[1]2025年已发货'!$H:$H,J4186))</f>
        <v>#VALUE!</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23</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e">
        <f>IF(SUMIFS('[1]2025年已发货'!$E:$E,'[1]2025年已发货'!$F:$F,C4187,'[1]2025年已发货'!$C:$C,F4187,'[1]2025年已发货'!$G:$G,I4187,'[1]2025年已发货'!$H:$H,J4187)=0,"未发货",SUMIFS('[1]2025年已发货'!$E:$E,'[1]2025年已发货'!$F:$F,C4187,'[1]2025年已发货'!$C:$C,F4187,'[1]2025年已发货'!$G:$G,I4187,'[1]2025年已发货'!$H:$H,J4187))</f>
        <v>#VALUE!</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23</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e">
        <f>IF(SUMIFS('[1]2025年已发货'!$E:$E,'[1]2025年已发货'!$F:$F,C4188,'[1]2025年已发货'!$C:$C,F4188,'[1]2025年已发货'!$G:$G,I4188,'[1]2025年已发货'!$H:$H,J4188)=0,"未发货",SUMIFS('[1]2025年已发货'!$E:$E,'[1]2025年已发货'!$F:$F,C4188,'[1]2025年已发货'!$C:$C,F4188,'[1]2025年已发货'!$G:$G,I4188,'[1]2025年已发货'!$H:$H,J4188))</f>
        <v>#VALUE!</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23</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e">
        <f>IF(SUMIFS('[1]2025年已发货'!$E:$E,'[1]2025年已发货'!$F:$F,C4189,'[1]2025年已发货'!$C:$C,F4189,'[1]2025年已发货'!$G:$G,I4189,'[1]2025年已发货'!$H:$H,J4189)=0,"未发货",SUMIFS('[1]2025年已发货'!$E:$E,'[1]2025年已发货'!$F:$F,C4189,'[1]2025年已发货'!$C:$C,F4189,'[1]2025年已发货'!$G:$G,I4189,'[1]2025年已发货'!$H:$H,J4189))</f>
        <v>#VALUE!</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23</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e">
        <f>IF(SUMIFS('[1]2025年已发货'!$E:$E,'[1]2025年已发货'!$F:$F,C4190,'[1]2025年已发货'!$C:$C,F4190,'[1]2025年已发货'!$G:$G,I4190,'[1]2025年已发货'!$H:$H,J4190)=0,"未发货",SUMIFS('[1]2025年已发货'!$E:$E,'[1]2025年已发货'!$F:$F,C4190,'[1]2025年已发货'!$C:$C,F4190,'[1]2025年已发货'!$G:$G,I4190,'[1]2025年已发货'!$H:$H,J4190))</f>
        <v>#VALUE!</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23</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e">
        <f>IF(SUMIFS('[1]2025年已发货'!$E:$E,'[1]2025年已发货'!$F:$F,C4191,'[1]2025年已发货'!$C:$C,F4191,'[1]2025年已发货'!$G:$G,I4191,'[1]2025年已发货'!$H:$H,J4191)=0,"未发货",SUMIFS('[1]2025年已发货'!$E:$E,'[1]2025年已发货'!$F:$F,C4191,'[1]2025年已发货'!$C:$C,F4191,'[1]2025年已发货'!$G:$G,I4191,'[1]2025年已发货'!$H:$H,J4191))</f>
        <v>#VALUE!</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23</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e">
        <f>IF(SUMIFS('[1]2025年已发货'!$E:$E,'[1]2025年已发货'!$F:$F,C4192,'[1]2025年已发货'!$C:$C,F4192,'[1]2025年已发货'!$G:$G,I4192,'[1]2025年已发货'!$H:$H,J4192)=0,"未发货",SUMIFS('[1]2025年已发货'!$E:$E,'[1]2025年已发货'!$F:$F,C4192,'[1]2025年已发货'!$C:$C,F4192,'[1]2025年已发货'!$G:$G,I4192,'[1]2025年已发货'!$H:$H,J4192))</f>
        <v>#VALUE!</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23</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e">
        <f>IF(SUMIFS('[1]2025年已发货'!$E:$E,'[1]2025年已发货'!$F:$F,C4193,'[1]2025年已发货'!$C:$C,F4193,'[1]2025年已发货'!$G:$G,I4193,'[1]2025年已发货'!$H:$H,J4193)=0,"未发货",SUMIFS('[1]2025年已发货'!$E:$E,'[1]2025年已发货'!$F:$F,C4193,'[1]2025年已发货'!$C:$C,F4193,'[1]2025年已发货'!$G:$G,I4193,'[1]2025年已发货'!$H:$H,J4193))</f>
        <v>#VALUE!</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23</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e">
        <f>IF(SUMIFS('[1]2025年已发货'!$E:$E,'[1]2025年已发货'!$F:$F,C4194,'[1]2025年已发货'!$C:$C,F4194,'[1]2025年已发货'!$G:$G,I4194,'[1]2025年已发货'!$H:$H,J4194)=0,"未发货",SUMIFS('[1]2025年已发货'!$E:$E,'[1]2025年已发货'!$F:$F,C4194,'[1]2025年已发货'!$C:$C,F4194,'[1]2025年已发货'!$G:$G,I4194,'[1]2025年已发货'!$H:$H,J4194))</f>
        <v>#VALUE!</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23</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e">
        <f>IF(SUMIFS('[1]2025年已发货'!$E:$E,'[1]2025年已发货'!$F:$F,C4195,'[1]2025年已发货'!$C:$C,F4195,'[1]2025年已发货'!$G:$G,I4195,'[1]2025年已发货'!$H:$H,J4195)=0,"未发货",SUMIFS('[1]2025年已发货'!$E:$E,'[1]2025年已发货'!$F:$F,C4195,'[1]2025年已发货'!$C:$C,F4195,'[1]2025年已发货'!$G:$G,I4195,'[1]2025年已发货'!$H:$H,J4195))</f>
        <v>#VALUE!</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23</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e">
        <f>IF(SUMIFS('[1]2025年已发货'!$E:$E,'[1]2025年已发货'!$F:$F,C4196,'[1]2025年已发货'!$C:$C,F4196,'[1]2025年已发货'!$G:$G,I4196,'[1]2025年已发货'!$H:$H,J4196)=0,"未发货",SUMIFS('[1]2025年已发货'!$E:$E,'[1]2025年已发货'!$F:$F,C4196,'[1]2025年已发货'!$C:$C,F4196,'[1]2025年已发货'!$G:$G,I4196,'[1]2025年已发货'!$H:$H,J4196))</f>
        <v>#VALUE!</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23</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e">
        <f>IF(SUMIFS('[1]2025年已发货'!$E:$E,'[1]2025年已发货'!$F:$F,C4197,'[1]2025年已发货'!$C:$C,F4197,'[1]2025年已发货'!$G:$G,I4197,'[1]2025年已发货'!$H:$H,J4197)=0,"未发货",SUMIFS('[1]2025年已发货'!$E:$E,'[1]2025年已发货'!$F:$F,C4197,'[1]2025年已发货'!$C:$C,F4197,'[1]2025年已发货'!$G:$G,I4197,'[1]2025年已发货'!$H:$H,J4197))</f>
        <v>#VALUE!</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23</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e">
        <f>IF(SUMIFS('[1]2025年已发货'!$E:$E,'[1]2025年已发货'!$F:$F,C4198,'[1]2025年已发货'!$C:$C,F4198,'[1]2025年已发货'!$G:$G,I4198,'[1]2025年已发货'!$H:$H,J4198)=0,"未发货",SUMIFS('[1]2025年已发货'!$E:$E,'[1]2025年已发货'!$F:$F,C4198,'[1]2025年已发货'!$C:$C,F4198,'[1]2025年已发货'!$G:$G,I4198,'[1]2025年已发货'!$H:$H,J4198))</f>
        <v>#VALUE!</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23</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e">
        <f>IF(SUMIFS('[1]2025年已发货'!$E:$E,'[1]2025年已发货'!$F:$F,C4199,'[1]2025年已发货'!$C:$C,F4199,'[1]2025年已发货'!$G:$G,I4199,'[1]2025年已发货'!$H:$H,J4199)=0,"未发货",SUMIFS('[1]2025年已发货'!$E:$E,'[1]2025年已发货'!$F:$F,C4199,'[1]2025年已发货'!$C:$C,F4199,'[1]2025年已发货'!$G:$G,I4199,'[1]2025年已发货'!$H:$H,J4199))</f>
        <v>#VALUE!</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23</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e">
        <f>IF(SUMIFS('[1]2025年已发货'!$E:$E,'[1]2025年已发货'!$F:$F,C4200,'[1]2025年已发货'!$C:$C,F4200,'[1]2025年已发货'!$G:$G,I4200,'[1]2025年已发货'!$H:$H,J4200)=0,"未发货",SUMIFS('[1]2025年已发货'!$E:$E,'[1]2025年已发货'!$F:$F,C4200,'[1]2025年已发货'!$C:$C,F4200,'[1]2025年已发货'!$G:$G,I4200,'[1]2025年已发货'!$H:$H,J4200))</f>
        <v>#VALUE!</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23</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e">
        <f>IF(SUMIFS('[1]2025年已发货'!$E:$E,'[1]2025年已发货'!$F:$F,C4201,'[1]2025年已发货'!$C:$C,F4201,'[1]2025年已发货'!$G:$G,I4201,'[1]2025年已发货'!$H:$H,J4201)=0,"未发货",SUMIFS('[1]2025年已发货'!$E:$E,'[1]2025年已发货'!$F:$F,C4201,'[1]2025年已发货'!$C:$C,F4201,'[1]2025年已发货'!$G:$G,I4201,'[1]2025年已发货'!$H:$H,J4201))</f>
        <v>#VALUE!</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23</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e">
        <f>IF(SUMIFS('[1]2025年已发货'!$E:$E,'[1]2025年已发货'!$F:$F,C4202,'[1]2025年已发货'!$C:$C,F4202,'[1]2025年已发货'!$G:$G,I4202,'[1]2025年已发货'!$H:$H,J4202)=0,"未发货",SUMIFS('[1]2025年已发货'!$E:$E,'[1]2025年已发货'!$F:$F,C4202,'[1]2025年已发货'!$C:$C,F4202,'[1]2025年已发货'!$G:$G,I4202,'[1]2025年已发货'!$H:$H,J4202))</f>
        <v>#VALUE!</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23</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e">
        <f>IF(SUMIFS('[1]2025年已发货'!$E:$E,'[1]2025年已发货'!$F:$F,C4203,'[1]2025年已发货'!$C:$C,F4203,'[1]2025年已发货'!$G:$G,I4203,'[1]2025年已发货'!$H:$H,J4203)=0,"未发货",SUMIFS('[1]2025年已发货'!$E:$E,'[1]2025年已发货'!$F:$F,C4203,'[1]2025年已发货'!$C:$C,F4203,'[1]2025年已发货'!$G:$G,I4203,'[1]2025年已发货'!$H:$H,J4203))</f>
        <v>#VALUE!</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23</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e">
        <f>IF(SUMIFS('[1]2025年已发货'!$E:$E,'[1]2025年已发货'!$F:$F,C4204,'[1]2025年已发货'!$C:$C,F4204,'[1]2025年已发货'!$G:$G,I4204,'[1]2025年已发货'!$H:$H,J4204)=0,"未发货",SUMIFS('[1]2025年已发货'!$E:$E,'[1]2025年已发货'!$F:$F,C4204,'[1]2025年已发货'!$C:$C,F4204,'[1]2025年已发货'!$G:$G,I4204,'[1]2025年已发货'!$H:$H,J4204))</f>
        <v>#VALUE!</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23</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e">
        <f>IF(SUMIFS('[1]2025年已发货'!$E:$E,'[1]2025年已发货'!$F:$F,C4205,'[1]2025年已发货'!$C:$C,F4205,'[1]2025年已发货'!$G:$G,I4205,'[1]2025年已发货'!$H:$H,J4205)=0,"未发货",SUMIFS('[1]2025年已发货'!$E:$E,'[1]2025年已发货'!$F:$F,C4205,'[1]2025年已发货'!$C:$C,F4205,'[1]2025年已发货'!$G:$G,I4205,'[1]2025年已发货'!$H:$H,J4205))</f>
        <v>#VALUE!</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23</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e">
        <f>IF(SUMIFS('[1]2025年已发货'!$E:$E,'[1]2025年已发货'!$F:$F,C4206,'[1]2025年已发货'!$C:$C,F4206,'[1]2025年已发货'!$G:$G,I4206,'[1]2025年已发货'!$H:$H,J4206)=0,"未发货",SUMIFS('[1]2025年已发货'!$E:$E,'[1]2025年已发货'!$F:$F,C4206,'[1]2025年已发货'!$C:$C,F4206,'[1]2025年已发货'!$G:$G,I4206,'[1]2025年已发货'!$H:$H,J4206))</f>
        <v>#VALUE!</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23</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e">
        <f>IF(SUMIFS('[1]2025年已发货'!$E:$E,'[1]2025年已发货'!$F:$F,C4207,'[1]2025年已发货'!$C:$C,F4207,'[1]2025年已发货'!$G:$G,I4207,'[1]2025年已发货'!$H:$H,J4207)=0,"未发货",SUMIFS('[1]2025年已发货'!$E:$E,'[1]2025年已发货'!$F:$F,C4207,'[1]2025年已发货'!$C:$C,F4207,'[1]2025年已发货'!$G:$G,I4207,'[1]2025年已发货'!$H:$H,J4207))</f>
        <v>#VALUE!</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23</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e">
        <f>IF(SUMIFS('[1]2025年已发货'!$E:$E,'[1]2025年已发货'!$F:$F,C4208,'[1]2025年已发货'!$C:$C,F4208,'[1]2025年已发货'!$G:$G,I4208,'[1]2025年已发货'!$H:$H,J4208)=0,"未发货",SUMIFS('[1]2025年已发货'!$E:$E,'[1]2025年已发货'!$F:$F,C4208,'[1]2025年已发货'!$C:$C,F4208,'[1]2025年已发货'!$G:$G,I4208,'[1]2025年已发货'!$H:$H,J4208))</f>
        <v>#VALUE!</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23</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e">
        <f>IF(SUMIFS('[1]2025年已发货'!$E:$E,'[1]2025年已发货'!$F:$F,C4209,'[1]2025年已发货'!$C:$C,F4209,'[1]2025年已发货'!$G:$G,I4209,'[1]2025年已发货'!$H:$H,J4209)=0,"未发货",SUMIFS('[1]2025年已发货'!$E:$E,'[1]2025年已发货'!$F:$F,C4209,'[1]2025年已发货'!$C:$C,F4209,'[1]2025年已发货'!$G:$G,I4209,'[1]2025年已发货'!$H:$H,J4209))</f>
        <v>#VALUE!</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23</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e">
        <f>IF(SUMIFS('[1]2025年已发货'!$E:$E,'[1]2025年已发货'!$F:$F,C4210,'[1]2025年已发货'!$C:$C,F4210,'[1]2025年已发货'!$G:$G,I4210,'[1]2025年已发货'!$H:$H,J4210)=0,"未发货",SUMIFS('[1]2025年已发货'!$E:$E,'[1]2025年已发货'!$F:$F,C4210,'[1]2025年已发货'!$C:$C,F4210,'[1]2025年已发货'!$G:$G,I4210,'[1]2025年已发货'!$H:$H,J4210))</f>
        <v>#VALUE!</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23</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e">
        <f>IF(SUMIFS('[1]2025年已发货'!$E:$E,'[1]2025年已发货'!$F:$F,C4211,'[1]2025年已发货'!$C:$C,F4211,'[1]2025年已发货'!$G:$G,I4211,'[1]2025年已发货'!$H:$H,J4211)=0,"未发货",SUMIFS('[1]2025年已发货'!$E:$E,'[1]2025年已发货'!$F:$F,C4211,'[1]2025年已发货'!$C:$C,F4211,'[1]2025年已发货'!$G:$G,I4211,'[1]2025年已发货'!$H:$H,J4211))</f>
        <v>#VALUE!</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23</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e">
        <f>IF(SUMIFS('[1]2025年已发货'!$E:$E,'[1]2025年已发货'!$F:$F,C4212,'[1]2025年已发货'!$C:$C,F4212,'[1]2025年已发货'!$G:$G,I4212,'[1]2025年已发货'!$H:$H,J4212)=0,"未发货",SUMIFS('[1]2025年已发货'!$E:$E,'[1]2025年已发货'!$F:$F,C4212,'[1]2025年已发货'!$C:$C,F4212,'[1]2025年已发货'!$G:$G,I4212,'[1]2025年已发货'!$H:$H,J4212))</f>
        <v>#VALUE!</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23</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e">
        <f>IF(SUMIFS('[1]2025年已发货'!$E:$E,'[1]2025年已发货'!$F:$F,C4213,'[1]2025年已发货'!$C:$C,F4213,'[1]2025年已发货'!$G:$G,I4213,'[1]2025年已发货'!$H:$H,J4213)=0,"未发货",SUMIFS('[1]2025年已发货'!$E:$E,'[1]2025年已发货'!$F:$F,C4213,'[1]2025年已发货'!$C:$C,F4213,'[1]2025年已发货'!$G:$G,I4213,'[1]2025年已发货'!$H:$H,J4213))</f>
        <v>#VALUE!</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23</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e">
        <f>IF(SUMIFS('[1]2025年已发货'!$E:$E,'[1]2025年已发货'!$F:$F,C4214,'[1]2025年已发货'!$C:$C,F4214,'[1]2025年已发货'!$G:$G,I4214,'[1]2025年已发货'!$H:$H,J4214)=0,"未发货",SUMIFS('[1]2025年已发货'!$E:$E,'[1]2025年已发货'!$F:$F,C4214,'[1]2025年已发货'!$C:$C,F4214,'[1]2025年已发货'!$G:$G,I4214,'[1]2025年已发货'!$H:$H,J4214))</f>
        <v>#VALUE!</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23</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e">
        <f>IF(SUMIFS('[1]2025年已发货'!$E:$E,'[1]2025年已发货'!$F:$F,C4215,'[1]2025年已发货'!$C:$C,F4215,'[1]2025年已发货'!$G:$G,I4215,'[1]2025年已发货'!$H:$H,J4215)=0,"未发货",SUMIFS('[1]2025年已发货'!$E:$E,'[1]2025年已发货'!$F:$F,C4215,'[1]2025年已发货'!$C:$C,F4215,'[1]2025年已发货'!$G:$G,I4215,'[1]2025年已发货'!$H:$H,J4215))</f>
        <v>#VALUE!</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23</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e">
        <f>IF(SUMIFS('[1]2025年已发货'!$E:$E,'[1]2025年已发货'!$F:$F,C4216,'[1]2025年已发货'!$C:$C,F4216,'[1]2025年已发货'!$G:$G,I4216,'[1]2025年已发货'!$H:$H,J4216)=0,"未发货",SUMIFS('[1]2025年已发货'!$E:$E,'[1]2025年已发货'!$F:$F,C4216,'[1]2025年已发货'!$C:$C,F4216,'[1]2025年已发货'!$G:$G,I4216,'[1]2025年已发货'!$H:$H,J4216))</f>
        <v>#VALUE!</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23</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e">
        <f>IF(SUMIFS('[1]2025年已发货'!$E:$E,'[1]2025年已发货'!$F:$F,C4217,'[1]2025年已发货'!$C:$C,F4217,'[1]2025年已发货'!$G:$G,I4217,'[1]2025年已发货'!$H:$H,J4217)=0,"未发货",SUMIFS('[1]2025年已发货'!$E:$E,'[1]2025年已发货'!$F:$F,C4217,'[1]2025年已发货'!$C:$C,F4217,'[1]2025年已发货'!$G:$G,I4217,'[1]2025年已发货'!$H:$H,J4217))</f>
        <v>#VALUE!</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23</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e">
        <f>IF(SUMIFS('[1]2025年已发货'!$E:$E,'[1]2025年已发货'!$F:$F,C4218,'[1]2025年已发货'!$C:$C,F4218,'[1]2025年已发货'!$G:$G,I4218,'[1]2025年已发货'!$H:$H,J4218)=0,"未发货",SUMIFS('[1]2025年已发货'!$E:$E,'[1]2025年已发货'!$F:$F,C4218,'[1]2025年已发货'!$C:$C,F4218,'[1]2025年已发货'!$G:$G,I4218,'[1]2025年已发货'!$H:$H,J4218))</f>
        <v>#VALUE!</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23</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e">
        <f>IF(SUMIFS('[1]2025年已发货'!$E:$E,'[1]2025年已发货'!$F:$F,C4219,'[1]2025年已发货'!$C:$C,F4219,'[1]2025年已发货'!$G:$G,I4219,'[1]2025年已发货'!$H:$H,J4219)=0,"未发货",SUMIFS('[1]2025年已发货'!$E:$E,'[1]2025年已发货'!$F:$F,C4219,'[1]2025年已发货'!$C:$C,F4219,'[1]2025年已发货'!$G:$G,I4219,'[1]2025年已发货'!$H:$H,J4219))</f>
        <v>#VALUE!</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23</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t="e">
        <f>IF(SUMIFS('[1]2025年已发货'!$E:$E,'[1]2025年已发货'!$F:$F,C4220,'[1]2025年已发货'!$C:$C,F4220,'[1]2025年已发货'!$G:$G,I4220,'[1]2025年已发货'!$H:$H,J4220)=0,"未发货",SUMIFS('[1]2025年已发货'!$E:$E,'[1]2025年已发货'!$F:$F,C4220,'[1]2025年已发货'!$C:$C,F4220,'[1]2025年已发货'!$G:$G,I4220,'[1]2025年已发货'!$H:$H,J4220))</f>
        <v>#VALUE!</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23</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t="e">
        <f>IF(SUMIFS('[1]2025年已发货'!$E:$E,'[1]2025年已发货'!$F:$F,C4221,'[1]2025年已发货'!$C:$C,F4221,'[1]2025年已发货'!$G:$G,I4221,'[1]2025年已发货'!$H:$H,J4221)=0,"未发货",SUMIFS('[1]2025年已发货'!$E:$E,'[1]2025年已发货'!$F:$F,C4221,'[1]2025年已发货'!$C:$C,F4221,'[1]2025年已发货'!$G:$G,I4221,'[1]2025年已发货'!$H:$H,J4221))</f>
        <v>#VALUE!</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23</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e">
        <f>IF(SUMIFS('[1]2025年已发货'!$E:$E,'[1]2025年已发货'!$F:$F,C4222,'[1]2025年已发货'!$C:$C,F4222,'[1]2025年已发货'!$G:$G,I4222,'[1]2025年已发货'!$H:$H,J4222)=0,"未发货",SUMIFS('[1]2025年已发货'!$E:$E,'[1]2025年已发货'!$F:$F,C4222,'[1]2025年已发货'!$C:$C,F4222,'[1]2025年已发货'!$G:$G,I4222,'[1]2025年已发货'!$H:$H,J4222))</f>
        <v>#VALUE!</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23</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e">
        <f>IF(SUMIFS('[1]2025年已发货'!$E:$E,'[1]2025年已发货'!$F:$F,C4223,'[1]2025年已发货'!$C:$C,F4223,'[1]2025年已发货'!$G:$G,I4223,'[1]2025年已发货'!$H:$H,J4223)=0,"未发货",SUMIFS('[1]2025年已发货'!$E:$E,'[1]2025年已发货'!$F:$F,C4223,'[1]2025年已发货'!$C:$C,F4223,'[1]2025年已发货'!$G:$G,I4223,'[1]2025年已发货'!$H:$H,J4223))</f>
        <v>#VALUE!</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23</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e">
        <f>IF(SUMIFS('[1]2025年已发货'!$E:$E,'[1]2025年已发货'!$F:$F,C4224,'[1]2025年已发货'!$C:$C,F4224,'[1]2025年已发货'!$G:$G,I4224,'[1]2025年已发货'!$H:$H,J4224)=0,"未发货",SUMIFS('[1]2025年已发货'!$E:$E,'[1]2025年已发货'!$F:$F,C4224,'[1]2025年已发货'!$C:$C,F4224,'[1]2025年已发货'!$G:$G,I4224,'[1]2025年已发货'!$H:$H,J4224))</f>
        <v>#VALUE!</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23</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t="e">
        <f>IF(SUMIFS('[1]2025年已发货'!$E:$E,'[1]2025年已发货'!$F:$F,C4225,'[1]2025年已发货'!$C:$C,F4225,'[1]2025年已发货'!$G:$G,I4225,'[1]2025年已发货'!$H:$H,J4225)=0,"未发货",SUMIFS('[1]2025年已发货'!$E:$E,'[1]2025年已发货'!$F:$F,C4225,'[1]2025年已发货'!$C:$C,F4225,'[1]2025年已发货'!$G:$G,I4225,'[1]2025年已发货'!$H:$H,J4225))</f>
        <v>#VALUE!</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23</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t="e">
        <f>IF(SUMIFS('[1]2025年已发货'!$E:$E,'[1]2025年已发货'!$F:$F,C4226,'[1]2025年已发货'!$C:$C,F4226,'[1]2025年已发货'!$G:$G,I4226,'[1]2025年已发货'!$H:$H,J4226)=0,"未发货",SUMIFS('[1]2025年已发货'!$E:$E,'[1]2025年已发货'!$F:$F,C4226,'[1]2025年已发货'!$C:$C,F4226,'[1]2025年已发货'!$G:$G,I4226,'[1]2025年已发货'!$H:$H,J4226))</f>
        <v>#VALUE!</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23</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t="e">
        <f>IF(SUMIFS('[1]2025年已发货'!$E:$E,'[1]2025年已发货'!$F:$F,C4227,'[1]2025年已发货'!$C:$C,F4227,'[1]2025年已发货'!$G:$G,I4227,'[1]2025年已发货'!$H:$H,J4227)=0,"未发货",SUMIFS('[1]2025年已发货'!$E:$E,'[1]2025年已发货'!$F:$F,C4227,'[1]2025年已发货'!$C:$C,F4227,'[1]2025年已发货'!$G:$G,I4227,'[1]2025年已发货'!$H:$H,J4227))</f>
        <v>#VALUE!</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23</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e">
        <f>IF(SUMIFS('[1]2025年已发货'!$E:$E,'[1]2025年已发货'!$F:$F,C4228,'[1]2025年已发货'!$C:$C,F4228,'[1]2025年已发货'!$G:$G,I4228,'[1]2025年已发货'!$H:$H,J4228)=0,"未发货",SUMIFS('[1]2025年已发货'!$E:$E,'[1]2025年已发货'!$F:$F,C4228,'[1]2025年已发货'!$C:$C,F4228,'[1]2025年已发货'!$G:$G,I4228,'[1]2025年已发货'!$H:$H,J4228))</f>
        <v>#VALUE!</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23</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e">
        <f>IF(SUMIFS('[1]2025年已发货'!$E:$E,'[1]2025年已发货'!$F:$F,C4229,'[1]2025年已发货'!$C:$C,F4229,'[1]2025年已发货'!$G:$G,I4229,'[1]2025年已发货'!$H:$H,J4229)=0,"未发货",SUMIFS('[1]2025年已发货'!$E:$E,'[1]2025年已发货'!$F:$F,C4229,'[1]2025年已发货'!$C:$C,F4229,'[1]2025年已发货'!$G:$G,I4229,'[1]2025年已发货'!$H:$H,J4229))</f>
        <v>#VALUE!</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23</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e">
        <f>IF(SUMIFS('[1]2025年已发货'!$E:$E,'[1]2025年已发货'!$F:$F,C4230,'[1]2025年已发货'!$C:$C,F4230,'[1]2025年已发货'!$G:$G,I4230,'[1]2025年已发货'!$H:$H,J4230)=0,"未发货",SUMIFS('[1]2025年已发货'!$E:$E,'[1]2025年已发货'!$F:$F,C4230,'[1]2025年已发货'!$C:$C,F4230,'[1]2025年已发货'!$G:$G,I4230,'[1]2025年已发货'!$H:$H,J4230))</f>
        <v>#VALUE!</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23</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e">
        <f>IF(SUMIFS('[1]2025年已发货'!$E:$E,'[1]2025年已发货'!$F:$F,C4231,'[1]2025年已发货'!$C:$C,F4231,'[1]2025年已发货'!$G:$G,I4231,'[1]2025年已发货'!$H:$H,J4231)=0,"未发货",SUMIFS('[1]2025年已发货'!$E:$E,'[1]2025年已发货'!$F:$F,C4231,'[1]2025年已发货'!$C:$C,F4231,'[1]2025年已发货'!$G:$G,I4231,'[1]2025年已发货'!$H:$H,J4231))</f>
        <v>#VALUE!</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23</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e">
        <f>IF(SUMIFS('[1]2025年已发货'!$E:$E,'[1]2025年已发货'!$F:$F,C4232,'[1]2025年已发货'!$C:$C,F4232,'[1]2025年已发货'!$G:$G,I4232,'[1]2025年已发货'!$H:$H,J4232)=0,"未发货",SUMIFS('[1]2025年已发货'!$E:$E,'[1]2025年已发货'!$F:$F,C4232,'[1]2025年已发货'!$C:$C,F4232,'[1]2025年已发货'!$G:$G,I4232,'[1]2025年已发货'!$H:$H,J4232))</f>
        <v>#VALUE!</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23</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e">
        <f>IF(SUMIFS('[1]2025年已发货'!$E:$E,'[1]2025年已发货'!$F:$F,C4233,'[1]2025年已发货'!$C:$C,F4233,'[1]2025年已发货'!$G:$G,I4233,'[1]2025年已发货'!$H:$H,J4233)=0,"未发货",SUMIFS('[1]2025年已发货'!$E:$E,'[1]2025年已发货'!$F:$F,C4233,'[1]2025年已发货'!$C:$C,F4233,'[1]2025年已发货'!$G:$G,I4233,'[1]2025年已发货'!$H:$H,J4233))</f>
        <v>#VALUE!</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23</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e">
        <f>IF(SUMIFS('[1]2025年已发货'!$E:$E,'[1]2025年已发货'!$F:$F,C4234,'[1]2025年已发货'!$C:$C,F4234,'[1]2025年已发货'!$G:$G,I4234,'[1]2025年已发货'!$H:$H,J4234)=0,"未发货",SUMIFS('[1]2025年已发货'!$E:$E,'[1]2025年已发货'!$F:$F,C4234,'[1]2025年已发货'!$C:$C,F4234,'[1]2025年已发货'!$G:$G,I4234,'[1]2025年已发货'!$H:$H,J4234))</f>
        <v>#VALUE!</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e">
        <f>IF(SUMIFS('[1]2025年已发货'!$E:$E,'[1]2025年已发货'!$F:$F,C4235,'[1]2025年已发货'!$C:$C,F4235,'[1]2025年已发货'!$G:$G,I4235,'[1]2025年已发货'!$H:$H,J4235)=0,"未发货",SUMIFS('[1]2025年已发货'!$E:$E,'[1]2025年已发货'!$F:$F,C4235,'[1]2025年已发货'!$C:$C,F4235,'[1]2025年已发货'!$G:$G,I4235,'[1]2025年已发货'!$H:$H,J4235))</f>
        <v>#VALUE!</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e">
        <f>IF(SUMIFS('[1]2025年已发货'!$E:$E,'[1]2025年已发货'!$F:$F,C4236,'[1]2025年已发货'!$C:$C,F4236,'[1]2025年已发货'!$G:$G,I4236,'[1]2025年已发货'!$H:$H,J4236)=0,"未发货",SUMIFS('[1]2025年已发货'!$E:$E,'[1]2025年已发货'!$F:$F,C4236,'[1]2025年已发货'!$C:$C,F4236,'[1]2025年已发货'!$G:$G,I4236,'[1]2025年已发货'!$H:$H,J4236))</f>
        <v>#VALUE!</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e">
        <f>IF(SUMIFS('[1]2025年已发货'!$E:$E,'[1]2025年已发货'!$F:$F,C4237,'[1]2025年已发货'!$C:$C,F4237,'[1]2025年已发货'!$G:$G,I4237,'[1]2025年已发货'!$H:$H,J4237)=0,"未发货",SUMIFS('[1]2025年已发货'!$E:$E,'[1]2025年已发货'!$F:$F,C4237,'[1]2025年已发货'!$C:$C,F4237,'[1]2025年已发货'!$G:$G,I4237,'[1]2025年已发货'!$H:$H,J4237))</f>
        <v>#VALUE!</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e">
        <f>IF(SUMIFS('[1]2025年已发货'!$E:$E,'[1]2025年已发货'!$F:$F,C4238,'[1]2025年已发货'!$C:$C,F4238,'[1]2025年已发货'!$G:$G,I4238,'[1]2025年已发货'!$H:$H,J4238)=0,"未发货",SUMIFS('[1]2025年已发货'!$E:$E,'[1]2025年已发货'!$F:$F,C4238,'[1]2025年已发货'!$C:$C,F4238,'[1]2025年已发货'!$G:$G,I4238,'[1]2025年已发货'!$H:$H,J4238))</f>
        <v>#VALUE!</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e">
        <f>IF(SUMIFS('[1]2025年已发货'!$E:$E,'[1]2025年已发货'!$F:$F,C4239,'[1]2025年已发货'!$C:$C,F4239,'[1]2025年已发货'!$G:$G,I4239,'[1]2025年已发货'!$H:$H,J4239)=0,"未发货",SUMIFS('[1]2025年已发货'!$E:$E,'[1]2025年已发货'!$F:$F,C4239,'[1]2025年已发货'!$C:$C,F4239,'[1]2025年已发货'!$G:$G,I4239,'[1]2025年已发货'!$H:$H,J4239))</f>
        <v>#VALUE!</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e">
        <f>IF(SUMIFS('[1]2025年已发货'!$E:$E,'[1]2025年已发货'!$F:$F,C4240,'[1]2025年已发货'!$C:$C,F4240,'[1]2025年已发货'!$G:$G,I4240,'[1]2025年已发货'!$H:$H,J4240)=0,"未发货",SUMIFS('[1]2025年已发货'!$E:$E,'[1]2025年已发货'!$F:$F,C4240,'[1]2025年已发货'!$C:$C,F4240,'[1]2025年已发货'!$G:$G,I4240,'[1]2025年已发货'!$H:$H,J4240))</f>
        <v>#VALUE!</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e">
        <f>IF(SUMIFS('[1]2025年已发货'!$E:$E,'[1]2025年已发货'!$F:$F,C4241,'[1]2025年已发货'!$C:$C,F4241,'[1]2025年已发货'!$G:$G,I4241,'[1]2025年已发货'!$H:$H,J4241)=0,"未发货",SUMIFS('[1]2025年已发货'!$E:$E,'[1]2025年已发货'!$F:$F,C4241,'[1]2025年已发货'!$C:$C,F4241,'[1]2025年已发货'!$G:$G,I4241,'[1]2025年已发货'!$H:$H,J4241))</f>
        <v>#VALUE!</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e">
        <f>IF(SUMIFS('[1]2025年已发货'!$E:$E,'[1]2025年已发货'!$F:$F,C4242,'[1]2025年已发货'!$C:$C,F4242,'[1]2025年已发货'!$G:$G,I4242,'[1]2025年已发货'!$H:$H,J4242)=0,"未发货",SUMIFS('[1]2025年已发货'!$E:$E,'[1]2025年已发货'!$F:$F,C4242,'[1]2025年已发货'!$C:$C,F4242,'[1]2025年已发货'!$G:$G,I4242,'[1]2025年已发货'!$H:$H,J4242))</f>
        <v>#VALUE!</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e">
        <f>IF(SUMIFS('[1]2025年已发货'!$E:$E,'[1]2025年已发货'!$F:$F,C4243,'[1]2025年已发货'!$C:$C,F4243,'[1]2025年已发货'!$G:$G,I4243,'[1]2025年已发货'!$H:$H,J4243)=0,"未发货",SUMIFS('[1]2025年已发货'!$E:$E,'[1]2025年已发货'!$F:$F,C4243,'[1]2025年已发货'!$C:$C,F4243,'[1]2025年已发货'!$G:$G,I4243,'[1]2025年已发货'!$H:$H,J4243))</f>
        <v>#VALUE!</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e">
        <f>IF(SUMIFS('[1]2025年已发货'!$E:$E,'[1]2025年已发货'!$F:$F,C4244,'[1]2025年已发货'!$C:$C,F4244,'[1]2025年已发货'!$G:$G,I4244,'[1]2025年已发货'!$H:$H,J4244)=0,"未发货",SUMIFS('[1]2025年已发货'!$E:$E,'[1]2025年已发货'!$F:$F,C4244,'[1]2025年已发货'!$C:$C,F4244,'[1]2025年已发货'!$G:$G,I4244,'[1]2025年已发货'!$H:$H,J4244))</f>
        <v>#VALUE!</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e">
        <f>IF(SUMIFS('[1]2025年已发货'!$E:$E,'[1]2025年已发货'!$F:$F,C4245,'[1]2025年已发货'!$C:$C,F4245,'[1]2025年已发货'!$G:$G,I4245,'[1]2025年已发货'!$H:$H,J4245)=0,"未发货",SUMIFS('[1]2025年已发货'!$E:$E,'[1]2025年已发货'!$F:$F,C4245,'[1]2025年已发货'!$C:$C,F4245,'[1]2025年已发货'!$G:$G,I4245,'[1]2025年已发货'!$H:$H,J4245))</f>
        <v>#VALUE!</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t="e">
        <f>IF(SUMIFS('[1]2025年已发货'!$E:$E,'[1]2025年已发货'!$F:$F,C4249,'[1]2025年已发货'!$C:$C,F4249,'[1]2025年已发货'!$G:$G,I4249,'[1]2025年已发货'!$H:$H,J4249)=0,"未发货",SUMIFS('[1]2025年已发货'!$E:$E,'[1]2025年已发货'!$F:$F,C4249,'[1]2025年已发货'!$C:$C,F4249,'[1]2025年已发货'!$G:$G,I4249,'[1]2025年已发货'!$H:$H,J4249))</f>
        <v>#VALUE!</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24</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t="e">
        <f>IF(SUMIFS('[1]2025年已发货'!$E:$E,'[1]2025年已发货'!$F:$F,C4250,'[1]2025年已发货'!$C:$C,F4250,'[1]2025年已发货'!$G:$G,I4250,'[1]2025年已发货'!$H:$H,J4250)=0,"未发货",SUMIFS('[1]2025年已发货'!$E:$E,'[1]2025年已发货'!$F:$F,C4250,'[1]2025年已发货'!$C:$C,F4250,'[1]2025年已发货'!$G:$G,I4250,'[1]2025年已发货'!$H:$H,J4250))</f>
        <v>#VALUE!</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24</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t="e">
        <f>IF(SUMIFS('[1]2025年已发货'!$E:$E,'[1]2025年已发货'!$F:$F,C4251,'[1]2025年已发货'!$C:$C,F4251,'[1]2025年已发货'!$G:$G,I4251,'[1]2025年已发货'!$H:$H,J4251)=0,"未发货",SUMIFS('[1]2025年已发货'!$E:$E,'[1]2025年已发货'!$F:$F,C4251,'[1]2025年已发货'!$C:$C,F4251,'[1]2025年已发货'!$G:$G,I4251,'[1]2025年已发货'!$H:$H,J4251))</f>
        <v>#VALUE!</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24</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t="e">
        <f>IF(SUMIFS('[1]2025年已发货'!$E:$E,'[1]2025年已发货'!$F:$F,C4252,'[1]2025年已发货'!$C:$C,F4252,'[1]2025年已发货'!$G:$G,I4252,'[1]2025年已发货'!$H:$H,J4252)=0,"未发货",SUMIFS('[1]2025年已发货'!$E:$E,'[1]2025年已发货'!$F:$F,C4252,'[1]2025年已发货'!$C:$C,F4252,'[1]2025年已发货'!$G:$G,I4252,'[1]2025年已发货'!$H:$H,J4252))</f>
        <v>#VALUE!</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24</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t="e">
        <f>IF(SUMIFS('[1]2025年已发货'!$E:$E,'[1]2025年已发货'!$F:$F,C4253,'[1]2025年已发货'!$C:$C,F4253,'[1]2025年已发货'!$G:$G,I4253,'[1]2025年已发货'!$H:$H,J4253)=0,"未发货",SUMIFS('[1]2025年已发货'!$E:$E,'[1]2025年已发货'!$F:$F,C4253,'[1]2025年已发货'!$C:$C,F4253,'[1]2025年已发货'!$G:$G,I4253,'[1]2025年已发货'!$H:$H,J4253))</f>
        <v>#VALUE!</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24</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t="e">
        <f>IF(SUMIFS('[1]2025年已发货'!$E:$E,'[1]2025年已发货'!$F:$F,C4254,'[1]2025年已发货'!$C:$C,F4254,'[1]2025年已发货'!$G:$G,I4254,'[1]2025年已发货'!$H:$H,J4254)=0,"未发货",SUMIFS('[1]2025年已发货'!$E:$E,'[1]2025年已发货'!$F:$F,C4254,'[1]2025年已发货'!$C:$C,F4254,'[1]2025年已发货'!$G:$G,I4254,'[1]2025年已发货'!$H:$H,J4254))</f>
        <v>#VALUE!</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24</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t="e">
        <f>IF(SUMIFS('[1]2025年已发货'!$E:$E,'[1]2025年已发货'!$F:$F,C4255,'[1]2025年已发货'!$C:$C,F4255,'[1]2025年已发货'!$G:$G,I4255,'[1]2025年已发货'!$H:$H,J4255)=0,"未发货",SUMIFS('[1]2025年已发货'!$E:$E,'[1]2025年已发货'!$F:$F,C4255,'[1]2025年已发货'!$C:$C,F4255,'[1]2025年已发货'!$G:$G,I4255,'[1]2025年已发货'!$H:$H,J4255))</f>
        <v>#VALUE!</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24</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t="e">
        <f>IF(SUMIFS('[1]2025年已发货'!$E:$E,'[1]2025年已发货'!$F:$F,C4256,'[1]2025年已发货'!$C:$C,F4256,'[1]2025年已发货'!$G:$G,I4256,'[1]2025年已发货'!$H:$H,J4256)=0,"未发货",SUMIFS('[1]2025年已发货'!$E:$E,'[1]2025年已发货'!$F:$F,C4256,'[1]2025年已发货'!$C:$C,F4256,'[1]2025年已发货'!$G:$G,I4256,'[1]2025年已发货'!$H:$H,J4256))</f>
        <v>#VALUE!</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e">
        <f>IF(SUMIFS('[1]2025年已发货'!$E:$E,'[1]2025年已发货'!$F:$F,C4257,'[1]2025年已发货'!$C:$C,F4257,'[1]2025年已发货'!$G:$G,I4257,'[1]2025年已发货'!$H:$H,J4257)=0,"未发货",SUMIFS('[1]2025年已发货'!$E:$E,'[1]2025年已发货'!$F:$F,C4257,'[1]2025年已发货'!$C:$C,F4257,'[1]2025年已发货'!$G:$G,I4257,'[1]2025年已发货'!$H:$H,J4257))</f>
        <v>#VALUE!</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22</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e">
        <f>IF(SUMIFS('[1]2025年已发货'!$E:$E,'[1]2025年已发货'!$F:$F,C4258,'[1]2025年已发货'!$C:$C,F4258,'[1]2025年已发货'!$G:$G,I4258,'[1]2025年已发货'!$H:$H,J4258)=0,"未发货",SUMIFS('[1]2025年已发货'!$E:$E,'[1]2025年已发货'!$F:$F,C4258,'[1]2025年已发货'!$C:$C,F4258,'[1]2025年已发货'!$G:$G,I4258,'[1]2025年已发货'!$H:$H,J4258))</f>
        <v>#VALUE!</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22</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t="e">
        <f>IF(SUMIFS('[1]2025年已发货'!$E:$E,'[1]2025年已发货'!$F:$F,C4259,'[1]2025年已发货'!$C:$C,F4259,'[1]2025年已发货'!$G:$G,I4259,'[1]2025年已发货'!$H:$H,J4259)=0,"未发货",SUMIFS('[1]2025年已发货'!$E:$E,'[1]2025年已发货'!$F:$F,C4259,'[1]2025年已发货'!$C:$C,F4259,'[1]2025年已发货'!$G:$G,I4259,'[1]2025年已发货'!$H:$H,J4259))</f>
        <v>#VALUE!</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22</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e">
        <f>IF(SUMIFS('[1]2025年已发货'!$E:$E,'[1]2025年已发货'!$F:$F,C4260,'[1]2025年已发货'!$C:$C,F4260,'[1]2025年已发货'!$G:$G,I4260,'[1]2025年已发货'!$H:$H,J4260)=0,"未发货",SUMIFS('[1]2025年已发货'!$E:$E,'[1]2025年已发货'!$F:$F,C4260,'[1]2025年已发货'!$C:$C,F4260,'[1]2025年已发货'!$G:$G,I4260,'[1]2025年已发货'!$H:$H,J4260))</f>
        <v>#VALUE!</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22</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t="e">
        <f>IF(SUMIFS('[1]2025年已发货'!$E:$E,'[1]2025年已发货'!$F:$F,C4261,'[1]2025年已发货'!$C:$C,F4261,'[1]2025年已发货'!$G:$G,I4261,'[1]2025年已发货'!$H:$H,J4261)=0,"未发货",SUMIFS('[1]2025年已发货'!$E:$E,'[1]2025年已发货'!$F:$F,C4261,'[1]2025年已发货'!$C:$C,F4261,'[1]2025年已发货'!$G:$G,I4261,'[1]2025年已发货'!$H:$H,J4261))</f>
        <v>#VALUE!</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22</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t="e">
        <f>IF(SUMIFS('[1]2025年已发货'!$E:$E,'[1]2025年已发货'!$F:$F,C4262,'[1]2025年已发货'!$C:$C,F4262,'[1]2025年已发货'!$G:$G,I4262,'[1]2025年已发货'!$H:$H,J4262)=0,"未发货",SUMIFS('[1]2025年已发货'!$E:$E,'[1]2025年已发货'!$F:$F,C4262,'[1]2025年已发货'!$C:$C,F4262,'[1]2025年已发货'!$G:$G,I4262,'[1]2025年已发货'!$H:$H,J4262))</f>
        <v>#VALUE!</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22</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t="e">
        <f>IF(SUMIFS('[1]2025年已发货'!$E:$E,'[1]2025年已发货'!$F:$F,C4263,'[1]2025年已发货'!$C:$C,F4263,'[1]2025年已发货'!$G:$G,I4263,'[1]2025年已发货'!$H:$H,J4263)=0,"未发货",SUMIFS('[1]2025年已发货'!$E:$E,'[1]2025年已发货'!$F:$F,C4263,'[1]2025年已发货'!$C:$C,F4263,'[1]2025年已发货'!$G:$G,I4263,'[1]2025年已发货'!$H:$H,J4263))</f>
        <v>#VALUE!</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22</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t="e">
        <f>IF(SUMIFS('[1]2025年已发货'!$E:$E,'[1]2025年已发货'!$F:$F,C4264,'[1]2025年已发货'!$C:$C,F4264,'[1]2025年已发货'!$G:$G,I4264,'[1]2025年已发货'!$H:$H,J4264)=0,"未发货",SUMIFS('[1]2025年已发货'!$E:$E,'[1]2025年已发货'!$F:$F,C4264,'[1]2025年已发货'!$C:$C,F4264,'[1]2025年已发货'!$G:$G,I4264,'[1]2025年已发货'!$H:$H,J4264))</f>
        <v>#VALUE!</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22</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t="e">
        <f>IF(SUMIFS('[1]2025年已发货'!$E:$E,'[1]2025年已发货'!$F:$F,C4265,'[1]2025年已发货'!$C:$C,F4265,'[1]2025年已发货'!$G:$G,I4265,'[1]2025年已发货'!$H:$H,J4265)=0,"未发货",SUMIFS('[1]2025年已发货'!$E:$E,'[1]2025年已发货'!$F:$F,C4265,'[1]2025年已发货'!$C:$C,F4265,'[1]2025年已发货'!$G:$G,I4265,'[1]2025年已发货'!$H:$H,J4265))</f>
        <v>#VALUE!</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22</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t="e">
        <f>IF(SUMIFS('[1]2025年已发货'!$E:$E,'[1]2025年已发货'!$F:$F,C4266,'[1]2025年已发货'!$C:$C,F4266,'[1]2025年已发货'!$G:$G,I4266,'[1]2025年已发货'!$H:$H,J4266)=0,"未发货",SUMIFS('[1]2025年已发货'!$E:$E,'[1]2025年已发货'!$F:$F,C4266,'[1]2025年已发货'!$C:$C,F4266,'[1]2025年已发货'!$G:$G,I4266,'[1]2025年已发货'!$H:$H,J4266))</f>
        <v>#VALUE!</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23</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e">
        <f>IF(SUMIFS('[1]2025年已发货'!$E:$E,'[1]2025年已发货'!$F:$F,C4267,'[1]2025年已发货'!$C:$C,F4267,'[1]2025年已发货'!$G:$G,I4267,'[1]2025年已发货'!$H:$H,J4267)=0,"未发货",SUMIFS('[1]2025年已发货'!$E:$E,'[1]2025年已发货'!$F:$F,C4267,'[1]2025年已发货'!$C:$C,F4267,'[1]2025年已发货'!$G:$G,I4267,'[1]2025年已发货'!$H:$H,J4267))</f>
        <v>#VALUE!</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23</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e">
        <f>IF(SUMIFS('[1]2025年已发货'!$E:$E,'[1]2025年已发货'!$F:$F,C4268,'[1]2025年已发货'!$C:$C,F4268,'[1]2025年已发货'!$G:$G,I4268,'[1]2025年已发货'!$H:$H,J4268)=0,"未发货",SUMIFS('[1]2025年已发货'!$E:$E,'[1]2025年已发货'!$F:$F,C4268,'[1]2025年已发货'!$C:$C,F4268,'[1]2025年已发货'!$G:$G,I4268,'[1]2025年已发货'!$H:$H,J4268))</f>
        <v>#VALUE!</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23</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e">
        <f>IF(SUMIFS('[1]2025年已发货'!$E:$E,'[1]2025年已发货'!$F:$F,C4269,'[1]2025年已发货'!$C:$C,F4269,'[1]2025年已发货'!$G:$G,I4269,'[1]2025年已发货'!$H:$H,J4269)=0,"未发货",SUMIFS('[1]2025年已发货'!$E:$E,'[1]2025年已发货'!$F:$F,C4269,'[1]2025年已发货'!$C:$C,F4269,'[1]2025年已发货'!$G:$G,I4269,'[1]2025年已发货'!$H:$H,J4269))</f>
        <v>#VALUE!</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23</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e">
        <f>IF(SUMIFS('[1]2025年已发货'!$E:$E,'[1]2025年已发货'!$F:$F,C4270,'[1]2025年已发货'!$C:$C,F4270,'[1]2025年已发货'!$G:$G,I4270,'[1]2025年已发货'!$H:$H,J4270)=0,"未发货",SUMIFS('[1]2025年已发货'!$E:$E,'[1]2025年已发货'!$F:$F,C4270,'[1]2025年已发货'!$C:$C,F4270,'[1]2025年已发货'!$G:$G,I4270,'[1]2025年已发货'!$H:$H,J4270))</f>
        <v>#VALUE!</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23</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e">
        <f>IF(SUMIFS('[1]2025年已发货'!$E:$E,'[1]2025年已发货'!$F:$F,C4271,'[1]2025年已发货'!$C:$C,F4271,'[1]2025年已发货'!$G:$G,I4271,'[1]2025年已发货'!$H:$H,J4271)=0,"未发货",SUMIFS('[1]2025年已发货'!$E:$E,'[1]2025年已发货'!$F:$F,C4271,'[1]2025年已发货'!$C:$C,F4271,'[1]2025年已发货'!$G:$G,I4271,'[1]2025年已发货'!$H:$H,J4271))</f>
        <v>#VALUE!</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23</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e">
        <f>IF(SUMIFS('[1]2025年已发货'!$E:$E,'[1]2025年已发货'!$F:$F,C4272,'[1]2025年已发货'!$C:$C,F4272,'[1]2025年已发货'!$G:$G,I4272,'[1]2025年已发货'!$H:$H,J4272)=0,"未发货",SUMIFS('[1]2025年已发货'!$E:$E,'[1]2025年已发货'!$F:$F,C4272,'[1]2025年已发货'!$C:$C,F4272,'[1]2025年已发货'!$G:$G,I4272,'[1]2025年已发货'!$H:$H,J4272))</f>
        <v>#VALUE!</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23</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e">
        <f>IF(SUMIFS('[1]2025年已发货'!$E:$E,'[1]2025年已发货'!$F:$F,C4273,'[1]2025年已发货'!$C:$C,F4273,'[1]2025年已发货'!$G:$G,I4273,'[1]2025年已发货'!$H:$H,J4273)=0,"未发货",SUMIFS('[1]2025年已发货'!$E:$E,'[1]2025年已发货'!$F:$F,C4273,'[1]2025年已发货'!$C:$C,F4273,'[1]2025年已发货'!$G:$G,I4273,'[1]2025年已发货'!$H:$H,J4273))</f>
        <v>#VALUE!</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23</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e">
        <f>IF(SUMIFS('[1]2025年已发货'!$E:$E,'[1]2025年已发货'!$F:$F,C4274,'[1]2025年已发货'!$C:$C,F4274,'[1]2025年已发货'!$G:$G,I4274,'[1]2025年已发货'!$H:$H,J4274)=0,"未发货",SUMIFS('[1]2025年已发货'!$E:$E,'[1]2025年已发货'!$F:$F,C4274,'[1]2025年已发货'!$C:$C,F4274,'[1]2025年已发货'!$G:$G,I4274,'[1]2025年已发货'!$H:$H,J4274))</f>
        <v>#VALUE!</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23</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e">
        <f>IF(SUMIFS('[1]2025年已发货'!$E:$E,'[1]2025年已发货'!$F:$F,C4275,'[1]2025年已发货'!$C:$C,F4275,'[1]2025年已发货'!$G:$G,I4275,'[1]2025年已发货'!$H:$H,J4275)=0,"未发货",SUMIFS('[1]2025年已发货'!$E:$E,'[1]2025年已发货'!$F:$F,C4275,'[1]2025年已发货'!$C:$C,F4275,'[1]2025年已发货'!$G:$G,I4275,'[1]2025年已发货'!$H:$H,J4275))</f>
        <v>#VALUE!</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23</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e">
        <f>IF(SUMIFS('[1]2025年已发货'!$E:$E,'[1]2025年已发货'!$F:$F,C4276,'[1]2025年已发货'!$C:$C,F4276,'[1]2025年已发货'!$G:$G,I4276,'[1]2025年已发货'!$H:$H,J4276)=0,"未发货",SUMIFS('[1]2025年已发货'!$E:$E,'[1]2025年已发货'!$F:$F,C4276,'[1]2025年已发货'!$C:$C,F4276,'[1]2025年已发货'!$G:$G,I4276,'[1]2025年已发货'!$H:$H,J4276))</f>
        <v>#VALUE!</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23</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e">
        <f>IF(SUMIFS('[1]2025年已发货'!$E:$E,'[1]2025年已发货'!$F:$F,C4277,'[1]2025年已发货'!$C:$C,F4277,'[1]2025年已发货'!$G:$G,I4277,'[1]2025年已发货'!$H:$H,J4277)=0,"未发货",SUMIFS('[1]2025年已发货'!$E:$E,'[1]2025年已发货'!$F:$F,C4277,'[1]2025年已发货'!$C:$C,F4277,'[1]2025年已发货'!$G:$G,I4277,'[1]2025年已发货'!$H:$H,J4277))</f>
        <v>#VALUE!</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23</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e">
        <f>IF(SUMIFS('[1]2025年已发货'!$E:$E,'[1]2025年已发货'!$F:$F,C4278,'[1]2025年已发货'!$C:$C,F4278,'[1]2025年已发货'!$G:$G,I4278,'[1]2025年已发货'!$H:$H,J4278)=0,"未发货",SUMIFS('[1]2025年已发货'!$E:$E,'[1]2025年已发货'!$F:$F,C4278,'[1]2025年已发货'!$C:$C,F4278,'[1]2025年已发货'!$G:$G,I4278,'[1]2025年已发货'!$H:$H,J4278))</f>
        <v>#VALUE!</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23</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e">
        <f>IF(SUMIFS('[1]2025年已发货'!$E:$E,'[1]2025年已发货'!$F:$F,C4279,'[1]2025年已发货'!$C:$C,F4279,'[1]2025年已发货'!$G:$G,I4279,'[1]2025年已发货'!$H:$H,J4279)=0,"未发货",SUMIFS('[1]2025年已发货'!$E:$E,'[1]2025年已发货'!$F:$F,C4279,'[1]2025年已发货'!$C:$C,F4279,'[1]2025年已发货'!$G:$G,I4279,'[1]2025年已发货'!$H:$H,J4279))</f>
        <v>#VALUE!</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23</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e">
        <f>IF(SUMIFS('[1]2025年已发货'!$E:$E,'[1]2025年已发货'!$F:$F,C4280,'[1]2025年已发货'!$C:$C,F4280,'[1]2025年已发货'!$G:$G,I4280,'[1]2025年已发货'!$H:$H,J4280)=0,"未发货",SUMIFS('[1]2025年已发货'!$E:$E,'[1]2025年已发货'!$F:$F,C4280,'[1]2025年已发货'!$C:$C,F4280,'[1]2025年已发货'!$G:$G,I4280,'[1]2025年已发货'!$H:$H,J4280))</f>
        <v>#VALUE!</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23</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e">
        <f>IF(SUMIFS('[1]2025年已发货'!$E:$E,'[1]2025年已发货'!$F:$F,C4281,'[1]2025年已发货'!$C:$C,F4281,'[1]2025年已发货'!$G:$G,I4281,'[1]2025年已发货'!$H:$H,J4281)=0,"未发货",SUMIFS('[1]2025年已发货'!$E:$E,'[1]2025年已发货'!$F:$F,C4281,'[1]2025年已发货'!$C:$C,F4281,'[1]2025年已发货'!$G:$G,I4281,'[1]2025年已发货'!$H:$H,J4281))</f>
        <v>#VALUE!</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23</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e">
        <f>IF(SUMIFS('[1]2025年已发货'!$E:$E,'[1]2025年已发货'!$F:$F,C4282,'[1]2025年已发货'!$C:$C,F4282,'[1]2025年已发货'!$G:$G,I4282,'[1]2025年已发货'!$H:$H,J4282)=0,"未发货",SUMIFS('[1]2025年已发货'!$E:$E,'[1]2025年已发货'!$F:$F,C4282,'[1]2025年已发货'!$C:$C,F4282,'[1]2025年已发货'!$G:$G,I4282,'[1]2025年已发货'!$H:$H,J4282))</f>
        <v>#VALUE!</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23</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e">
        <f>IF(SUMIFS('[1]2025年已发货'!$E:$E,'[1]2025年已发货'!$F:$F,C4283,'[1]2025年已发货'!$C:$C,F4283,'[1]2025年已发货'!$G:$G,I4283,'[1]2025年已发货'!$H:$H,J4283)=0,"未发货",SUMIFS('[1]2025年已发货'!$E:$E,'[1]2025年已发货'!$F:$F,C4283,'[1]2025年已发货'!$C:$C,F4283,'[1]2025年已发货'!$G:$G,I4283,'[1]2025年已发货'!$H:$H,J4283))</f>
        <v>#VALUE!</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23</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e">
        <f>IF(SUMIFS('[1]2025年已发货'!$E:$E,'[1]2025年已发货'!$F:$F,C4284,'[1]2025年已发货'!$C:$C,F4284,'[1]2025年已发货'!$G:$G,I4284,'[1]2025年已发货'!$H:$H,J4284)=0,"未发货",SUMIFS('[1]2025年已发货'!$E:$E,'[1]2025年已发货'!$F:$F,C4284,'[1]2025年已发货'!$C:$C,F4284,'[1]2025年已发货'!$G:$G,I4284,'[1]2025年已发货'!$H:$H,J4284))</f>
        <v>#VALUE!</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23</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e">
        <f>IF(SUMIFS('[1]2025年已发货'!$E:$E,'[1]2025年已发货'!$F:$F,C4285,'[1]2025年已发货'!$C:$C,F4285,'[1]2025年已发货'!$G:$G,I4285,'[1]2025年已发货'!$H:$H,J4285)=0,"未发货",SUMIFS('[1]2025年已发货'!$E:$E,'[1]2025年已发货'!$F:$F,C4285,'[1]2025年已发货'!$C:$C,F4285,'[1]2025年已发货'!$G:$G,I4285,'[1]2025年已发货'!$H:$H,J4285))</f>
        <v>#VALUE!</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23</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e">
        <f>IF(SUMIFS('[1]2025年已发货'!$E:$E,'[1]2025年已发货'!$F:$F,C4286,'[1]2025年已发货'!$C:$C,F4286,'[1]2025年已发货'!$G:$G,I4286,'[1]2025年已发货'!$H:$H,J4286)=0,"未发货",SUMIFS('[1]2025年已发货'!$E:$E,'[1]2025年已发货'!$F:$F,C4286,'[1]2025年已发货'!$C:$C,F4286,'[1]2025年已发货'!$G:$G,I4286,'[1]2025年已发货'!$H:$H,J4286))</f>
        <v>#VALUE!</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23</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e">
        <f>IF(SUMIFS('[1]2025年已发货'!$E:$E,'[1]2025年已发货'!$F:$F,C4287,'[1]2025年已发货'!$C:$C,F4287,'[1]2025年已发货'!$G:$G,I4287,'[1]2025年已发货'!$H:$H,J4287)=0,"未发货",SUMIFS('[1]2025年已发货'!$E:$E,'[1]2025年已发货'!$F:$F,C4287,'[1]2025年已发货'!$C:$C,F4287,'[1]2025年已发货'!$G:$G,I4287,'[1]2025年已发货'!$H:$H,J4287))</f>
        <v>#VALUE!</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23</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e">
        <f>IF(SUMIFS('[1]2025年已发货'!$E:$E,'[1]2025年已发货'!$F:$F,C4288,'[1]2025年已发货'!$C:$C,F4288,'[1]2025年已发货'!$G:$G,I4288,'[1]2025年已发货'!$H:$H,J4288)=0,"未发货",SUMIFS('[1]2025年已发货'!$E:$E,'[1]2025年已发货'!$F:$F,C4288,'[1]2025年已发货'!$C:$C,F4288,'[1]2025年已发货'!$G:$G,I4288,'[1]2025年已发货'!$H:$H,J4288))</f>
        <v>#VALUE!</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23</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e">
        <f>IF(SUMIFS('[1]2025年已发货'!$E:$E,'[1]2025年已发货'!$F:$F,C4289,'[1]2025年已发货'!$C:$C,F4289,'[1]2025年已发货'!$G:$G,I4289,'[1]2025年已发货'!$H:$H,J4289)=0,"未发货",SUMIFS('[1]2025年已发货'!$E:$E,'[1]2025年已发货'!$F:$F,C4289,'[1]2025年已发货'!$C:$C,F4289,'[1]2025年已发货'!$G:$G,I4289,'[1]2025年已发货'!$H:$H,J4289))</f>
        <v>#VALUE!</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23</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e">
        <f>IF(SUMIFS('[1]2025年已发货'!$E:$E,'[1]2025年已发货'!$F:$F,C4290,'[1]2025年已发货'!$C:$C,F4290,'[1]2025年已发货'!$G:$G,I4290,'[1]2025年已发货'!$H:$H,J4290)=0,"未发货",SUMIFS('[1]2025年已发货'!$E:$E,'[1]2025年已发货'!$F:$F,C4290,'[1]2025年已发货'!$C:$C,F4290,'[1]2025年已发货'!$G:$G,I4290,'[1]2025年已发货'!$H:$H,J4290))</f>
        <v>#VALUE!</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23</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e">
        <f>IF(SUMIFS('[1]2025年已发货'!$E:$E,'[1]2025年已发货'!$F:$F,C4291,'[1]2025年已发货'!$C:$C,F4291,'[1]2025年已发货'!$G:$G,I4291,'[1]2025年已发货'!$H:$H,J4291)=0,"未发货",SUMIFS('[1]2025年已发货'!$E:$E,'[1]2025年已发货'!$F:$F,C4291,'[1]2025年已发货'!$C:$C,F4291,'[1]2025年已发货'!$G:$G,I4291,'[1]2025年已发货'!$H:$H,J4291))</f>
        <v>#VALUE!</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23</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e">
        <f>IF(SUMIFS('[1]2025年已发货'!$E:$E,'[1]2025年已发货'!$F:$F,C4292,'[1]2025年已发货'!$C:$C,F4292,'[1]2025年已发货'!$G:$G,I4292,'[1]2025年已发货'!$H:$H,J4292)=0,"未发货",SUMIFS('[1]2025年已发货'!$E:$E,'[1]2025年已发货'!$F:$F,C4292,'[1]2025年已发货'!$C:$C,F4292,'[1]2025年已发货'!$G:$G,I4292,'[1]2025年已发货'!$H:$H,J4292))</f>
        <v>#VALUE!</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23</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e">
        <f>IF(SUMIFS('[1]2025年已发货'!$E:$E,'[1]2025年已发货'!$F:$F,C4293,'[1]2025年已发货'!$C:$C,F4293,'[1]2025年已发货'!$G:$G,I4293,'[1]2025年已发货'!$H:$H,J4293)=0,"未发货",SUMIFS('[1]2025年已发货'!$E:$E,'[1]2025年已发货'!$F:$F,C4293,'[1]2025年已发货'!$C:$C,F4293,'[1]2025年已发货'!$G:$G,I4293,'[1]2025年已发货'!$H:$H,J4293))</f>
        <v>#VALUE!</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23</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e">
        <f>IF(SUMIFS('[1]2025年已发货'!$E:$E,'[1]2025年已发货'!$F:$F,C4294,'[1]2025年已发货'!$C:$C,F4294,'[1]2025年已发货'!$G:$G,I4294,'[1]2025年已发货'!$H:$H,J4294)=0,"未发货",SUMIFS('[1]2025年已发货'!$E:$E,'[1]2025年已发货'!$F:$F,C4294,'[1]2025年已发货'!$C:$C,F4294,'[1]2025年已发货'!$G:$G,I4294,'[1]2025年已发货'!$H:$H,J4294))</f>
        <v>#VALUE!</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23</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e">
        <f>IF(SUMIFS('[1]2025年已发货'!$E:$E,'[1]2025年已发货'!$F:$F,C4295,'[1]2025年已发货'!$C:$C,F4295,'[1]2025年已发货'!$G:$G,I4295,'[1]2025年已发货'!$H:$H,J4295)=0,"未发货",SUMIFS('[1]2025年已发货'!$E:$E,'[1]2025年已发货'!$F:$F,C4295,'[1]2025年已发货'!$C:$C,F4295,'[1]2025年已发货'!$G:$G,I4295,'[1]2025年已发货'!$H:$H,J4295))</f>
        <v>#VALUE!</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23</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e">
        <f>IF(SUMIFS('[1]2025年已发货'!$E:$E,'[1]2025年已发货'!$F:$F,C4296,'[1]2025年已发货'!$C:$C,F4296,'[1]2025年已发货'!$G:$G,I4296,'[1]2025年已发货'!$H:$H,J4296)=0,"未发货",SUMIFS('[1]2025年已发货'!$E:$E,'[1]2025年已发货'!$F:$F,C4296,'[1]2025年已发货'!$C:$C,F4296,'[1]2025年已发货'!$G:$G,I4296,'[1]2025年已发货'!$H:$H,J4296))</f>
        <v>#VALUE!</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23</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e">
        <f>IF(SUMIFS('[1]2025年已发货'!$E:$E,'[1]2025年已发货'!$F:$F,C4297,'[1]2025年已发货'!$C:$C,F4297,'[1]2025年已发货'!$G:$G,I4297,'[1]2025年已发货'!$H:$H,J4297)=0,"未发货",SUMIFS('[1]2025年已发货'!$E:$E,'[1]2025年已发货'!$F:$F,C4297,'[1]2025年已发货'!$C:$C,F4297,'[1]2025年已发货'!$G:$G,I4297,'[1]2025年已发货'!$H:$H,J4297))</f>
        <v>#VALUE!</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23</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e">
        <f>IF(SUMIFS('[1]2025年已发货'!$E:$E,'[1]2025年已发货'!$F:$F,C4298,'[1]2025年已发货'!$C:$C,F4298,'[1]2025年已发货'!$G:$G,I4298,'[1]2025年已发货'!$H:$H,J4298)=0,"未发货",SUMIFS('[1]2025年已发货'!$E:$E,'[1]2025年已发货'!$F:$F,C4298,'[1]2025年已发货'!$C:$C,F4298,'[1]2025年已发货'!$G:$G,I4298,'[1]2025年已发货'!$H:$H,J4298))</f>
        <v>#VALUE!</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23</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e">
        <f>IF(SUMIFS('[1]2025年已发货'!$E:$E,'[1]2025年已发货'!$F:$F,C4299,'[1]2025年已发货'!$C:$C,F4299,'[1]2025年已发货'!$G:$G,I4299,'[1]2025年已发货'!$H:$H,J4299)=0,"未发货",SUMIFS('[1]2025年已发货'!$E:$E,'[1]2025年已发货'!$F:$F,C4299,'[1]2025年已发货'!$C:$C,F4299,'[1]2025年已发货'!$G:$G,I4299,'[1]2025年已发货'!$H:$H,J4299))</f>
        <v>#VALUE!</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23</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23</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23</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23</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t="e">
        <f>IF(SUMIFS('[1]2025年已发货'!$E:$E,'[1]2025年已发货'!$F:$F,C4303,'[1]2025年已发货'!$C:$C,F4303,'[1]2025年已发货'!$G:$G,I4303,'[1]2025年已发货'!$H:$H,J4303)=0,"未发货",SUMIFS('[1]2025年已发货'!$E:$E,'[1]2025年已发货'!$F:$F,C4303,'[1]2025年已发货'!$C:$C,F4303,'[1]2025年已发货'!$G:$G,I4303,'[1]2025年已发货'!$H:$H,J4303))</f>
        <v>#VALUE!</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23</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t="e">
        <f>IF(SUMIFS('[1]2025年已发货'!$E:$E,'[1]2025年已发货'!$F:$F,C4304,'[1]2025年已发货'!$C:$C,F4304,'[1]2025年已发货'!$G:$G,I4304,'[1]2025年已发货'!$H:$H,J4304)=0,"未发货",SUMIFS('[1]2025年已发货'!$E:$E,'[1]2025年已发货'!$F:$F,C4304,'[1]2025年已发货'!$C:$C,F4304,'[1]2025年已发货'!$G:$G,I4304,'[1]2025年已发货'!$H:$H,J4304))</f>
        <v>#VALUE!</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23</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t="e">
        <f>IF(SUMIFS('[1]2025年已发货'!$E:$E,'[1]2025年已发货'!$F:$F,C4305,'[1]2025年已发货'!$C:$C,F4305,'[1]2025年已发货'!$G:$G,I4305,'[1]2025年已发货'!$H:$H,J4305)=0,"未发货",SUMIFS('[1]2025年已发货'!$E:$E,'[1]2025年已发货'!$F:$F,C4305,'[1]2025年已发货'!$C:$C,F4305,'[1]2025年已发货'!$G:$G,I4305,'[1]2025年已发货'!$H:$H,J4305))</f>
        <v>#VALUE!</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23</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e">
        <f>IF(SUMIFS('[1]2025年已发货'!$E:$E,'[1]2025年已发货'!$F:$F,C4311,'[1]2025年已发货'!$C:$C,F4311,'[1]2025年已发货'!$G:$G,I4311,'[1]2025年已发货'!$H:$H,J4311)=0,"未发货",SUMIFS('[1]2025年已发货'!$E:$E,'[1]2025年已发货'!$F:$F,C4311,'[1]2025年已发货'!$C:$C,F4311,'[1]2025年已发货'!$G:$G,I4311,'[1]2025年已发货'!$H:$H,J4311))</f>
        <v>#VALUE!</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e">
        <f>IF(SUMIFS('[1]2025年已发货'!$E:$E,'[1]2025年已发货'!$F:$F,C4312,'[1]2025年已发货'!$C:$C,F4312,'[1]2025年已发货'!$G:$G,I4312,'[1]2025年已发货'!$H:$H,J4312)=0,"未发货",SUMIFS('[1]2025年已发货'!$E:$E,'[1]2025年已发货'!$F:$F,C4312,'[1]2025年已发货'!$C:$C,F4312,'[1]2025年已发货'!$G:$G,I4312,'[1]2025年已发货'!$H:$H,J4312))</f>
        <v>#VALUE!</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e">
        <f>IF(SUMIFS('[1]2025年已发货'!$E:$E,'[1]2025年已发货'!$F:$F,C4313,'[1]2025年已发货'!$C:$C,F4313,'[1]2025年已发货'!$G:$G,I4313,'[1]2025年已发货'!$H:$H,J4313)=0,"未发货",SUMIFS('[1]2025年已发货'!$E:$E,'[1]2025年已发货'!$F:$F,C4313,'[1]2025年已发货'!$C:$C,F4313,'[1]2025年已发货'!$G:$G,I4313,'[1]2025年已发货'!$H:$H,J4313))</f>
        <v>#VALUE!</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e">
        <f>IF(SUMIFS('[1]2025年已发货'!$E:$E,'[1]2025年已发货'!$F:$F,C4314,'[1]2025年已发货'!$C:$C,F4314,'[1]2025年已发货'!$G:$G,I4314,'[1]2025年已发货'!$H:$H,J4314)=0,"未发货",SUMIFS('[1]2025年已发货'!$E:$E,'[1]2025年已发货'!$F:$F,C4314,'[1]2025年已发货'!$C:$C,F4314,'[1]2025年已发货'!$G:$G,I4314,'[1]2025年已发货'!$H:$H,J4314))</f>
        <v>#VALUE!</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e">
        <f>IF(SUMIFS('[1]2025年已发货'!$E:$E,'[1]2025年已发货'!$F:$F,C4315,'[1]2025年已发货'!$C:$C,F4315,'[1]2025年已发货'!$G:$G,I4315,'[1]2025年已发货'!$H:$H,J4315)=0,"未发货",SUMIFS('[1]2025年已发货'!$E:$E,'[1]2025年已发货'!$F:$F,C4315,'[1]2025年已发货'!$C:$C,F4315,'[1]2025年已发货'!$G:$G,I4315,'[1]2025年已发货'!$H:$H,J4315))</f>
        <v>#VALUE!</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e">
        <f>IF(SUMIFS('[1]2025年已发货'!$E:$E,'[1]2025年已发货'!$F:$F,C4316,'[1]2025年已发货'!$C:$C,F4316,'[1]2025年已发货'!$G:$G,I4316,'[1]2025年已发货'!$H:$H,J4316)=0,"未发货",SUMIFS('[1]2025年已发货'!$E:$E,'[1]2025年已发货'!$F:$F,C4316,'[1]2025年已发货'!$C:$C,F4316,'[1]2025年已发货'!$G:$G,I4316,'[1]2025年已发货'!$H:$H,J4316))</f>
        <v>#VALUE!</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e">
        <f>IF(SUMIFS('[1]2025年已发货'!$E:$E,'[1]2025年已发货'!$F:$F,C4317,'[1]2025年已发货'!$C:$C,F4317,'[1]2025年已发货'!$G:$G,I4317,'[1]2025年已发货'!$H:$H,J4317)=0,"未发货",SUMIFS('[1]2025年已发货'!$E:$E,'[1]2025年已发货'!$F:$F,C4317,'[1]2025年已发货'!$C:$C,F4317,'[1]2025年已发货'!$G:$G,I4317,'[1]2025年已发货'!$H:$H,J4317))</f>
        <v>#VALUE!</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e">
        <f>IF(SUMIFS('[1]2025年已发货'!$E:$E,'[1]2025年已发货'!$F:$F,C4318,'[1]2025年已发货'!$C:$C,F4318,'[1]2025年已发货'!$G:$G,I4318,'[1]2025年已发货'!$H:$H,J4318)=0,"未发货",SUMIFS('[1]2025年已发货'!$E:$E,'[1]2025年已发货'!$F:$F,C4318,'[1]2025年已发货'!$C:$C,F4318,'[1]2025年已发货'!$G:$G,I4318,'[1]2025年已发货'!$H:$H,J4318))</f>
        <v>#VALUE!</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t="e">
        <f>IF(SUMIFS('[1]2025年已发货'!$E:$E,'[1]2025年已发货'!$F:$F,C4319,'[1]2025年已发货'!$C:$C,F4319,'[1]2025年已发货'!$G:$G,I4319,'[1]2025年已发货'!$H:$H,J4319)=0,"未发货",SUMIFS('[1]2025年已发货'!$E:$E,'[1]2025年已发货'!$F:$F,C4319,'[1]2025年已发货'!$C:$C,F4319,'[1]2025年已发货'!$G:$G,I4319,'[1]2025年已发货'!$H:$H,J4319))</f>
        <v>#VALUE!</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t="e">
        <f>IF(SUMIFS('[1]2025年已发货'!$E:$E,'[1]2025年已发货'!$F:$F,C4320,'[1]2025年已发货'!$C:$C,F4320,'[1]2025年已发货'!$G:$G,I4320,'[1]2025年已发货'!$H:$H,J4320)=0,"未发货",SUMIFS('[1]2025年已发货'!$E:$E,'[1]2025年已发货'!$F:$F,C4320,'[1]2025年已发货'!$C:$C,F4320,'[1]2025年已发货'!$G:$G,I4320,'[1]2025年已发货'!$H:$H,J4320))</f>
        <v>#VALUE!</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t="e">
        <f>IF(SUMIFS('[1]2025年已发货'!$E:$E,'[1]2025年已发货'!$F:$F,C4321,'[1]2025年已发货'!$C:$C,F4321,'[1]2025年已发货'!$G:$G,I4321,'[1]2025年已发货'!$H:$H,J4321)=0,"未发货",SUMIFS('[1]2025年已发货'!$E:$E,'[1]2025年已发货'!$F:$F,C4321,'[1]2025年已发货'!$C:$C,F4321,'[1]2025年已发货'!$G:$G,I4321,'[1]2025年已发货'!$H:$H,J4321))</f>
        <v>#VALUE!</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t="e">
        <f>IF(SUMIFS('[1]2025年已发货'!$E:$E,'[1]2025年已发货'!$F:$F,C4322,'[1]2025年已发货'!$C:$C,F4322,'[1]2025年已发货'!$G:$G,I4322,'[1]2025年已发货'!$H:$H,J4322)=0,"未发货",SUMIFS('[1]2025年已发货'!$E:$E,'[1]2025年已发货'!$F:$F,C4322,'[1]2025年已发货'!$C:$C,F4322,'[1]2025年已发货'!$G:$G,I4322,'[1]2025年已发货'!$H:$H,J4322))</f>
        <v>#VALUE!</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e">
        <f>IF(SUMIFS('[1]2025年已发货'!$E:$E,'[1]2025年已发货'!$F:$F,C4323,'[1]2025年已发货'!$C:$C,F4323,'[1]2025年已发货'!$G:$G,I4323,'[1]2025年已发货'!$H:$H,J4323)=0,"未发货",SUMIFS('[1]2025年已发货'!$E:$E,'[1]2025年已发货'!$F:$F,C4323,'[1]2025年已发货'!$C:$C,F4323,'[1]2025年已发货'!$G:$G,I4323,'[1]2025年已发货'!$H:$H,J4323))</f>
        <v>#VALUE!</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t="e">
        <f>IF(SUMIFS('[1]2025年已发货'!$E:$E,'[1]2025年已发货'!$F:$F,C4324,'[1]2025年已发货'!$C:$C,F4324,'[1]2025年已发货'!$G:$G,I4324,'[1]2025年已发货'!$H:$H,J4324)=0,"未发货",SUMIFS('[1]2025年已发货'!$E:$E,'[1]2025年已发货'!$F:$F,C4324,'[1]2025年已发货'!$C:$C,F4324,'[1]2025年已发货'!$G:$G,I4324,'[1]2025年已发货'!$H:$H,J4324))</f>
        <v>#VALUE!</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e">
        <f>IF(SUMIFS('[1]2025年已发货'!$E:$E,'[1]2025年已发货'!$F:$F,C4325,'[1]2025年已发货'!$C:$C,F4325,'[1]2025年已发货'!$G:$G,I4325,'[1]2025年已发货'!$H:$H,J4325)=0,"未发货",SUMIFS('[1]2025年已发货'!$E:$E,'[1]2025年已发货'!$F:$F,C4325,'[1]2025年已发货'!$C:$C,F4325,'[1]2025年已发货'!$G:$G,I4325,'[1]2025年已发货'!$H:$H,J4325))</f>
        <v>#VALUE!</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e">
        <f>IF(SUMIFS('[1]2025年已发货'!$E:$E,'[1]2025年已发货'!$F:$F,C4326,'[1]2025年已发货'!$C:$C,F4326,'[1]2025年已发货'!$G:$G,I4326,'[1]2025年已发货'!$H:$H,J4326)=0,"未发货",SUMIFS('[1]2025年已发货'!$E:$E,'[1]2025年已发货'!$F:$F,C4326,'[1]2025年已发货'!$C:$C,F4326,'[1]2025年已发货'!$G:$G,I4326,'[1]2025年已发货'!$H:$H,J4326))</f>
        <v>#VALUE!</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e">
        <f>IF(SUMIFS('[1]2025年已发货'!$E:$E,'[1]2025年已发货'!$F:$F,C4327,'[1]2025年已发货'!$C:$C,F4327,'[1]2025年已发货'!$G:$G,I4327,'[1]2025年已发货'!$H:$H,J4327)=0,"未发货",SUMIFS('[1]2025年已发货'!$E:$E,'[1]2025年已发货'!$F:$F,C4327,'[1]2025年已发货'!$C:$C,F4327,'[1]2025年已发货'!$G:$G,I4327,'[1]2025年已发货'!$H:$H,J4327))</f>
        <v>#VALUE!</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e">
        <f>IF(SUMIFS('[1]2025年已发货'!$E:$E,'[1]2025年已发货'!$F:$F,C4328,'[1]2025年已发货'!$C:$C,F4328,'[1]2025年已发货'!$G:$G,I4328,'[1]2025年已发货'!$H:$H,J4328)=0,"未发货",SUMIFS('[1]2025年已发货'!$E:$E,'[1]2025年已发货'!$F:$F,C4328,'[1]2025年已发货'!$C:$C,F4328,'[1]2025年已发货'!$G:$G,I4328,'[1]2025年已发货'!$H:$H,J4328))</f>
        <v>#VALUE!</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e">
        <f>IF(SUMIFS('[1]2025年已发货'!$E:$E,'[1]2025年已发货'!$F:$F,C4329,'[1]2025年已发货'!$C:$C,F4329,'[1]2025年已发货'!$G:$G,I4329,'[1]2025年已发货'!$H:$H,J4329)=0,"未发货",SUMIFS('[1]2025年已发货'!$E:$E,'[1]2025年已发货'!$F:$F,C4329,'[1]2025年已发货'!$C:$C,F4329,'[1]2025年已发货'!$G:$G,I4329,'[1]2025年已发货'!$H:$H,J4329))</f>
        <v>#VALUE!</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e">
        <f>IF(SUMIFS('[1]2025年已发货'!$E:$E,'[1]2025年已发货'!$F:$F,C4330,'[1]2025年已发货'!$C:$C,F4330,'[1]2025年已发货'!$G:$G,I4330,'[1]2025年已发货'!$H:$H,J4330)=0,"未发货",SUMIFS('[1]2025年已发货'!$E:$E,'[1]2025年已发货'!$F:$F,C4330,'[1]2025年已发货'!$C:$C,F4330,'[1]2025年已发货'!$G:$G,I4330,'[1]2025年已发货'!$H:$H,J4330))</f>
        <v>#VALUE!</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e">
        <f>IF(SUMIFS('[1]2025年已发货'!$E:$E,'[1]2025年已发货'!$F:$F,C4331,'[1]2025年已发货'!$C:$C,F4331,'[1]2025年已发货'!$G:$G,I4331,'[1]2025年已发货'!$H:$H,J4331)=0,"未发货",SUMIFS('[1]2025年已发货'!$E:$E,'[1]2025年已发货'!$F:$F,C4331,'[1]2025年已发货'!$C:$C,F4331,'[1]2025年已发货'!$G:$G,I4331,'[1]2025年已发货'!$H:$H,J4331))</f>
        <v>#VALUE!</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e">
        <f>IF(SUMIFS('[1]2025年已发货'!$E:$E,'[1]2025年已发货'!$F:$F,C4332,'[1]2025年已发货'!$C:$C,F4332,'[1]2025年已发货'!$G:$G,I4332,'[1]2025年已发货'!$H:$H,J4332)=0,"未发货",SUMIFS('[1]2025年已发货'!$E:$E,'[1]2025年已发货'!$F:$F,C4332,'[1]2025年已发货'!$C:$C,F4332,'[1]2025年已发货'!$G:$G,I4332,'[1]2025年已发货'!$H:$H,J4332))</f>
        <v>#VALUE!</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e">
        <f>IF(SUMIFS('[1]2025年已发货'!$E:$E,'[1]2025年已发货'!$F:$F,C4333,'[1]2025年已发货'!$C:$C,F4333,'[1]2025年已发货'!$G:$G,I4333,'[1]2025年已发货'!$H:$H,J4333)=0,"未发货",SUMIFS('[1]2025年已发货'!$E:$E,'[1]2025年已发货'!$F:$F,C4333,'[1]2025年已发货'!$C:$C,F4333,'[1]2025年已发货'!$G:$G,I4333,'[1]2025年已发货'!$H:$H,J4333))</f>
        <v>#VALUE!</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e">
        <f>IF(SUMIFS('[1]2025年已发货'!$E:$E,'[1]2025年已发货'!$F:$F,C4334,'[1]2025年已发货'!$C:$C,F4334,'[1]2025年已发货'!$G:$G,I4334,'[1]2025年已发货'!$H:$H,J4334)=0,"未发货",SUMIFS('[1]2025年已发货'!$E:$E,'[1]2025年已发货'!$F:$F,C4334,'[1]2025年已发货'!$C:$C,F4334,'[1]2025年已发货'!$G:$G,I4334,'[1]2025年已发货'!$H:$H,J4334))</f>
        <v>#VALUE!</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e">
        <f>IF(SUMIFS('[1]2025年已发货'!$E:$E,'[1]2025年已发货'!$F:$F,C4335,'[1]2025年已发货'!$C:$C,F4335,'[1]2025年已发货'!$G:$G,I4335,'[1]2025年已发货'!$H:$H,J4335)=0,"未发货",SUMIFS('[1]2025年已发货'!$E:$E,'[1]2025年已发货'!$F:$F,C4335,'[1]2025年已发货'!$C:$C,F4335,'[1]2025年已发货'!$G:$G,I4335,'[1]2025年已发货'!$H:$H,J4335))</f>
        <v>#VALUE!</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e">
        <f>IF(SUMIFS('[1]2025年已发货'!$E:$E,'[1]2025年已发货'!$F:$F,C4336,'[1]2025年已发货'!$C:$C,F4336,'[1]2025年已发货'!$G:$G,I4336,'[1]2025年已发货'!$H:$H,J4336)=0,"未发货",SUMIFS('[1]2025年已发货'!$E:$E,'[1]2025年已发货'!$F:$F,C4336,'[1]2025年已发货'!$C:$C,F4336,'[1]2025年已发货'!$G:$G,I4336,'[1]2025年已发货'!$H:$H,J4336))</f>
        <v>#VALUE!</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e">
        <f>IF(SUMIFS('[1]2025年已发货'!$E:$E,'[1]2025年已发货'!$F:$F,C4337,'[1]2025年已发货'!$C:$C,F4337,'[1]2025年已发货'!$G:$G,I4337,'[1]2025年已发货'!$H:$H,J4337)=0,"未发货",SUMIFS('[1]2025年已发货'!$E:$E,'[1]2025年已发货'!$F:$F,C4337,'[1]2025年已发货'!$C:$C,F4337,'[1]2025年已发货'!$G:$G,I4337,'[1]2025年已发货'!$H:$H,J4337))</f>
        <v>#VALUE!</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e">
        <f>IF(SUMIFS('[1]2025年已发货'!$E:$E,'[1]2025年已发货'!$F:$F,C4338,'[1]2025年已发货'!$C:$C,F4338,'[1]2025年已发货'!$G:$G,I4338,'[1]2025年已发货'!$H:$H,J4338)=0,"未发货",SUMIFS('[1]2025年已发货'!$E:$E,'[1]2025年已发货'!$F:$F,C4338,'[1]2025年已发货'!$C:$C,F4338,'[1]2025年已发货'!$G:$G,I4338,'[1]2025年已发货'!$H:$H,J4338))</f>
        <v>#VALUE!</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22</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e">
        <f>IF(SUMIFS('[1]2025年已发货'!$E:$E,'[1]2025年已发货'!$F:$F,C4339,'[1]2025年已发货'!$C:$C,F4339,'[1]2025年已发货'!$G:$G,I4339,'[1]2025年已发货'!$H:$H,J4339)=0,"未发货",SUMIFS('[1]2025年已发货'!$E:$E,'[1]2025年已发货'!$F:$F,C4339,'[1]2025年已发货'!$C:$C,F4339,'[1]2025年已发货'!$G:$G,I4339,'[1]2025年已发货'!$H:$H,J4339))</f>
        <v>#VALUE!</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22</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e">
        <f>IF(SUMIFS('[1]2025年已发货'!$E:$E,'[1]2025年已发货'!$F:$F,C4340,'[1]2025年已发货'!$C:$C,F4340,'[1]2025年已发货'!$G:$G,I4340,'[1]2025年已发货'!$H:$H,J4340)=0,"未发货",SUMIFS('[1]2025年已发货'!$E:$E,'[1]2025年已发货'!$F:$F,C4340,'[1]2025年已发货'!$C:$C,F4340,'[1]2025年已发货'!$G:$G,I4340,'[1]2025年已发货'!$H:$H,J4340))</f>
        <v>#VALUE!</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22</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t="e">
        <f>IF(SUMIFS('[1]2025年已发货'!$E:$E,'[1]2025年已发货'!$F:$F,C4341,'[1]2025年已发货'!$C:$C,F4341,'[1]2025年已发货'!$G:$G,I4341,'[1]2025年已发货'!$H:$H,J4341)=0,"未发货",SUMIFS('[1]2025年已发货'!$E:$E,'[1]2025年已发货'!$F:$F,C4341,'[1]2025年已发货'!$C:$C,F4341,'[1]2025年已发货'!$G:$G,I4341,'[1]2025年已发货'!$H:$H,J4341))</f>
        <v>#VALUE!</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23</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t="e">
        <f>IF(SUMIFS('[1]2025年已发货'!$E:$E,'[1]2025年已发货'!$F:$F,C4342,'[1]2025年已发货'!$C:$C,F4342,'[1]2025年已发货'!$G:$G,I4342,'[1]2025年已发货'!$H:$H,J4342)=0,"未发货",SUMIFS('[1]2025年已发货'!$E:$E,'[1]2025年已发货'!$F:$F,C4342,'[1]2025年已发货'!$C:$C,F4342,'[1]2025年已发货'!$G:$G,I4342,'[1]2025年已发货'!$H:$H,J4342))</f>
        <v>#VALUE!</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23</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t="e">
        <f>IF(SUMIFS('[1]2025年已发货'!$E:$E,'[1]2025年已发货'!$F:$F,C4343,'[1]2025年已发货'!$C:$C,F4343,'[1]2025年已发货'!$G:$G,I4343,'[1]2025年已发货'!$H:$H,J4343)=0,"未发货",SUMIFS('[1]2025年已发货'!$E:$E,'[1]2025年已发货'!$F:$F,C4343,'[1]2025年已发货'!$C:$C,F4343,'[1]2025年已发货'!$G:$G,I4343,'[1]2025年已发货'!$H:$H,J4343))</f>
        <v>#VALUE!</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23</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t="e">
        <f>IF(SUMIFS('[1]2025年已发货'!$E:$E,'[1]2025年已发货'!$F:$F,C4344,'[1]2025年已发货'!$C:$C,F4344,'[1]2025年已发货'!$G:$G,I4344,'[1]2025年已发货'!$H:$H,J4344)=0,"未发货",SUMIFS('[1]2025年已发货'!$E:$E,'[1]2025年已发货'!$F:$F,C4344,'[1]2025年已发货'!$C:$C,F4344,'[1]2025年已发货'!$G:$G,I4344,'[1]2025年已发货'!$H:$H,J4344))</f>
        <v>#VALUE!</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23</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e">
        <f>IF(SUMIFS('[1]2025年已发货'!$E:$E,'[1]2025年已发货'!$F:$F,C4345,'[1]2025年已发货'!$C:$C,F4345,'[1]2025年已发货'!$G:$G,I4345,'[1]2025年已发货'!$H:$H,J4345)=0,"未发货",SUMIFS('[1]2025年已发货'!$E:$E,'[1]2025年已发货'!$F:$F,C4345,'[1]2025年已发货'!$C:$C,F4345,'[1]2025年已发货'!$G:$G,I4345,'[1]2025年已发货'!$H:$H,J4345))</f>
        <v>#VALUE!</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23</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t="e">
        <f>IF(SUMIFS('[1]2025年已发货'!$E:$E,'[1]2025年已发货'!$F:$F,C4346,'[1]2025年已发货'!$C:$C,F4346,'[1]2025年已发货'!$G:$G,I4346,'[1]2025年已发货'!$H:$H,J4346)=0,"未发货",SUMIFS('[1]2025年已发货'!$E:$E,'[1]2025年已发货'!$F:$F,C4346,'[1]2025年已发货'!$C:$C,F4346,'[1]2025年已发货'!$G:$G,I4346,'[1]2025年已发货'!$H:$H,J4346))</f>
        <v>#VALUE!</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23</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t="e">
        <f>IF(SUMIFS('[1]2025年已发货'!$E:$E,'[1]2025年已发货'!$F:$F,C4347,'[1]2025年已发货'!$C:$C,F4347,'[1]2025年已发货'!$G:$G,I4347,'[1]2025年已发货'!$H:$H,J4347)=0,"未发货",SUMIFS('[1]2025年已发货'!$E:$E,'[1]2025年已发货'!$F:$F,C4347,'[1]2025年已发货'!$C:$C,F4347,'[1]2025年已发货'!$G:$G,I4347,'[1]2025年已发货'!$H:$H,J4347))</f>
        <v>#VALUE!</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23</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t="e">
        <f>IF(SUMIFS('[1]2025年已发货'!$E:$E,'[1]2025年已发货'!$F:$F,C4348,'[1]2025年已发货'!$C:$C,F4348,'[1]2025年已发货'!$G:$G,I4348,'[1]2025年已发货'!$H:$H,J4348)=0,"未发货",SUMIFS('[1]2025年已发货'!$E:$E,'[1]2025年已发货'!$F:$F,C4348,'[1]2025年已发货'!$C:$C,F4348,'[1]2025年已发货'!$G:$G,I4348,'[1]2025年已发货'!$H:$H,J4348))</f>
        <v>#VALUE!</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23</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t="e">
        <f>IF(SUMIFS('[1]2025年已发货'!$E:$E,'[1]2025年已发货'!$F:$F,C4349,'[1]2025年已发货'!$C:$C,F4349,'[1]2025年已发货'!$G:$G,I4349,'[1]2025年已发货'!$H:$H,J4349)=0,"未发货",SUMIFS('[1]2025年已发货'!$E:$E,'[1]2025年已发货'!$F:$F,C4349,'[1]2025年已发货'!$C:$C,F4349,'[1]2025年已发货'!$G:$G,I4349,'[1]2025年已发货'!$H:$H,J4349))</f>
        <v>#VALUE!</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23</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t="e">
        <f>IF(SUMIFS('[1]2025年已发货'!$E:$E,'[1]2025年已发货'!$F:$F,C4350,'[1]2025年已发货'!$C:$C,F4350,'[1]2025年已发货'!$G:$G,I4350,'[1]2025年已发货'!$H:$H,J4350)=0,"未发货",SUMIFS('[1]2025年已发货'!$E:$E,'[1]2025年已发货'!$F:$F,C4350,'[1]2025年已发货'!$C:$C,F4350,'[1]2025年已发货'!$G:$G,I4350,'[1]2025年已发货'!$H:$H,J4350))</f>
        <v>#VALUE!</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23</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t="e">
        <f>IF(SUMIFS('[1]2025年已发货'!$E:$E,'[1]2025年已发货'!$F:$F,C4351,'[1]2025年已发货'!$C:$C,F4351,'[1]2025年已发货'!$G:$G,I4351,'[1]2025年已发货'!$H:$H,J4351)=0,"未发货",SUMIFS('[1]2025年已发货'!$E:$E,'[1]2025年已发货'!$F:$F,C4351,'[1]2025年已发货'!$C:$C,F4351,'[1]2025年已发货'!$G:$G,I4351,'[1]2025年已发货'!$H:$H,J4351))</f>
        <v>#VALUE!</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23</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t="e">
        <f>IF(SUMIFS('[1]2025年已发货'!$E:$E,'[1]2025年已发货'!$F:$F,C4352,'[1]2025年已发货'!$C:$C,F4352,'[1]2025年已发货'!$G:$G,I4352,'[1]2025年已发货'!$H:$H,J4352)=0,"未发货",SUMIFS('[1]2025年已发货'!$E:$E,'[1]2025年已发货'!$F:$F,C4352,'[1]2025年已发货'!$C:$C,F4352,'[1]2025年已发货'!$G:$G,I4352,'[1]2025年已发货'!$H:$H,J4352))</f>
        <v>#VALUE!</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23</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t="e">
        <f>IF(SUMIFS('[1]2025年已发货'!$E:$E,'[1]2025年已发货'!$F:$F,C4353,'[1]2025年已发货'!$C:$C,F4353,'[1]2025年已发货'!$G:$G,I4353,'[1]2025年已发货'!$H:$H,J4353)=0,"未发货",SUMIFS('[1]2025年已发货'!$E:$E,'[1]2025年已发货'!$F:$F,C4353,'[1]2025年已发货'!$C:$C,F4353,'[1]2025年已发货'!$G:$G,I4353,'[1]2025年已发货'!$H:$H,J4353))</f>
        <v>#VALUE!</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23</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e">
        <f>IF(SUMIFS('[1]2025年已发货'!$E:$E,'[1]2025年已发货'!$F:$F,C4354,'[1]2025年已发货'!$C:$C,F4354,'[1]2025年已发货'!$G:$G,I4354,'[1]2025年已发货'!$H:$H,J4354)=0,"未发货",SUMIFS('[1]2025年已发货'!$E:$E,'[1]2025年已发货'!$F:$F,C4354,'[1]2025年已发货'!$C:$C,F4354,'[1]2025年已发货'!$G:$G,I4354,'[1]2025年已发货'!$H:$H,J4354))</f>
        <v>#VALUE!</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23</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t="e">
        <f>IF(SUMIFS('[1]2025年已发货'!$E:$E,'[1]2025年已发货'!$F:$F,C4355,'[1]2025年已发货'!$C:$C,F4355,'[1]2025年已发货'!$G:$G,I4355,'[1]2025年已发货'!$H:$H,J4355)=0,"未发货",SUMIFS('[1]2025年已发货'!$E:$E,'[1]2025年已发货'!$F:$F,C4355,'[1]2025年已发货'!$C:$C,F4355,'[1]2025年已发货'!$G:$G,I4355,'[1]2025年已发货'!$H:$H,J4355))</f>
        <v>#VALUE!</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23</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e">
        <f>IF(SUMIFS('[1]2025年已发货'!$E:$E,'[1]2025年已发货'!$F:$F,C4356,'[1]2025年已发货'!$C:$C,F4356,'[1]2025年已发货'!$G:$G,I4356,'[1]2025年已发货'!$H:$H,J4356)=0,"未发货",SUMIFS('[1]2025年已发货'!$E:$E,'[1]2025年已发货'!$F:$F,C4356,'[1]2025年已发货'!$C:$C,F4356,'[1]2025年已发货'!$G:$G,I4356,'[1]2025年已发货'!$H:$H,J4356))</f>
        <v>#VALUE!</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23</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t="e">
        <f>IF(SUMIFS('[1]2025年已发货'!$E:$E,'[1]2025年已发货'!$F:$F,C4357,'[1]2025年已发货'!$C:$C,F4357,'[1]2025年已发货'!$G:$G,I4357,'[1]2025年已发货'!$H:$H,J4357)=0,"未发货",SUMIFS('[1]2025年已发货'!$E:$E,'[1]2025年已发货'!$F:$F,C4357,'[1]2025年已发货'!$C:$C,F4357,'[1]2025年已发货'!$G:$G,I4357,'[1]2025年已发货'!$H:$H,J4357))</f>
        <v>#VALUE!</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23</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t="e">
        <f>IF(SUMIFS('[1]2025年已发货'!$E:$E,'[1]2025年已发货'!$F:$F,C4358,'[1]2025年已发货'!$C:$C,F4358,'[1]2025年已发货'!$G:$G,I4358,'[1]2025年已发货'!$H:$H,J4358)=0,"未发货",SUMIFS('[1]2025年已发货'!$E:$E,'[1]2025年已发货'!$F:$F,C4358,'[1]2025年已发货'!$C:$C,F4358,'[1]2025年已发货'!$G:$G,I4358,'[1]2025年已发货'!$H:$H,J4358))</f>
        <v>#VALUE!</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23</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t="e">
        <f>IF(SUMIFS('[1]2025年已发货'!$E:$E,'[1]2025年已发货'!$F:$F,C4359,'[1]2025年已发货'!$C:$C,F4359,'[1]2025年已发货'!$G:$G,I4359,'[1]2025年已发货'!$H:$H,J4359)=0,"未发货",SUMIFS('[1]2025年已发货'!$E:$E,'[1]2025年已发货'!$F:$F,C4359,'[1]2025年已发货'!$C:$C,F4359,'[1]2025年已发货'!$G:$G,I4359,'[1]2025年已发货'!$H:$H,J4359))</f>
        <v>#VALUE!</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23</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t="e">
        <f>IF(SUMIFS('[1]2025年已发货'!$E:$E,'[1]2025年已发货'!$F:$F,C4360,'[1]2025年已发货'!$C:$C,F4360,'[1]2025年已发货'!$G:$G,I4360,'[1]2025年已发货'!$H:$H,J4360)=0,"未发货",SUMIFS('[1]2025年已发货'!$E:$E,'[1]2025年已发货'!$F:$F,C4360,'[1]2025年已发货'!$C:$C,F4360,'[1]2025年已发货'!$G:$G,I4360,'[1]2025年已发货'!$H:$H,J4360))</f>
        <v>#VALUE!</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23</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t="e">
        <f>IF(SUMIFS('[1]2025年已发货'!$E:$E,'[1]2025年已发货'!$F:$F,C4361,'[1]2025年已发货'!$C:$C,F4361,'[1]2025年已发货'!$G:$G,I4361,'[1]2025年已发货'!$H:$H,J4361)=0,"未发货",SUMIFS('[1]2025年已发货'!$E:$E,'[1]2025年已发货'!$F:$F,C4361,'[1]2025年已发货'!$C:$C,F4361,'[1]2025年已发货'!$G:$G,I4361,'[1]2025年已发货'!$H:$H,J4361))</f>
        <v>#VALUE!</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23</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e">
        <f>IF(SUMIFS('[1]2025年已发货'!$E:$E,'[1]2025年已发货'!$F:$F,C4362,'[1]2025年已发货'!$C:$C,F4362,'[1]2025年已发货'!$G:$G,I4362,'[1]2025年已发货'!$H:$H,J4362)=0,"未发货",SUMIFS('[1]2025年已发货'!$E:$E,'[1]2025年已发货'!$F:$F,C4362,'[1]2025年已发货'!$C:$C,F4362,'[1]2025年已发货'!$G:$G,I4362,'[1]2025年已发货'!$H:$H,J4362))</f>
        <v>#VALUE!</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23</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e">
        <f>IF(SUMIFS('[1]2025年已发货'!$E:$E,'[1]2025年已发货'!$F:$F,C4363,'[1]2025年已发货'!$C:$C,F4363,'[1]2025年已发货'!$G:$G,I4363,'[1]2025年已发货'!$H:$H,J4363)=0,"未发货",SUMIFS('[1]2025年已发货'!$E:$E,'[1]2025年已发货'!$F:$F,C4363,'[1]2025年已发货'!$C:$C,F4363,'[1]2025年已发货'!$G:$G,I4363,'[1]2025年已发货'!$H:$H,J4363))</f>
        <v>#VALUE!</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23</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t="e">
        <f>IF(SUMIFS('[1]2025年已发货'!$E:$E,'[1]2025年已发货'!$F:$F,C4364,'[1]2025年已发货'!$C:$C,F4364,'[1]2025年已发货'!$G:$G,I4364,'[1]2025年已发货'!$H:$H,J4364)=0,"未发货",SUMIFS('[1]2025年已发货'!$E:$E,'[1]2025年已发货'!$F:$F,C4364,'[1]2025年已发货'!$C:$C,F4364,'[1]2025年已发货'!$G:$G,I4364,'[1]2025年已发货'!$H:$H,J4364))</f>
        <v>#VALUE!</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23</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t="e">
        <f>IF(SUMIFS('[1]2025年已发货'!$E:$E,'[1]2025年已发货'!$F:$F,C4365,'[1]2025年已发货'!$C:$C,F4365,'[1]2025年已发货'!$G:$G,I4365,'[1]2025年已发货'!$H:$H,J4365)=0,"未发货",SUMIFS('[1]2025年已发货'!$E:$E,'[1]2025年已发货'!$F:$F,C4365,'[1]2025年已发货'!$C:$C,F4365,'[1]2025年已发货'!$G:$G,I4365,'[1]2025年已发货'!$H:$H,J4365))</f>
        <v>#VALUE!</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23</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t="e">
        <f>IF(SUMIFS('[1]2025年已发货'!$E:$E,'[1]2025年已发货'!$F:$F,C4366,'[1]2025年已发货'!$C:$C,F4366,'[1]2025年已发货'!$G:$G,I4366,'[1]2025年已发货'!$H:$H,J4366)=0,"未发货",SUMIFS('[1]2025年已发货'!$E:$E,'[1]2025年已发货'!$F:$F,C4366,'[1]2025年已发货'!$C:$C,F4366,'[1]2025年已发货'!$G:$G,I4366,'[1]2025年已发货'!$H:$H,J4366))</f>
        <v>#VALUE!</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23</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t="e">
        <f>IF(SUMIFS('[1]2025年已发货'!$E:$E,'[1]2025年已发货'!$F:$F,C4367,'[1]2025年已发货'!$C:$C,F4367,'[1]2025年已发货'!$G:$G,I4367,'[1]2025年已发货'!$H:$H,J4367)=0,"未发货",SUMIFS('[1]2025年已发货'!$E:$E,'[1]2025年已发货'!$F:$F,C4367,'[1]2025年已发货'!$C:$C,F4367,'[1]2025年已发货'!$G:$G,I4367,'[1]2025年已发货'!$H:$H,J4367))</f>
        <v>#VALUE!</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23</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t="e">
        <f>IF(SUMIFS('[1]2025年已发货'!$E:$E,'[1]2025年已发货'!$F:$F,C4368,'[1]2025年已发货'!$C:$C,F4368,'[1]2025年已发货'!$G:$G,I4368,'[1]2025年已发货'!$H:$H,J4368)=0,"未发货",SUMIFS('[1]2025年已发货'!$E:$E,'[1]2025年已发货'!$F:$F,C4368,'[1]2025年已发货'!$C:$C,F4368,'[1]2025年已发货'!$G:$G,I4368,'[1]2025年已发货'!$H:$H,J4368))</f>
        <v>#VALUE!</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23</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t="e">
        <f>IF(SUMIFS('[1]2025年已发货'!$E:$E,'[1]2025年已发货'!$F:$F,C4369,'[1]2025年已发货'!$C:$C,F4369,'[1]2025年已发货'!$G:$G,I4369,'[1]2025年已发货'!$H:$H,J4369)=0,"未发货",SUMIFS('[1]2025年已发货'!$E:$E,'[1]2025年已发货'!$F:$F,C4369,'[1]2025年已发货'!$C:$C,F4369,'[1]2025年已发货'!$G:$G,I4369,'[1]2025年已发货'!$H:$H,J4369))</f>
        <v>#VALUE!</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23</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t="e">
        <f>IF(SUMIFS('[1]2025年已发货'!$E:$E,'[1]2025年已发货'!$F:$F,C4370,'[1]2025年已发货'!$C:$C,F4370,'[1]2025年已发货'!$G:$G,I4370,'[1]2025年已发货'!$H:$H,J4370)=0,"未发货",SUMIFS('[1]2025年已发货'!$E:$E,'[1]2025年已发货'!$F:$F,C4370,'[1]2025年已发货'!$C:$C,F4370,'[1]2025年已发货'!$G:$G,I4370,'[1]2025年已发货'!$H:$H,J4370))</f>
        <v>#VALUE!</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23</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e">
        <f>IF(SUMIFS('[1]2025年已发货'!$E:$E,'[1]2025年已发货'!$F:$F,C4371,'[1]2025年已发货'!$C:$C,F4371,'[1]2025年已发货'!$G:$G,I4371,'[1]2025年已发货'!$H:$H,J4371)=0,"未发货",SUMIFS('[1]2025年已发货'!$E:$E,'[1]2025年已发货'!$F:$F,C4371,'[1]2025年已发货'!$C:$C,F4371,'[1]2025年已发货'!$G:$G,I4371,'[1]2025年已发货'!$H:$H,J4371))</f>
        <v>#VALUE!</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23</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t="e">
        <f>IF(SUMIFS('[1]2025年已发货'!$E:$E,'[1]2025年已发货'!$F:$F,C4372,'[1]2025年已发货'!$C:$C,F4372,'[1]2025年已发货'!$G:$G,I4372,'[1]2025年已发货'!$H:$H,J4372)=0,"未发货",SUMIFS('[1]2025年已发货'!$E:$E,'[1]2025年已发货'!$F:$F,C4372,'[1]2025年已发货'!$C:$C,F4372,'[1]2025年已发货'!$G:$G,I4372,'[1]2025年已发货'!$H:$H,J4372))</f>
        <v>#VALUE!</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23</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e">
        <f>IF(SUMIFS('[1]2025年已发货'!$E:$E,'[1]2025年已发货'!$F:$F,C4373,'[1]2025年已发货'!$C:$C,F4373,'[1]2025年已发货'!$G:$G,I4373,'[1]2025年已发货'!$H:$H,J4373)=0,"未发货",SUMIFS('[1]2025年已发货'!$E:$E,'[1]2025年已发货'!$F:$F,C4373,'[1]2025年已发货'!$C:$C,F4373,'[1]2025年已发货'!$G:$G,I4373,'[1]2025年已发货'!$H:$H,J4373))</f>
        <v>#VALUE!</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23</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e">
        <f>IF(SUMIFS('[1]2025年已发货'!$E:$E,'[1]2025年已发货'!$F:$F,C4374,'[1]2025年已发货'!$C:$C,F4374,'[1]2025年已发货'!$G:$G,I4374,'[1]2025年已发货'!$H:$H,J4374)=0,"未发货",SUMIFS('[1]2025年已发货'!$E:$E,'[1]2025年已发货'!$F:$F,C4374,'[1]2025年已发货'!$C:$C,F4374,'[1]2025年已发货'!$G:$G,I4374,'[1]2025年已发货'!$H:$H,J4374))</f>
        <v>#VALUE!</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t="e">
        <f>IF(SUMIFS('[1]2025年已发货'!$E:$E,'[1]2025年已发货'!$F:$F,C4375,'[1]2025年已发货'!$C:$C,F4375,'[1]2025年已发货'!$G:$G,I4375,'[1]2025年已发货'!$H:$H,J4375)=0,"未发货",SUMIFS('[1]2025年已发货'!$E:$E,'[1]2025年已发货'!$F:$F,C4375,'[1]2025年已发货'!$C:$C,F4375,'[1]2025年已发货'!$G:$G,I4375,'[1]2025年已发货'!$H:$H,J4375))</f>
        <v>#VALUE!</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e">
        <f>IF(SUMIFS('[1]2025年已发货'!$E:$E,'[1]2025年已发货'!$F:$F,C4376,'[1]2025年已发货'!$C:$C,F4376,'[1]2025年已发货'!$G:$G,I4376,'[1]2025年已发货'!$H:$H,J4376)=0,"未发货",SUMIFS('[1]2025年已发货'!$E:$E,'[1]2025年已发货'!$F:$F,C4376,'[1]2025年已发货'!$C:$C,F4376,'[1]2025年已发货'!$G:$G,I4376,'[1]2025年已发货'!$H:$H,J4376))</f>
        <v>#VALUE!</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t="e">
        <f>IF(SUMIFS('[1]2025年已发货'!$E:$E,'[1]2025年已发货'!$F:$F,C4377,'[1]2025年已发货'!$C:$C,F4377,'[1]2025年已发货'!$G:$G,I4377,'[1]2025年已发货'!$H:$H,J4377)=0,"未发货",SUMIFS('[1]2025年已发货'!$E:$E,'[1]2025年已发货'!$F:$F,C4377,'[1]2025年已发货'!$C:$C,F4377,'[1]2025年已发货'!$G:$G,I4377,'[1]2025年已发货'!$H:$H,J4377))</f>
        <v>#VALUE!</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e">
        <f>IF(SUMIFS('[1]2025年已发货'!$E:$E,'[1]2025年已发货'!$F:$F,C4378,'[1]2025年已发货'!$C:$C,F4378,'[1]2025年已发货'!$G:$G,I4378,'[1]2025年已发货'!$H:$H,J4378)=0,"未发货",SUMIFS('[1]2025年已发货'!$E:$E,'[1]2025年已发货'!$F:$F,C4378,'[1]2025年已发货'!$C:$C,F4378,'[1]2025年已发货'!$G:$G,I4378,'[1]2025年已发货'!$H:$H,J4378))</f>
        <v>#VALUE!</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e">
        <f>IF(SUMIFS('[1]2025年已发货'!$E:$E,'[1]2025年已发货'!$F:$F,C4379,'[1]2025年已发货'!$C:$C,F4379,'[1]2025年已发货'!$G:$G,I4379,'[1]2025年已发货'!$H:$H,J4379)=0,"未发货",SUMIFS('[1]2025年已发货'!$E:$E,'[1]2025年已发货'!$F:$F,C4379,'[1]2025年已发货'!$C:$C,F4379,'[1]2025年已发货'!$G:$G,I4379,'[1]2025年已发货'!$H:$H,J4379))</f>
        <v>#VALUE!</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t="e">
        <f>IF(SUMIFS('[1]2025年已发货'!$E:$E,'[1]2025年已发货'!$F:$F,C4380,'[1]2025年已发货'!$C:$C,F4380,'[1]2025年已发货'!$G:$G,I4380,'[1]2025年已发货'!$H:$H,J4380)=0,"未发货",SUMIFS('[1]2025年已发货'!$E:$E,'[1]2025年已发货'!$F:$F,C4380,'[1]2025年已发货'!$C:$C,F4380,'[1]2025年已发货'!$G:$G,I4380,'[1]2025年已发货'!$H:$H,J4380))</f>
        <v>#VALUE!</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e">
        <f>IF(SUMIFS('[1]2025年已发货'!$E:$E,'[1]2025年已发货'!$F:$F,C4381,'[1]2025年已发货'!$C:$C,F4381,'[1]2025年已发货'!$G:$G,I4381,'[1]2025年已发货'!$H:$H,J4381)=0,"未发货",SUMIFS('[1]2025年已发货'!$E:$E,'[1]2025年已发货'!$F:$F,C4381,'[1]2025年已发货'!$C:$C,F4381,'[1]2025年已发货'!$G:$G,I4381,'[1]2025年已发货'!$H:$H,J4381))</f>
        <v>#VALUE!</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e">
        <f>IF(SUMIFS('[1]2025年已发货'!$E:$E,'[1]2025年已发货'!$F:$F,C4382,'[1]2025年已发货'!$C:$C,F4382,'[1]2025年已发货'!$G:$G,I4382,'[1]2025年已发货'!$H:$H,J4382)=0,"未发货",SUMIFS('[1]2025年已发货'!$E:$E,'[1]2025年已发货'!$F:$F,C4382,'[1]2025年已发货'!$C:$C,F4382,'[1]2025年已发货'!$G:$G,I4382,'[1]2025年已发货'!$H:$H,J4382))</f>
        <v>#VALUE!</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t="e">
        <f>IF(SUMIFS('[1]2025年已发货'!$E:$E,'[1]2025年已发货'!$F:$F,C4383,'[1]2025年已发货'!$C:$C,F4383,'[1]2025年已发货'!$G:$G,I4383,'[1]2025年已发货'!$H:$H,J4383)=0,"未发货",SUMIFS('[1]2025年已发货'!$E:$E,'[1]2025年已发货'!$F:$F,C4383,'[1]2025年已发货'!$C:$C,F4383,'[1]2025年已发货'!$G:$G,I4383,'[1]2025年已发货'!$H:$H,J4383))</f>
        <v>#VALUE!</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t="e">
        <f>IF(SUMIFS('[1]2025年已发货'!$E:$E,'[1]2025年已发货'!$F:$F,C4384,'[1]2025年已发货'!$C:$C,F4384,'[1]2025年已发货'!$G:$G,I4384,'[1]2025年已发货'!$H:$H,J4384)=0,"未发货",SUMIFS('[1]2025年已发货'!$E:$E,'[1]2025年已发货'!$F:$F,C4384,'[1]2025年已发货'!$C:$C,F4384,'[1]2025年已发货'!$G:$G,I4384,'[1]2025年已发货'!$H:$H,J4384))</f>
        <v>#VALUE!</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t="e">
        <f>IF(SUMIFS('[1]2025年已发货'!$E:$E,'[1]2025年已发货'!$F:$F,C4385,'[1]2025年已发货'!$C:$C,F4385,'[1]2025年已发货'!$G:$G,I4385,'[1]2025年已发货'!$H:$H,J4385)=0,"未发货",SUMIFS('[1]2025年已发货'!$E:$E,'[1]2025年已发货'!$F:$F,C4385,'[1]2025年已发货'!$C:$C,F4385,'[1]2025年已发货'!$G:$G,I4385,'[1]2025年已发货'!$H:$H,J4385))</f>
        <v>#VALUE!</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t="e">
        <f>IF(SUMIFS('[1]2025年已发货'!$E:$E,'[1]2025年已发货'!$F:$F,C4386,'[1]2025年已发货'!$C:$C,F4386,'[1]2025年已发货'!$G:$G,I4386,'[1]2025年已发货'!$H:$H,J4386)=0,"未发货",SUMIFS('[1]2025年已发货'!$E:$E,'[1]2025年已发货'!$F:$F,C4386,'[1]2025年已发货'!$C:$C,F4386,'[1]2025年已发货'!$G:$G,I4386,'[1]2025年已发货'!$H:$H,J4386))</f>
        <v>#VALUE!</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t="e">
        <f>IF(SUMIFS('[1]2025年已发货'!$E:$E,'[1]2025年已发货'!$F:$F,C4387,'[1]2025年已发货'!$C:$C,F4387,'[1]2025年已发货'!$G:$G,I4387,'[1]2025年已发货'!$H:$H,J4387)=0,"未发货",SUMIFS('[1]2025年已发货'!$E:$E,'[1]2025年已发货'!$F:$F,C4387,'[1]2025年已发货'!$C:$C,F4387,'[1]2025年已发货'!$G:$G,I4387,'[1]2025年已发货'!$H:$H,J4387))</f>
        <v>#VALUE!</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t="e">
        <f>IF(SUMIFS('[1]2025年已发货'!$E:$E,'[1]2025年已发货'!$F:$F,C4388,'[1]2025年已发货'!$C:$C,F4388,'[1]2025年已发货'!$G:$G,I4388,'[1]2025年已发货'!$H:$H,J4388)=0,"未发货",SUMIFS('[1]2025年已发货'!$E:$E,'[1]2025年已发货'!$F:$F,C4388,'[1]2025年已发货'!$C:$C,F4388,'[1]2025年已发货'!$G:$G,I4388,'[1]2025年已发货'!$H:$H,J4388))</f>
        <v>#VALUE!</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t="e">
        <f>IF(SUMIFS('[1]2025年已发货'!$E:$E,'[1]2025年已发货'!$F:$F,C4389,'[1]2025年已发货'!$C:$C,F4389,'[1]2025年已发货'!$G:$G,I4389,'[1]2025年已发货'!$H:$H,J4389)=0,"未发货",SUMIFS('[1]2025年已发货'!$E:$E,'[1]2025年已发货'!$F:$F,C4389,'[1]2025年已发货'!$C:$C,F4389,'[1]2025年已发货'!$G:$G,I4389,'[1]2025年已发货'!$H:$H,J4389))</f>
        <v>#VALUE!</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t="e">
        <f>IF(SUMIFS('[1]2025年已发货'!$E:$E,'[1]2025年已发货'!$F:$F,C4390,'[1]2025年已发货'!$C:$C,F4390,'[1]2025年已发货'!$G:$G,I4390,'[1]2025年已发货'!$H:$H,J4390)=0,"未发货",SUMIFS('[1]2025年已发货'!$E:$E,'[1]2025年已发货'!$F:$F,C4390,'[1]2025年已发货'!$C:$C,F4390,'[1]2025年已发货'!$G:$G,I4390,'[1]2025年已发货'!$H:$H,J4390))</f>
        <v>#VALUE!</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t="e">
        <f>IF(SUMIFS('[1]2025年已发货'!$E:$E,'[1]2025年已发货'!$F:$F,C4391,'[1]2025年已发货'!$C:$C,F4391,'[1]2025年已发货'!$G:$G,I4391,'[1]2025年已发货'!$H:$H,J4391)=0,"未发货",SUMIFS('[1]2025年已发货'!$E:$E,'[1]2025年已发货'!$F:$F,C4391,'[1]2025年已发货'!$C:$C,F4391,'[1]2025年已发货'!$G:$G,I4391,'[1]2025年已发货'!$H:$H,J4391))</f>
        <v>#VALUE!</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t="e">
        <f>IF(SUMIFS('[1]2025年已发货'!$E:$E,'[1]2025年已发货'!$F:$F,C4392,'[1]2025年已发货'!$C:$C,F4392,'[1]2025年已发货'!$G:$G,I4392,'[1]2025年已发货'!$H:$H,J4392)=0,"未发货",SUMIFS('[1]2025年已发货'!$E:$E,'[1]2025年已发货'!$F:$F,C4392,'[1]2025年已发货'!$C:$C,F4392,'[1]2025年已发货'!$G:$G,I4392,'[1]2025年已发货'!$H:$H,J4392))</f>
        <v>#VALUE!</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t="e">
        <f>IF(SUMIFS('[1]2025年已发货'!$E:$E,'[1]2025年已发货'!$F:$F,C4393,'[1]2025年已发货'!$C:$C,F4393,'[1]2025年已发货'!$G:$G,I4393,'[1]2025年已发货'!$H:$H,J4393)=0,"未发货",SUMIFS('[1]2025年已发货'!$E:$E,'[1]2025年已发货'!$F:$F,C4393,'[1]2025年已发货'!$C:$C,F4393,'[1]2025年已发货'!$G:$G,I4393,'[1]2025年已发货'!$H:$H,J4393))</f>
        <v>#VALUE!</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t="e">
        <f>IF(SUMIFS('[1]2025年已发货'!$E:$E,'[1]2025年已发货'!$F:$F,C4394,'[1]2025年已发货'!$C:$C,F4394,'[1]2025年已发货'!$G:$G,I4394,'[1]2025年已发货'!$H:$H,J4394)=0,"未发货",SUMIFS('[1]2025年已发货'!$E:$E,'[1]2025年已发货'!$F:$F,C4394,'[1]2025年已发货'!$C:$C,F4394,'[1]2025年已发货'!$G:$G,I4394,'[1]2025年已发货'!$H:$H,J4394))</f>
        <v>#VALUE!</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t="e">
        <f>IF(SUMIFS('[1]2025年已发货'!$E:$E,'[1]2025年已发货'!$F:$F,C4395,'[1]2025年已发货'!$C:$C,F4395,'[1]2025年已发货'!$G:$G,I4395,'[1]2025年已发货'!$H:$H,J4395)=0,"未发货",SUMIFS('[1]2025年已发货'!$E:$E,'[1]2025年已发货'!$F:$F,C4395,'[1]2025年已发货'!$C:$C,F4395,'[1]2025年已发货'!$G:$G,I4395,'[1]2025年已发货'!$H:$H,J4395))</f>
        <v>#VALUE!</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t="e">
        <f>IF(SUMIFS('[1]2025年已发货'!$E:$E,'[1]2025年已发货'!$F:$F,C4396,'[1]2025年已发货'!$C:$C,F4396,'[1]2025年已发货'!$G:$G,I4396,'[1]2025年已发货'!$H:$H,J4396)=0,"未发货",SUMIFS('[1]2025年已发货'!$E:$E,'[1]2025年已发货'!$F:$F,C4396,'[1]2025年已发货'!$C:$C,F4396,'[1]2025年已发货'!$G:$G,I4396,'[1]2025年已发货'!$H:$H,J4396))</f>
        <v>#VALUE!</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e">
        <f>IF(SUMIFS('[1]2025年已发货'!$E:$E,'[1]2025年已发货'!$F:$F,C4397,'[1]2025年已发货'!$C:$C,F4397,'[1]2025年已发货'!$G:$G,I4397,'[1]2025年已发货'!$H:$H,J4397)=0,"未发货",SUMIFS('[1]2025年已发货'!$E:$E,'[1]2025年已发货'!$F:$F,C4397,'[1]2025年已发货'!$C:$C,F4397,'[1]2025年已发货'!$G:$G,I4397,'[1]2025年已发货'!$H:$H,J4397))</f>
        <v>#VALUE!</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e">
        <f>IF(SUMIFS('[1]2025年已发货'!$E:$E,'[1]2025年已发货'!$F:$F,C4398,'[1]2025年已发货'!$C:$C,F4398,'[1]2025年已发货'!$G:$G,I4398,'[1]2025年已发货'!$H:$H,J4398)=0,"未发货",SUMIFS('[1]2025年已发货'!$E:$E,'[1]2025年已发货'!$F:$F,C4398,'[1]2025年已发货'!$C:$C,F4398,'[1]2025年已发货'!$G:$G,I4398,'[1]2025年已发货'!$H:$H,J4398))</f>
        <v>#VALUE!</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t="e">
        <f>IF(SUMIFS('[1]2025年已发货'!$E:$E,'[1]2025年已发货'!$F:$F,C4399,'[1]2025年已发货'!$C:$C,F4399,'[1]2025年已发货'!$G:$G,I4399,'[1]2025年已发货'!$H:$H,J4399)=0,"未发货",SUMIFS('[1]2025年已发货'!$E:$E,'[1]2025年已发货'!$F:$F,C4399,'[1]2025年已发货'!$C:$C,F4399,'[1]2025年已发货'!$G:$G,I4399,'[1]2025年已发货'!$H:$H,J4399))</f>
        <v>#VALUE!</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t="e">
        <f>IF(SUMIFS('[1]2025年已发货'!$E:$E,'[1]2025年已发货'!$F:$F,C4400,'[1]2025年已发货'!$C:$C,F4400,'[1]2025年已发货'!$G:$G,I4400,'[1]2025年已发货'!$H:$H,J4400)=0,"未发货",SUMIFS('[1]2025年已发货'!$E:$E,'[1]2025年已发货'!$F:$F,C4400,'[1]2025年已发货'!$C:$C,F4400,'[1]2025年已发货'!$G:$G,I4400,'[1]2025年已发货'!$H:$H,J4400))</f>
        <v>#VALUE!</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e">
        <f>IF(SUMIFS('[1]2025年已发货'!$E:$E,'[1]2025年已发货'!$F:$F,C4401,'[1]2025年已发货'!$C:$C,F4401,'[1]2025年已发货'!$G:$G,I4401,'[1]2025年已发货'!$H:$H,J4401)=0,"未发货",SUMIFS('[1]2025年已发货'!$E:$E,'[1]2025年已发货'!$F:$F,C4401,'[1]2025年已发货'!$C:$C,F4401,'[1]2025年已发货'!$G:$G,I4401,'[1]2025年已发货'!$H:$H,J4401))</f>
        <v>#VALUE!</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t="e">
        <f>IF(SUMIFS('[1]2025年已发货'!$E:$E,'[1]2025年已发货'!$F:$F,C4402,'[1]2025年已发货'!$C:$C,F4402,'[1]2025年已发货'!$G:$G,I4402,'[1]2025年已发货'!$H:$H,J4402)=0,"未发货",SUMIFS('[1]2025年已发货'!$E:$E,'[1]2025年已发货'!$F:$F,C4402,'[1]2025年已发货'!$C:$C,F4402,'[1]2025年已发货'!$G:$G,I4402,'[1]2025年已发货'!$H:$H,J4402))</f>
        <v>#VALUE!</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t="e">
        <f>IF(SUMIFS('[1]2025年已发货'!$E:$E,'[1]2025年已发货'!$F:$F,C4403,'[1]2025年已发货'!$C:$C,F4403,'[1]2025年已发货'!$G:$G,I4403,'[1]2025年已发货'!$H:$H,J4403)=0,"未发货",SUMIFS('[1]2025年已发货'!$E:$E,'[1]2025年已发货'!$F:$F,C4403,'[1]2025年已发货'!$C:$C,F4403,'[1]2025年已发货'!$G:$G,I4403,'[1]2025年已发货'!$H:$H,J4403))</f>
        <v>#VALUE!</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t="e">
        <f>IF(SUMIFS('[1]2025年已发货'!$E:$E,'[1]2025年已发货'!$F:$F,C4404,'[1]2025年已发货'!$C:$C,F4404,'[1]2025年已发货'!$G:$G,I4404,'[1]2025年已发货'!$H:$H,J4404)=0,"未发货",SUMIFS('[1]2025年已发货'!$E:$E,'[1]2025年已发货'!$F:$F,C4404,'[1]2025年已发货'!$C:$C,F4404,'[1]2025年已发货'!$G:$G,I4404,'[1]2025年已发货'!$H:$H,J4404))</f>
        <v>#VALUE!</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t="e">
        <f>IF(SUMIFS('[1]2025年已发货'!$E:$E,'[1]2025年已发货'!$F:$F,C4405,'[1]2025年已发货'!$C:$C,F4405,'[1]2025年已发货'!$G:$G,I4405,'[1]2025年已发货'!$H:$H,J4405)=0,"未发货",SUMIFS('[1]2025年已发货'!$E:$E,'[1]2025年已发货'!$F:$F,C4405,'[1]2025年已发货'!$C:$C,F4405,'[1]2025年已发货'!$G:$G,I4405,'[1]2025年已发货'!$H:$H,J4405))</f>
        <v>#VALUE!</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t="e">
        <f>IF(SUMIFS('[1]2025年已发货'!$E:$E,'[1]2025年已发货'!$F:$F,C4406,'[1]2025年已发货'!$C:$C,F4406,'[1]2025年已发货'!$G:$G,I4406,'[1]2025年已发货'!$H:$H,J4406)=0,"未发货",SUMIFS('[1]2025年已发货'!$E:$E,'[1]2025年已发货'!$F:$F,C4406,'[1]2025年已发货'!$C:$C,F4406,'[1]2025年已发货'!$G:$G,I4406,'[1]2025年已发货'!$H:$H,J4406))</f>
        <v>#VALUE!</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t="e">
        <f>IF(SUMIFS('[1]2025年已发货'!$E:$E,'[1]2025年已发货'!$F:$F,C4407,'[1]2025年已发货'!$C:$C,F4407,'[1]2025年已发货'!$G:$G,I4407,'[1]2025年已发货'!$H:$H,J4407)=0,"未发货",SUMIFS('[1]2025年已发货'!$E:$E,'[1]2025年已发货'!$F:$F,C4407,'[1]2025年已发货'!$C:$C,F4407,'[1]2025年已发货'!$G:$G,I4407,'[1]2025年已发货'!$H:$H,J4407))</f>
        <v>#VALUE!</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t="e">
        <f>IF(SUMIFS('[1]2025年已发货'!$E:$E,'[1]2025年已发货'!$F:$F,C4408,'[1]2025年已发货'!$C:$C,F4408,'[1]2025年已发货'!$G:$G,I4408,'[1]2025年已发货'!$H:$H,J4408)=0,"未发货",SUMIFS('[1]2025年已发货'!$E:$E,'[1]2025年已发货'!$F:$F,C4408,'[1]2025年已发货'!$C:$C,F4408,'[1]2025年已发货'!$G:$G,I4408,'[1]2025年已发货'!$H:$H,J4408))</f>
        <v>#VALUE!</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t="e">
        <f>IF(SUMIFS('[1]2025年已发货'!$E:$E,'[1]2025年已发货'!$F:$F,C4409,'[1]2025年已发货'!$C:$C,F4409,'[1]2025年已发货'!$G:$G,I4409,'[1]2025年已发货'!$H:$H,J4409)=0,"未发货",SUMIFS('[1]2025年已发货'!$E:$E,'[1]2025年已发货'!$F:$F,C4409,'[1]2025年已发货'!$C:$C,F4409,'[1]2025年已发货'!$G:$G,I4409,'[1]2025年已发货'!$H:$H,J4409))</f>
        <v>#VALUE!</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t="e">
        <f>IF(SUMIFS('[1]2025年已发货'!$E:$E,'[1]2025年已发货'!$F:$F,C4410,'[1]2025年已发货'!$C:$C,F4410,'[1]2025年已发货'!$G:$G,I4410,'[1]2025年已发货'!$H:$H,J4410)=0,"未发货",SUMIFS('[1]2025年已发货'!$E:$E,'[1]2025年已发货'!$F:$F,C4410,'[1]2025年已发货'!$C:$C,F4410,'[1]2025年已发货'!$G:$G,I4410,'[1]2025年已发货'!$H:$H,J4410))</f>
        <v>#VALUE!</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t="e">
        <f>IF(SUMIFS('[1]2025年已发货'!$E:$E,'[1]2025年已发货'!$F:$F,C4411,'[1]2025年已发货'!$C:$C,F4411,'[1]2025年已发货'!$G:$G,I4411,'[1]2025年已发货'!$H:$H,J4411)=0,"未发货",SUMIFS('[1]2025年已发货'!$E:$E,'[1]2025年已发货'!$F:$F,C4411,'[1]2025年已发货'!$C:$C,F4411,'[1]2025年已发货'!$G:$G,I4411,'[1]2025年已发货'!$H:$H,J4411))</f>
        <v>#VALUE!</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t="e">
        <f>IF(SUMIFS('[1]2025年已发货'!$E:$E,'[1]2025年已发货'!$F:$F,C4412,'[1]2025年已发货'!$C:$C,F4412,'[1]2025年已发货'!$G:$G,I4412,'[1]2025年已发货'!$H:$H,J4412)=0,"未发货",SUMIFS('[1]2025年已发货'!$E:$E,'[1]2025年已发货'!$F:$F,C4412,'[1]2025年已发货'!$C:$C,F4412,'[1]2025年已发货'!$G:$G,I4412,'[1]2025年已发货'!$H:$H,J4412))</f>
        <v>#VALUE!</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t="e">
        <f>IF(SUMIFS('[1]2025年已发货'!$E:$E,'[1]2025年已发货'!$F:$F,C4413,'[1]2025年已发货'!$C:$C,F4413,'[1]2025年已发货'!$G:$G,I4413,'[1]2025年已发货'!$H:$H,J4413)=0,"未发货",SUMIFS('[1]2025年已发货'!$E:$E,'[1]2025年已发货'!$F:$F,C4413,'[1]2025年已发货'!$C:$C,F4413,'[1]2025年已发货'!$G:$G,I4413,'[1]2025年已发货'!$H:$H,J4413))</f>
        <v>#VALUE!</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t="e">
        <f>IF(SUMIFS('[1]2025年已发货'!$E:$E,'[1]2025年已发货'!$F:$F,C4414,'[1]2025年已发货'!$C:$C,F4414,'[1]2025年已发货'!$G:$G,I4414,'[1]2025年已发货'!$H:$H,J4414)=0,"未发货",SUMIFS('[1]2025年已发货'!$E:$E,'[1]2025年已发货'!$F:$F,C4414,'[1]2025年已发货'!$C:$C,F4414,'[1]2025年已发货'!$G:$G,I4414,'[1]2025年已发货'!$H:$H,J4414))</f>
        <v>#VALUE!</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t="e">
        <f>IF(SUMIFS('[1]2025年已发货'!$E:$E,'[1]2025年已发货'!$F:$F,C4415,'[1]2025年已发货'!$C:$C,F4415,'[1]2025年已发货'!$G:$G,I4415,'[1]2025年已发货'!$H:$H,J4415)=0,"未发货",SUMIFS('[1]2025年已发货'!$E:$E,'[1]2025年已发货'!$F:$F,C4415,'[1]2025年已发货'!$C:$C,F4415,'[1]2025年已发货'!$G:$G,I4415,'[1]2025年已发货'!$H:$H,J4415))</f>
        <v>#VALUE!</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t="e">
        <f>IF(SUMIFS('[1]2025年已发货'!$E:$E,'[1]2025年已发货'!$F:$F,C4416,'[1]2025年已发货'!$C:$C,F4416,'[1]2025年已发货'!$G:$G,I4416,'[1]2025年已发货'!$H:$H,J4416)=0,"未发货",SUMIFS('[1]2025年已发货'!$E:$E,'[1]2025年已发货'!$F:$F,C4416,'[1]2025年已发货'!$C:$C,F4416,'[1]2025年已发货'!$G:$G,I4416,'[1]2025年已发货'!$H:$H,J4416))</f>
        <v>#VALUE!</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t="e">
        <f>IF(SUMIFS('[1]2025年已发货'!$E:$E,'[1]2025年已发货'!$F:$F,C4417,'[1]2025年已发货'!$C:$C,F4417,'[1]2025年已发货'!$G:$G,I4417,'[1]2025年已发货'!$H:$H,J4417)=0,"未发货",SUMIFS('[1]2025年已发货'!$E:$E,'[1]2025年已发货'!$F:$F,C4417,'[1]2025年已发货'!$C:$C,F4417,'[1]2025年已发货'!$G:$G,I4417,'[1]2025年已发货'!$H:$H,J4417))</f>
        <v>#VALUE!</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t="e">
        <f>IF(SUMIFS('[1]2025年已发货'!$E:$E,'[1]2025年已发货'!$F:$F,C4418,'[1]2025年已发货'!$C:$C,F4418,'[1]2025年已发货'!$G:$G,I4418,'[1]2025年已发货'!$H:$H,J4418)=0,"未发货",SUMIFS('[1]2025年已发货'!$E:$E,'[1]2025年已发货'!$F:$F,C4418,'[1]2025年已发货'!$C:$C,F4418,'[1]2025年已发货'!$G:$G,I4418,'[1]2025年已发货'!$H:$H,J4418))</f>
        <v>#VALUE!</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t="e">
        <f>IF(SUMIFS('[1]2025年已发货'!$E:$E,'[1]2025年已发货'!$F:$F,C4419,'[1]2025年已发货'!$C:$C,F4419,'[1]2025年已发货'!$G:$G,I4419,'[1]2025年已发货'!$H:$H,J4419)=0,"未发货",SUMIFS('[1]2025年已发货'!$E:$E,'[1]2025年已发货'!$F:$F,C4419,'[1]2025年已发货'!$C:$C,F4419,'[1]2025年已发货'!$G:$G,I4419,'[1]2025年已发货'!$H:$H,J4419))</f>
        <v>#VALUE!</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t="e">
        <f>IF(SUMIFS('[1]2025年已发货'!$E:$E,'[1]2025年已发货'!$F:$F,C4420,'[1]2025年已发货'!$C:$C,F4420,'[1]2025年已发货'!$G:$G,I4420,'[1]2025年已发货'!$H:$H,J4420)=0,"未发货",SUMIFS('[1]2025年已发货'!$E:$E,'[1]2025年已发货'!$F:$F,C4420,'[1]2025年已发货'!$C:$C,F4420,'[1]2025年已发货'!$G:$G,I4420,'[1]2025年已发货'!$H:$H,J4420))</f>
        <v>#VALUE!</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t="e">
        <f>IF(SUMIFS('[1]2025年已发货'!$E:$E,'[1]2025年已发货'!$F:$F,C4421,'[1]2025年已发货'!$C:$C,F4421,'[1]2025年已发货'!$G:$G,I4421,'[1]2025年已发货'!$H:$H,J4421)=0,"未发货",SUMIFS('[1]2025年已发货'!$E:$E,'[1]2025年已发货'!$F:$F,C4421,'[1]2025年已发货'!$C:$C,F4421,'[1]2025年已发货'!$G:$G,I4421,'[1]2025年已发货'!$H:$H,J4421))</f>
        <v>#VALUE!</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t="e">
        <f>IF(SUMIFS('[1]2025年已发货'!$E:$E,'[1]2025年已发货'!$F:$F,C4422,'[1]2025年已发货'!$C:$C,F4422,'[1]2025年已发货'!$G:$G,I4422,'[1]2025年已发货'!$H:$H,J4422)=0,"未发货",SUMIFS('[1]2025年已发货'!$E:$E,'[1]2025年已发货'!$F:$F,C4422,'[1]2025年已发货'!$C:$C,F4422,'[1]2025年已发货'!$G:$G,I4422,'[1]2025年已发货'!$H:$H,J4422))</f>
        <v>#VALUE!</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e">
        <f>IF(SUMIFS('[1]2025年已发货'!$E:$E,'[1]2025年已发货'!$F:$F,C4423,'[1]2025年已发货'!$C:$C,F4423,'[1]2025年已发货'!$G:$G,I4423,'[1]2025年已发货'!$H:$H,J4423)=0,"未发货",SUMIFS('[1]2025年已发货'!$E:$E,'[1]2025年已发货'!$F:$F,C4423,'[1]2025年已发货'!$C:$C,F4423,'[1]2025年已发货'!$G:$G,I4423,'[1]2025年已发货'!$H:$H,J4423))</f>
        <v>#VALUE!</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t="e">
        <f>IF(SUMIFS('[1]2025年已发货'!$E:$E,'[1]2025年已发货'!$F:$F,C4424,'[1]2025年已发货'!$C:$C,F4424,'[1]2025年已发货'!$G:$G,I4424,'[1]2025年已发货'!$H:$H,J4424)=0,"未发货",SUMIFS('[1]2025年已发货'!$E:$E,'[1]2025年已发货'!$F:$F,C4424,'[1]2025年已发货'!$C:$C,F4424,'[1]2025年已发货'!$G:$G,I4424,'[1]2025年已发货'!$H:$H,J4424))</f>
        <v>#VALUE!</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e">
        <f>IF(SUMIFS('[1]2025年已发货'!$E:$E,'[1]2025年已发货'!$F:$F,C4425,'[1]2025年已发货'!$C:$C,F4425,'[1]2025年已发货'!$G:$G,I4425,'[1]2025年已发货'!$H:$H,J4425)=0,"未发货",SUMIFS('[1]2025年已发货'!$E:$E,'[1]2025年已发货'!$F:$F,C4425,'[1]2025年已发货'!$C:$C,F4425,'[1]2025年已发货'!$G:$G,I4425,'[1]2025年已发货'!$H:$H,J4425))</f>
        <v>#VALUE!</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t="e">
        <f>IF(SUMIFS('[1]2025年已发货'!$E:$E,'[1]2025年已发货'!$F:$F,C4426,'[1]2025年已发货'!$C:$C,F4426,'[1]2025年已发货'!$G:$G,I4426,'[1]2025年已发货'!$H:$H,J4426)=0,"未发货",SUMIFS('[1]2025年已发货'!$E:$E,'[1]2025年已发货'!$F:$F,C4426,'[1]2025年已发货'!$C:$C,F4426,'[1]2025年已发货'!$G:$G,I4426,'[1]2025年已发货'!$H:$H,J4426))</f>
        <v>#VALUE!</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t="e">
        <f>IF(SUMIFS('[1]2025年已发货'!$E:$E,'[1]2025年已发货'!$F:$F,C4427,'[1]2025年已发货'!$C:$C,F4427,'[1]2025年已发货'!$G:$G,I4427,'[1]2025年已发货'!$H:$H,J4427)=0,"未发货",SUMIFS('[1]2025年已发货'!$E:$E,'[1]2025年已发货'!$F:$F,C4427,'[1]2025年已发货'!$C:$C,F4427,'[1]2025年已发货'!$G:$G,I4427,'[1]2025年已发货'!$H:$H,J4427))</f>
        <v>#VALUE!</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t="e">
        <f>IF(SUMIFS('[1]2025年已发货'!$E:$E,'[1]2025年已发货'!$F:$F,C4428,'[1]2025年已发货'!$C:$C,F4428,'[1]2025年已发货'!$G:$G,I4428,'[1]2025年已发货'!$H:$H,J4428)=0,"未发货",SUMIFS('[1]2025年已发货'!$E:$E,'[1]2025年已发货'!$F:$F,C4428,'[1]2025年已发货'!$C:$C,F4428,'[1]2025年已发货'!$G:$G,I4428,'[1]2025年已发货'!$H:$H,J4428))</f>
        <v>#VALUE!</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t="e">
        <f>IF(SUMIFS('[1]2025年已发货'!$E:$E,'[1]2025年已发货'!$F:$F,C4429,'[1]2025年已发货'!$C:$C,F4429,'[1]2025年已发货'!$G:$G,I4429,'[1]2025年已发货'!$H:$H,J4429)=0,"未发货",SUMIFS('[1]2025年已发货'!$E:$E,'[1]2025年已发货'!$F:$F,C4429,'[1]2025年已发货'!$C:$C,F4429,'[1]2025年已发货'!$G:$G,I4429,'[1]2025年已发货'!$H:$H,J4429))</f>
        <v>#VALUE!</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t="e">
        <f>IF(SUMIFS('[1]2025年已发货'!$E:$E,'[1]2025年已发货'!$F:$F,C4430,'[1]2025年已发货'!$C:$C,F4430,'[1]2025年已发货'!$G:$G,I4430,'[1]2025年已发货'!$H:$H,J4430)=0,"未发货",SUMIFS('[1]2025年已发货'!$E:$E,'[1]2025年已发货'!$F:$F,C4430,'[1]2025年已发货'!$C:$C,F4430,'[1]2025年已发货'!$G:$G,I4430,'[1]2025年已发货'!$H:$H,J4430))</f>
        <v>#VALUE!</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t="e">
        <f>IF(SUMIFS('[1]2025年已发货'!$E:$E,'[1]2025年已发货'!$F:$F,C4431,'[1]2025年已发货'!$C:$C,F4431,'[1]2025年已发货'!$G:$G,I4431,'[1]2025年已发货'!$H:$H,J4431)=0,"未发货",SUMIFS('[1]2025年已发货'!$E:$E,'[1]2025年已发货'!$F:$F,C4431,'[1]2025年已发货'!$C:$C,F4431,'[1]2025年已发货'!$G:$G,I4431,'[1]2025年已发货'!$H:$H,J4431))</f>
        <v>#VALUE!</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t="e">
        <f>IF(SUMIFS('[1]2025年已发货'!$E:$E,'[1]2025年已发货'!$F:$F,C4432,'[1]2025年已发货'!$C:$C,F4432,'[1]2025年已发货'!$G:$G,I4432,'[1]2025年已发货'!$H:$H,J4432)=0,"未发货",SUMIFS('[1]2025年已发货'!$E:$E,'[1]2025年已发货'!$F:$F,C4432,'[1]2025年已发货'!$C:$C,F4432,'[1]2025年已发货'!$G:$G,I4432,'[1]2025年已发货'!$H:$H,J4432))</f>
        <v>#VALUE!</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e">
        <f>IF(SUMIFS('[1]2025年已发货'!$E:$E,'[1]2025年已发货'!$F:$F,C4433,'[1]2025年已发货'!$C:$C,F4433,'[1]2025年已发货'!$G:$G,I4433,'[1]2025年已发货'!$H:$H,J4433)=0,"未发货",SUMIFS('[1]2025年已发货'!$E:$E,'[1]2025年已发货'!$F:$F,C4433,'[1]2025年已发货'!$C:$C,F4433,'[1]2025年已发货'!$G:$G,I4433,'[1]2025年已发货'!$H:$H,J4433))</f>
        <v>#VALUE!</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e">
        <f>IF(SUMIFS('[1]2025年已发货'!$E:$E,'[1]2025年已发货'!$F:$F,C4434,'[1]2025年已发货'!$C:$C,F4434,'[1]2025年已发货'!$G:$G,I4434,'[1]2025年已发货'!$H:$H,J4434)=0,"未发货",SUMIFS('[1]2025年已发货'!$E:$E,'[1]2025年已发货'!$F:$F,C4434,'[1]2025年已发货'!$C:$C,F4434,'[1]2025年已发货'!$G:$G,I4434,'[1]2025年已发货'!$H:$H,J4434))</f>
        <v>#VALUE!</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e">
        <f>IF(SUMIFS('[1]2025年已发货'!$E:$E,'[1]2025年已发货'!$F:$F,C4435,'[1]2025年已发货'!$C:$C,F4435,'[1]2025年已发货'!$G:$G,I4435,'[1]2025年已发货'!$H:$H,J4435)=0,"未发货",SUMIFS('[1]2025年已发货'!$E:$E,'[1]2025年已发货'!$F:$F,C4435,'[1]2025年已发货'!$C:$C,F4435,'[1]2025年已发货'!$G:$G,I4435,'[1]2025年已发货'!$H:$H,J4435))</f>
        <v>#VALUE!</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e">
        <f>IF(SUMIFS('[1]2025年已发货'!$E:$E,'[1]2025年已发货'!$F:$F,C4436,'[1]2025年已发货'!$C:$C,F4436,'[1]2025年已发货'!$G:$G,I4436,'[1]2025年已发货'!$H:$H,J4436)=0,"未发货",SUMIFS('[1]2025年已发货'!$E:$E,'[1]2025年已发货'!$F:$F,C4436,'[1]2025年已发货'!$C:$C,F4436,'[1]2025年已发货'!$G:$G,I4436,'[1]2025年已发货'!$H:$H,J4436))</f>
        <v>#VALUE!</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e">
        <f>IF(SUMIFS('[1]2025年已发货'!$E:$E,'[1]2025年已发货'!$F:$F,C4437,'[1]2025年已发货'!$C:$C,F4437,'[1]2025年已发货'!$G:$G,I4437,'[1]2025年已发货'!$H:$H,J4437)=0,"未发货",SUMIFS('[1]2025年已发货'!$E:$E,'[1]2025年已发货'!$F:$F,C4437,'[1]2025年已发货'!$C:$C,F4437,'[1]2025年已发货'!$G:$G,I4437,'[1]2025年已发货'!$H:$H,J4437))</f>
        <v>#VALUE!</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e">
        <f>IF(SUMIFS('[1]2025年已发货'!$E:$E,'[1]2025年已发货'!$F:$F,C4438,'[1]2025年已发货'!$C:$C,F4438,'[1]2025年已发货'!$G:$G,I4438,'[1]2025年已发货'!$H:$H,J4438)=0,"未发货",SUMIFS('[1]2025年已发货'!$E:$E,'[1]2025年已发货'!$F:$F,C4438,'[1]2025年已发货'!$C:$C,F4438,'[1]2025年已发货'!$G:$G,I4438,'[1]2025年已发货'!$H:$H,J4438))</f>
        <v>#VALUE!</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e">
        <f>IF(SUMIFS('[1]2025年已发货'!$E:$E,'[1]2025年已发货'!$F:$F,C4439,'[1]2025年已发货'!$C:$C,F4439,'[1]2025年已发货'!$G:$G,I4439,'[1]2025年已发货'!$H:$H,J4439)=0,"未发货",SUMIFS('[1]2025年已发货'!$E:$E,'[1]2025年已发货'!$F:$F,C4439,'[1]2025年已发货'!$C:$C,F4439,'[1]2025年已发货'!$G:$G,I4439,'[1]2025年已发货'!$H:$H,J4439))</f>
        <v>#VALUE!</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e">
        <f>IF(SUMIFS('[1]2025年已发货'!$E:$E,'[1]2025年已发货'!$F:$F,C4440,'[1]2025年已发货'!$C:$C,F4440,'[1]2025年已发货'!$G:$G,I4440,'[1]2025年已发货'!$H:$H,J4440)=0,"未发货",SUMIFS('[1]2025年已发货'!$E:$E,'[1]2025年已发货'!$F:$F,C4440,'[1]2025年已发货'!$C:$C,F4440,'[1]2025年已发货'!$G:$G,I4440,'[1]2025年已发货'!$H:$H,J4440))</f>
        <v>#VALUE!</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t="e">
        <f>IF(SUMIFS('[1]2025年已发货'!$E:$E,'[1]2025年已发货'!$F:$F,C4441,'[1]2025年已发货'!$C:$C,F4441,'[1]2025年已发货'!$G:$G,I4441,'[1]2025年已发货'!$H:$H,J4441)=0,"未发货",SUMIFS('[1]2025年已发货'!$E:$E,'[1]2025年已发货'!$F:$F,C4441,'[1]2025年已发货'!$C:$C,F4441,'[1]2025年已发货'!$G:$G,I4441,'[1]2025年已发货'!$H:$H,J4441))</f>
        <v>#VALUE!</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e">
        <f>IF(SUMIFS('[1]2025年已发货'!$E:$E,'[1]2025年已发货'!$F:$F,C4442,'[1]2025年已发货'!$C:$C,F4442,'[1]2025年已发货'!$G:$G,I4442,'[1]2025年已发货'!$H:$H,J4442)=0,"未发货",SUMIFS('[1]2025年已发货'!$E:$E,'[1]2025年已发货'!$F:$F,C4442,'[1]2025年已发货'!$C:$C,F4442,'[1]2025年已发货'!$G:$G,I4442,'[1]2025年已发货'!$H:$H,J4442))</f>
        <v>#VALUE!</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t="e">
        <f>IF(SUMIFS('[1]2025年已发货'!$E:$E,'[1]2025年已发货'!$F:$F,C4443,'[1]2025年已发货'!$C:$C,F4443,'[1]2025年已发货'!$G:$G,I4443,'[1]2025年已发货'!$H:$H,J4443)=0,"未发货",SUMIFS('[1]2025年已发货'!$E:$E,'[1]2025年已发货'!$F:$F,C4443,'[1]2025年已发货'!$C:$C,F4443,'[1]2025年已发货'!$G:$G,I4443,'[1]2025年已发货'!$H:$H,J4443))</f>
        <v>#VALUE!</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t="e">
        <f>IF(SUMIFS('[1]2025年已发货'!$E:$E,'[1]2025年已发货'!$F:$F,C4444,'[1]2025年已发货'!$C:$C,F4444,'[1]2025年已发货'!$G:$G,I4444,'[1]2025年已发货'!$H:$H,J4444)=0,"未发货",SUMIFS('[1]2025年已发货'!$E:$E,'[1]2025年已发货'!$F:$F,C4444,'[1]2025年已发货'!$C:$C,F4444,'[1]2025年已发货'!$G:$G,I4444,'[1]2025年已发货'!$H:$H,J4444))</f>
        <v>#VALUE!</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t="e">
        <f>IF(SUMIFS('[1]2025年已发货'!$E:$E,'[1]2025年已发货'!$F:$F,C4445,'[1]2025年已发货'!$C:$C,F4445,'[1]2025年已发货'!$G:$G,I4445,'[1]2025年已发货'!$H:$H,J4445)=0,"未发货",SUMIFS('[1]2025年已发货'!$E:$E,'[1]2025年已发货'!$F:$F,C4445,'[1]2025年已发货'!$C:$C,F4445,'[1]2025年已发货'!$G:$G,I4445,'[1]2025年已发货'!$H:$H,J4445))</f>
        <v>#VALUE!</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e">
        <f>IF(SUMIFS('[1]2025年已发货'!$E:$E,'[1]2025年已发货'!$F:$F,C4446,'[1]2025年已发货'!$C:$C,F4446,'[1]2025年已发货'!$G:$G,I4446,'[1]2025年已发货'!$H:$H,J4446)=0,"未发货",SUMIFS('[1]2025年已发货'!$E:$E,'[1]2025年已发货'!$F:$F,C4446,'[1]2025年已发货'!$C:$C,F4446,'[1]2025年已发货'!$G:$G,I4446,'[1]2025年已发货'!$H:$H,J4446))</f>
        <v>#VALUE!</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e">
        <f>IF(SUMIFS('[1]2025年已发货'!$E:$E,'[1]2025年已发货'!$F:$F,C4447,'[1]2025年已发货'!$C:$C,F4447,'[1]2025年已发货'!$G:$G,I4447,'[1]2025年已发货'!$H:$H,J4447)=0,"未发货",SUMIFS('[1]2025年已发货'!$E:$E,'[1]2025年已发货'!$F:$F,C4447,'[1]2025年已发货'!$C:$C,F4447,'[1]2025年已发货'!$G:$G,I4447,'[1]2025年已发货'!$H:$H,J4447))</f>
        <v>#VALUE!</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t="e">
        <f>IF(SUMIFS('[1]2025年已发货'!$E:$E,'[1]2025年已发货'!$F:$F,C4448,'[1]2025年已发货'!$C:$C,F4448,'[1]2025年已发货'!$G:$G,I4448,'[1]2025年已发货'!$H:$H,J4448)=0,"未发货",SUMIFS('[1]2025年已发货'!$E:$E,'[1]2025年已发货'!$F:$F,C4448,'[1]2025年已发货'!$C:$C,F4448,'[1]2025年已发货'!$G:$G,I4448,'[1]2025年已发货'!$H:$H,J4448))</f>
        <v>#VALUE!</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t="e">
        <f>IF(SUMIFS('[1]2025年已发货'!$E:$E,'[1]2025年已发货'!$F:$F,C4449,'[1]2025年已发货'!$C:$C,F4449,'[1]2025年已发货'!$G:$G,I4449,'[1]2025年已发货'!$H:$H,J4449)=0,"未发货",SUMIFS('[1]2025年已发货'!$E:$E,'[1]2025年已发货'!$F:$F,C4449,'[1]2025年已发货'!$C:$C,F4449,'[1]2025年已发货'!$G:$G,I4449,'[1]2025年已发货'!$H:$H,J4449))</f>
        <v>#VALUE!</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e">
        <f>IF(SUMIFS('[1]2025年已发货'!$E:$E,'[1]2025年已发货'!$F:$F,C4451,'[1]2025年已发货'!$C:$C,F4451,'[1]2025年已发货'!$G:$G,I4451,'[1]2025年已发货'!$H:$H,J4451)=0,"未发货",SUMIFS('[1]2025年已发货'!$E:$E,'[1]2025年已发货'!$F:$F,C4451,'[1]2025年已发货'!$C:$C,F4451,'[1]2025年已发货'!$G:$G,I4451,'[1]2025年已发货'!$H:$H,J4451))</f>
        <v>#VALUE!</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e">
        <f>IF(SUMIFS('[1]2025年已发货'!$E:$E,'[1]2025年已发货'!$F:$F,C4452,'[1]2025年已发货'!$C:$C,F4452,'[1]2025年已发货'!$G:$G,I4452,'[1]2025年已发货'!$H:$H,J4452)=0,"未发货",SUMIFS('[1]2025年已发货'!$E:$E,'[1]2025年已发货'!$F:$F,C4452,'[1]2025年已发货'!$C:$C,F4452,'[1]2025年已发货'!$G:$G,I4452,'[1]2025年已发货'!$H:$H,J4452))</f>
        <v>#VALUE!</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e">
        <f>IF(SUMIFS('[1]2025年已发货'!$E:$E,'[1]2025年已发货'!$F:$F,C4453,'[1]2025年已发货'!$C:$C,F4453,'[1]2025年已发货'!$G:$G,I4453,'[1]2025年已发货'!$H:$H,J4453)=0,"未发货",SUMIFS('[1]2025年已发货'!$E:$E,'[1]2025年已发货'!$F:$F,C4453,'[1]2025年已发货'!$C:$C,F4453,'[1]2025年已发货'!$G:$G,I4453,'[1]2025年已发货'!$H:$H,J4453))</f>
        <v>#VALUE!</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e">
        <f>IF(SUMIFS('[1]2025年已发货'!$E:$E,'[1]2025年已发货'!$F:$F,C4454,'[1]2025年已发货'!$C:$C,F4454,'[1]2025年已发货'!$G:$G,I4454,'[1]2025年已发货'!$H:$H,J4454)=0,"未发货",SUMIFS('[1]2025年已发货'!$E:$E,'[1]2025年已发货'!$F:$F,C4454,'[1]2025年已发货'!$C:$C,F4454,'[1]2025年已发货'!$G:$G,I4454,'[1]2025年已发货'!$H:$H,J4454))</f>
        <v>#VALUE!</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e">
        <f>IF(SUMIFS('[1]2025年已发货'!$E:$E,'[1]2025年已发货'!$F:$F,C4455,'[1]2025年已发货'!$C:$C,F4455,'[1]2025年已发货'!$G:$G,I4455,'[1]2025年已发货'!$H:$H,J4455)=0,"未发货",SUMIFS('[1]2025年已发货'!$E:$E,'[1]2025年已发货'!$F:$F,C4455,'[1]2025年已发货'!$C:$C,F4455,'[1]2025年已发货'!$G:$G,I4455,'[1]2025年已发货'!$H:$H,J4455))</f>
        <v>#VALUE!</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e">
        <f>IF(SUMIFS('[1]2025年已发货'!$E:$E,'[1]2025年已发货'!$F:$F,C4456,'[1]2025年已发货'!$C:$C,F4456,'[1]2025年已发货'!$G:$G,I4456,'[1]2025年已发货'!$H:$H,J4456)=0,"未发货",SUMIFS('[1]2025年已发货'!$E:$E,'[1]2025年已发货'!$F:$F,C4456,'[1]2025年已发货'!$C:$C,F4456,'[1]2025年已发货'!$G:$G,I4456,'[1]2025年已发货'!$H:$H,J4456))</f>
        <v>#VALUE!</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e">
        <f>IF(SUMIFS('[1]2025年已发货'!$E:$E,'[1]2025年已发货'!$F:$F,C4457,'[1]2025年已发货'!$C:$C,F4457,'[1]2025年已发货'!$G:$G,I4457,'[1]2025年已发货'!$H:$H,J4457)=0,"未发货",SUMIFS('[1]2025年已发货'!$E:$E,'[1]2025年已发货'!$F:$F,C4457,'[1]2025年已发货'!$C:$C,F4457,'[1]2025年已发货'!$G:$G,I4457,'[1]2025年已发货'!$H:$H,J4457))</f>
        <v>#VALUE!</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e">
        <f>IF(SUMIFS('[1]2025年已发货'!$E:$E,'[1]2025年已发货'!$F:$F,C4458,'[1]2025年已发货'!$C:$C,F4458,'[1]2025年已发货'!$G:$G,I4458,'[1]2025年已发货'!$H:$H,J4458)=0,"未发货",SUMIFS('[1]2025年已发货'!$E:$E,'[1]2025年已发货'!$F:$F,C4458,'[1]2025年已发货'!$C:$C,F4458,'[1]2025年已发货'!$G:$G,I4458,'[1]2025年已发货'!$H:$H,J4458))</f>
        <v>#VALUE!</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e">
        <f>IF(SUMIFS('[1]2025年已发货'!$E:$E,'[1]2025年已发货'!$F:$F,C4459,'[1]2025年已发货'!$C:$C,F4459,'[1]2025年已发货'!$G:$G,I4459,'[1]2025年已发货'!$H:$H,J4459)=0,"未发货",SUMIFS('[1]2025年已发货'!$E:$E,'[1]2025年已发货'!$F:$F,C4459,'[1]2025年已发货'!$C:$C,F4459,'[1]2025年已发货'!$G:$G,I4459,'[1]2025年已发货'!$H:$H,J4459))</f>
        <v>#VALUE!</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e">
        <f>IF(SUMIFS('[1]2025年已发货'!$E:$E,'[1]2025年已发货'!$F:$F,C4460,'[1]2025年已发货'!$C:$C,F4460,'[1]2025年已发货'!$G:$G,I4460,'[1]2025年已发货'!$H:$H,J4460)=0,"未发货",SUMIFS('[1]2025年已发货'!$E:$E,'[1]2025年已发货'!$F:$F,C4460,'[1]2025年已发货'!$C:$C,F4460,'[1]2025年已发货'!$G:$G,I4460,'[1]2025年已发货'!$H:$H,J4460))</f>
        <v>#VALUE!</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t="e">
        <f>IF(SUMIFS('[1]2025年已发货'!$E:$E,'[1]2025年已发货'!$F:$F,C4461,'[1]2025年已发货'!$C:$C,F4461,'[1]2025年已发货'!$G:$G,I4461,'[1]2025年已发货'!$H:$H,J4461)=0,"未发货",SUMIFS('[1]2025年已发货'!$E:$E,'[1]2025年已发货'!$F:$F,C4461,'[1]2025年已发货'!$C:$C,F4461,'[1]2025年已发货'!$G:$G,I4461,'[1]2025年已发货'!$H:$H,J4461))</f>
        <v>#VALUE!</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t="e">
        <f>IF(SUMIFS('[1]2025年已发货'!$E:$E,'[1]2025年已发货'!$F:$F,C4462,'[1]2025年已发货'!$C:$C,F4462,'[1]2025年已发货'!$G:$G,I4462,'[1]2025年已发货'!$H:$H,J4462)=0,"未发货",SUMIFS('[1]2025年已发货'!$E:$E,'[1]2025年已发货'!$F:$F,C4462,'[1]2025年已发货'!$C:$C,F4462,'[1]2025年已发货'!$G:$G,I4462,'[1]2025年已发货'!$H:$H,J4462))</f>
        <v>#VALUE!</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t="e">
        <f>IF(SUMIFS('[1]2025年已发货'!$E:$E,'[1]2025年已发货'!$F:$F,C4463,'[1]2025年已发货'!$C:$C,F4463,'[1]2025年已发货'!$G:$G,I4463,'[1]2025年已发货'!$H:$H,J4463)=0,"未发货",SUMIFS('[1]2025年已发货'!$E:$E,'[1]2025年已发货'!$F:$F,C4463,'[1]2025年已发货'!$C:$C,F4463,'[1]2025年已发货'!$G:$G,I4463,'[1]2025年已发货'!$H:$H,J4463))</f>
        <v>#VALUE!</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t="e">
        <f>IF(SUMIFS('[1]2025年已发货'!$E:$E,'[1]2025年已发货'!$F:$F,C4464,'[1]2025年已发货'!$C:$C,F4464,'[1]2025年已发货'!$G:$G,I4464,'[1]2025年已发货'!$H:$H,J4464)=0,"未发货",SUMIFS('[1]2025年已发货'!$E:$E,'[1]2025年已发货'!$F:$F,C4464,'[1]2025年已发货'!$C:$C,F4464,'[1]2025年已发货'!$G:$G,I4464,'[1]2025年已发货'!$H:$H,J4464))</f>
        <v>#VALUE!</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t="e">
        <f>IF(SUMIFS('[1]2025年已发货'!$E:$E,'[1]2025年已发货'!$F:$F,C4465,'[1]2025年已发货'!$C:$C,F4465,'[1]2025年已发货'!$G:$G,I4465,'[1]2025年已发货'!$H:$H,J4465)=0,"未发货",SUMIFS('[1]2025年已发货'!$E:$E,'[1]2025年已发货'!$F:$F,C4465,'[1]2025年已发货'!$C:$C,F4465,'[1]2025年已发货'!$G:$G,I4465,'[1]2025年已发货'!$H:$H,J4465))</f>
        <v>#VALUE!</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t="e">
        <f>IF(SUMIFS('[1]2025年已发货'!$E:$E,'[1]2025年已发货'!$F:$F,C4466,'[1]2025年已发货'!$C:$C,F4466,'[1]2025年已发货'!$G:$G,I4466,'[1]2025年已发货'!$H:$H,J4466)=0,"未发货",SUMIFS('[1]2025年已发货'!$E:$E,'[1]2025年已发货'!$F:$F,C4466,'[1]2025年已发货'!$C:$C,F4466,'[1]2025年已发货'!$G:$G,I4466,'[1]2025年已发货'!$H:$H,J4466))</f>
        <v>#VALUE!</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t="e">
        <f>IF(SUMIFS('[1]2025年已发货'!$E:$E,'[1]2025年已发货'!$F:$F,C4467,'[1]2025年已发货'!$C:$C,F4467,'[1]2025年已发货'!$G:$G,I4467,'[1]2025年已发货'!$H:$H,J4467)=0,"未发货",SUMIFS('[1]2025年已发货'!$E:$E,'[1]2025年已发货'!$F:$F,C4467,'[1]2025年已发货'!$C:$C,F4467,'[1]2025年已发货'!$G:$G,I4467,'[1]2025年已发货'!$H:$H,J4467))</f>
        <v>#VALUE!</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e">
        <f>IF(SUMIFS('[1]2025年已发货'!$E:$E,'[1]2025年已发货'!$F:$F,C4468,'[1]2025年已发货'!$C:$C,F4468,'[1]2025年已发货'!$G:$G,I4468,'[1]2025年已发货'!$H:$H,J4468)=0,"未发货",SUMIFS('[1]2025年已发货'!$E:$E,'[1]2025年已发货'!$F:$F,C4468,'[1]2025年已发货'!$C:$C,F4468,'[1]2025年已发货'!$G:$G,I4468,'[1]2025年已发货'!$H:$H,J4468))</f>
        <v>#VALUE!</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e">
        <f>IF(SUMIFS('[1]2025年已发货'!$E:$E,'[1]2025年已发货'!$F:$F,C4469,'[1]2025年已发货'!$C:$C,F4469,'[1]2025年已发货'!$G:$G,I4469,'[1]2025年已发货'!$H:$H,J4469)=0,"未发货",SUMIFS('[1]2025年已发货'!$E:$E,'[1]2025年已发货'!$F:$F,C4469,'[1]2025年已发货'!$C:$C,F4469,'[1]2025年已发货'!$G:$G,I4469,'[1]2025年已发货'!$H:$H,J4469))</f>
        <v>#VALUE!</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e">
        <f>IF(SUMIFS('[1]2025年已发货'!$E:$E,'[1]2025年已发货'!$F:$F,C4470,'[1]2025年已发货'!$C:$C,F4470,'[1]2025年已发货'!$G:$G,I4470,'[1]2025年已发货'!$H:$H,J4470)=0,"未发货",SUMIFS('[1]2025年已发货'!$E:$E,'[1]2025年已发货'!$F:$F,C4470,'[1]2025年已发货'!$C:$C,F4470,'[1]2025年已发货'!$G:$G,I4470,'[1]2025年已发货'!$H:$H,J4470))</f>
        <v>#VALUE!</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t="e">
        <f>IF(SUMIFS('[1]2025年已发货'!$E:$E,'[1]2025年已发货'!$F:$F,C4471,'[1]2025年已发货'!$C:$C,F4471,'[1]2025年已发货'!$G:$G,I4471,'[1]2025年已发货'!$H:$H,J4471)=0,"未发货",SUMIFS('[1]2025年已发货'!$E:$E,'[1]2025年已发货'!$F:$F,C4471,'[1]2025年已发货'!$C:$C,F4471,'[1]2025年已发货'!$G:$G,I4471,'[1]2025年已发货'!$H:$H,J4471))</f>
        <v>#VALUE!</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t="e">
        <f>IF(SUMIFS('[1]2025年已发货'!$E:$E,'[1]2025年已发货'!$F:$F,C4472,'[1]2025年已发货'!$C:$C,F4472,'[1]2025年已发货'!$G:$G,I4472,'[1]2025年已发货'!$H:$H,J4472)=0,"未发货",SUMIFS('[1]2025年已发货'!$E:$E,'[1]2025年已发货'!$F:$F,C4472,'[1]2025年已发货'!$C:$C,F4472,'[1]2025年已发货'!$G:$G,I4472,'[1]2025年已发货'!$H:$H,J4472))</f>
        <v>#VALUE!</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t="e">
        <f>IF(SUMIFS('[1]2025年已发货'!$E:$E,'[1]2025年已发货'!$F:$F,C4473,'[1]2025年已发货'!$C:$C,F4473,'[1]2025年已发货'!$G:$G,I4473,'[1]2025年已发货'!$H:$H,J4473)=0,"未发货",SUMIFS('[1]2025年已发货'!$E:$E,'[1]2025年已发货'!$F:$F,C4473,'[1]2025年已发货'!$C:$C,F4473,'[1]2025年已发货'!$G:$G,I4473,'[1]2025年已发货'!$H:$H,J4473))</f>
        <v>#VALUE!</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e">
        <f>IF(SUMIFS('[1]2025年已发货'!$E:$E,'[1]2025年已发货'!$F:$F,C4474,'[1]2025年已发货'!$C:$C,F4474,'[1]2025年已发货'!$G:$G,I4474,'[1]2025年已发货'!$H:$H,J4474)=0,"未发货",SUMIFS('[1]2025年已发货'!$E:$E,'[1]2025年已发货'!$F:$F,C4474,'[1]2025年已发货'!$C:$C,F4474,'[1]2025年已发货'!$G:$G,I4474,'[1]2025年已发货'!$H:$H,J4474))</f>
        <v>#VALUE!</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e">
        <f>IF(SUMIFS('[1]2025年已发货'!$E:$E,'[1]2025年已发货'!$F:$F,C4475,'[1]2025年已发货'!$C:$C,F4475,'[1]2025年已发货'!$G:$G,I4475,'[1]2025年已发货'!$H:$H,J4475)=0,"未发货",SUMIFS('[1]2025年已发货'!$E:$E,'[1]2025年已发货'!$F:$F,C4475,'[1]2025年已发货'!$C:$C,F4475,'[1]2025年已发货'!$G:$G,I4475,'[1]2025年已发货'!$H:$H,J4475))</f>
        <v>#VALUE!</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t="e">
        <f>IF(SUMIFS('[1]2025年已发货'!$E:$E,'[1]2025年已发货'!$F:$F,C4476,'[1]2025年已发货'!$C:$C,F4476,'[1]2025年已发货'!$G:$G,I4476,'[1]2025年已发货'!$H:$H,J4476)=0,"未发货",SUMIFS('[1]2025年已发货'!$E:$E,'[1]2025年已发货'!$F:$F,C4476,'[1]2025年已发货'!$C:$C,F4476,'[1]2025年已发货'!$G:$G,I4476,'[1]2025年已发货'!$H:$H,J4476))</f>
        <v>#VALUE!</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t="e">
        <f>IF(SUMIFS('[1]2025年已发货'!$E:$E,'[1]2025年已发货'!$F:$F,C4477,'[1]2025年已发货'!$C:$C,F4477,'[1]2025年已发货'!$G:$G,I4477,'[1]2025年已发货'!$H:$H,J4477)=0,"未发货",SUMIFS('[1]2025年已发货'!$E:$E,'[1]2025年已发货'!$F:$F,C4477,'[1]2025年已发货'!$C:$C,F4477,'[1]2025年已发货'!$G:$G,I4477,'[1]2025年已发货'!$H:$H,J4477))</f>
        <v>#VALUE!</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e">
        <f>IF(SUMIFS('[1]2025年已发货'!$E:$E,'[1]2025年已发货'!$F:$F,C4478,'[1]2025年已发货'!$C:$C,F4478,'[1]2025年已发货'!$G:$G,I4478,'[1]2025年已发货'!$H:$H,J4478)=0,"未发货",SUMIFS('[1]2025年已发货'!$E:$E,'[1]2025年已发货'!$F:$F,C4478,'[1]2025年已发货'!$C:$C,F4478,'[1]2025年已发货'!$G:$G,I4478,'[1]2025年已发货'!$H:$H,J4478))</f>
        <v>#VALUE!</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e">
        <f>IF(SUMIFS('[1]2025年已发货'!$E:$E,'[1]2025年已发货'!$F:$F,C4479,'[1]2025年已发货'!$C:$C,F4479,'[1]2025年已发货'!$G:$G,I4479,'[1]2025年已发货'!$H:$H,J4479)=0,"未发货",SUMIFS('[1]2025年已发货'!$E:$E,'[1]2025年已发货'!$F:$F,C4479,'[1]2025年已发货'!$C:$C,F4479,'[1]2025年已发货'!$G:$G,I4479,'[1]2025年已发货'!$H:$H,J4479))</f>
        <v>#VALUE!</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e">
        <f>IF(SUMIFS('[1]2025年已发货'!$E:$E,'[1]2025年已发货'!$F:$F,C4480,'[1]2025年已发货'!$C:$C,F4480,'[1]2025年已发货'!$G:$G,I4480,'[1]2025年已发货'!$H:$H,J4480)=0,"未发货",SUMIFS('[1]2025年已发货'!$E:$E,'[1]2025年已发货'!$F:$F,C4480,'[1]2025年已发货'!$C:$C,F4480,'[1]2025年已发货'!$G:$G,I4480,'[1]2025年已发货'!$H:$H,J4480))</f>
        <v>#VALUE!</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e">
        <f>IF(SUMIFS('[1]2025年已发货'!$E:$E,'[1]2025年已发货'!$F:$F,C4481,'[1]2025年已发货'!$C:$C,F4481,'[1]2025年已发货'!$G:$G,I4481,'[1]2025年已发货'!$H:$H,J4481)=0,"未发货",SUMIFS('[1]2025年已发货'!$E:$E,'[1]2025年已发货'!$F:$F,C4481,'[1]2025年已发货'!$C:$C,F4481,'[1]2025年已发货'!$G:$G,I4481,'[1]2025年已发货'!$H:$H,J4481))</f>
        <v>#VALUE!</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e">
        <f>IF(SUMIFS('[1]2025年已发货'!$E:$E,'[1]2025年已发货'!$F:$F,C4482,'[1]2025年已发货'!$C:$C,F4482,'[1]2025年已发货'!$G:$G,I4482,'[1]2025年已发货'!$H:$H,J4482)=0,"未发货",SUMIFS('[1]2025年已发货'!$E:$E,'[1]2025年已发货'!$F:$F,C4482,'[1]2025年已发货'!$C:$C,F4482,'[1]2025年已发货'!$G:$G,I4482,'[1]2025年已发货'!$H:$H,J4482))</f>
        <v>#VALUE!</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e">
        <f>IF(SUMIFS('[1]2025年已发货'!$E:$E,'[1]2025年已发货'!$F:$F,C4483,'[1]2025年已发货'!$C:$C,F4483,'[1]2025年已发货'!$G:$G,I4483,'[1]2025年已发货'!$H:$H,J4483)=0,"未发货",SUMIFS('[1]2025年已发货'!$E:$E,'[1]2025年已发货'!$F:$F,C4483,'[1]2025年已发货'!$C:$C,F4483,'[1]2025年已发货'!$G:$G,I4483,'[1]2025年已发货'!$H:$H,J4483))</f>
        <v>#VALUE!</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e">
        <f>IF(SUMIFS('[1]2025年已发货'!$E:$E,'[1]2025年已发货'!$F:$F,C4484,'[1]2025年已发货'!$C:$C,F4484,'[1]2025年已发货'!$G:$G,I4484,'[1]2025年已发货'!$H:$H,J4484)=0,"未发货",SUMIFS('[1]2025年已发货'!$E:$E,'[1]2025年已发货'!$F:$F,C4484,'[1]2025年已发货'!$C:$C,F4484,'[1]2025年已发货'!$G:$G,I4484,'[1]2025年已发货'!$H:$H,J4484))</f>
        <v>#VALUE!</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e">
        <f>IF(SUMIFS('[1]2025年已发货'!$E:$E,'[1]2025年已发货'!$F:$F,C4485,'[1]2025年已发货'!$C:$C,F4485,'[1]2025年已发货'!$G:$G,I4485,'[1]2025年已发货'!$H:$H,J4485)=0,"未发货",SUMIFS('[1]2025年已发货'!$E:$E,'[1]2025年已发货'!$F:$F,C4485,'[1]2025年已发货'!$C:$C,F4485,'[1]2025年已发货'!$G:$G,I4485,'[1]2025年已发货'!$H:$H,J4485))</f>
        <v>#VALUE!</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e">
        <f>IF(SUMIFS('[1]2025年已发货'!$E:$E,'[1]2025年已发货'!$F:$F,C4486,'[1]2025年已发货'!$C:$C,F4486,'[1]2025年已发货'!$G:$G,I4486,'[1]2025年已发货'!$H:$H,J4486)=0,"未发货",SUMIFS('[1]2025年已发货'!$E:$E,'[1]2025年已发货'!$F:$F,C4486,'[1]2025年已发货'!$C:$C,F4486,'[1]2025年已发货'!$G:$G,I4486,'[1]2025年已发货'!$H:$H,J4486))</f>
        <v>#VALUE!</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e">
        <f>IF(SUMIFS('[1]2025年已发货'!$E:$E,'[1]2025年已发货'!$F:$F,C4487,'[1]2025年已发货'!$C:$C,F4487,'[1]2025年已发货'!$G:$G,I4487,'[1]2025年已发货'!$H:$H,J4487)=0,"未发货",SUMIFS('[1]2025年已发货'!$E:$E,'[1]2025年已发货'!$F:$F,C4487,'[1]2025年已发货'!$C:$C,F4487,'[1]2025年已发货'!$G:$G,I4487,'[1]2025年已发货'!$H:$H,J4487))</f>
        <v>#VALUE!</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e">
        <f>IF(SUMIFS('[1]2025年已发货'!$E:$E,'[1]2025年已发货'!$F:$F,C4488,'[1]2025年已发货'!$C:$C,F4488,'[1]2025年已发货'!$G:$G,I4488,'[1]2025年已发货'!$H:$H,J4488)=0,"未发货",SUMIFS('[1]2025年已发货'!$E:$E,'[1]2025年已发货'!$F:$F,C4488,'[1]2025年已发货'!$C:$C,F4488,'[1]2025年已发货'!$G:$G,I4488,'[1]2025年已发货'!$H:$H,J4488))</f>
        <v>#VALUE!</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e">
        <f>IF(SUMIFS('[1]2025年已发货'!$E:$E,'[1]2025年已发货'!$F:$F,C4489,'[1]2025年已发货'!$C:$C,F4489,'[1]2025年已发货'!$G:$G,I4489,'[1]2025年已发货'!$H:$H,J4489)=0,"未发货",SUMIFS('[1]2025年已发货'!$E:$E,'[1]2025年已发货'!$F:$F,C4489,'[1]2025年已发货'!$C:$C,F4489,'[1]2025年已发货'!$G:$G,I4489,'[1]2025年已发货'!$H:$H,J4489))</f>
        <v>#VALUE!</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e">
        <f>IF(SUMIFS('[1]2025年已发货'!$E:$E,'[1]2025年已发货'!$F:$F,C4490,'[1]2025年已发货'!$C:$C,F4490,'[1]2025年已发货'!$G:$G,I4490,'[1]2025年已发货'!$H:$H,J4490)=0,"未发货",SUMIFS('[1]2025年已发货'!$E:$E,'[1]2025年已发货'!$F:$F,C4490,'[1]2025年已发货'!$C:$C,F4490,'[1]2025年已发货'!$G:$G,I4490,'[1]2025年已发货'!$H:$H,J4490))</f>
        <v>#VALUE!</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t="e">
        <f>IF(SUMIFS('[1]2025年已发货'!$E:$E,'[1]2025年已发货'!$F:$F,C4491,'[1]2025年已发货'!$C:$C,F4491,'[1]2025年已发货'!$G:$G,I4491,'[1]2025年已发货'!$H:$H,J4491)=0,"未发货",SUMIFS('[1]2025年已发货'!$E:$E,'[1]2025年已发货'!$F:$F,C4491,'[1]2025年已发货'!$C:$C,F4491,'[1]2025年已发货'!$G:$G,I4491,'[1]2025年已发货'!$H:$H,J4491))</f>
        <v>#VALUE!</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t="e">
        <f>IF(SUMIFS('[1]2025年已发货'!$E:$E,'[1]2025年已发货'!$F:$F,C4492,'[1]2025年已发货'!$C:$C,F4492,'[1]2025年已发货'!$G:$G,I4492,'[1]2025年已发货'!$H:$H,J4492)=0,"未发货",SUMIFS('[1]2025年已发货'!$E:$E,'[1]2025年已发货'!$F:$F,C4492,'[1]2025年已发货'!$C:$C,F4492,'[1]2025年已发货'!$G:$G,I4492,'[1]2025年已发货'!$H:$H,J4492))</f>
        <v>#VALUE!</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t="e">
        <f>IF(SUMIFS('[1]2025年已发货'!$E:$E,'[1]2025年已发货'!$F:$F,C4493,'[1]2025年已发货'!$C:$C,F4493,'[1]2025年已发货'!$G:$G,I4493,'[1]2025年已发货'!$H:$H,J4493)=0,"未发货",SUMIFS('[1]2025年已发货'!$E:$E,'[1]2025年已发货'!$F:$F,C4493,'[1]2025年已发货'!$C:$C,F4493,'[1]2025年已发货'!$G:$G,I4493,'[1]2025年已发货'!$H:$H,J4493))</f>
        <v>#VALUE!</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t="e">
        <f>IF(SUMIFS('[1]2025年已发货'!$E:$E,'[1]2025年已发货'!$F:$F,C4494,'[1]2025年已发货'!$C:$C,F4494,'[1]2025年已发货'!$G:$G,I4494,'[1]2025年已发货'!$H:$H,J4494)=0,"未发货",SUMIFS('[1]2025年已发货'!$E:$E,'[1]2025年已发货'!$F:$F,C4494,'[1]2025年已发货'!$C:$C,F4494,'[1]2025年已发货'!$G:$G,I4494,'[1]2025年已发货'!$H:$H,J4494))</f>
        <v>#VALUE!</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t="e">
        <f>IF(SUMIFS('[1]2025年已发货'!$E:$E,'[1]2025年已发货'!$F:$F,C4495,'[1]2025年已发货'!$C:$C,F4495,'[1]2025年已发货'!$G:$G,I4495,'[1]2025年已发货'!$H:$H,J4495)=0,"未发货",SUMIFS('[1]2025年已发货'!$E:$E,'[1]2025年已发货'!$F:$F,C4495,'[1]2025年已发货'!$C:$C,F4495,'[1]2025年已发货'!$G:$G,I4495,'[1]2025年已发货'!$H:$H,J4495))</f>
        <v>#VALUE!</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t="e">
        <f>IF(SUMIFS('[1]2025年已发货'!$E:$E,'[1]2025年已发货'!$F:$F,C4496,'[1]2025年已发货'!$C:$C,F4496,'[1]2025年已发货'!$G:$G,I4496,'[1]2025年已发货'!$H:$H,J4496)=0,"未发货",SUMIFS('[1]2025年已发货'!$E:$E,'[1]2025年已发货'!$F:$F,C4496,'[1]2025年已发货'!$C:$C,F4496,'[1]2025年已发货'!$G:$G,I4496,'[1]2025年已发货'!$H:$H,J4496))</f>
        <v>#VALUE!</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t="e">
        <f>IF(SUMIFS('[1]2025年已发货'!$E:$E,'[1]2025年已发货'!$F:$F,C4497,'[1]2025年已发货'!$C:$C,F4497,'[1]2025年已发货'!$G:$G,I4497,'[1]2025年已发货'!$H:$H,J4497)=0,"未发货",SUMIFS('[1]2025年已发货'!$E:$E,'[1]2025年已发货'!$F:$F,C4497,'[1]2025年已发货'!$C:$C,F4497,'[1]2025年已发货'!$G:$G,I4497,'[1]2025年已发货'!$H:$H,J4497))</f>
        <v>#VALUE!</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t="e">
        <f>IF(SUMIFS('[1]2025年已发货'!$E:$E,'[1]2025年已发货'!$F:$F,C4498,'[1]2025年已发货'!$C:$C,F4498,'[1]2025年已发货'!$G:$G,I4498,'[1]2025年已发货'!$H:$H,J4498)=0,"未发货",SUMIFS('[1]2025年已发货'!$E:$E,'[1]2025年已发货'!$F:$F,C4498,'[1]2025年已发货'!$C:$C,F4498,'[1]2025年已发货'!$G:$G,I4498,'[1]2025年已发货'!$H:$H,J4498))</f>
        <v>#VALUE!</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t="e">
        <f>IF(SUMIFS('[1]2025年已发货'!$E:$E,'[1]2025年已发货'!$F:$F,C4499,'[1]2025年已发货'!$C:$C,F4499,'[1]2025年已发货'!$G:$G,I4499,'[1]2025年已发货'!$H:$H,J4499)=0,"未发货",SUMIFS('[1]2025年已发货'!$E:$E,'[1]2025年已发货'!$F:$F,C4499,'[1]2025年已发货'!$C:$C,F4499,'[1]2025年已发货'!$G:$G,I4499,'[1]2025年已发货'!$H:$H,J4499))</f>
        <v>#VALUE!</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t="e">
        <f>IF(SUMIFS('[1]2025年已发货'!$E:$E,'[1]2025年已发货'!$F:$F,C4500,'[1]2025年已发货'!$C:$C,F4500,'[1]2025年已发货'!$G:$G,I4500,'[1]2025年已发货'!$H:$H,J4500)=0,"未发货",SUMIFS('[1]2025年已发货'!$E:$E,'[1]2025年已发货'!$F:$F,C4500,'[1]2025年已发货'!$C:$C,F4500,'[1]2025年已发货'!$G:$G,I4500,'[1]2025年已发货'!$H:$H,J4500))</f>
        <v>#VALUE!</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t="e">
        <f>IF(SUMIFS('[1]2025年已发货'!$E:$E,'[1]2025年已发货'!$F:$F,C4501,'[1]2025年已发货'!$C:$C,F4501,'[1]2025年已发货'!$G:$G,I4501,'[1]2025年已发货'!$H:$H,J4501)=0,"未发货",SUMIFS('[1]2025年已发货'!$E:$E,'[1]2025年已发货'!$F:$F,C4501,'[1]2025年已发货'!$C:$C,F4501,'[1]2025年已发货'!$G:$G,I4501,'[1]2025年已发货'!$H:$H,J4501))</f>
        <v>#VALUE!</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t="e">
        <f>IF(SUMIFS('[1]2025年已发货'!$E:$E,'[1]2025年已发货'!$F:$F,C4502,'[1]2025年已发货'!$C:$C,F4502,'[1]2025年已发货'!$G:$G,I4502,'[1]2025年已发货'!$H:$H,J4502)=0,"未发货",SUMIFS('[1]2025年已发货'!$E:$E,'[1]2025年已发货'!$F:$F,C4502,'[1]2025年已发货'!$C:$C,F4502,'[1]2025年已发货'!$G:$G,I4502,'[1]2025年已发货'!$H:$H,J4502))</f>
        <v>#VALUE!</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t="e">
        <f>IF(SUMIFS('[1]2025年已发货'!$E:$E,'[1]2025年已发货'!$F:$F,C4503,'[1]2025年已发货'!$C:$C,F4503,'[1]2025年已发货'!$G:$G,I4503,'[1]2025年已发货'!$H:$H,J4503)=0,"未发货",SUMIFS('[1]2025年已发货'!$E:$E,'[1]2025年已发货'!$F:$F,C4503,'[1]2025年已发货'!$C:$C,F4503,'[1]2025年已发货'!$G:$G,I4503,'[1]2025年已发货'!$H:$H,J4503))</f>
        <v>#VALUE!</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t="e">
        <f>IF(SUMIFS('[1]2025年已发货'!$E:$E,'[1]2025年已发货'!$F:$F,C4504,'[1]2025年已发货'!$C:$C,F4504,'[1]2025年已发货'!$G:$G,I4504,'[1]2025年已发货'!$H:$H,J4504)=0,"未发货",SUMIFS('[1]2025年已发货'!$E:$E,'[1]2025年已发货'!$F:$F,C4504,'[1]2025年已发货'!$C:$C,F4504,'[1]2025年已发货'!$G:$G,I4504,'[1]2025年已发货'!$H:$H,J4504))</f>
        <v>#VALUE!</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t="e">
        <f>IF(SUMIFS('[1]2025年已发货'!$E:$E,'[1]2025年已发货'!$F:$F,C4505,'[1]2025年已发货'!$C:$C,F4505,'[1]2025年已发货'!$G:$G,I4505,'[1]2025年已发货'!$H:$H,J4505)=0,"未发货",SUMIFS('[1]2025年已发货'!$E:$E,'[1]2025年已发货'!$F:$F,C4505,'[1]2025年已发货'!$C:$C,F4505,'[1]2025年已发货'!$G:$G,I4505,'[1]2025年已发货'!$H:$H,J4505))</f>
        <v>#VALUE!</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t="e">
        <f>IF(SUMIFS('[1]2025年已发货'!$E:$E,'[1]2025年已发货'!$F:$F,C4506,'[1]2025年已发货'!$C:$C,F4506,'[1]2025年已发货'!$G:$G,I4506,'[1]2025年已发货'!$H:$H,J4506)=0,"未发货",SUMIFS('[1]2025年已发货'!$E:$E,'[1]2025年已发货'!$F:$F,C4506,'[1]2025年已发货'!$C:$C,F4506,'[1]2025年已发货'!$G:$G,I4506,'[1]2025年已发货'!$H:$H,J4506))</f>
        <v>#VALUE!</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t="e">
        <f>IF(SUMIFS('[1]2025年已发货'!$E:$E,'[1]2025年已发货'!$F:$F,C4507,'[1]2025年已发货'!$C:$C,F4507,'[1]2025年已发货'!$G:$G,I4507,'[1]2025年已发货'!$H:$H,J4507)=0,"未发货",SUMIFS('[1]2025年已发货'!$E:$E,'[1]2025年已发货'!$F:$F,C4507,'[1]2025年已发货'!$C:$C,F4507,'[1]2025年已发货'!$G:$G,I4507,'[1]2025年已发货'!$H:$H,J4507))</f>
        <v>#VALUE!</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t="e">
        <f>IF(SUMIFS('[1]2025年已发货'!$E:$E,'[1]2025年已发货'!$F:$F,C4508,'[1]2025年已发货'!$C:$C,F4508,'[1]2025年已发货'!$G:$G,I4508,'[1]2025年已发货'!$H:$H,J4508)=0,"未发货",SUMIFS('[1]2025年已发货'!$E:$E,'[1]2025年已发货'!$F:$F,C4508,'[1]2025年已发货'!$C:$C,F4508,'[1]2025年已发货'!$G:$G,I4508,'[1]2025年已发货'!$H:$H,J4508))</f>
        <v>#VALUE!</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t="e">
        <f>IF(SUMIFS('[1]2025年已发货'!$E:$E,'[1]2025年已发货'!$F:$F,C4509,'[1]2025年已发货'!$C:$C,F4509,'[1]2025年已发货'!$G:$G,I4509,'[1]2025年已发货'!$H:$H,J4509)=0,"未发货",SUMIFS('[1]2025年已发货'!$E:$E,'[1]2025年已发货'!$F:$F,C4509,'[1]2025年已发货'!$C:$C,F4509,'[1]2025年已发货'!$G:$G,I4509,'[1]2025年已发货'!$H:$H,J4509))</f>
        <v>#VALUE!</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t="e">
        <f>IF(SUMIFS('[1]2025年已发货'!$E:$E,'[1]2025年已发货'!$F:$F,C4510,'[1]2025年已发货'!$C:$C,F4510,'[1]2025年已发货'!$G:$G,I4510,'[1]2025年已发货'!$H:$H,J4510)=0,"未发货",SUMIFS('[1]2025年已发货'!$E:$E,'[1]2025年已发货'!$F:$F,C4510,'[1]2025年已发货'!$C:$C,F4510,'[1]2025年已发货'!$G:$G,I4510,'[1]2025年已发货'!$H:$H,J4510))</f>
        <v>#VALUE!</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t="e">
        <f>IF(SUMIFS('[1]2025年已发货'!$E:$E,'[1]2025年已发货'!$F:$F,C4511,'[1]2025年已发货'!$C:$C,F4511,'[1]2025年已发货'!$G:$G,I4511,'[1]2025年已发货'!$H:$H,J4511)=0,"未发货",SUMIFS('[1]2025年已发货'!$E:$E,'[1]2025年已发货'!$F:$F,C4511,'[1]2025年已发货'!$C:$C,F4511,'[1]2025年已发货'!$G:$G,I4511,'[1]2025年已发货'!$H:$H,J4511))</f>
        <v>#VALUE!</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t="e">
        <f>IF(SUMIFS('[1]2025年已发货'!$E:$E,'[1]2025年已发货'!$F:$F,C4512,'[1]2025年已发货'!$C:$C,F4512,'[1]2025年已发货'!$G:$G,I4512,'[1]2025年已发货'!$H:$H,J4512)=0,"未发货",SUMIFS('[1]2025年已发货'!$E:$E,'[1]2025年已发货'!$F:$F,C4512,'[1]2025年已发货'!$C:$C,F4512,'[1]2025年已发货'!$G:$G,I4512,'[1]2025年已发货'!$H:$H,J4512))</f>
        <v>#VALUE!</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t="e">
        <f>IF(SUMIFS('[1]2025年已发货'!$E:$E,'[1]2025年已发货'!$F:$F,C4513,'[1]2025年已发货'!$C:$C,F4513,'[1]2025年已发货'!$G:$G,I4513,'[1]2025年已发货'!$H:$H,J4513)=0,"未发货",SUMIFS('[1]2025年已发货'!$E:$E,'[1]2025年已发货'!$F:$F,C4513,'[1]2025年已发货'!$C:$C,F4513,'[1]2025年已发货'!$G:$G,I4513,'[1]2025年已发货'!$H:$H,J4513))</f>
        <v>#VALUE!</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t="e">
        <f>IF(SUMIFS('[1]2025年已发货'!$E:$E,'[1]2025年已发货'!$F:$F,C4514,'[1]2025年已发货'!$C:$C,F4514,'[1]2025年已发货'!$G:$G,I4514,'[1]2025年已发货'!$H:$H,J4514)=0,"未发货",SUMIFS('[1]2025年已发货'!$E:$E,'[1]2025年已发货'!$F:$F,C4514,'[1]2025年已发货'!$C:$C,F4514,'[1]2025年已发货'!$G:$G,I4514,'[1]2025年已发货'!$H:$H,J4514))</f>
        <v>#VALUE!</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t="e">
        <f>IF(SUMIFS('[1]2025年已发货'!$E:$E,'[1]2025年已发货'!$F:$F,C4515,'[1]2025年已发货'!$C:$C,F4515,'[1]2025年已发货'!$G:$G,I4515,'[1]2025年已发货'!$H:$H,J4515)=0,"未发货",SUMIFS('[1]2025年已发货'!$E:$E,'[1]2025年已发货'!$F:$F,C4515,'[1]2025年已发货'!$C:$C,F4515,'[1]2025年已发货'!$G:$G,I4515,'[1]2025年已发货'!$H:$H,J4515))</f>
        <v>#VALUE!</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t="e">
        <f>IF(SUMIFS('[1]2025年已发货'!$E:$E,'[1]2025年已发货'!$F:$F,C4516,'[1]2025年已发货'!$C:$C,F4516,'[1]2025年已发货'!$G:$G,I4516,'[1]2025年已发货'!$H:$H,J4516)=0,"未发货",SUMIFS('[1]2025年已发货'!$E:$E,'[1]2025年已发货'!$F:$F,C4516,'[1]2025年已发货'!$C:$C,F4516,'[1]2025年已发货'!$G:$G,I4516,'[1]2025年已发货'!$H:$H,J4516))</f>
        <v>#VALUE!</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t="e">
        <f>IF(SUMIFS('[1]2025年已发货'!$E:$E,'[1]2025年已发货'!$F:$F,C4517,'[1]2025年已发货'!$C:$C,F4517,'[1]2025年已发货'!$G:$G,I4517,'[1]2025年已发货'!$H:$H,J4517)=0,"未发货",SUMIFS('[1]2025年已发货'!$E:$E,'[1]2025年已发货'!$F:$F,C4517,'[1]2025年已发货'!$C:$C,F4517,'[1]2025年已发货'!$G:$G,I4517,'[1]2025年已发货'!$H:$H,J4517))</f>
        <v>#VALUE!</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t="e">
        <f>IF(SUMIFS('[1]2025年已发货'!$E:$E,'[1]2025年已发货'!$F:$F,C4518,'[1]2025年已发货'!$C:$C,F4518,'[1]2025年已发货'!$G:$G,I4518,'[1]2025年已发货'!$H:$H,J4518)=0,"未发货",SUMIFS('[1]2025年已发货'!$E:$E,'[1]2025年已发货'!$F:$F,C4518,'[1]2025年已发货'!$C:$C,F4518,'[1]2025年已发货'!$G:$G,I4518,'[1]2025年已发货'!$H:$H,J4518))</f>
        <v>#VALUE!</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t="e">
        <f>IF(SUMIFS('[1]2025年已发货'!$E:$E,'[1]2025年已发货'!$F:$F,C4519,'[1]2025年已发货'!$C:$C,F4519,'[1]2025年已发货'!$G:$G,I4519,'[1]2025年已发货'!$H:$H,J4519)=0,"未发货",SUMIFS('[1]2025年已发货'!$E:$E,'[1]2025年已发货'!$F:$F,C4519,'[1]2025年已发货'!$C:$C,F4519,'[1]2025年已发货'!$G:$G,I4519,'[1]2025年已发货'!$H:$H,J4519))</f>
        <v>#VALUE!</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t="e">
        <f>IF(SUMIFS('[1]2025年已发货'!$E:$E,'[1]2025年已发货'!$F:$F,C4520,'[1]2025年已发货'!$C:$C,F4520,'[1]2025年已发货'!$G:$G,I4520,'[1]2025年已发货'!$H:$H,J4520)=0,"未发货",SUMIFS('[1]2025年已发货'!$E:$E,'[1]2025年已发货'!$F:$F,C4520,'[1]2025年已发货'!$C:$C,F4520,'[1]2025年已发货'!$G:$G,I4520,'[1]2025年已发货'!$H:$H,J4520))</f>
        <v>#VALUE!</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t="e">
        <f>IF(SUMIFS('[1]2025年已发货'!$E:$E,'[1]2025年已发货'!$F:$F,C4521,'[1]2025年已发货'!$C:$C,F4521,'[1]2025年已发货'!$G:$G,I4521,'[1]2025年已发货'!$H:$H,J4521)=0,"未发货",SUMIFS('[1]2025年已发货'!$E:$E,'[1]2025年已发货'!$F:$F,C4521,'[1]2025年已发货'!$C:$C,F4521,'[1]2025年已发货'!$G:$G,I4521,'[1]2025年已发货'!$H:$H,J4521))</f>
        <v>#VALUE!</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t="e">
        <f>IF(SUMIFS('[1]2025年已发货'!$E:$E,'[1]2025年已发货'!$F:$F,C4522,'[1]2025年已发货'!$C:$C,F4522,'[1]2025年已发货'!$G:$G,I4522,'[1]2025年已发货'!$H:$H,J4522)=0,"未发货",SUMIFS('[1]2025年已发货'!$E:$E,'[1]2025年已发货'!$F:$F,C4522,'[1]2025年已发货'!$C:$C,F4522,'[1]2025年已发货'!$G:$G,I4522,'[1]2025年已发货'!$H:$H,J4522))</f>
        <v>#VALUE!</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t="e">
        <f>IF(SUMIFS('[1]2025年已发货'!$E:$E,'[1]2025年已发货'!$F:$F,C4523,'[1]2025年已发货'!$C:$C,F4523,'[1]2025年已发货'!$G:$G,I4523,'[1]2025年已发货'!$H:$H,J4523)=0,"未发货",SUMIFS('[1]2025年已发货'!$E:$E,'[1]2025年已发货'!$F:$F,C4523,'[1]2025年已发货'!$C:$C,F4523,'[1]2025年已发货'!$G:$G,I4523,'[1]2025年已发货'!$H:$H,J4523))</f>
        <v>#VALUE!</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t="e">
        <f>IF(SUMIFS('[1]2025年已发货'!$E:$E,'[1]2025年已发货'!$F:$F,C4524,'[1]2025年已发货'!$C:$C,F4524,'[1]2025年已发货'!$G:$G,I4524,'[1]2025年已发货'!$H:$H,J4524)=0,"未发货",SUMIFS('[1]2025年已发货'!$E:$E,'[1]2025年已发货'!$F:$F,C4524,'[1]2025年已发货'!$C:$C,F4524,'[1]2025年已发货'!$G:$G,I4524,'[1]2025年已发货'!$H:$H,J4524))</f>
        <v>#VALUE!</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t="e">
        <f>IF(SUMIFS('[1]2025年已发货'!$E:$E,'[1]2025年已发货'!$F:$F,C4525,'[1]2025年已发货'!$C:$C,F4525,'[1]2025年已发货'!$G:$G,I4525,'[1]2025年已发货'!$H:$H,J4525)=0,"未发货",SUMIFS('[1]2025年已发货'!$E:$E,'[1]2025年已发货'!$F:$F,C4525,'[1]2025年已发货'!$C:$C,F4525,'[1]2025年已发货'!$G:$G,I4525,'[1]2025年已发货'!$H:$H,J4525))</f>
        <v>#VALUE!</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e">
        <f>IF(SUMIFS('[1]2025年已发货'!$E:$E,'[1]2025年已发货'!$F:$F,C4526,'[1]2025年已发货'!$C:$C,F4526,'[1]2025年已发货'!$G:$G,I4526,'[1]2025年已发货'!$H:$H,J4526)=0,"未发货",SUMIFS('[1]2025年已发货'!$E:$E,'[1]2025年已发货'!$F:$F,C4526,'[1]2025年已发货'!$C:$C,F4526,'[1]2025年已发货'!$G:$G,I4526,'[1]2025年已发货'!$H:$H,J4526))</f>
        <v>#VALUE!</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e">
        <f>IF(SUMIFS('[1]2025年已发货'!$E:$E,'[1]2025年已发货'!$F:$F,C4527,'[1]2025年已发货'!$C:$C,F4527,'[1]2025年已发货'!$G:$G,I4527,'[1]2025年已发货'!$H:$H,J4527)=0,"未发货",SUMIFS('[1]2025年已发货'!$E:$E,'[1]2025年已发货'!$F:$F,C4527,'[1]2025年已发货'!$C:$C,F4527,'[1]2025年已发货'!$G:$G,I4527,'[1]2025年已发货'!$H:$H,J4527))</f>
        <v>#VALUE!</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e">
        <f>IF(SUMIFS('[1]2025年已发货'!$E:$E,'[1]2025年已发货'!$F:$F,C4528,'[1]2025年已发货'!$C:$C,F4528,'[1]2025年已发货'!$G:$G,I4528,'[1]2025年已发货'!$H:$H,J4528)=0,"未发货",SUMIFS('[1]2025年已发货'!$E:$E,'[1]2025年已发货'!$F:$F,C4528,'[1]2025年已发货'!$C:$C,F4528,'[1]2025年已发货'!$G:$G,I4528,'[1]2025年已发货'!$H:$H,J4528))</f>
        <v>#VALUE!</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t="e">
        <f>IF(SUMIFS('[1]2025年已发货'!$E:$E,'[1]2025年已发货'!$F:$F,C4529,'[1]2025年已发货'!$C:$C,F4529,'[1]2025年已发货'!$G:$G,I4529,'[1]2025年已发货'!$H:$H,J4529)=0,"未发货",SUMIFS('[1]2025年已发货'!$E:$E,'[1]2025年已发货'!$F:$F,C4529,'[1]2025年已发货'!$C:$C,F4529,'[1]2025年已发货'!$G:$G,I4529,'[1]2025年已发货'!$H:$H,J4529))</f>
        <v>#VALUE!</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t="e">
        <f>IF(SUMIFS('[1]2025年已发货'!$E:$E,'[1]2025年已发货'!$F:$F,C4530,'[1]2025年已发货'!$C:$C,F4530,'[1]2025年已发货'!$G:$G,I4530,'[1]2025年已发货'!$H:$H,J4530)=0,"未发货",SUMIFS('[1]2025年已发货'!$E:$E,'[1]2025年已发货'!$F:$F,C4530,'[1]2025年已发货'!$C:$C,F4530,'[1]2025年已发货'!$G:$G,I4530,'[1]2025年已发货'!$H:$H,J4530))</f>
        <v>#VALUE!</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t="e">
        <f>IF(SUMIFS('[1]2025年已发货'!$E:$E,'[1]2025年已发货'!$F:$F,C4531,'[1]2025年已发货'!$C:$C,F4531,'[1]2025年已发货'!$G:$G,I4531,'[1]2025年已发货'!$H:$H,J4531)=0,"未发货",SUMIFS('[1]2025年已发货'!$E:$E,'[1]2025年已发货'!$F:$F,C4531,'[1]2025年已发货'!$C:$C,F4531,'[1]2025年已发货'!$G:$G,I4531,'[1]2025年已发货'!$H:$H,J4531))</f>
        <v>#VALUE!</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t="e">
        <f>IF(SUMIFS('[1]2025年已发货'!$E:$E,'[1]2025年已发货'!$F:$F,C4532,'[1]2025年已发货'!$C:$C,F4532,'[1]2025年已发货'!$G:$G,I4532,'[1]2025年已发货'!$H:$H,J4532)=0,"未发货",SUMIFS('[1]2025年已发货'!$E:$E,'[1]2025年已发货'!$F:$F,C4532,'[1]2025年已发货'!$C:$C,F4532,'[1]2025年已发货'!$G:$G,I4532,'[1]2025年已发货'!$H:$H,J4532))</f>
        <v>#VALUE!</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t="e">
        <f>IF(SUMIFS('[1]2025年已发货'!$E:$E,'[1]2025年已发货'!$F:$F,C4533,'[1]2025年已发货'!$C:$C,F4533,'[1]2025年已发货'!$G:$G,I4533,'[1]2025年已发货'!$H:$H,J4533)=0,"未发货",SUMIFS('[1]2025年已发货'!$E:$E,'[1]2025年已发货'!$F:$F,C4533,'[1]2025年已发货'!$C:$C,F4533,'[1]2025年已发货'!$G:$G,I4533,'[1]2025年已发货'!$H:$H,J4533))</f>
        <v>#VALUE!</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t="e">
        <f>IF(SUMIFS('[1]2025年已发货'!$E:$E,'[1]2025年已发货'!$F:$F,C4534,'[1]2025年已发货'!$C:$C,F4534,'[1]2025年已发货'!$G:$G,I4534,'[1]2025年已发货'!$H:$H,J4534)=0,"未发货",SUMIFS('[1]2025年已发货'!$E:$E,'[1]2025年已发货'!$F:$F,C4534,'[1]2025年已发货'!$C:$C,F4534,'[1]2025年已发货'!$G:$G,I4534,'[1]2025年已发货'!$H:$H,J4534))</f>
        <v>#VALUE!</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t="e">
        <f>IF(SUMIFS('[1]2025年已发货'!$E:$E,'[1]2025年已发货'!$F:$F,C4535,'[1]2025年已发货'!$C:$C,F4535,'[1]2025年已发货'!$G:$G,I4535,'[1]2025年已发货'!$H:$H,J4535)=0,"未发货",SUMIFS('[1]2025年已发货'!$E:$E,'[1]2025年已发货'!$F:$F,C4535,'[1]2025年已发货'!$C:$C,F4535,'[1]2025年已发货'!$G:$G,I4535,'[1]2025年已发货'!$H:$H,J4535))</f>
        <v>#VALUE!</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t="e">
        <f>IF(SUMIFS('[1]2025年已发货'!$E:$E,'[1]2025年已发货'!$F:$F,C4536,'[1]2025年已发货'!$C:$C,F4536,'[1]2025年已发货'!$G:$G,I4536,'[1]2025年已发货'!$H:$H,J4536)=0,"未发货",SUMIFS('[1]2025年已发货'!$E:$E,'[1]2025年已发货'!$F:$F,C4536,'[1]2025年已发货'!$C:$C,F4536,'[1]2025年已发货'!$G:$G,I4536,'[1]2025年已发货'!$H:$H,J4536))</f>
        <v>#VALUE!</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t="e">
        <f>IF(SUMIFS('[1]2025年已发货'!$E:$E,'[1]2025年已发货'!$F:$F,C4537,'[1]2025年已发货'!$C:$C,F4537,'[1]2025年已发货'!$G:$G,I4537,'[1]2025年已发货'!$H:$H,J4537)=0,"未发货",SUMIFS('[1]2025年已发货'!$E:$E,'[1]2025年已发货'!$F:$F,C4537,'[1]2025年已发货'!$C:$C,F4537,'[1]2025年已发货'!$G:$G,I4537,'[1]2025年已发货'!$H:$H,J4537))</f>
        <v>#VALUE!</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t="e">
        <f>IF(SUMIFS('[1]2025年已发货'!$E:$E,'[1]2025年已发货'!$F:$F,C4538,'[1]2025年已发货'!$C:$C,F4538,'[1]2025年已发货'!$G:$G,I4538,'[1]2025年已发货'!$H:$H,J4538)=0,"未发货",SUMIFS('[1]2025年已发货'!$E:$E,'[1]2025年已发货'!$F:$F,C4538,'[1]2025年已发货'!$C:$C,F4538,'[1]2025年已发货'!$G:$G,I4538,'[1]2025年已发货'!$H:$H,J4538))</f>
        <v>#VALUE!</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t="e">
        <f>IF(SUMIFS('[1]2025年已发货'!$E:$E,'[1]2025年已发货'!$F:$F,C4539,'[1]2025年已发货'!$C:$C,F4539,'[1]2025年已发货'!$G:$G,I4539,'[1]2025年已发货'!$H:$H,J4539)=0,"未发货",SUMIFS('[1]2025年已发货'!$E:$E,'[1]2025年已发货'!$F:$F,C4539,'[1]2025年已发货'!$C:$C,F4539,'[1]2025年已发货'!$G:$G,I4539,'[1]2025年已发货'!$H:$H,J4539))</f>
        <v>#VALUE!</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t="e">
        <f>IF(SUMIFS('[1]2025年已发货'!$E:$E,'[1]2025年已发货'!$F:$F,C4540,'[1]2025年已发货'!$C:$C,F4540,'[1]2025年已发货'!$G:$G,I4540,'[1]2025年已发货'!$H:$H,J4540)=0,"未发货",SUMIFS('[1]2025年已发货'!$E:$E,'[1]2025年已发货'!$F:$F,C4540,'[1]2025年已发货'!$C:$C,F4540,'[1]2025年已发货'!$G:$G,I4540,'[1]2025年已发货'!$H:$H,J4540))</f>
        <v>#VALUE!</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e">
        <f>IF(SUMIFS('[1]2025年已发货'!$E:$E,'[1]2025年已发货'!$F:$F,C4541,'[1]2025年已发货'!$C:$C,F4541,'[1]2025年已发货'!$G:$G,I4541,'[1]2025年已发货'!$H:$H,J4541)=0,"未发货",SUMIFS('[1]2025年已发货'!$E:$E,'[1]2025年已发货'!$F:$F,C4541,'[1]2025年已发货'!$C:$C,F4541,'[1]2025年已发货'!$G:$G,I4541,'[1]2025年已发货'!$H:$H,J4541))</f>
        <v>#VALUE!</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e">
        <f>IF(SUMIFS('[1]2025年已发货'!$E:$E,'[1]2025年已发货'!$F:$F,C4542,'[1]2025年已发货'!$C:$C,F4542,'[1]2025年已发货'!$G:$G,I4542,'[1]2025年已发货'!$H:$H,J4542)=0,"未发货",SUMIFS('[1]2025年已发货'!$E:$E,'[1]2025年已发货'!$F:$F,C4542,'[1]2025年已发货'!$C:$C,F4542,'[1]2025年已发货'!$G:$G,I4542,'[1]2025年已发货'!$H:$H,J4542))</f>
        <v>#VALUE!</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e">
        <f>IF(SUMIFS('[1]2025年已发货'!$E:$E,'[1]2025年已发货'!$F:$F,C4543,'[1]2025年已发货'!$C:$C,F4543,'[1]2025年已发货'!$G:$G,I4543,'[1]2025年已发货'!$H:$H,J4543)=0,"未发货",SUMIFS('[1]2025年已发货'!$E:$E,'[1]2025年已发货'!$F:$F,C4543,'[1]2025年已发货'!$C:$C,F4543,'[1]2025年已发货'!$G:$G,I4543,'[1]2025年已发货'!$H:$H,J4543))</f>
        <v>#VALUE!</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e">
        <f>IF(SUMIFS('[1]2025年已发货'!$E:$E,'[1]2025年已发货'!$F:$F,C4544,'[1]2025年已发货'!$C:$C,F4544,'[1]2025年已发货'!$G:$G,I4544,'[1]2025年已发货'!$H:$H,J4544)=0,"未发货",SUMIFS('[1]2025年已发货'!$E:$E,'[1]2025年已发货'!$F:$F,C4544,'[1]2025年已发货'!$C:$C,F4544,'[1]2025年已发货'!$G:$G,I4544,'[1]2025年已发货'!$H:$H,J4544))</f>
        <v>#VALUE!</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e">
        <f>IF(SUMIFS('[1]2025年已发货'!$E:$E,'[1]2025年已发货'!$F:$F,C4545,'[1]2025年已发货'!$C:$C,F4545,'[1]2025年已发货'!$G:$G,I4545,'[1]2025年已发货'!$H:$H,J4545)=0,"未发货",SUMIFS('[1]2025年已发货'!$E:$E,'[1]2025年已发货'!$F:$F,C4545,'[1]2025年已发货'!$C:$C,F4545,'[1]2025年已发货'!$G:$G,I4545,'[1]2025年已发货'!$H:$H,J4545))</f>
        <v>#VALUE!</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t="e">
        <f>IF(SUMIFS('[1]2025年已发货'!$E:$E,'[1]2025年已发货'!$F:$F,C4546,'[1]2025年已发货'!$C:$C,F4546,'[1]2025年已发货'!$G:$G,I4546,'[1]2025年已发货'!$H:$H,J4546)=0,"未发货",SUMIFS('[1]2025年已发货'!$E:$E,'[1]2025年已发货'!$F:$F,C4546,'[1]2025年已发货'!$C:$C,F4546,'[1]2025年已发货'!$G:$G,I4546,'[1]2025年已发货'!$H:$H,J4546))</f>
        <v>#VALUE!</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t="e">
        <f>IF(SUMIFS('[1]2025年已发货'!$E:$E,'[1]2025年已发货'!$F:$F,C4547,'[1]2025年已发货'!$C:$C,F4547,'[1]2025年已发货'!$G:$G,I4547,'[1]2025年已发货'!$H:$H,J4547)=0,"未发货",SUMIFS('[1]2025年已发货'!$E:$E,'[1]2025年已发货'!$F:$F,C4547,'[1]2025年已发货'!$C:$C,F4547,'[1]2025年已发货'!$G:$G,I4547,'[1]2025年已发货'!$H:$H,J4547))</f>
        <v>#VALUE!</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t="e">
        <f>IF(SUMIFS('[1]2025年已发货'!$E:$E,'[1]2025年已发货'!$F:$F,C4548,'[1]2025年已发货'!$C:$C,F4548,'[1]2025年已发货'!$G:$G,I4548,'[1]2025年已发货'!$H:$H,J4548)=0,"未发货",SUMIFS('[1]2025年已发货'!$E:$E,'[1]2025年已发货'!$F:$F,C4548,'[1]2025年已发货'!$C:$C,F4548,'[1]2025年已发货'!$G:$G,I4548,'[1]2025年已发货'!$H:$H,J4548))</f>
        <v>#VALUE!</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t="e">
        <f>IF(SUMIFS('[1]2025年已发货'!$E:$E,'[1]2025年已发货'!$F:$F,C4549,'[1]2025年已发货'!$C:$C,F4549,'[1]2025年已发货'!$G:$G,I4549,'[1]2025年已发货'!$H:$H,J4549)=0,"未发货",SUMIFS('[1]2025年已发货'!$E:$E,'[1]2025年已发货'!$F:$F,C4549,'[1]2025年已发货'!$C:$C,F4549,'[1]2025年已发货'!$G:$G,I4549,'[1]2025年已发货'!$H:$H,J4549))</f>
        <v>#VALUE!</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t="e">
        <f>IF(SUMIFS('[1]2025年已发货'!$E:$E,'[1]2025年已发货'!$F:$F,C4550,'[1]2025年已发货'!$C:$C,F4550,'[1]2025年已发货'!$G:$G,I4550,'[1]2025年已发货'!$H:$H,J4550)=0,"未发货",SUMIFS('[1]2025年已发货'!$E:$E,'[1]2025年已发货'!$F:$F,C4550,'[1]2025年已发货'!$C:$C,F4550,'[1]2025年已发货'!$G:$G,I4550,'[1]2025年已发货'!$H:$H,J4550))</f>
        <v>#VALUE!</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t="e">
        <f>IF(SUMIFS('[1]2025年已发货'!$E:$E,'[1]2025年已发货'!$F:$F,C4551,'[1]2025年已发货'!$C:$C,F4551,'[1]2025年已发货'!$G:$G,I4551,'[1]2025年已发货'!$H:$H,J4551)=0,"未发货",SUMIFS('[1]2025年已发货'!$E:$E,'[1]2025年已发货'!$F:$F,C4551,'[1]2025年已发货'!$C:$C,F4551,'[1]2025年已发货'!$G:$G,I4551,'[1]2025年已发货'!$H:$H,J4551))</f>
        <v>#VALUE!</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t="e">
        <f>IF(SUMIFS('[1]2025年已发货'!$E:$E,'[1]2025年已发货'!$F:$F,C4552,'[1]2025年已发货'!$C:$C,F4552,'[1]2025年已发货'!$G:$G,I4552,'[1]2025年已发货'!$H:$H,J4552)=0,"未发货",SUMIFS('[1]2025年已发货'!$E:$E,'[1]2025年已发货'!$F:$F,C4552,'[1]2025年已发货'!$C:$C,F4552,'[1]2025年已发货'!$G:$G,I4552,'[1]2025年已发货'!$H:$H,J4552))</f>
        <v>#VALUE!</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t="e">
        <f>IF(SUMIFS('[1]2025年已发货'!$E:$E,'[1]2025年已发货'!$F:$F,C4553,'[1]2025年已发货'!$C:$C,F4553,'[1]2025年已发货'!$G:$G,I4553,'[1]2025年已发货'!$H:$H,J4553)=0,"未发货",SUMIFS('[1]2025年已发货'!$E:$E,'[1]2025年已发货'!$F:$F,C4553,'[1]2025年已发货'!$C:$C,F4553,'[1]2025年已发货'!$G:$G,I4553,'[1]2025年已发货'!$H:$H,J4553))</f>
        <v>#VALUE!</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t="e">
        <f>IF(SUMIFS('[1]2025年已发货'!$E:$E,'[1]2025年已发货'!$F:$F,C4554,'[1]2025年已发货'!$C:$C,F4554,'[1]2025年已发货'!$G:$G,I4554,'[1]2025年已发货'!$H:$H,J4554)=0,"未发货",SUMIFS('[1]2025年已发货'!$E:$E,'[1]2025年已发货'!$F:$F,C4554,'[1]2025年已发货'!$C:$C,F4554,'[1]2025年已发货'!$G:$G,I4554,'[1]2025年已发货'!$H:$H,J4554))</f>
        <v>#VALUE!</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t="e">
        <f>IF(SUMIFS('[1]2025年已发货'!$E:$E,'[1]2025年已发货'!$F:$F,C4555,'[1]2025年已发货'!$C:$C,F4555,'[1]2025年已发货'!$G:$G,I4555,'[1]2025年已发货'!$H:$H,J4555)=0,"未发货",SUMIFS('[1]2025年已发货'!$E:$E,'[1]2025年已发货'!$F:$F,C4555,'[1]2025年已发货'!$C:$C,F4555,'[1]2025年已发货'!$G:$G,I4555,'[1]2025年已发货'!$H:$H,J4555))</f>
        <v>#VALUE!</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t="e">
        <f>IF(SUMIFS('[1]2025年已发货'!$E:$E,'[1]2025年已发货'!$F:$F,C4556,'[1]2025年已发货'!$C:$C,F4556,'[1]2025年已发货'!$G:$G,I4556,'[1]2025年已发货'!$H:$H,J4556)=0,"未发货",SUMIFS('[1]2025年已发货'!$E:$E,'[1]2025年已发货'!$F:$F,C4556,'[1]2025年已发货'!$C:$C,F4556,'[1]2025年已发货'!$G:$G,I4556,'[1]2025年已发货'!$H:$H,J4556))</f>
        <v>#VALUE!</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t="e">
        <f>IF(SUMIFS('[1]2025年已发货'!$E:$E,'[1]2025年已发货'!$F:$F,C4557,'[1]2025年已发货'!$C:$C,F4557,'[1]2025年已发货'!$G:$G,I4557,'[1]2025年已发货'!$H:$H,J4557)=0,"未发货",SUMIFS('[1]2025年已发货'!$E:$E,'[1]2025年已发货'!$F:$F,C4557,'[1]2025年已发货'!$C:$C,F4557,'[1]2025年已发货'!$G:$G,I4557,'[1]2025年已发货'!$H:$H,J4557))</f>
        <v>#VALUE!</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t="e">
        <f>IF(SUMIFS('[1]2025年已发货'!$E:$E,'[1]2025年已发货'!$F:$F,C4558,'[1]2025年已发货'!$C:$C,F4558,'[1]2025年已发货'!$G:$G,I4558,'[1]2025年已发货'!$H:$H,J4558)=0,"未发货",SUMIFS('[1]2025年已发货'!$E:$E,'[1]2025年已发货'!$F:$F,C4558,'[1]2025年已发货'!$C:$C,F4558,'[1]2025年已发货'!$G:$G,I4558,'[1]2025年已发货'!$H:$H,J4558))</f>
        <v>#VALUE!</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t="e">
        <f>IF(SUMIFS('[1]2025年已发货'!$E:$E,'[1]2025年已发货'!$F:$F,C4559,'[1]2025年已发货'!$C:$C,F4559,'[1]2025年已发货'!$G:$G,I4559,'[1]2025年已发货'!$H:$H,J4559)=0,"未发货",SUMIFS('[1]2025年已发货'!$E:$E,'[1]2025年已发货'!$F:$F,C4559,'[1]2025年已发货'!$C:$C,F4559,'[1]2025年已发货'!$G:$G,I4559,'[1]2025年已发货'!$H:$H,J4559))</f>
        <v>#VALUE!</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t="e">
        <f>IF(SUMIFS('[1]2025年已发货'!$E:$E,'[1]2025年已发货'!$F:$F,C4560,'[1]2025年已发货'!$C:$C,F4560,'[1]2025年已发货'!$G:$G,I4560,'[1]2025年已发货'!$H:$H,J4560)=0,"未发货",SUMIFS('[1]2025年已发货'!$E:$E,'[1]2025年已发货'!$F:$F,C4560,'[1]2025年已发货'!$C:$C,F4560,'[1]2025年已发货'!$G:$G,I4560,'[1]2025年已发货'!$H:$H,J4560))</f>
        <v>#VALUE!</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t="e">
        <f>IF(SUMIFS('[1]2025年已发货'!$E:$E,'[1]2025年已发货'!$F:$F,C4561,'[1]2025年已发货'!$C:$C,F4561,'[1]2025年已发货'!$G:$G,I4561,'[1]2025年已发货'!$H:$H,J4561)=0,"未发货",SUMIFS('[1]2025年已发货'!$E:$E,'[1]2025年已发货'!$F:$F,C4561,'[1]2025年已发货'!$C:$C,F4561,'[1]2025年已发货'!$G:$G,I4561,'[1]2025年已发货'!$H:$H,J4561))</f>
        <v>#VALUE!</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t="e">
        <f>IF(SUMIFS('[1]2025年已发货'!$E:$E,'[1]2025年已发货'!$F:$F,C4562,'[1]2025年已发货'!$C:$C,F4562,'[1]2025年已发货'!$G:$G,I4562,'[1]2025年已发货'!$H:$H,J4562)=0,"未发货",SUMIFS('[1]2025年已发货'!$E:$E,'[1]2025年已发货'!$F:$F,C4562,'[1]2025年已发货'!$C:$C,F4562,'[1]2025年已发货'!$G:$G,I4562,'[1]2025年已发货'!$H:$H,J4562))</f>
        <v>#VALUE!</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t="e">
        <f>IF(SUMIFS('[1]2025年已发货'!$E:$E,'[1]2025年已发货'!$F:$F,C4563,'[1]2025年已发货'!$C:$C,F4563,'[1]2025年已发货'!$G:$G,I4563,'[1]2025年已发货'!$H:$H,J4563)=0,"未发货",SUMIFS('[1]2025年已发货'!$E:$E,'[1]2025年已发货'!$F:$F,C4563,'[1]2025年已发货'!$C:$C,F4563,'[1]2025年已发货'!$G:$G,I4563,'[1]2025年已发货'!$H:$H,J4563))</f>
        <v>#VALUE!</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t="e">
        <f>IF(SUMIFS('[1]2025年已发货'!$E:$E,'[1]2025年已发货'!$F:$F,C4564,'[1]2025年已发货'!$C:$C,F4564,'[1]2025年已发货'!$G:$G,I4564,'[1]2025年已发货'!$H:$H,J4564)=0,"未发货",SUMIFS('[1]2025年已发货'!$E:$E,'[1]2025年已发货'!$F:$F,C4564,'[1]2025年已发货'!$C:$C,F4564,'[1]2025年已发货'!$G:$G,I4564,'[1]2025年已发货'!$H:$H,J4564))</f>
        <v>#VALUE!</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e">
        <f>IF(SUMIFS('[1]2025年已发货'!$E:$E,'[1]2025年已发货'!$F:$F,C4565,'[1]2025年已发货'!$C:$C,F4565,'[1]2025年已发货'!$G:$G,I4565,'[1]2025年已发货'!$H:$H,J4565)=0,"未发货",SUMIFS('[1]2025年已发货'!$E:$E,'[1]2025年已发货'!$F:$F,C4565,'[1]2025年已发货'!$C:$C,F4565,'[1]2025年已发货'!$G:$G,I4565,'[1]2025年已发货'!$H:$H,J4565))</f>
        <v>#VALUE!</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e">
        <f>IF(SUMIFS('[1]2025年已发货'!$E:$E,'[1]2025年已发货'!$F:$F,C4566,'[1]2025年已发货'!$C:$C,F4566,'[1]2025年已发货'!$G:$G,I4566,'[1]2025年已发货'!$H:$H,J4566)=0,"未发货",SUMIFS('[1]2025年已发货'!$E:$E,'[1]2025年已发货'!$F:$F,C4566,'[1]2025年已发货'!$C:$C,F4566,'[1]2025年已发货'!$G:$G,I4566,'[1]2025年已发货'!$H:$H,J4566))</f>
        <v>#VALUE!</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t="e">
        <f>IF(SUMIFS('[1]2025年已发货'!$E:$E,'[1]2025年已发货'!$F:$F,C4567,'[1]2025年已发货'!$C:$C,F4567,'[1]2025年已发货'!$G:$G,I4567,'[1]2025年已发货'!$H:$H,J4567)=0,"未发货",SUMIFS('[1]2025年已发货'!$E:$E,'[1]2025年已发货'!$F:$F,C4567,'[1]2025年已发货'!$C:$C,F4567,'[1]2025年已发货'!$G:$G,I4567,'[1]2025年已发货'!$H:$H,J4567))</f>
        <v>#VALUE!</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e">
        <f>IF(SUMIFS('[1]2025年已发货'!$E:$E,'[1]2025年已发货'!$F:$F,C4568,'[1]2025年已发货'!$C:$C,F4568,'[1]2025年已发货'!$G:$G,I4568,'[1]2025年已发货'!$H:$H,J4568)=0,"未发货",SUMIFS('[1]2025年已发货'!$E:$E,'[1]2025年已发货'!$F:$F,C4568,'[1]2025年已发货'!$C:$C,F4568,'[1]2025年已发货'!$G:$G,I4568,'[1]2025年已发货'!$H:$H,J4568))</f>
        <v>#VALUE!</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e">
        <f>IF(SUMIFS('[1]2025年已发货'!$E:$E,'[1]2025年已发货'!$F:$F,C4569,'[1]2025年已发货'!$C:$C,F4569,'[1]2025年已发货'!$G:$G,I4569,'[1]2025年已发货'!$H:$H,J4569)=0,"未发货",SUMIFS('[1]2025年已发货'!$E:$E,'[1]2025年已发货'!$F:$F,C4569,'[1]2025年已发货'!$C:$C,F4569,'[1]2025年已发货'!$G:$G,I4569,'[1]2025年已发货'!$H:$H,J4569))</f>
        <v>#VALUE!</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e">
        <f>IF(SUMIFS('[1]2025年已发货'!$E:$E,'[1]2025年已发货'!$F:$F,C4570,'[1]2025年已发货'!$C:$C,F4570,'[1]2025年已发货'!$G:$G,I4570,'[1]2025年已发货'!$H:$H,J4570)=0,"未发货",SUMIFS('[1]2025年已发货'!$E:$E,'[1]2025年已发货'!$F:$F,C4570,'[1]2025年已发货'!$C:$C,F4570,'[1]2025年已发货'!$G:$G,I4570,'[1]2025年已发货'!$H:$H,J4570))</f>
        <v>#VALUE!</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t="e">
        <f>IF(SUMIFS('[1]2025年已发货'!$E:$E,'[1]2025年已发货'!$F:$F,C4571,'[1]2025年已发货'!$C:$C,F4571,'[1]2025年已发货'!$G:$G,I4571,'[1]2025年已发货'!$H:$H,J4571)=0,"未发货",SUMIFS('[1]2025年已发货'!$E:$E,'[1]2025年已发货'!$F:$F,C4571,'[1]2025年已发货'!$C:$C,F4571,'[1]2025年已发货'!$G:$G,I4571,'[1]2025年已发货'!$H:$H,J4571))</f>
        <v>#VALUE!</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t="e">
        <f>IF(SUMIFS('[1]2025年已发货'!$E:$E,'[1]2025年已发货'!$F:$F,C4572,'[1]2025年已发货'!$C:$C,F4572,'[1]2025年已发货'!$G:$G,I4572,'[1]2025年已发货'!$H:$H,J4572)=0,"未发货",SUMIFS('[1]2025年已发货'!$E:$E,'[1]2025年已发货'!$F:$F,C4572,'[1]2025年已发货'!$C:$C,F4572,'[1]2025年已发货'!$G:$G,I4572,'[1]2025年已发货'!$H:$H,J4572))</f>
        <v>#VALUE!</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t="e">
        <f>IF(SUMIFS('[1]2025年已发货'!$E:$E,'[1]2025年已发货'!$F:$F,C4573,'[1]2025年已发货'!$C:$C,F4573,'[1]2025年已发货'!$G:$G,I4573,'[1]2025年已发货'!$H:$H,J4573)=0,"未发货",SUMIFS('[1]2025年已发货'!$E:$E,'[1]2025年已发货'!$F:$F,C4573,'[1]2025年已发货'!$C:$C,F4573,'[1]2025年已发货'!$G:$G,I4573,'[1]2025年已发货'!$H:$H,J4573))</f>
        <v>#VALUE!</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t="e">
        <f>IF(SUMIFS('[1]2025年已发货'!$E:$E,'[1]2025年已发货'!$F:$F,C4574,'[1]2025年已发货'!$C:$C,F4574,'[1]2025年已发货'!$G:$G,I4574,'[1]2025年已发货'!$H:$H,J4574)=0,"未发货",SUMIFS('[1]2025年已发货'!$E:$E,'[1]2025年已发货'!$F:$F,C4574,'[1]2025年已发货'!$C:$C,F4574,'[1]2025年已发货'!$G:$G,I4574,'[1]2025年已发货'!$H:$H,J4574))</f>
        <v>#VALUE!</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e">
        <f>IF(SUMIFS('[1]2025年已发货'!$E:$E,'[1]2025年已发货'!$F:$F,C4575,'[1]2025年已发货'!$C:$C,F4575,'[1]2025年已发货'!$G:$G,I4575,'[1]2025年已发货'!$H:$H,J4575)=0,"未发货",SUMIFS('[1]2025年已发货'!$E:$E,'[1]2025年已发货'!$F:$F,C4575,'[1]2025年已发货'!$C:$C,F4575,'[1]2025年已发货'!$G:$G,I4575,'[1]2025年已发货'!$H:$H,J4575))</f>
        <v>#VALUE!</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t="e">
        <f>IF(SUMIFS('[1]2025年已发货'!$E:$E,'[1]2025年已发货'!$F:$F,C4576,'[1]2025年已发货'!$C:$C,F4576,'[1]2025年已发货'!$G:$G,I4576,'[1]2025年已发货'!$H:$H,J4576)=0,"未发货",SUMIFS('[1]2025年已发货'!$E:$E,'[1]2025年已发货'!$F:$F,C4576,'[1]2025年已发货'!$C:$C,F4576,'[1]2025年已发货'!$G:$G,I4576,'[1]2025年已发货'!$H:$H,J4576))</f>
        <v>#VALUE!</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t="e">
        <f>IF(SUMIFS('[1]2025年已发货'!$E:$E,'[1]2025年已发货'!$F:$F,C4577,'[1]2025年已发货'!$C:$C,F4577,'[1]2025年已发货'!$G:$G,I4577,'[1]2025年已发货'!$H:$H,J4577)=0,"未发货",SUMIFS('[1]2025年已发货'!$E:$E,'[1]2025年已发货'!$F:$F,C4577,'[1]2025年已发货'!$C:$C,F4577,'[1]2025年已发货'!$G:$G,I4577,'[1]2025年已发货'!$H:$H,J4577))</f>
        <v>#VALUE!</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t="e">
        <f>IF(SUMIFS('[1]2025年已发货'!$E:$E,'[1]2025年已发货'!$F:$F,C4578,'[1]2025年已发货'!$C:$C,F4578,'[1]2025年已发货'!$G:$G,I4578,'[1]2025年已发货'!$H:$H,J4578)=0,"未发货",SUMIFS('[1]2025年已发货'!$E:$E,'[1]2025年已发货'!$F:$F,C4578,'[1]2025年已发货'!$C:$C,F4578,'[1]2025年已发货'!$G:$G,I4578,'[1]2025年已发货'!$H:$H,J4578))</f>
        <v>#VALUE!</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e">
        <f>IF(SUMIFS('[1]2025年已发货'!$E:$E,'[1]2025年已发货'!$F:$F,C4579,'[1]2025年已发货'!$C:$C,F4579,'[1]2025年已发货'!$G:$G,I4579,'[1]2025年已发货'!$H:$H,J4579)=0,"未发货",SUMIFS('[1]2025年已发货'!$E:$E,'[1]2025年已发货'!$F:$F,C4579,'[1]2025年已发货'!$C:$C,F4579,'[1]2025年已发货'!$G:$G,I4579,'[1]2025年已发货'!$H:$H,J4579))</f>
        <v>#VALUE!</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e">
        <f>IF(SUMIFS('[1]2025年已发货'!$E:$E,'[1]2025年已发货'!$F:$F,C4580,'[1]2025年已发货'!$C:$C,F4580,'[1]2025年已发货'!$G:$G,I4580,'[1]2025年已发货'!$H:$H,J4580)=0,"未发货",SUMIFS('[1]2025年已发货'!$E:$E,'[1]2025年已发货'!$F:$F,C4580,'[1]2025年已发货'!$C:$C,F4580,'[1]2025年已发货'!$G:$G,I4580,'[1]2025年已发货'!$H:$H,J4580))</f>
        <v>#VALUE!</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e">
        <f>IF(SUMIFS('[1]2025年已发货'!$E:$E,'[1]2025年已发货'!$F:$F,C4581,'[1]2025年已发货'!$C:$C,F4581,'[1]2025年已发货'!$G:$G,I4581,'[1]2025年已发货'!$H:$H,J4581)=0,"未发货",SUMIFS('[1]2025年已发货'!$E:$E,'[1]2025年已发货'!$F:$F,C4581,'[1]2025年已发货'!$C:$C,F4581,'[1]2025年已发货'!$G:$G,I4581,'[1]2025年已发货'!$H:$H,J4581))</f>
        <v>#VALUE!</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e">
        <f>IF(SUMIFS('[1]2025年已发货'!$E:$E,'[1]2025年已发货'!$F:$F,C4582,'[1]2025年已发货'!$C:$C,F4582,'[1]2025年已发货'!$G:$G,I4582,'[1]2025年已发货'!$H:$H,J4582)=0,"未发货",SUMIFS('[1]2025年已发货'!$E:$E,'[1]2025年已发货'!$F:$F,C4582,'[1]2025年已发货'!$C:$C,F4582,'[1]2025年已发货'!$G:$G,I4582,'[1]2025年已发货'!$H:$H,J4582))</f>
        <v>#VALUE!</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t="e">
        <f>IF(SUMIFS('[1]2025年已发货'!$E:$E,'[1]2025年已发货'!$F:$F,C4583,'[1]2025年已发货'!$C:$C,F4583,'[1]2025年已发货'!$G:$G,I4583,'[1]2025年已发货'!$H:$H,J4583)=0,"未发货",SUMIFS('[1]2025年已发货'!$E:$E,'[1]2025年已发货'!$F:$F,C4583,'[1]2025年已发货'!$C:$C,F4583,'[1]2025年已发货'!$G:$G,I4583,'[1]2025年已发货'!$H:$H,J4583))</f>
        <v>#VALUE!</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t="e">
        <f>IF(SUMIFS('[1]2025年已发货'!$E:$E,'[1]2025年已发货'!$F:$F,C4584,'[1]2025年已发货'!$C:$C,F4584,'[1]2025年已发货'!$G:$G,I4584,'[1]2025年已发货'!$H:$H,J4584)=0,"未发货",SUMIFS('[1]2025年已发货'!$E:$E,'[1]2025年已发货'!$F:$F,C4584,'[1]2025年已发货'!$C:$C,F4584,'[1]2025年已发货'!$G:$G,I4584,'[1]2025年已发货'!$H:$H,J4584))</f>
        <v>#VALUE!</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t="e">
        <f>IF(SUMIFS('[1]2025年已发货'!$E:$E,'[1]2025年已发货'!$F:$F,C4585,'[1]2025年已发货'!$C:$C,F4585,'[1]2025年已发货'!$G:$G,I4585,'[1]2025年已发货'!$H:$H,J4585)=0,"未发货",SUMIFS('[1]2025年已发货'!$E:$E,'[1]2025年已发货'!$F:$F,C4585,'[1]2025年已发货'!$C:$C,F4585,'[1]2025年已发货'!$G:$G,I4585,'[1]2025年已发货'!$H:$H,J4585))</f>
        <v>#VALUE!</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e">
        <f>IF(SUMIFS('[1]2025年已发货'!$E:$E,'[1]2025年已发货'!$F:$F,C4586,'[1]2025年已发货'!$C:$C,F4586,'[1]2025年已发货'!$G:$G,I4586,'[1]2025年已发货'!$H:$H,J4586)=0,"未发货",SUMIFS('[1]2025年已发货'!$E:$E,'[1]2025年已发货'!$F:$F,C4586,'[1]2025年已发货'!$C:$C,F4586,'[1]2025年已发货'!$G:$G,I4586,'[1]2025年已发货'!$H:$H,J4586))</f>
        <v>#VALUE!</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e">
        <f>IF(SUMIFS('[1]2025年已发货'!$E:$E,'[1]2025年已发货'!$F:$F,C4587,'[1]2025年已发货'!$C:$C,F4587,'[1]2025年已发货'!$G:$G,I4587,'[1]2025年已发货'!$H:$H,J4587)=0,"未发货",SUMIFS('[1]2025年已发货'!$E:$E,'[1]2025年已发货'!$F:$F,C4587,'[1]2025年已发货'!$C:$C,F4587,'[1]2025年已发货'!$G:$G,I4587,'[1]2025年已发货'!$H:$H,J4587))</f>
        <v>#VALUE!</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e">
        <f>IF(SUMIFS('[1]2025年已发货'!$E:$E,'[1]2025年已发货'!$F:$F,C4588,'[1]2025年已发货'!$C:$C,F4588,'[1]2025年已发货'!$G:$G,I4588,'[1]2025年已发货'!$H:$H,J4588)=0,"未发货",SUMIFS('[1]2025年已发货'!$E:$E,'[1]2025年已发货'!$F:$F,C4588,'[1]2025年已发货'!$C:$C,F4588,'[1]2025年已发货'!$G:$G,I4588,'[1]2025年已发货'!$H:$H,J4588))</f>
        <v>#VALUE!</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e">
        <f>IF(SUMIFS('[1]2025年已发货'!$E:$E,'[1]2025年已发货'!$F:$F,C4589,'[1]2025年已发货'!$C:$C,F4589,'[1]2025年已发货'!$G:$G,I4589,'[1]2025年已发货'!$H:$H,J4589)=0,"未发货",SUMIFS('[1]2025年已发货'!$E:$E,'[1]2025年已发货'!$F:$F,C4589,'[1]2025年已发货'!$C:$C,F4589,'[1]2025年已发货'!$G:$G,I4589,'[1]2025年已发货'!$H:$H,J4589))</f>
        <v>#VALUE!</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e">
        <f>IF(SUMIFS('[1]2025年已发货'!$E:$E,'[1]2025年已发货'!$F:$F,C4590,'[1]2025年已发货'!$C:$C,F4590,'[1]2025年已发货'!$G:$G,I4590,'[1]2025年已发货'!$H:$H,J4590)=0,"未发货",SUMIFS('[1]2025年已发货'!$E:$E,'[1]2025年已发货'!$F:$F,C4590,'[1]2025年已发货'!$C:$C,F4590,'[1]2025年已发货'!$G:$G,I4590,'[1]2025年已发货'!$H:$H,J4590))</f>
        <v>#VALUE!</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e">
        <f>IF(SUMIFS('[1]2025年已发货'!$E:$E,'[1]2025年已发货'!$F:$F,C4591,'[1]2025年已发货'!$C:$C,F4591,'[1]2025年已发货'!$G:$G,I4591,'[1]2025年已发货'!$H:$H,J4591)=0,"未发货",SUMIFS('[1]2025年已发货'!$E:$E,'[1]2025年已发货'!$F:$F,C4591,'[1]2025年已发货'!$C:$C,F4591,'[1]2025年已发货'!$G:$G,I4591,'[1]2025年已发货'!$H:$H,J4591))</f>
        <v>#VALUE!</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e">
        <f>IF(SUMIFS('[1]2025年已发货'!$E:$E,'[1]2025年已发货'!$F:$F,C4592,'[1]2025年已发货'!$C:$C,F4592,'[1]2025年已发货'!$G:$G,I4592,'[1]2025年已发货'!$H:$H,J4592)=0,"未发货",SUMIFS('[1]2025年已发货'!$E:$E,'[1]2025年已发货'!$F:$F,C4592,'[1]2025年已发货'!$C:$C,F4592,'[1]2025年已发货'!$G:$G,I4592,'[1]2025年已发货'!$H:$H,J4592))</f>
        <v>#VALUE!</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e">
        <f>IF(SUMIFS('[1]2025年已发货'!$E:$E,'[1]2025年已发货'!$F:$F,C4593,'[1]2025年已发货'!$C:$C,F4593,'[1]2025年已发货'!$G:$G,I4593,'[1]2025年已发货'!$H:$H,J4593)=0,"未发货",SUMIFS('[1]2025年已发货'!$E:$E,'[1]2025年已发货'!$F:$F,C4593,'[1]2025年已发货'!$C:$C,F4593,'[1]2025年已发货'!$G:$G,I4593,'[1]2025年已发货'!$H:$H,J4593))</f>
        <v>#VALUE!</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t="e">
        <f>IF(SUMIFS('[1]2025年已发货'!$E:$E,'[1]2025年已发货'!$F:$F,C4594,'[1]2025年已发货'!$C:$C,F4594,'[1]2025年已发货'!$G:$G,I4594,'[1]2025年已发货'!$H:$H,J4594)=0,"未发货",SUMIFS('[1]2025年已发货'!$E:$E,'[1]2025年已发货'!$F:$F,C4594,'[1]2025年已发货'!$C:$C,F4594,'[1]2025年已发货'!$G:$G,I4594,'[1]2025年已发货'!$H:$H,J4594))</f>
        <v>#VALUE!</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t="e">
        <f>IF(SUMIFS('[1]2025年已发货'!$E:$E,'[1]2025年已发货'!$F:$F,C4595,'[1]2025年已发货'!$C:$C,F4595,'[1]2025年已发货'!$G:$G,I4595,'[1]2025年已发货'!$H:$H,J4595)=0,"未发货",SUMIFS('[1]2025年已发货'!$E:$E,'[1]2025年已发货'!$F:$F,C4595,'[1]2025年已发货'!$C:$C,F4595,'[1]2025年已发货'!$G:$G,I4595,'[1]2025年已发货'!$H:$H,J4595))</f>
        <v>#VALUE!</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t="e">
        <f>IF(SUMIFS('[1]2025年已发货'!$E:$E,'[1]2025年已发货'!$F:$F,C4596,'[1]2025年已发货'!$C:$C,F4596,'[1]2025年已发货'!$G:$G,I4596,'[1]2025年已发货'!$H:$H,J4596)=0,"未发货",SUMIFS('[1]2025年已发货'!$E:$E,'[1]2025年已发货'!$F:$F,C4596,'[1]2025年已发货'!$C:$C,F4596,'[1]2025年已发货'!$G:$G,I4596,'[1]2025年已发货'!$H:$H,J4596))</f>
        <v>#VALUE!</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t="e">
        <f>IF(SUMIFS('[1]2025年已发货'!$E:$E,'[1]2025年已发货'!$F:$F,C4597,'[1]2025年已发货'!$C:$C,F4597,'[1]2025年已发货'!$G:$G,I4597,'[1]2025年已发货'!$H:$H,J4597)=0,"未发货",SUMIFS('[1]2025年已发货'!$E:$E,'[1]2025年已发货'!$F:$F,C4597,'[1]2025年已发货'!$C:$C,F4597,'[1]2025年已发货'!$G:$G,I4597,'[1]2025年已发货'!$H:$H,J4597))</f>
        <v>#VALUE!</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t="e">
        <f>IF(SUMIFS('[1]2025年已发货'!$E:$E,'[1]2025年已发货'!$F:$F,C4598,'[1]2025年已发货'!$C:$C,F4598,'[1]2025年已发货'!$G:$G,I4598,'[1]2025年已发货'!$H:$H,J4598)=0,"未发货",SUMIFS('[1]2025年已发货'!$E:$E,'[1]2025年已发货'!$F:$F,C4598,'[1]2025年已发货'!$C:$C,F4598,'[1]2025年已发货'!$G:$G,I4598,'[1]2025年已发货'!$H:$H,J4598))</f>
        <v>#VALUE!</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e">
        <f>IF(SUMIFS('[1]2025年已发货'!$E:$E,'[1]2025年已发货'!$F:$F,C4599,'[1]2025年已发货'!$C:$C,F4599,'[1]2025年已发货'!$G:$G,I4599,'[1]2025年已发货'!$H:$H,J4599)=0,"未发货",SUMIFS('[1]2025年已发货'!$E:$E,'[1]2025年已发货'!$F:$F,C4599,'[1]2025年已发货'!$C:$C,F4599,'[1]2025年已发货'!$G:$G,I4599,'[1]2025年已发货'!$H:$H,J4599))</f>
        <v>#VALUE!</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t="e">
        <f>IF(SUMIFS('[1]2025年已发货'!$E:$E,'[1]2025年已发货'!$F:$F,C4600,'[1]2025年已发货'!$C:$C,F4600,'[1]2025年已发货'!$G:$G,I4600,'[1]2025年已发货'!$H:$H,J4600)=0,"未发货",SUMIFS('[1]2025年已发货'!$E:$E,'[1]2025年已发货'!$F:$F,C4600,'[1]2025年已发货'!$C:$C,F4600,'[1]2025年已发货'!$G:$G,I4600,'[1]2025年已发货'!$H:$H,J4600))</f>
        <v>#VALUE!</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t="e">
        <f>IF(SUMIFS('[1]2025年已发货'!$E:$E,'[1]2025年已发货'!$F:$F,C4601,'[1]2025年已发货'!$C:$C,F4601,'[1]2025年已发货'!$G:$G,I4601,'[1]2025年已发货'!$H:$H,J4601)=0,"未发货",SUMIFS('[1]2025年已发货'!$E:$E,'[1]2025年已发货'!$F:$F,C4601,'[1]2025年已发货'!$C:$C,F4601,'[1]2025年已发货'!$G:$G,I4601,'[1]2025年已发货'!$H:$H,J4601))</f>
        <v>#VALUE!</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e">
        <f>IF(SUMIFS('[1]2025年已发货'!$E:$E,'[1]2025年已发货'!$F:$F,C4602,'[1]2025年已发货'!$C:$C,F4602,'[1]2025年已发货'!$G:$G,I4602,'[1]2025年已发货'!$H:$H,J4602)=0,"未发货",SUMIFS('[1]2025年已发货'!$E:$E,'[1]2025年已发货'!$F:$F,C4602,'[1]2025年已发货'!$C:$C,F4602,'[1]2025年已发货'!$G:$G,I4602,'[1]2025年已发货'!$H:$H,J4602))</f>
        <v>#VALUE!</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e">
        <f>IF(SUMIFS('[1]2025年已发货'!$E:$E,'[1]2025年已发货'!$F:$F,C4603,'[1]2025年已发货'!$C:$C,F4603,'[1]2025年已发货'!$G:$G,I4603,'[1]2025年已发货'!$H:$H,J4603)=0,"未发货",SUMIFS('[1]2025年已发货'!$E:$E,'[1]2025年已发货'!$F:$F,C4603,'[1]2025年已发货'!$C:$C,F4603,'[1]2025年已发货'!$G:$G,I4603,'[1]2025年已发货'!$H:$H,J4603))</f>
        <v>#VALUE!</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e">
        <f>IF(SUMIFS('[1]2025年已发货'!$E:$E,'[1]2025年已发货'!$F:$F,C4604,'[1]2025年已发货'!$C:$C,F4604,'[1]2025年已发货'!$G:$G,I4604,'[1]2025年已发货'!$H:$H,J4604)=0,"未发货",SUMIFS('[1]2025年已发货'!$E:$E,'[1]2025年已发货'!$F:$F,C4604,'[1]2025年已发货'!$C:$C,F4604,'[1]2025年已发货'!$G:$G,I4604,'[1]2025年已发货'!$H:$H,J4604))</f>
        <v>#VALUE!</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e">
        <f>IF(SUMIFS('[1]2025年已发货'!$E:$E,'[1]2025年已发货'!$F:$F,C4605,'[1]2025年已发货'!$C:$C,F4605,'[1]2025年已发货'!$G:$G,I4605,'[1]2025年已发货'!$H:$H,J4605)=0,"未发货",SUMIFS('[1]2025年已发货'!$E:$E,'[1]2025年已发货'!$F:$F,C4605,'[1]2025年已发货'!$C:$C,F4605,'[1]2025年已发货'!$G:$G,I4605,'[1]2025年已发货'!$H:$H,J4605))</f>
        <v>#VALUE!</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e">
        <f>IF(SUMIFS('[1]2025年已发货'!$E:$E,'[1]2025年已发货'!$F:$F,C4606,'[1]2025年已发货'!$C:$C,F4606,'[1]2025年已发货'!$G:$G,I4606,'[1]2025年已发货'!$H:$H,J4606)=0,"未发货",SUMIFS('[1]2025年已发货'!$E:$E,'[1]2025年已发货'!$F:$F,C4606,'[1]2025年已发货'!$C:$C,F4606,'[1]2025年已发货'!$G:$G,I4606,'[1]2025年已发货'!$H:$H,J4606))</f>
        <v>#VALUE!</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e">
        <f>IF(SUMIFS('[1]2025年已发货'!$E:$E,'[1]2025年已发货'!$F:$F,C4607,'[1]2025年已发货'!$C:$C,F4607,'[1]2025年已发货'!$G:$G,I4607,'[1]2025年已发货'!$H:$H,J4607)=0,"未发货",SUMIFS('[1]2025年已发货'!$E:$E,'[1]2025年已发货'!$F:$F,C4607,'[1]2025年已发货'!$C:$C,F4607,'[1]2025年已发货'!$G:$G,I4607,'[1]2025年已发货'!$H:$H,J4607))</f>
        <v>#VALUE!</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e">
        <f>IF(SUMIFS('[1]2025年已发货'!$E:$E,'[1]2025年已发货'!$F:$F,C4608,'[1]2025年已发货'!$C:$C,F4608,'[1]2025年已发货'!$G:$G,I4608,'[1]2025年已发货'!$H:$H,J4608)=0,"未发货",SUMIFS('[1]2025年已发货'!$E:$E,'[1]2025年已发货'!$F:$F,C4608,'[1]2025年已发货'!$C:$C,F4608,'[1]2025年已发货'!$G:$G,I4608,'[1]2025年已发货'!$H:$H,J4608))</f>
        <v>#VALUE!</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e">
        <f>IF(SUMIFS('[1]2025年已发货'!$E:$E,'[1]2025年已发货'!$F:$F,C4609,'[1]2025年已发货'!$C:$C,F4609,'[1]2025年已发货'!$G:$G,I4609,'[1]2025年已发货'!$H:$H,J4609)=0,"未发货",SUMIFS('[1]2025年已发货'!$E:$E,'[1]2025年已发货'!$F:$F,C4609,'[1]2025年已发货'!$C:$C,F4609,'[1]2025年已发货'!$G:$G,I4609,'[1]2025年已发货'!$H:$H,J4609))</f>
        <v>#VALUE!</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e">
        <f>IF(SUMIFS('[1]2025年已发货'!$E:$E,'[1]2025年已发货'!$F:$F,C4610,'[1]2025年已发货'!$C:$C,F4610,'[1]2025年已发货'!$G:$G,I4610,'[1]2025年已发货'!$H:$H,J4610)=0,"未发货",SUMIFS('[1]2025年已发货'!$E:$E,'[1]2025年已发货'!$F:$F,C4610,'[1]2025年已发货'!$C:$C,F4610,'[1]2025年已发货'!$G:$G,I4610,'[1]2025年已发货'!$H:$H,J4610))</f>
        <v>#VALUE!</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e">
        <f>IF(SUMIFS('[1]2025年已发货'!$E:$E,'[1]2025年已发货'!$F:$F,C4611,'[1]2025年已发货'!$C:$C,F4611,'[1]2025年已发货'!$G:$G,I4611,'[1]2025年已发货'!$H:$H,J4611)=0,"未发货",SUMIFS('[1]2025年已发货'!$E:$E,'[1]2025年已发货'!$F:$F,C4611,'[1]2025年已发货'!$C:$C,F4611,'[1]2025年已发货'!$G:$G,I4611,'[1]2025年已发货'!$H:$H,J4611))</f>
        <v>#VALUE!</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e">
        <f>IF(SUMIFS('[1]2025年已发货'!$E:$E,'[1]2025年已发货'!$F:$F,C4612,'[1]2025年已发货'!$C:$C,F4612,'[1]2025年已发货'!$G:$G,I4612,'[1]2025年已发货'!$H:$H,J4612)=0,"未发货",SUMIFS('[1]2025年已发货'!$E:$E,'[1]2025年已发货'!$F:$F,C4612,'[1]2025年已发货'!$C:$C,F4612,'[1]2025年已发货'!$G:$G,I4612,'[1]2025年已发货'!$H:$H,J4612))</f>
        <v>#VALUE!</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e">
        <f>IF(SUMIFS('[1]2025年已发货'!$E:$E,'[1]2025年已发货'!$F:$F,C4613,'[1]2025年已发货'!$C:$C,F4613,'[1]2025年已发货'!$G:$G,I4613,'[1]2025年已发货'!$H:$H,J4613)=0,"未发货",SUMIFS('[1]2025年已发货'!$E:$E,'[1]2025年已发货'!$F:$F,C4613,'[1]2025年已发货'!$C:$C,F4613,'[1]2025年已发货'!$G:$G,I4613,'[1]2025年已发货'!$H:$H,J4613))</f>
        <v>#VALUE!</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e">
        <f>IF(SUMIFS('[1]2025年已发货'!$E:$E,'[1]2025年已发货'!$F:$F,C4614,'[1]2025年已发货'!$C:$C,F4614,'[1]2025年已发货'!$G:$G,I4614,'[1]2025年已发货'!$H:$H,J4614)=0,"未发货",SUMIFS('[1]2025年已发货'!$E:$E,'[1]2025年已发货'!$F:$F,C4614,'[1]2025年已发货'!$C:$C,F4614,'[1]2025年已发货'!$G:$G,I4614,'[1]2025年已发货'!$H:$H,J4614))</f>
        <v>#VALUE!</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e">
        <f>IF(SUMIFS('[1]2025年已发货'!$E:$E,'[1]2025年已发货'!$F:$F,C4615,'[1]2025年已发货'!$C:$C,F4615,'[1]2025年已发货'!$G:$G,I4615,'[1]2025年已发货'!$H:$H,J4615)=0,"未发货",SUMIFS('[1]2025年已发货'!$E:$E,'[1]2025年已发货'!$F:$F,C4615,'[1]2025年已发货'!$C:$C,F4615,'[1]2025年已发货'!$G:$G,I4615,'[1]2025年已发货'!$H:$H,J4615))</f>
        <v>#VALUE!</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t="e">
        <f>IF(SUMIFS('[1]2025年已发货'!$E:$E,'[1]2025年已发货'!$F:$F,C4616,'[1]2025年已发货'!$C:$C,F4616,'[1]2025年已发货'!$G:$G,I4616,'[1]2025年已发货'!$H:$H,J4616)=0,"未发货",SUMIFS('[1]2025年已发货'!$E:$E,'[1]2025年已发货'!$F:$F,C4616,'[1]2025年已发货'!$C:$C,F4616,'[1]2025年已发货'!$G:$G,I4616,'[1]2025年已发货'!$H:$H,J4616))</f>
        <v>#VALUE!</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t="e">
        <f>IF(SUMIFS('[1]2025年已发货'!$E:$E,'[1]2025年已发货'!$F:$F,C4617,'[1]2025年已发货'!$C:$C,F4617,'[1]2025年已发货'!$G:$G,I4617,'[1]2025年已发货'!$H:$H,J4617)=0,"未发货",SUMIFS('[1]2025年已发货'!$E:$E,'[1]2025年已发货'!$F:$F,C4617,'[1]2025年已发货'!$C:$C,F4617,'[1]2025年已发货'!$G:$G,I4617,'[1]2025年已发货'!$H:$H,J4617))</f>
        <v>#VALUE!</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t="e">
        <f>IF(SUMIFS('[1]2025年已发货'!$E:$E,'[1]2025年已发货'!$F:$F,C4618,'[1]2025年已发货'!$C:$C,F4618,'[1]2025年已发货'!$G:$G,I4618,'[1]2025年已发货'!$H:$H,J4618)=0,"未发货",SUMIFS('[1]2025年已发货'!$E:$E,'[1]2025年已发货'!$F:$F,C4618,'[1]2025年已发货'!$C:$C,F4618,'[1]2025年已发货'!$G:$G,I4618,'[1]2025年已发货'!$H:$H,J4618))</f>
        <v>#VALUE!</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t="e">
        <f>IF(SUMIFS('[1]2025年已发货'!$E:$E,'[1]2025年已发货'!$F:$F,C4619,'[1]2025年已发货'!$C:$C,F4619,'[1]2025年已发货'!$G:$G,I4619,'[1]2025年已发货'!$H:$H,J4619)=0,"未发货",SUMIFS('[1]2025年已发货'!$E:$E,'[1]2025年已发货'!$F:$F,C4619,'[1]2025年已发货'!$C:$C,F4619,'[1]2025年已发货'!$G:$G,I4619,'[1]2025年已发货'!$H:$H,J4619))</f>
        <v>#VALUE!</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t="e">
        <f>IF(SUMIFS('[1]2025年已发货'!$E:$E,'[1]2025年已发货'!$F:$F,C4620,'[1]2025年已发货'!$C:$C,F4620,'[1]2025年已发货'!$G:$G,I4620,'[1]2025年已发货'!$H:$H,J4620)=0,"未发货",SUMIFS('[1]2025年已发货'!$E:$E,'[1]2025年已发货'!$F:$F,C4620,'[1]2025年已发货'!$C:$C,F4620,'[1]2025年已发货'!$G:$G,I4620,'[1]2025年已发货'!$H:$H,J4620))</f>
        <v>#VALUE!</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e">
        <f>IF(SUMIFS('[1]2025年已发货'!$E:$E,'[1]2025年已发货'!$F:$F,C4621,'[1]2025年已发货'!$C:$C,F4621,'[1]2025年已发货'!$G:$G,I4621,'[1]2025年已发货'!$H:$H,J4621)=0,"未发货",SUMIFS('[1]2025年已发货'!$E:$E,'[1]2025年已发货'!$F:$F,C4621,'[1]2025年已发货'!$C:$C,F4621,'[1]2025年已发货'!$G:$G,I4621,'[1]2025年已发货'!$H:$H,J4621))</f>
        <v>#VALUE!</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e">
        <f>IF(SUMIFS('[1]2025年已发货'!$E:$E,'[1]2025年已发货'!$F:$F,C4622,'[1]2025年已发货'!$C:$C,F4622,'[1]2025年已发货'!$G:$G,I4622,'[1]2025年已发货'!$H:$H,J4622)=0,"未发货",SUMIFS('[1]2025年已发货'!$E:$E,'[1]2025年已发货'!$F:$F,C4622,'[1]2025年已发货'!$C:$C,F4622,'[1]2025年已发货'!$G:$G,I4622,'[1]2025年已发货'!$H:$H,J4622))</f>
        <v>#VALUE!</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e">
        <f>IF(SUMIFS('[1]2025年已发货'!$E:$E,'[1]2025年已发货'!$F:$F,C4623,'[1]2025年已发货'!$C:$C,F4623,'[1]2025年已发货'!$G:$G,I4623,'[1]2025年已发货'!$H:$H,J4623)=0,"未发货",SUMIFS('[1]2025年已发货'!$E:$E,'[1]2025年已发货'!$F:$F,C4623,'[1]2025年已发货'!$C:$C,F4623,'[1]2025年已发货'!$G:$G,I4623,'[1]2025年已发货'!$H:$H,J4623))</f>
        <v>#VALUE!</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e">
        <f>IF(SUMIFS('[1]2025年已发货'!$E:$E,'[1]2025年已发货'!$F:$F,C4624,'[1]2025年已发货'!$C:$C,F4624,'[1]2025年已发货'!$G:$G,I4624,'[1]2025年已发货'!$H:$H,J4624)=0,"未发货",SUMIFS('[1]2025年已发货'!$E:$E,'[1]2025年已发货'!$F:$F,C4624,'[1]2025年已发货'!$C:$C,F4624,'[1]2025年已发货'!$G:$G,I4624,'[1]2025年已发货'!$H:$H,J4624))</f>
        <v>#VALUE!</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t="e">
        <f>IF(SUMIFS('[1]2025年已发货'!$E:$E,'[1]2025年已发货'!$F:$F,C4625,'[1]2025年已发货'!$C:$C,F4625,'[1]2025年已发货'!$G:$G,I4625,'[1]2025年已发货'!$H:$H,J4625)=0,"未发货",SUMIFS('[1]2025年已发货'!$E:$E,'[1]2025年已发货'!$F:$F,C4625,'[1]2025年已发货'!$C:$C,F4625,'[1]2025年已发货'!$G:$G,I4625,'[1]2025年已发货'!$H:$H,J4625))</f>
        <v>#VALUE!</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t="e">
        <f>IF(SUMIFS('[1]2025年已发货'!$E:$E,'[1]2025年已发货'!$F:$F,C4626,'[1]2025年已发货'!$C:$C,F4626,'[1]2025年已发货'!$G:$G,I4626,'[1]2025年已发货'!$H:$H,J4626)=0,"未发货",SUMIFS('[1]2025年已发货'!$E:$E,'[1]2025年已发货'!$F:$F,C4626,'[1]2025年已发货'!$C:$C,F4626,'[1]2025年已发货'!$G:$G,I4626,'[1]2025年已发货'!$H:$H,J4626))</f>
        <v>#VALUE!</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t="e">
        <f>IF(SUMIFS('[1]2025年已发货'!$E:$E,'[1]2025年已发货'!$F:$F,C4627,'[1]2025年已发货'!$C:$C,F4627,'[1]2025年已发货'!$G:$G,I4627,'[1]2025年已发货'!$H:$H,J4627)=0,"未发货",SUMIFS('[1]2025年已发货'!$E:$E,'[1]2025年已发货'!$F:$F,C4627,'[1]2025年已发货'!$C:$C,F4627,'[1]2025年已发货'!$G:$G,I4627,'[1]2025年已发货'!$H:$H,J4627))</f>
        <v>#VALUE!</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t="e">
        <f>IF(SUMIFS('[1]2025年已发货'!$E:$E,'[1]2025年已发货'!$F:$F,C4628,'[1]2025年已发货'!$C:$C,F4628,'[1]2025年已发货'!$G:$G,I4628,'[1]2025年已发货'!$H:$H,J4628)=0,"未发货",SUMIFS('[1]2025年已发货'!$E:$E,'[1]2025年已发货'!$F:$F,C4628,'[1]2025年已发货'!$C:$C,F4628,'[1]2025年已发货'!$G:$G,I4628,'[1]2025年已发货'!$H:$H,J4628))</f>
        <v>#VALUE!</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t="e">
        <f>IF(SUMIFS('[1]2025年已发货'!$E:$E,'[1]2025年已发货'!$F:$F,C4629,'[1]2025年已发货'!$C:$C,F4629,'[1]2025年已发货'!$G:$G,I4629,'[1]2025年已发货'!$H:$H,J4629)=0,"未发货",SUMIFS('[1]2025年已发货'!$E:$E,'[1]2025年已发货'!$F:$F,C4629,'[1]2025年已发货'!$C:$C,F4629,'[1]2025年已发货'!$G:$G,I4629,'[1]2025年已发货'!$H:$H,J4629))</f>
        <v>#VALUE!</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e">
        <f>IF(SUMIFS('[1]2025年已发货'!$E:$E,'[1]2025年已发货'!$F:$F,C4630,'[1]2025年已发货'!$C:$C,F4630,'[1]2025年已发货'!$G:$G,I4630,'[1]2025年已发货'!$H:$H,J4630)=0,"未发货",SUMIFS('[1]2025年已发货'!$E:$E,'[1]2025年已发货'!$F:$F,C4630,'[1]2025年已发货'!$C:$C,F4630,'[1]2025年已发货'!$G:$G,I4630,'[1]2025年已发货'!$H:$H,J4630))</f>
        <v>#VALUE!</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e">
        <f>IF(SUMIFS('[1]2025年已发货'!$E:$E,'[1]2025年已发货'!$F:$F,C4631,'[1]2025年已发货'!$C:$C,F4631,'[1]2025年已发货'!$G:$G,I4631,'[1]2025年已发货'!$H:$H,J4631)=0,"未发货",SUMIFS('[1]2025年已发货'!$E:$E,'[1]2025年已发货'!$F:$F,C4631,'[1]2025年已发货'!$C:$C,F4631,'[1]2025年已发货'!$G:$G,I4631,'[1]2025年已发货'!$H:$H,J4631))</f>
        <v>#VALUE!</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e">
        <f>IF(SUMIFS('[1]2025年已发货'!$E:$E,'[1]2025年已发货'!$F:$F,C4632,'[1]2025年已发货'!$C:$C,F4632,'[1]2025年已发货'!$G:$G,I4632,'[1]2025年已发货'!$H:$H,J4632)=0,"未发货",SUMIFS('[1]2025年已发货'!$E:$E,'[1]2025年已发货'!$F:$F,C4632,'[1]2025年已发货'!$C:$C,F4632,'[1]2025年已发货'!$G:$G,I4632,'[1]2025年已发货'!$H:$H,J4632))</f>
        <v>#VALUE!</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e">
        <f>IF(SUMIFS('[1]2025年已发货'!$E:$E,'[1]2025年已发货'!$F:$F,C4633,'[1]2025年已发货'!$C:$C,F4633,'[1]2025年已发货'!$G:$G,I4633,'[1]2025年已发货'!$H:$H,J4633)=0,"未发货",SUMIFS('[1]2025年已发货'!$E:$E,'[1]2025年已发货'!$F:$F,C4633,'[1]2025年已发货'!$C:$C,F4633,'[1]2025年已发货'!$G:$G,I4633,'[1]2025年已发货'!$H:$H,J4633))</f>
        <v>#VALUE!</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e">
        <f>IF(SUMIFS('[1]2025年已发货'!$E:$E,'[1]2025年已发货'!$F:$F,C4634,'[1]2025年已发货'!$C:$C,F4634,'[1]2025年已发货'!$G:$G,I4634,'[1]2025年已发货'!$H:$H,J4634)=0,"未发货",SUMIFS('[1]2025年已发货'!$E:$E,'[1]2025年已发货'!$F:$F,C4634,'[1]2025年已发货'!$C:$C,F4634,'[1]2025年已发货'!$G:$G,I4634,'[1]2025年已发货'!$H:$H,J4634))</f>
        <v>#VALUE!</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e">
        <f>IF(SUMIFS('[1]2025年已发货'!$E:$E,'[1]2025年已发货'!$F:$F,C4635,'[1]2025年已发货'!$C:$C,F4635,'[1]2025年已发货'!$G:$G,I4635,'[1]2025年已发货'!$H:$H,J4635)=0,"未发货",SUMIFS('[1]2025年已发货'!$E:$E,'[1]2025年已发货'!$F:$F,C4635,'[1]2025年已发货'!$C:$C,F4635,'[1]2025年已发货'!$G:$G,I4635,'[1]2025年已发货'!$H:$H,J4635))</f>
        <v>#VALUE!</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23</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e">
        <f>IF(SUMIFS('[1]2025年已发货'!$E:$E,'[1]2025年已发货'!$F:$F,C4636,'[1]2025年已发货'!$C:$C,F4636,'[1]2025年已发货'!$G:$G,I4636,'[1]2025年已发货'!$H:$H,J4636)=0,"未发货",SUMIFS('[1]2025年已发货'!$E:$E,'[1]2025年已发货'!$F:$F,C4636,'[1]2025年已发货'!$C:$C,F4636,'[1]2025年已发货'!$G:$G,I4636,'[1]2025年已发货'!$H:$H,J4636))</f>
        <v>#VALUE!</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e">
        <f>IF(SUMIFS('[1]2025年已发货'!$E:$E,'[1]2025年已发货'!$F:$F,C4637,'[1]2025年已发货'!$C:$C,F4637,'[1]2025年已发货'!$G:$G,I4637,'[1]2025年已发货'!$H:$H,J4637)=0,"未发货",SUMIFS('[1]2025年已发货'!$E:$E,'[1]2025年已发货'!$F:$F,C4637,'[1]2025年已发货'!$C:$C,F4637,'[1]2025年已发货'!$G:$G,I4637,'[1]2025年已发货'!$H:$H,J4637))</f>
        <v>#VALUE!</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e">
        <f>IF(SUMIFS('[1]2025年已发货'!$E:$E,'[1]2025年已发货'!$F:$F,C4638,'[1]2025年已发货'!$C:$C,F4638,'[1]2025年已发货'!$G:$G,I4638,'[1]2025年已发货'!$H:$H,J4638)=0,"未发货",SUMIFS('[1]2025年已发货'!$E:$E,'[1]2025年已发货'!$F:$F,C4638,'[1]2025年已发货'!$C:$C,F4638,'[1]2025年已发货'!$G:$G,I4638,'[1]2025年已发货'!$H:$H,J4638))</f>
        <v>#VALUE!</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e">
        <f>IF(SUMIFS('[1]2025年已发货'!$E:$E,'[1]2025年已发货'!$F:$F,C4639,'[1]2025年已发货'!$C:$C,F4639,'[1]2025年已发货'!$G:$G,I4639,'[1]2025年已发货'!$H:$H,J4639)=0,"未发货",SUMIFS('[1]2025年已发货'!$E:$E,'[1]2025年已发货'!$F:$F,C4639,'[1]2025年已发货'!$C:$C,F4639,'[1]2025年已发货'!$G:$G,I4639,'[1]2025年已发货'!$H:$H,J4639))</f>
        <v>#VALUE!</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e">
        <f>IF(SUMIFS('[1]2025年已发货'!$E:$E,'[1]2025年已发货'!$F:$F,C4640,'[1]2025年已发货'!$C:$C,F4640,'[1]2025年已发货'!$G:$G,I4640,'[1]2025年已发货'!$H:$H,J4640)=0,"未发货",SUMIFS('[1]2025年已发货'!$E:$E,'[1]2025年已发货'!$F:$F,C4640,'[1]2025年已发货'!$C:$C,F4640,'[1]2025年已发货'!$G:$G,I4640,'[1]2025年已发货'!$H:$H,J4640))</f>
        <v>#VALUE!</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e">
        <f>IF(SUMIFS('[1]2025年已发货'!$E:$E,'[1]2025年已发货'!$F:$F,C4641,'[1]2025年已发货'!$C:$C,F4641,'[1]2025年已发货'!$G:$G,I4641,'[1]2025年已发货'!$H:$H,J4641)=0,"未发货",SUMIFS('[1]2025年已发货'!$E:$E,'[1]2025年已发货'!$F:$F,C4641,'[1]2025年已发货'!$C:$C,F4641,'[1]2025年已发货'!$G:$G,I4641,'[1]2025年已发货'!$H:$H,J4641))</f>
        <v>#VALUE!</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e">
        <f>IF(SUMIFS('[1]2025年已发货'!$E:$E,'[1]2025年已发货'!$F:$F,C4642,'[1]2025年已发货'!$C:$C,F4642,'[1]2025年已发货'!$G:$G,I4642,'[1]2025年已发货'!$H:$H,J4642)=0,"未发货",SUMIFS('[1]2025年已发货'!$E:$E,'[1]2025年已发货'!$F:$F,C4642,'[1]2025年已发货'!$C:$C,F4642,'[1]2025年已发货'!$G:$G,I4642,'[1]2025年已发货'!$H:$H,J4642))</f>
        <v>#VALUE!</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e">
        <f>IF(SUMIFS('[1]2025年已发货'!$E:$E,'[1]2025年已发货'!$F:$F,C4643,'[1]2025年已发货'!$C:$C,F4643,'[1]2025年已发货'!$G:$G,I4643,'[1]2025年已发货'!$H:$H,J4643)=0,"未发货",SUMIFS('[1]2025年已发货'!$E:$E,'[1]2025年已发货'!$F:$F,C4643,'[1]2025年已发货'!$C:$C,F4643,'[1]2025年已发货'!$G:$G,I4643,'[1]2025年已发货'!$H:$H,J4643))</f>
        <v>#VALUE!</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t="e">
        <f>IF(SUMIFS('[1]2025年已发货'!$E:$E,'[1]2025年已发货'!$F:$F,C4644,'[1]2025年已发货'!$C:$C,F4644,'[1]2025年已发货'!$G:$G,I4644,'[1]2025年已发货'!$H:$H,J4644)=0,"未发货",SUMIFS('[1]2025年已发货'!$E:$E,'[1]2025年已发货'!$F:$F,C4644,'[1]2025年已发货'!$C:$C,F4644,'[1]2025年已发货'!$G:$G,I4644,'[1]2025年已发货'!$H:$H,J4644))</f>
        <v>#VALUE!</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e">
        <f>IF(SUMIFS('[1]2025年已发货'!$E:$E,'[1]2025年已发货'!$F:$F,C4645,'[1]2025年已发货'!$C:$C,F4645,'[1]2025年已发货'!$G:$G,I4645,'[1]2025年已发货'!$H:$H,J4645)=0,"未发货",SUMIFS('[1]2025年已发货'!$E:$E,'[1]2025年已发货'!$F:$F,C4645,'[1]2025年已发货'!$C:$C,F4645,'[1]2025年已发货'!$G:$G,I4645,'[1]2025年已发货'!$H:$H,J4645))</f>
        <v>#VALUE!</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t="e">
        <f>IF(SUMIFS('[1]2025年已发货'!$E:$E,'[1]2025年已发货'!$F:$F,C4646,'[1]2025年已发货'!$C:$C,F4646,'[1]2025年已发货'!$G:$G,I4646,'[1]2025年已发货'!$H:$H,J4646)=0,"未发货",SUMIFS('[1]2025年已发货'!$E:$E,'[1]2025年已发货'!$F:$F,C4646,'[1]2025年已发货'!$C:$C,F4646,'[1]2025年已发货'!$G:$G,I4646,'[1]2025年已发货'!$H:$H,J4646))</f>
        <v>#VALUE!</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t="e">
        <f>IF(SUMIFS('[1]2025年已发货'!$E:$E,'[1]2025年已发货'!$F:$F,C4647,'[1]2025年已发货'!$C:$C,F4647,'[1]2025年已发货'!$G:$G,I4647,'[1]2025年已发货'!$H:$H,J4647)=0,"未发货",SUMIFS('[1]2025年已发货'!$E:$E,'[1]2025年已发货'!$F:$F,C4647,'[1]2025年已发货'!$C:$C,F4647,'[1]2025年已发货'!$G:$G,I4647,'[1]2025年已发货'!$H:$H,J4647))</f>
        <v>#VALUE!</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t="e">
        <f>IF(SUMIFS('[1]2025年已发货'!$E:$E,'[1]2025年已发货'!$F:$F,C4648,'[1]2025年已发货'!$C:$C,F4648,'[1]2025年已发货'!$G:$G,I4648,'[1]2025年已发货'!$H:$H,J4648)=0,"未发货",SUMIFS('[1]2025年已发货'!$E:$E,'[1]2025年已发货'!$F:$F,C4648,'[1]2025年已发货'!$C:$C,F4648,'[1]2025年已发货'!$G:$G,I4648,'[1]2025年已发货'!$H:$H,J4648))</f>
        <v>#VALUE!</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t="e">
        <f>IF(SUMIFS('[1]2025年已发货'!$E:$E,'[1]2025年已发货'!$F:$F,C4649,'[1]2025年已发货'!$C:$C,F4649,'[1]2025年已发货'!$G:$G,I4649,'[1]2025年已发货'!$H:$H,J4649)=0,"未发货",SUMIFS('[1]2025年已发货'!$E:$E,'[1]2025年已发货'!$F:$F,C4649,'[1]2025年已发货'!$C:$C,F4649,'[1]2025年已发货'!$G:$G,I4649,'[1]2025年已发货'!$H:$H,J4649))</f>
        <v>#VALUE!</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e">
        <f>IF(SUMIFS('[1]2025年已发货'!$E:$E,'[1]2025年已发货'!$F:$F,C4650,'[1]2025年已发货'!$C:$C,F4650,'[1]2025年已发货'!$G:$G,I4650,'[1]2025年已发货'!$H:$H,J4650)=0,"未发货",SUMIFS('[1]2025年已发货'!$E:$E,'[1]2025年已发货'!$F:$F,C4650,'[1]2025年已发货'!$C:$C,F4650,'[1]2025年已发货'!$G:$G,I4650,'[1]2025年已发货'!$H:$H,J4650))</f>
        <v>#VALUE!</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e">
        <f>IF(SUMIFS('[1]2025年已发货'!$E:$E,'[1]2025年已发货'!$F:$F,C4651,'[1]2025年已发货'!$C:$C,F4651,'[1]2025年已发货'!$G:$G,I4651,'[1]2025年已发货'!$H:$H,J4651)=0,"未发货",SUMIFS('[1]2025年已发货'!$E:$E,'[1]2025年已发货'!$F:$F,C4651,'[1]2025年已发货'!$C:$C,F4651,'[1]2025年已发货'!$G:$G,I4651,'[1]2025年已发货'!$H:$H,J4651))</f>
        <v>#VALUE!</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e">
        <f>IF(SUMIFS('[1]2025年已发货'!$E:$E,'[1]2025年已发货'!$F:$F,C4652,'[1]2025年已发货'!$C:$C,F4652,'[1]2025年已发货'!$G:$G,I4652,'[1]2025年已发货'!$H:$H,J4652)=0,"未发货",SUMIFS('[1]2025年已发货'!$E:$E,'[1]2025年已发货'!$F:$F,C4652,'[1]2025年已发货'!$C:$C,F4652,'[1]2025年已发货'!$G:$G,I4652,'[1]2025年已发货'!$H:$H,J4652))</f>
        <v>#VALUE!</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e">
        <f>IF(SUMIFS('[1]2025年已发货'!$E:$E,'[1]2025年已发货'!$F:$F,C4653,'[1]2025年已发货'!$C:$C,F4653,'[1]2025年已发货'!$G:$G,I4653,'[1]2025年已发货'!$H:$H,J4653)=0,"未发货",SUMIFS('[1]2025年已发货'!$E:$E,'[1]2025年已发货'!$F:$F,C4653,'[1]2025年已发货'!$C:$C,F4653,'[1]2025年已发货'!$G:$G,I4653,'[1]2025年已发货'!$H:$H,J4653))</f>
        <v>#VALUE!</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e">
        <f>IF(SUMIFS('[1]2025年已发货'!$E:$E,'[1]2025年已发货'!$F:$F,C4654,'[1]2025年已发货'!$C:$C,F4654,'[1]2025年已发货'!$G:$G,I4654,'[1]2025年已发货'!$H:$H,J4654)=0,"未发货",SUMIFS('[1]2025年已发货'!$E:$E,'[1]2025年已发货'!$F:$F,C4654,'[1]2025年已发货'!$C:$C,F4654,'[1]2025年已发货'!$G:$G,I4654,'[1]2025年已发货'!$H:$H,J4654))</f>
        <v>#VALUE!</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e">
        <f>IF(SUMIFS('[1]2025年已发货'!$E:$E,'[1]2025年已发货'!$F:$F,C4655,'[1]2025年已发货'!$C:$C,F4655,'[1]2025年已发货'!$G:$G,I4655,'[1]2025年已发货'!$H:$H,J4655)=0,"未发货",SUMIFS('[1]2025年已发货'!$E:$E,'[1]2025年已发货'!$F:$F,C4655,'[1]2025年已发货'!$C:$C,F4655,'[1]2025年已发货'!$G:$G,I4655,'[1]2025年已发货'!$H:$H,J4655))</f>
        <v>#VALUE!</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e">
        <f>IF(SUMIFS('[1]2025年已发货'!$E:$E,'[1]2025年已发货'!$F:$F,C4656,'[1]2025年已发货'!$C:$C,F4656,'[1]2025年已发货'!$G:$G,I4656,'[1]2025年已发货'!$H:$H,J4656)=0,"未发货",SUMIFS('[1]2025年已发货'!$E:$E,'[1]2025年已发货'!$F:$F,C4656,'[1]2025年已发货'!$C:$C,F4656,'[1]2025年已发货'!$G:$G,I4656,'[1]2025年已发货'!$H:$H,J4656))</f>
        <v>#VALUE!</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t="e">
        <f>IF(SUMIFS('[1]2025年已发货'!$E:$E,'[1]2025年已发货'!$F:$F,C4657,'[1]2025年已发货'!$C:$C,F4657,'[1]2025年已发货'!$G:$G,I4657,'[1]2025年已发货'!$H:$H,J4657)=0,"未发货",SUMIFS('[1]2025年已发货'!$E:$E,'[1]2025年已发货'!$F:$F,C4657,'[1]2025年已发货'!$C:$C,F4657,'[1]2025年已发货'!$G:$G,I4657,'[1]2025年已发货'!$H:$H,J4657))</f>
        <v>#VALUE!</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20</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t="e">
        <f>IF(SUMIFS('[1]2025年已发货'!$E:$E,'[1]2025年已发货'!$F:$F,C4658,'[1]2025年已发货'!$C:$C,F4658,'[1]2025年已发货'!$G:$G,I4658,'[1]2025年已发货'!$H:$H,J4658)=0,"未发货",SUMIFS('[1]2025年已发货'!$E:$E,'[1]2025年已发货'!$F:$F,C4658,'[1]2025年已发货'!$C:$C,F4658,'[1]2025年已发货'!$G:$G,I4658,'[1]2025年已发货'!$H:$H,J4658))</f>
        <v>#VALUE!</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20</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t="e">
        <f>IF(SUMIFS('[1]2025年已发货'!$E:$E,'[1]2025年已发货'!$F:$F,C4659,'[1]2025年已发货'!$C:$C,F4659,'[1]2025年已发货'!$G:$G,I4659,'[1]2025年已发货'!$H:$H,J4659)=0,"未发货",SUMIFS('[1]2025年已发货'!$E:$E,'[1]2025年已发货'!$F:$F,C4659,'[1]2025年已发货'!$C:$C,F4659,'[1]2025年已发货'!$G:$G,I4659,'[1]2025年已发货'!$H:$H,J4659))</f>
        <v>#VALUE!</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20</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e">
        <f>IF(SUMIFS('[1]2025年已发货'!$E:$E,'[1]2025年已发货'!$F:$F,C4660,'[1]2025年已发货'!$C:$C,F4660,'[1]2025年已发货'!$G:$G,I4660,'[1]2025年已发货'!$H:$H,J4660)=0,"未发货",SUMIFS('[1]2025年已发货'!$E:$E,'[1]2025年已发货'!$F:$F,C4660,'[1]2025年已发货'!$C:$C,F4660,'[1]2025年已发货'!$G:$G,I4660,'[1]2025年已发货'!$H:$H,J4660))</f>
        <v>#VALUE!</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20</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t="e">
        <f>IF(SUMIFS('[1]2025年已发货'!$E:$E,'[1]2025年已发货'!$F:$F,C4661,'[1]2025年已发货'!$C:$C,F4661,'[1]2025年已发货'!$G:$G,I4661,'[1]2025年已发货'!$H:$H,J4661)=0,"未发货",SUMIFS('[1]2025年已发货'!$E:$E,'[1]2025年已发货'!$F:$F,C4661,'[1]2025年已发货'!$C:$C,F4661,'[1]2025年已发货'!$G:$G,I4661,'[1]2025年已发货'!$H:$H,J4661))</f>
        <v>#VALUE!</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20</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t="e">
        <f>IF(SUMIFS('[1]2025年已发货'!$E:$E,'[1]2025年已发货'!$F:$F,C4662,'[1]2025年已发货'!$C:$C,F4662,'[1]2025年已发货'!$G:$G,I4662,'[1]2025年已发货'!$H:$H,J4662)=0,"未发货",SUMIFS('[1]2025年已发货'!$E:$E,'[1]2025年已发货'!$F:$F,C4662,'[1]2025年已发货'!$C:$C,F4662,'[1]2025年已发货'!$G:$G,I4662,'[1]2025年已发货'!$H:$H,J4662))</f>
        <v>#VALUE!</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t="e">
        <f>IF(SUMIFS('[1]2025年已发货'!$E:$E,'[1]2025年已发货'!$F:$F,C4663,'[1]2025年已发货'!$C:$C,F4663,'[1]2025年已发货'!$G:$G,I4663,'[1]2025年已发货'!$H:$H,J4663)=0,"未发货",SUMIFS('[1]2025年已发货'!$E:$E,'[1]2025年已发货'!$F:$F,C4663,'[1]2025年已发货'!$C:$C,F4663,'[1]2025年已发货'!$G:$G,I4663,'[1]2025年已发货'!$H:$H,J4663))</f>
        <v>#VALUE!</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t="e">
        <f>IF(SUMIFS('[1]2025年已发货'!$E:$E,'[1]2025年已发货'!$F:$F,C4664,'[1]2025年已发货'!$C:$C,F4664,'[1]2025年已发货'!$G:$G,I4664,'[1]2025年已发货'!$H:$H,J4664)=0,"未发货",SUMIFS('[1]2025年已发货'!$E:$E,'[1]2025年已发货'!$F:$F,C4664,'[1]2025年已发货'!$C:$C,F4664,'[1]2025年已发货'!$G:$G,I4664,'[1]2025年已发货'!$H:$H,J4664))</f>
        <v>#VALUE!</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t="e">
        <f>IF(SUMIFS('[1]2025年已发货'!$E:$E,'[1]2025年已发货'!$F:$F,C4665,'[1]2025年已发货'!$C:$C,F4665,'[1]2025年已发货'!$G:$G,I4665,'[1]2025年已发货'!$H:$H,J4665)=0,"未发货",SUMIFS('[1]2025年已发货'!$E:$E,'[1]2025年已发货'!$F:$F,C4665,'[1]2025年已发货'!$C:$C,F4665,'[1]2025年已发货'!$G:$G,I4665,'[1]2025年已发货'!$H:$H,J4665))</f>
        <v>#VALUE!</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e">
        <f>IF(SUMIFS('[1]2025年已发货'!$E:$E,'[1]2025年已发货'!$F:$F,C4666,'[1]2025年已发货'!$C:$C,F4666,'[1]2025年已发货'!$G:$G,I4666,'[1]2025年已发货'!$H:$H,J4666)=0,"未发货",SUMIFS('[1]2025年已发货'!$E:$E,'[1]2025年已发货'!$F:$F,C4666,'[1]2025年已发货'!$C:$C,F4666,'[1]2025年已发货'!$G:$G,I4666,'[1]2025年已发货'!$H:$H,J4666))</f>
        <v>#VALUE!</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16</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e">
        <f>IF(SUMIFS('[1]2025年已发货'!$E:$E,'[1]2025年已发货'!$F:$F,C4667,'[1]2025年已发货'!$C:$C,F4667,'[1]2025年已发货'!$G:$G,I4667,'[1]2025年已发货'!$H:$H,J4667)=0,"未发货",SUMIFS('[1]2025年已发货'!$E:$E,'[1]2025年已发货'!$F:$F,C4667,'[1]2025年已发货'!$C:$C,F4667,'[1]2025年已发货'!$G:$G,I4667,'[1]2025年已发货'!$H:$H,J4667))</f>
        <v>#VALUE!</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16</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e">
        <f>IF(SUMIFS('[1]2025年已发货'!$E:$E,'[1]2025年已发货'!$F:$F,C4668,'[1]2025年已发货'!$C:$C,F4668,'[1]2025年已发货'!$G:$G,I4668,'[1]2025年已发货'!$H:$H,J4668)=0,"未发货",SUMIFS('[1]2025年已发货'!$E:$E,'[1]2025年已发货'!$F:$F,C4668,'[1]2025年已发货'!$C:$C,F4668,'[1]2025年已发货'!$G:$G,I4668,'[1]2025年已发货'!$H:$H,J4668))</f>
        <v>#VALUE!</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16</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e">
        <f>IF(SUMIFS('[1]2025年已发货'!$E:$E,'[1]2025年已发货'!$F:$F,C4669,'[1]2025年已发货'!$C:$C,F4669,'[1]2025年已发货'!$G:$G,I4669,'[1]2025年已发货'!$H:$H,J4669)=0,"未发货",SUMIFS('[1]2025年已发货'!$E:$E,'[1]2025年已发货'!$F:$F,C4669,'[1]2025年已发货'!$C:$C,F4669,'[1]2025年已发货'!$G:$G,I4669,'[1]2025年已发货'!$H:$H,J4669))</f>
        <v>#VALUE!</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16</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t="e">
        <f>IF(SUMIFS('[1]2025年已发货'!$E:$E,'[1]2025年已发货'!$F:$F,C4670,'[1]2025年已发货'!$C:$C,F4670,'[1]2025年已发货'!$G:$G,I4670,'[1]2025年已发货'!$H:$H,J4670)=0,"未发货",SUMIFS('[1]2025年已发货'!$E:$E,'[1]2025年已发货'!$F:$F,C4670,'[1]2025年已发货'!$C:$C,F4670,'[1]2025年已发货'!$G:$G,I4670,'[1]2025年已发货'!$H:$H,J4670))</f>
        <v>#VALUE!</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16</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t="e">
        <f>IF(SUMIFS('[1]2025年已发货'!$E:$E,'[1]2025年已发货'!$F:$F,C4671,'[1]2025年已发货'!$C:$C,F4671,'[1]2025年已发货'!$G:$G,I4671,'[1]2025年已发货'!$H:$H,J4671)=0,"未发货",SUMIFS('[1]2025年已发货'!$E:$E,'[1]2025年已发货'!$F:$F,C4671,'[1]2025年已发货'!$C:$C,F4671,'[1]2025年已发货'!$G:$G,I4671,'[1]2025年已发货'!$H:$H,J4671))</f>
        <v>#VALUE!</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16</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t="e">
        <f>IF(SUMIFS('[1]2025年已发货'!$E:$E,'[1]2025年已发货'!$F:$F,C4672,'[1]2025年已发货'!$C:$C,F4672,'[1]2025年已发货'!$G:$G,I4672,'[1]2025年已发货'!$H:$H,J4672)=0,"未发货",SUMIFS('[1]2025年已发货'!$E:$E,'[1]2025年已发货'!$F:$F,C4672,'[1]2025年已发货'!$C:$C,F4672,'[1]2025年已发货'!$G:$G,I4672,'[1]2025年已发货'!$H:$H,J4672))</f>
        <v>#VALUE!</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16</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t="e">
        <f>IF(SUMIFS('[1]2025年已发货'!$E:$E,'[1]2025年已发货'!$F:$F,C4673,'[1]2025年已发货'!$C:$C,F4673,'[1]2025年已发货'!$G:$G,I4673,'[1]2025年已发货'!$H:$H,J4673)=0,"未发货",SUMIFS('[1]2025年已发货'!$E:$E,'[1]2025年已发货'!$F:$F,C4673,'[1]2025年已发货'!$C:$C,F4673,'[1]2025年已发货'!$G:$G,I4673,'[1]2025年已发货'!$H:$H,J4673))</f>
        <v>#VALUE!</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16</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t="e">
        <f>IF(SUMIFS('[1]2025年已发货'!$E:$E,'[1]2025年已发货'!$F:$F,C4674,'[1]2025年已发货'!$C:$C,F4674,'[1]2025年已发货'!$G:$G,I4674,'[1]2025年已发货'!$H:$H,J4674)=0,"未发货",SUMIFS('[1]2025年已发货'!$E:$E,'[1]2025年已发货'!$F:$F,C4674,'[1]2025年已发货'!$C:$C,F4674,'[1]2025年已发货'!$G:$G,I4674,'[1]2025年已发货'!$H:$H,J4674))</f>
        <v>#VALUE!</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t="e">
        <f>IF(SUMIFS('[1]2025年已发货'!$E:$E,'[1]2025年已发货'!$F:$F,C4675,'[1]2025年已发货'!$C:$C,F4675,'[1]2025年已发货'!$G:$G,I4675,'[1]2025年已发货'!$H:$H,J4675)=0,"未发货",SUMIFS('[1]2025年已发货'!$E:$E,'[1]2025年已发货'!$F:$F,C4675,'[1]2025年已发货'!$C:$C,F4675,'[1]2025年已发货'!$G:$G,I4675,'[1]2025年已发货'!$H:$H,J4675))</f>
        <v>#VALUE!</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t="e">
        <f>IF(SUMIFS('[1]2025年已发货'!$E:$E,'[1]2025年已发货'!$F:$F,C4676,'[1]2025年已发货'!$C:$C,F4676,'[1]2025年已发货'!$G:$G,I4676,'[1]2025年已发货'!$H:$H,J4676)=0,"未发货",SUMIFS('[1]2025年已发货'!$E:$E,'[1]2025年已发货'!$F:$F,C4676,'[1]2025年已发货'!$C:$C,F4676,'[1]2025年已发货'!$G:$G,I4676,'[1]2025年已发货'!$H:$H,J4676))</f>
        <v>#VALUE!</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t="e">
        <f>IF(SUMIFS('[1]2025年已发货'!$E:$E,'[1]2025年已发货'!$F:$F,C4677,'[1]2025年已发货'!$C:$C,F4677,'[1]2025年已发货'!$G:$G,I4677,'[1]2025年已发货'!$H:$H,J4677)=0,"未发货",SUMIFS('[1]2025年已发货'!$E:$E,'[1]2025年已发货'!$F:$F,C4677,'[1]2025年已发货'!$C:$C,F4677,'[1]2025年已发货'!$G:$G,I4677,'[1]2025年已发货'!$H:$H,J4677))</f>
        <v>#VALUE!</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t="e">
        <f>IF(SUMIFS('[1]2025年已发货'!$E:$E,'[1]2025年已发货'!$F:$F,C4678,'[1]2025年已发货'!$C:$C,F4678,'[1]2025年已发货'!$G:$G,I4678,'[1]2025年已发货'!$H:$H,J4678)=0,"未发货",SUMIFS('[1]2025年已发货'!$E:$E,'[1]2025年已发货'!$F:$F,C4678,'[1]2025年已发货'!$C:$C,F4678,'[1]2025年已发货'!$G:$G,I4678,'[1]2025年已发货'!$H:$H,J4678))</f>
        <v>#VALUE!</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t="e">
        <f>IF(SUMIFS('[1]2025年已发货'!$E:$E,'[1]2025年已发货'!$F:$F,C4679,'[1]2025年已发货'!$C:$C,F4679,'[1]2025年已发货'!$G:$G,I4679,'[1]2025年已发货'!$H:$H,J4679)=0,"未发货",SUMIFS('[1]2025年已发货'!$E:$E,'[1]2025年已发货'!$F:$F,C4679,'[1]2025年已发货'!$C:$C,F4679,'[1]2025年已发货'!$G:$G,I4679,'[1]2025年已发货'!$H:$H,J4679))</f>
        <v>#VALUE!</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23</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t="e">
        <f>IF(SUMIFS('[1]2025年已发货'!$E:$E,'[1]2025年已发货'!$F:$F,C4680,'[1]2025年已发货'!$C:$C,F4680,'[1]2025年已发货'!$G:$G,I4680,'[1]2025年已发货'!$H:$H,J4680)=0,"未发货",SUMIFS('[1]2025年已发货'!$E:$E,'[1]2025年已发货'!$F:$F,C4680,'[1]2025年已发货'!$C:$C,F4680,'[1]2025年已发货'!$G:$G,I4680,'[1]2025年已发货'!$H:$H,J4680))</f>
        <v>#VALUE!</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t="e">
        <f>IF(SUMIFS('[1]2025年已发货'!$E:$E,'[1]2025年已发货'!$F:$F,C4681,'[1]2025年已发货'!$C:$C,F4681,'[1]2025年已发货'!$G:$G,I4681,'[1]2025年已发货'!$H:$H,J4681)=0,"未发货",SUMIFS('[1]2025年已发货'!$E:$E,'[1]2025年已发货'!$F:$F,C4681,'[1]2025年已发货'!$C:$C,F4681,'[1]2025年已发货'!$G:$G,I4681,'[1]2025年已发货'!$H:$H,J4681))</f>
        <v>#VALUE!</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t="e">
        <f>IF(SUMIFS('[1]2025年已发货'!$E:$E,'[1]2025年已发货'!$F:$F,C4682,'[1]2025年已发货'!$C:$C,F4682,'[1]2025年已发货'!$G:$G,I4682,'[1]2025年已发货'!$H:$H,J4682)=0,"未发货",SUMIFS('[1]2025年已发货'!$E:$E,'[1]2025年已发货'!$F:$F,C4682,'[1]2025年已发货'!$C:$C,F4682,'[1]2025年已发货'!$G:$G,I4682,'[1]2025年已发货'!$H:$H,J4682))</f>
        <v>#VALUE!</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t="e">
        <f>IF(SUMIFS('[1]2025年已发货'!$E:$E,'[1]2025年已发货'!$F:$F,C4683,'[1]2025年已发货'!$C:$C,F4683,'[1]2025年已发货'!$G:$G,I4683,'[1]2025年已发货'!$H:$H,J4683)=0,"未发货",SUMIFS('[1]2025年已发货'!$E:$E,'[1]2025年已发货'!$F:$F,C4683,'[1]2025年已发货'!$C:$C,F4683,'[1]2025年已发货'!$G:$G,I4683,'[1]2025年已发货'!$H:$H,J4683))</f>
        <v>#VALUE!</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t="e">
        <f>IF(SUMIFS('[1]2025年已发货'!$E:$E,'[1]2025年已发货'!$F:$F,C4684,'[1]2025年已发货'!$C:$C,F4684,'[1]2025年已发货'!$G:$G,I4684,'[1]2025年已发货'!$H:$H,J4684)=0,"未发货",SUMIFS('[1]2025年已发货'!$E:$E,'[1]2025年已发货'!$F:$F,C4684,'[1]2025年已发货'!$C:$C,F4684,'[1]2025年已发货'!$G:$G,I4684,'[1]2025年已发货'!$H:$H,J4684))</f>
        <v>#VALUE!</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t="e">
        <f>IF(SUMIFS('[1]2025年已发货'!$E:$E,'[1]2025年已发货'!$F:$F,C4685,'[1]2025年已发货'!$C:$C,F4685,'[1]2025年已发货'!$G:$G,I4685,'[1]2025年已发货'!$H:$H,J4685)=0,"未发货",SUMIFS('[1]2025年已发货'!$E:$E,'[1]2025年已发货'!$F:$F,C4685,'[1]2025年已发货'!$C:$C,F4685,'[1]2025年已发货'!$G:$G,I4685,'[1]2025年已发货'!$H:$H,J4685))</f>
        <v>#VALUE!</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t="e">
        <f>IF(SUMIFS('[1]2025年已发货'!$E:$E,'[1]2025年已发货'!$F:$F,C4686,'[1]2025年已发货'!$C:$C,F4686,'[1]2025年已发货'!$G:$G,I4686,'[1]2025年已发货'!$H:$H,J4686)=0,"未发货",SUMIFS('[1]2025年已发货'!$E:$E,'[1]2025年已发货'!$F:$F,C4686,'[1]2025年已发货'!$C:$C,F4686,'[1]2025年已发货'!$G:$G,I4686,'[1]2025年已发货'!$H:$H,J4686))</f>
        <v>#VALUE!</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t="e">
        <f>IF(SUMIFS('[1]2025年已发货'!$E:$E,'[1]2025年已发货'!$F:$F,C4687,'[1]2025年已发货'!$C:$C,F4687,'[1]2025年已发货'!$G:$G,I4687,'[1]2025年已发货'!$H:$H,J4687)=0,"未发货",SUMIFS('[1]2025年已发货'!$E:$E,'[1]2025年已发货'!$F:$F,C4687,'[1]2025年已发货'!$C:$C,F4687,'[1]2025年已发货'!$G:$G,I4687,'[1]2025年已发货'!$H:$H,J4687))</f>
        <v>#VALUE!</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t="e">
        <f>IF(SUMIFS('[1]2025年已发货'!$E:$E,'[1]2025年已发货'!$F:$F,C4688,'[1]2025年已发货'!$C:$C,F4688,'[1]2025年已发货'!$G:$G,I4688,'[1]2025年已发货'!$H:$H,J4688)=0,"未发货",SUMIFS('[1]2025年已发货'!$E:$E,'[1]2025年已发货'!$F:$F,C4688,'[1]2025年已发货'!$C:$C,F4688,'[1]2025年已发货'!$G:$G,I4688,'[1]2025年已发货'!$H:$H,J4688))</f>
        <v>#VALUE!</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16</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t="e">
        <f>IF(SUMIFS('[1]2025年已发货'!$E:$E,'[1]2025年已发货'!$F:$F,C4689,'[1]2025年已发货'!$C:$C,F4689,'[1]2025年已发货'!$G:$G,I4689,'[1]2025年已发货'!$H:$H,J4689)=0,"未发货",SUMIFS('[1]2025年已发货'!$E:$E,'[1]2025年已发货'!$F:$F,C4689,'[1]2025年已发货'!$C:$C,F4689,'[1]2025年已发货'!$G:$G,I4689,'[1]2025年已发货'!$H:$H,J4689))</f>
        <v>#VALUE!</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t="e">
        <f>IF(SUMIFS('[1]2025年已发货'!$E:$E,'[1]2025年已发货'!$F:$F,C4690,'[1]2025年已发货'!$C:$C,F4690,'[1]2025年已发货'!$G:$G,I4690,'[1]2025年已发货'!$H:$H,J4690)=0,"未发货",SUMIFS('[1]2025年已发货'!$E:$E,'[1]2025年已发货'!$F:$F,C4690,'[1]2025年已发货'!$C:$C,F4690,'[1]2025年已发货'!$G:$G,I4690,'[1]2025年已发货'!$H:$H,J4690))</f>
        <v>#VALUE!</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t="e">
        <f>IF(SUMIFS('[1]2025年已发货'!$E:$E,'[1]2025年已发货'!$F:$F,C4691,'[1]2025年已发货'!$C:$C,F4691,'[1]2025年已发货'!$G:$G,I4691,'[1]2025年已发货'!$H:$H,J4691)=0,"未发货",SUMIFS('[1]2025年已发货'!$E:$E,'[1]2025年已发货'!$F:$F,C4691,'[1]2025年已发货'!$C:$C,F4691,'[1]2025年已发货'!$G:$G,I4691,'[1]2025年已发货'!$H:$H,J4691))</f>
        <v>#VALUE!</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t="e">
        <f>IF(SUMIFS('[1]2025年已发货'!$E:$E,'[1]2025年已发货'!$F:$F,C4692,'[1]2025年已发货'!$C:$C,F4692,'[1]2025年已发货'!$G:$G,I4692,'[1]2025年已发货'!$H:$H,J4692)=0,"未发货",SUMIFS('[1]2025年已发货'!$E:$E,'[1]2025年已发货'!$F:$F,C4692,'[1]2025年已发货'!$C:$C,F4692,'[1]2025年已发货'!$G:$G,I4692,'[1]2025年已发货'!$H:$H,J4692))</f>
        <v>#VALUE!</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t="e">
        <f>IF(SUMIFS('[1]2025年已发货'!$E:$E,'[1]2025年已发货'!$F:$F,C4693,'[1]2025年已发货'!$C:$C,F4693,'[1]2025年已发货'!$G:$G,I4693,'[1]2025年已发货'!$H:$H,J4693)=0,"未发货",SUMIFS('[1]2025年已发货'!$E:$E,'[1]2025年已发货'!$F:$F,C4693,'[1]2025年已发货'!$C:$C,F4693,'[1]2025年已发货'!$G:$G,I4693,'[1]2025年已发货'!$H:$H,J4693))</f>
        <v>#VALUE!</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t="e">
        <f>IF(SUMIFS('[1]2025年已发货'!$E:$E,'[1]2025年已发货'!$F:$F,C4694,'[1]2025年已发货'!$C:$C,F4694,'[1]2025年已发货'!$G:$G,I4694,'[1]2025年已发货'!$H:$H,J4694)=0,"未发货",SUMIFS('[1]2025年已发货'!$E:$E,'[1]2025年已发货'!$F:$F,C4694,'[1]2025年已发货'!$C:$C,F4694,'[1]2025年已发货'!$G:$G,I4694,'[1]2025年已发货'!$H:$H,J4694))</f>
        <v>#VALUE!</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t="e">
        <f>IF(SUMIFS('[1]2025年已发货'!$E:$E,'[1]2025年已发货'!$F:$F,C4695,'[1]2025年已发货'!$C:$C,F4695,'[1]2025年已发货'!$G:$G,I4695,'[1]2025年已发货'!$H:$H,J4695)=0,"未发货",SUMIFS('[1]2025年已发货'!$E:$E,'[1]2025年已发货'!$F:$F,C4695,'[1]2025年已发货'!$C:$C,F4695,'[1]2025年已发货'!$G:$G,I4695,'[1]2025年已发货'!$H:$H,J4695))</f>
        <v>#VALUE!</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t="e">
        <f>IF(SUMIFS('[1]2025年已发货'!$E:$E,'[1]2025年已发货'!$F:$F,C4696,'[1]2025年已发货'!$C:$C,F4696,'[1]2025年已发货'!$G:$G,I4696,'[1]2025年已发货'!$H:$H,J4696)=0,"未发货",SUMIFS('[1]2025年已发货'!$E:$E,'[1]2025年已发货'!$F:$F,C4696,'[1]2025年已发货'!$C:$C,F4696,'[1]2025年已发货'!$G:$G,I4696,'[1]2025年已发货'!$H:$H,J4696))</f>
        <v>#VALUE!</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t="e">
        <f>IF(SUMIFS('[1]2025年已发货'!$E:$E,'[1]2025年已发货'!$F:$F,C4697,'[1]2025年已发货'!$C:$C,F4697,'[1]2025年已发货'!$G:$G,I4697,'[1]2025年已发货'!$H:$H,J4697)=0,"未发货",SUMIFS('[1]2025年已发货'!$E:$E,'[1]2025年已发货'!$F:$F,C4697,'[1]2025年已发货'!$C:$C,F4697,'[1]2025年已发货'!$G:$G,I4697,'[1]2025年已发货'!$H:$H,J4697))</f>
        <v>#VALUE!</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16</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t="e">
        <f>IF(SUMIFS('[1]2025年已发货'!$E:$E,'[1]2025年已发货'!$F:$F,C4698,'[1]2025年已发货'!$C:$C,F4698,'[1]2025年已发货'!$G:$G,I4698,'[1]2025年已发货'!$H:$H,J4698)=0,"未发货",SUMIFS('[1]2025年已发货'!$E:$E,'[1]2025年已发货'!$F:$F,C4698,'[1]2025年已发货'!$C:$C,F4698,'[1]2025年已发货'!$G:$G,I4698,'[1]2025年已发货'!$H:$H,J4698))</f>
        <v>#VALUE!</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16</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t="e">
        <f>IF(SUMIFS('[1]2025年已发货'!$E:$E,'[1]2025年已发货'!$F:$F,C4699,'[1]2025年已发货'!$C:$C,F4699,'[1]2025年已发货'!$G:$G,I4699,'[1]2025年已发货'!$H:$H,J4699)=0,"未发货",SUMIFS('[1]2025年已发货'!$E:$E,'[1]2025年已发货'!$F:$F,C4699,'[1]2025年已发货'!$C:$C,F4699,'[1]2025年已发货'!$G:$G,I4699,'[1]2025年已发货'!$H:$H,J4699))</f>
        <v>#VALUE!</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16</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t="e">
        <f>IF(SUMIFS('[1]2025年已发货'!$E:$E,'[1]2025年已发货'!$F:$F,C4700,'[1]2025年已发货'!$C:$C,F4700,'[1]2025年已发货'!$G:$G,I4700,'[1]2025年已发货'!$H:$H,J4700)=0,"未发货",SUMIFS('[1]2025年已发货'!$E:$E,'[1]2025年已发货'!$F:$F,C4700,'[1]2025年已发货'!$C:$C,F4700,'[1]2025年已发货'!$G:$G,I4700,'[1]2025年已发货'!$H:$H,J4700))</f>
        <v>#VALUE!</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16</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t="e">
        <f>IF(SUMIFS('[1]2025年已发货'!$E:$E,'[1]2025年已发货'!$F:$F,C4701,'[1]2025年已发货'!$C:$C,F4701,'[1]2025年已发货'!$G:$G,I4701,'[1]2025年已发货'!$H:$H,J4701)=0,"未发货",SUMIFS('[1]2025年已发货'!$E:$E,'[1]2025年已发货'!$F:$F,C4701,'[1]2025年已发货'!$C:$C,F4701,'[1]2025年已发货'!$G:$G,I4701,'[1]2025年已发货'!$H:$H,J4701))</f>
        <v>#VALUE!</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16</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t="e">
        <f>IF(SUMIFS('[1]2025年已发货'!$E:$E,'[1]2025年已发货'!$F:$F,C4702,'[1]2025年已发货'!$C:$C,F4702,'[1]2025年已发货'!$G:$G,I4702,'[1]2025年已发货'!$H:$H,J4702)=0,"未发货",SUMIFS('[1]2025年已发货'!$E:$E,'[1]2025年已发货'!$F:$F,C4702,'[1]2025年已发货'!$C:$C,F4702,'[1]2025年已发货'!$G:$G,I4702,'[1]2025年已发货'!$H:$H,J4702))</f>
        <v>#VALUE!</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16</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t="e">
        <f>IF(SUMIFS('[1]2025年已发货'!$E:$E,'[1]2025年已发货'!$F:$F,C4703,'[1]2025年已发货'!$C:$C,F4703,'[1]2025年已发货'!$G:$G,I4703,'[1]2025年已发货'!$H:$H,J4703)=0,"未发货",SUMIFS('[1]2025年已发货'!$E:$E,'[1]2025年已发货'!$F:$F,C4703,'[1]2025年已发货'!$C:$C,F4703,'[1]2025年已发货'!$G:$G,I4703,'[1]2025年已发货'!$H:$H,J4703))</f>
        <v>#VALUE!</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t="e">
        <f>IF(SUMIFS('[1]2025年已发货'!$E:$E,'[1]2025年已发货'!$F:$F,C4704,'[1]2025年已发货'!$C:$C,F4704,'[1]2025年已发货'!$G:$G,I4704,'[1]2025年已发货'!$H:$H,J4704)=0,"未发货",SUMIFS('[1]2025年已发货'!$E:$E,'[1]2025年已发货'!$F:$F,C4704,'[1]2025年已发货'!$C:$C,F4704,'[1]2025年已发货'!$G:$G,I4704,'[1]2025年已发货'!$H:$H,J4704))</f>
        <v>#VALUE!</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e">
        <f>IF(SUMIFS('[1]2025年已发货'!$E:$E,'[1]2025年已发货'!$F:$F,C4705,'[1]2025年已发货'!$C:$C,F4705,'[1]2025年已发货'!$G:$G,I4705,'[1]2025年已发货'!$H:$H,J4705)=0,"未发货",SUMIFS('[1]2025年已发货'!$E:$E,'[1]2025年已发货'!$F:$F,C4705,'[1]2025年已发货'!$C:$C,F4705,'[1]2025年已发货'!$G:$G,I4705,'[1]2025年已发货'!$H:$H,J4705))</f>
        <v>#VALUE!</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16</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t="e">
        <f>IF(SUMIFS('[1]2025年已发货'!$E:$E,'[1]2025年已发货'!$F:$F,C4706,'[1]2025年已发货'!$C:$C,F4706,'[1]2025年已发货'!$G:$G,I4706,'[1]2025年已发货'!$H:$H,J4706)=0,"未发货",SUMIFS('[1]2025年已发货'!$E:$E,'[1]2025年已发货'!$F:$F,C4706,'[1]2025年已发货'!$C:$C,F4706,'[1]2025年已发货'!$G:$G,I4706,'[1]2025年已发货'!$H:$H,J4706))</f>
        <v>#VALUE!</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16</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t="e">
        <f>IF(SUMIFS('[1]2025年已发货'!$E:$E,'[1]2025年已发货'!$F:$F,C4707,'[1]2025年已发货'!$C:$C,F4707,'[1]2025年已发货'!$G:$G,I4707,'[1]2025年已发货'!$H:$H,J4707)=0,"未发货",SUMIFS('[1]2025年已发货'!$E:$E,'[1]2025年已发货'!$F:$F,C4707,'[1]2025年已发货'!$C:$C,F4707,'[1]2025年已发货'!$G:$G,I4707,'[1]2025年已发货'!$H:$H,J4707))</f>
        <v>#VALUE!</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16</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t="e">
        <f>IF(SUMIFS('[1]2025年已发货'!$E:$E,'[1]2025年已发货'!$F:$F,C4708,'[1]2025年已发货'!$C:$C,F4708,'[1]2025年已发货'!$G:$G,I4708,'[1]2025年已发货'!$H:$H,J4708)=0,"未发货",SUMIFS('[1]2025年已发货'!$E:$E,'[1]2025年已发货'!$F:$F,C4708,'[1]2025年已发货'!$C:$C,F4708,'[1]2025年已发货'!$G:$G,I4708,'[1]2025年已发货'!$H:$H,J4708))</f>
        <v>#VALUE!</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16</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e">
        <f>IF(SUMIFS('[1]2025年已发货'!$E:$E,'[1]2025年已发货'!$F:$F,C4709,'[1]2025年已发货'!$C:$C,F4709,'[1]2025年已发货'!$G:$G,I4709,'[1]2025年已发货'!$H:$H,J4709)=0,"未发货",SUMIFS('[1]2025年已发货'!$E:$E,'[1]2025年已发货'!$F:$F,C4709,'[1]2025年已发货'!$C:$C,F4709,'[1]2025年已发货'!$G:$G,I4709,'[1]2025年已发货'!$H:$H,J4709))</f>
        <v>#VALUE!</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16</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e">
        <f>IF(SUMIFS('[1]2025年已发货'!$E:$E,'[1]2025年已发货'!$F:$F,C4710,'[1]2025年已发货'!$C:$C,F4710,'[1]2025年已发货'!$G:$G,I4710,'[1]2025年已发货'!$H:$H,J4710)=0,"未发货",SUMIFS('[1]2025年已发货'!$E:$E,'[1]2025年已发货'!$F:$F,C4710,'[1]2025年已发货'!$C:$C,F4710,'[1]2025年已发货'!$G:$G,I4710,'[1]2025年已发货'!$H:$H,J4710))</f>
        <v>#VALUE!</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16</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t="e">
        <f>IF(SUMIFS('[1]2025年已发货'!$E:$E,'[1]2025年已发货'!$F:$F,C4711,'[1]2025年已发货'!$C:$C,F4711,'[1]2025年已发货'!$G:$G,I4711,'[1]2025年已发货'!$H:$H,J4711)=0,"未发货",SUMIFS('[1]2025年已发货'!$E:$E,'[1]2025年已发货'!$F:$F,C4711,'[1]2025年已发货'!$C:$C,F4711,'[1]2025年已发货'!$G:$G,I4711,'[1]2025年已发货'!$H:$H,J4711))</f>
        <v>#VALUE!</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16</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e">
        <f>IF(SUMIFS('[1]2025年已发货'!$E:$E,'[1]2025年已发货'!$F:$F,C4712,'[1]2025年已发货'!$C:$C,F4712,'[1]2025年已发货'!$G:$G,I4712,'[1]2025年已发货'!$H:$H,J4712)=0,"未发货",SUMIFS('[1]2025年已发货'!$E:$E,'[1]2025年已发货'!$F:$F,C4712,'[1]2025年已发货'!$C:$C,F4712,'[1]2025年已发货'!$G:$G,I4712,'[1]2025年已发货'!$H:$H,J4712))</f>
        <v>#VALUE!</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16</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e">
        <f>IF(SUMIFS('[1]2025年已发货'!$E:$E,'[1]2025年已发货'!$F:$F,C4713,'[1]2025年已发货'!$C:$C,F4713,'[1]2025年已发货'!$G:$G,I4713,'[1]2025年已发货'!$H:$H,J4713)=0,"未发货",SUMIFS('[1]2025年已发货'!$E:$E,'[1]2025年已发货'!$F:$F,C4713,'[1]2025年已发货'!$C:$C,F4713,'[1]2025年已发货'!$G:$G,I4713,'[1]2025年已发货'!$H:$H,J4713))</f>
        <v>#VALUE!</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16</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t="e">
        <f>IF(SUMIFS('[1]2025年已发货'!$E:$E,'[1]2025年已发货'!$F:$F,C4714,'[1]2025年已发货'!$C:$C,F4714,'[1]2025年已发货'!$G:$G,I4714,'[1]2025年已发货'!$H:$H,J4714)=0,"未发货",SUMIFS('[1]2025年已发货'!$E:$E,'[1]2025年已发货'!$F:$F,C4714,'[1]2025年已发货'!$C:$C,F4714,'[1]2025年已发货'!$G:$G,I4714,'[1]2025年已发货'!$H:$H,J4714))</f>
        <v>#VALUE!</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16</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t="e">
        <f>IF(SUMIFS('[1]2025年已发货'!$E:$E,'[1]2025年已发货'!$F:$F,C4715,'[1]2025年已发货'!$C:$C,F4715,'[1]2025年已发货'!$G:$G,I4715,'[1]2025年已发货'!$H:$H,J4715)=0,"未发货",SUMIFS('[1]2025年已发货'!$E:$E,'[1]2025年已发货'!$F:$F,C4715,'[1]2025年已发货'!$C:$C,F4715,'[1]2025年已发货'!$G:$G,I4715,'[1]2025年已发货'!$H:$H,J4715))</f>
        <v>#VALUE!</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16</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t="e">
        <f>IF(SUMIFS('[1]2025年已发货'!$E:$E,'[1]2025年已发货'!$F:$F,C4716,'[1]2025年已发货'!$C:$C,F4716,'[1]2025年已发货'!$G:$G,I4716,'[1]2025年已发货'!$H:$H,J4716)=0,"未发货",SUMIFS('[1]2025年已发货'!$E:$E,'[1]2025年已发货'!$F:$F,C4716,'[1]2025年已发货'!$C:$C,F4716,'[1]2025年已发货'!$G:$G,I4716,'[1]2025年已发货'!$H:$H,J4716))</f>
        <v>#VALUE!</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16</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t="e">
        <f>IF(SUMIFS('[1]2025年已发货'!$E:$E,'[1]2025年已发货'!$F:$F,C4717,'[1]2025年已发货'!$C:$C,F4717,'[1]2025年已发货'!$G:$G,I4717,'[1]2025年已发货'!$H:$H,J4717)=0,"未发货",SUMIFS('[1]2025年已发货'!$E:$E,'[1]2025年已发货'!$F:$F,C4717,'[1]2025年已发货'!$C:$C,F4717,'[1]2025年已发货'!$G:$G,I4717,'[1]2025年已发货'!$H:$H,J4717))</f>
        <v>#VALUE!</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16</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e">
        <f>IF(SUMIFS('[1]2025年已发货'!$E:$E,'[1]2025年已发货'!$F:$F,C4718,'[1]2025年已发货'!$C:$C,F4718,'[1]2025年已发货'!$G:$G,I4718,'[1]2025年已发货'!$H:$H,J4718)=0,"未发货",SUMIFS('[1]2025年已发货'!$E:$E,'[1]2025年已发货'!$F:$F,C4718,'[1]2025年已发货'!$C:$C,F4718,'[1]2025年已发货'!$G:$G,I4718,'[1]2025年已发货'!$H:$H,J4718))</f>
        <v>#VALUE!</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16</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t="e">
        <f>IF(SUMIFS('[1]2025年已发货'!$E:$E,'[1]2025年已发货'!$F:$F,C4719,'[1]2025年已发货'!$C:$C,F4719,'[1]2025年已发货'!$G:$G,I4719,'[1]2025年已发货'!$H:$H,J4719)=0,"未发货",SUMIFS('[1]2025年已发货'!$E:$E,'[1]2025年已发货'!$F:$F,C4719,'[1]2025年已发货'!$C:$C,F4719,'[1]2025年已发货'!$G:$G,I4719,'[1]2025年已发货'!$H:$H,J4719))</f>
        <v>#VALUE!</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16</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t="e">
        <f>IF(SUMIFS('[1]2025年已发货'!$E:$E,'[1]2025年已发货'!$F:$F,C4720,'[1]2025年已发货'!$C:$C,F4720,'[1]2025年已发货'!$G:$G,I4720,'[1]2025年已发货'!$H:$H,J4720)=0,"未发货",SUMIFS('[1]2025年已发货'!$E:$E,'[1]2025年已发货'!$F:$F,C4720,'[1]2025年已发货'!$C:$C,F4720,'[1]2025年已发货'!$G:$G,I4720,'[1]2025年已发货'!$H:$H,J4720))</f>
        <v>#VALUE!</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16</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t="e">
        <f>IF(SUMIFS('[1]2025年已发货'!$E:$E,'[1]2025年已发货'!$F:$F,C4721,'[1]2025年已发货'!$C:$C,F4721,'[1]2025年已发货'!$G:$G,I4721,'[1]2025年已发货'!$H:$H,J4721)=0,"未发货",SUMIFS('[1]2025年已发货'!$E:$E,'[1]2025年已发货'!$F:$F,C4721,'[1]2025年已发货'!$C:$C,F4721,'[1]2025年已发货'!$G:$G,I4721,'[1]2025年已发货'!$H:$H,J4721))</f>
        <v>#VALUE!</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t="e">
        <f>IF(SUMIFS('[1]2025年已发货'!$E:$E,'[1]2025年已发货'!$F:$F,C4722,'[1]2025年已发货'!$C:$C,F4722,'[1]2025年已发货'!$G:$G,I4722,'[1]2025年已发货'!$H:$H,J4722)=0,"未发货",SUMIFS('[1]2025年已发货'!$E:$E,'[1]2025年已发货'!$F:$F,C4722,'[1]2025年已发货'!$C:$C,F4722,'[1]2025年已发货'!$G:$G,I4722,'[1]2025年已发货'!$H:$H,J4722))</f>
        <v>#VALUE!</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e">
        <f>IF(SUMIFS('[1]2025年已发货'!$E:$E,'[1]2025年已发货'!$F:$F,C4723,'[1]2025年已发货'!$C:$C,F4723,'[1]2025年已发货'!$G:$G,I4723,'[1]2025年已发货'!$H:$H,J4723)=0,"未发货",SUMIFS('[1]2025年已发货'!$E:$E,'[1]2025年已发货'!$F:$F,C4723,'[1]2025年已发货'!$C:$C,F4723,'[1]2025年已发货'!$G:$G,I4723,'[1]2025年已发货'!$H:$H,J4723))</f>
        <v>#VALUE!</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15</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t="e">
        <f>IF(SUMIFS('[1]2025年已发货'!$E:$E,'[1]2025年已发货'!$F:$F,C4724,'[1]2025年已发货'!$C:$C,F4724,'[1]2025年已发货'!$G:$G,I4724,'[1]2025年已发货'!$H:$H,J4724)=0,"未发货",SUMIFS('[1]2025年已发货'!$E:$E,'[1]2025年已发货'!$F:$F,C4724,'[1]2025年已发货'!$C:$C,F4724,'[1]2025年已发货'!$G:$G,I4724,'[1]2025年已发货'!$H:$H,J4724))</f>
        <v>#VALUE!</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15</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t="e">
        <f>IF(SUMIFS('[1]2025年已发货'!$E:$E,'[1]2025年已发货'!$F:$F,C4725,'[1]2025年已发货'!$C:$C,F4725,'[1]2025年已发货'!$G:$G,I4725,'[1]2025年已发货'!$H:$H,J4725)=0,"未发货",SUMIFS('[1]2025年已发货'!$E:$E,'[1]2025年已发货'!$F:$F,C4725,'[1]2025年已发货'!$C:$C,F4725,'[1]2025年已发货'!$G:$G,I4725,'[1]2025年已发货'!$H:$H,J4725))</f>
        <v>#VALUE!</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15</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e">
        <f>IF(SUMIFS('[1]2025年已发货'!$E:$E,'[1]2025年已发货'!$F:$F,C4726,'[1]2025年已发货'!$C:$C,F4726,'[1]2025年已发货'!$G:$G,I4726,'[1]2025年已发货'!$H:$H,J4726)=0,"未发货",SUMIFS('[1]2025年已发货'!$E:$E,'[1]2025年已发货'!$F:$F,C4726,'[1]2025年已发货'!$C:$C,F4726,'[1]2025年已发货'!$G:$G,I4726,'[1]2025年已发货'!$H:$H,J4726))</f>
        <v>#VALUE!</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e">
        <f>IF(SUMIFS('[1]2025年已发货'!$E:$E,'[1]2025年已发货'!$F:$F,C4727,'[1]2025年已发货'!$C:$C,F4727,'[1]2025年已发货'!$G:$G,I4727,'[1]2025年已发货'!$H:$H,J4727)=0,"未发货",SUMIFS('[1]2025年已发货'!$E:$E,'[1]2025年已发货'!$F:$F,C4727,'[1]2025年已发货'!$C:$C,F4727,'[1]2025年已发货'!$G:$G,I4727,'[1]2025年已发货'!$H:$H,J4727))</f>
        <v>#VALUE!</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e">
        <f>IF(SUMIFS('[1]2025年已发货'!$E:$E,'[1]2025年已发货'!$F:$F,C4728,'[1]2025年已发货'!$C:$C,F4728,'[1]2025年已发货'!$G:$G,I4728,'[1]2025年已发货'!$H:$H,J4728)=0,"未发货",SUMIFS('[1]2025年已发货'!$E:$E,'[1]2025年已发货'!$F:$F,C4728,'[1]2025年已发货'!$C:$C,F4728,'[1]2025年已发货'!$G:$G,I4728,'[1]2025年已发货'!$H:$H,J4728))</f>
        <v>#VALUE!</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e">
        <f>IF(SUMIFS('[1]2025年已发货'!$E:$E,'[1]2025年已发货'!$F:$F,C4729,'[1]2025年已发货'!$C:$C,F4729,'[1]2025年已发货'!$G:$G,I4729,'[1]2025年已发货'!$H:$H,J4729)=0,"未发货",SUMIFS('[1]2025年已发货'!$E:$E,'[1]2025年已发货'!$F:$F,C4729,'[1]2025年已发货'!$C:$C,F4729,'[1]2025年已发货'!$G:$G,I4729,'[1]2025年已发货'!$H:$H,J4729))</f>
        <v>#VALUE!</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t="e">
        <f>IF(SUMIFS('[1]2025年已发货'!$E:$E,'[1]2025年已发货'!$F:$F,C4731,'[1]2025年已发货'!$C:$C,F4731,'[1]2025年已发货'!$G:$G,I4731,'[1]2025年已发货'!$H:$H,J4731)=0,"未发货",SUMIFS('[1]2025年已发货'!$E:$E,'[1]2025年已发货'!$F:$F,C4731,'[1]2025年已发货'!$C:$C,F4731,'[1]2025年已发货'!$G:$G,I4731,'[1]2025年已发货'!$H:$H,J4731))</f>
        <v>#VALUE!</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e">
        <f>IF(SUMIFS('[1]2025年已发货'!$E:$E,'[1]2025年已发货'!$F:$F,C4732,'[1]2025年已发货'!$C:$C,F4732,'[1]2025年已发货'!$G:$G,I4732,'[1]2025年已发货'!$H:$H,J4732)=0,"未发货",SUMIFS('[1]2025年已发货'!$E:$E,'[1]2025年已发货'!$F:$F,C4732,'[1]2025年已发货'!$C:$C,F4732,'[1]2025年已发货'!$G:$G,I4732,'[1]2025年已发货'!$H:$H,J4732))</f>
        <v>#VALUE!</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t="e">
        <f>IF(SUMIFS('[1]2025年已发货'!$E:$E,'[1]2025年已发货'!$F:$F,C4733,'[1]2025年已发货'!$C:$C,F4733,'[1]2025年已发货'!$G:$G,I4733,'[1]2025年已发货'!$H:$H,J4733)=0,"未发货",SUMIFS('[1]2025年已发货'!$E:$E,'[1]2025年已发货'!$F:$F,C4733,'[1]2025年已发货'!$C:$C,F4733,'[1]2025年已发货'!$G:$G,I4733,'[1]2025年已发货'!$H:$H,J4733))</f>
        <v>#VALUE!</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e">
        <f>IF(SUMIFS('[1]2025年已发货'!$E:$E,'[1]2025年已发货'!$F:$F,C4734,'[1]2025年已发货'!$C:$C,F4734,'[1]2025年已发货'!$G:$G,I4734,'[1]2025年已发货'!$H:$H,J4734)=0,"未发货",SUMIFS('[1]2025年已发货'!$E:$E,'[1]2025年已发货'!$F:$F,C4734,'[1]2025年已发货'!$C:$C,F4734,'[1]2025年已发货'!$G:$G,I4734,'[1]2025年已发货'!$H:$H,J4734))</f>
        <v>#VALUE!</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t="e">
        <f>IF(SUMIFS('[1]2025年已发货'!$E:$E,'[1]2025年已发货'!$F:$F,C4735,'[1]2025年已发货'!$C:$C,F4735,'[1]2025年已发货'!$G:$G,I4735,'[1]2025年已发货'!$H:$H,J4735)=0,"未发货",SUMIFS('[1]2025年已发货'!$E:$E,'[1]2025年已发货'!$F:$F,C4735,'[1]2025年已发货'!$C:$C,F4735,'[1]2025年已发货'!$G:$G,I4735,'[1]2025年已发货'!$H:$H,J4735))</f>
        <v>#VALUE!</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t="e">
        <f>IF(SUMIFS('[1]2025年已发货'!$E:$E,'[1]2025年已发货'!$F:$F,C4736,'[1]2025年已发货'!$C:$C,F4736,'[1]2025年已发货'!$G:$G,I4736,'[1]2025年已发货'!$H:$H,J4736)=0,"未发货",SUMIFS('[1]2025年已发货'!$E:$E,'[1]2025年已发货'!$F:$F,C4736,'[1]2025年已发货'!$C:$C,F4736,'[1]2025年已发货'!$G:$G,I4736,'[1]2025年已发货'!$H:$H,J4736))</f>
        <v>#VALUE!</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e">
        <f>IF(SUMIFS('[1]2025年已发货'!$E:$E,'[1]2025年已发货'!$F:$F,C4737,'[1]2025年已发货'!$C:$C,F4737,'[1]2025年已发货'!$G:$G,I4737,'[1]2025年已发货'!$H:$H,J4737)=0,"未发货",SUMIFS('[1]2025年已发货'!$E:$E,'[1]2025年已发货'!$F:$F,C4737,'[1]2025年已发货'!$C:$C,F4737,'[1]2025年已发货'!$G:$G,I4737,'[1]2025年已发货'!$H:$H,J4737))</f>
        <v>#VALUE!</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15</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e">
        <f>IF(SUMIFS('[1]2025年已发货'!$E:$E,'[1]2025年已发货'!$F:$F,C4738,'[1]2025年已发货'!$C:$C,F4738,'[1]2025年已发货'!$G:$G,I4738,'[1]2025年已发货'!$H:$H,J4738)=0,"未发货",SUMIFS('[1]2025年已发货'!$E:$E,'[1]2025年已发货'!$F:$F,C4738,'[1]2025年已发货'!$C:$C,F4738,'[1]2025年已发货'!$G:$G,I4738,'[1]2025年已发货'!$H:$H,J4738))</f>
        <v>#VALUE!</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15</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e">
        <f>IF(SUMIFS('[1]2025年已发货'!$E:$E,'[1]2025年已发货'!$F:$F,C4739,'[1]2025年已发货'!$C:$C,F4739,'[1]2025年已发货'!$G:$G,I4739,'[1]2025年已发货'!$H:$H,J4739)=0,"未发货",SUMIFS('[1]2025年已发货'!$E:$E,'[1]2025年已发货'!$F:$F,C4739,'[1]2025年已发货'!$C:$C,F4739,'[1]2025年已发货'!$G:$G,I4739,'[1]2025年已发货'!$H:$H,J4739))</f>
        <v>#VALUE!</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15</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e">
        <f>IF(SUMIFS('[1]2025年已发货'!$E:$E,'[1]2025年已发货'!$F:$F,C4740,'[1]2025年已发货'!$C:$C,F4740,'[1]2025年已发货'!$G:$G,I4740,'[1]2025年已发货'!$H:$H,J4740)=0,"未发货",SUMIFS('[1]2025年已发货'!$E:$E,'[1]2025年已发货'!$F:$F,C4740,'[1]2025年已发货'!$C:$C,F4740,'[1]2025年已发货'!$G:$G,I4740,'[1]2025年已发货'!$H:$H,J4740))</f>
        <v>#VALUE!</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15</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t="e">
        <f>IF(SUMIFS('[1]2025年已发货'!$E:$E,'[1]2025年已发货'!$F:$F,C4741,'[1]2025年已发货'!$C:$C,F4741,'[1]2025年已发货'!$G:$G,I4741,'[1]2025年已发货'!$H:$H,J4741)=0,"未发货",SUMIFS('[1]2025年已发货'!$E:$E,'[1]2025年已发货'!$F:$F,C4741,'[1]2025年已发货'!$C:$C,F4741,'[1]2025年已发货'!$G:$G,I4741,'[1]2025年已发货'!$H:$H,J4741))</f>
        <v>#VALUE!</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15</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t="e">
        <f>IF(SUMIFS('[1]2025年已发货'!$E:$E,'[1]2025年已发货'!$F:$F,C4742,'[1]2025年已发货'!$C:$C,F4742,'[1]2025年已发货'!$G:$G,I4742,'[1]2025年已发货'!$H:$H,J4742)=0,"未发货",SUMIFS('[1]2025年已发货'!$E:$E,'[1]2025年已发货'!$F:$F,C4742,'[1]2025年已发货'!$C:$C,F4742,'[1]2025年已发货'!$G:$G,I4742,'[1]2025年已发货'!$H:$H,J4742))</f>
        <v>#VALUE!</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15</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t="e">
        <f>IF(SUMIFS('[1]2025年已发货'!$E:$E,'[1]2025年已发货'!$F:$F,C4743,'[1]2025年已发货'!$C:$C,F4743,'[1]2025年已发货'!$G:$G,I4743,'[1]2025年已发货'!$H:$H,J4743)=0,"未发货",SUMIFS('[1]2025年已发货'!$E:$E,'[1]2025年已发货'!$F:$F,C4743,'[1]2025年已发货'!$C:$C,F4743,'[1]2025年已发货'!$G:$G,I4743,'[1]2025年已发货'!$H:$H,J4743))</f>
        <v>#VALUE!</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15</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e">
        <f>IF(SUMIFS('[1]2025年已发货'!$E:$E,'[1]2025年已发货'!$F:$F,C4748,'[1]2025年已发货'!$C:$C,F4744,'[1]2025年已发货'!$G:$G,I4744,'[1]2025年已发货'!$H:$H,J4744)=0,"未发货",SUMIFS('[1]2025年已发货'!$E:$E,'[1]2025年已发货'!$F:$F,C4748,'[1]2025年已发货'!$C:$C,F4744,'[1]2025年已发货'!$G:$G,I4744,'[1]2025年已发货'!$H:$H,J4744))</f>
        <v>#VALUE!</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15</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e">
        <f>IF(SUMIFS('[1]2025年已发货'!$E:$E,'[1]2025年已发货'!$F:$F,C4749,'[1]2025年已发货'!$C:$C,F4745,'[1]2025年已发货'!$G:$G,I4745,'[1]2025年已发货'!$H:$H,J4745)=0,"未发货",SUMIFS('[1]2025年已发货'!$E:$E,'[1]2025年已发货'!$F:$F,C4749,'[1]2025年已发货'!$C:$C,F4745,'[1]2025年已发货'!$G:$G,I4745,'[1]2025年已发货'!$H:$H,J4745))</f>
        <v>#VALUE!</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18</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e">
        <f>IF(SUMIFS('[1]2025年已发货'!$E:$E,'[1]2025年已发货'!$F:$F,C4750,'[1]2025年已发货'!$C:$C,F4746,'[1]2025年已发货'!$G:$G,I4746,'[1]2025年已发货'!$H:$H,J4746)=0,"未发货",SUMIFS('[1]2025年已发货'!$E:$E,'[1]2025年已发货'!$F:$F,C4750,'[1]2025年已发货'!$C:$C,F4746,'[1]2025年已发货'!$G:$G,I4746,'[1]2025年已发货'!$H:$H,J4746))</f>
        <v>#VALUE!</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18</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e">
        <f>IF(SUMIFS('[1]2025年已发货'!$E:$E,'[1]2025年已发货'!$F:$F,C4751,'[1]2025年已发货'!$C:$C,F4747,'[1]2025年已发货'!$G:$G,I4747,'[1]2025年已发货'!$H:$H,J4747)=0,"未发货",SUMIFS('[1]2025年已发货'!$E:$E,'[1]2025年已发货'!$F:$F,C4751,'[1]2025年已发货'!$C:$C,F4747,'[1]2025年已发货'!$G:$G,I4747,'[1]2025年已发货'!$H:$H,J4747))</f>
        <v>#VALUE!</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18</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e">
        <f>IF(SUMIFS('[1]2025年已发货'!$E:$E,'[1]2025年已发货'!$F:$F,C4752,'[1]2025年已发货'!$C:$C,F4748,'[1]2025年已发货'!$G:$G,I4748,'[1]2025年已发货'!$H:$H,J4748)=0,"未发货",SUMIFS('[1]2025年已发货'!$E:$E,'[1]2025年已发货'!$F:$F,C4752,'[1]2025年已发货'!$C:$C,F4748,'[1]2025年已发货'!$G:$G,I4748,'[1]2025年已发货'!$H:$H,J4748))</f>
        <v>#VALUE!</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18</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e">
        <f>IF(SUMIFS('[1]2025年已发货'!$E:$E,'[1]2025年已发货'!$F:$F,C4753,'[1]2025年已发货'!$C:$C,F4749,'[1]2025年已发货'!$G:$G,I4749,'[1]2025年已发货'!$H:$H,J4749)=0,"未发货",SUMIFS('[1]2025年已发货'!$E:$E,'[1]2025年已发货'!$F:$F,C4753,'[1]2025年已发货'!$C:$C,F4749,'[1]2025年已发货'!$G:$G,I4749,'[1]2025年已发货'!$H:$H,J4749))</f>
        <v>#VALUE!</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15</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e">
        <f>IF(SUMIFS('[1]2025年已发货'!$E:$E,'[1]2025年已发货'!$F:$F,C4754,'[1]2025年已发货'!$C:$C,F4750,'[1]2025年已发货'!$G:$G,I4750,'[1]2025年已发货'!$H:$H,J4750)=0,"未发货",SUMIFS('[1]2025年已发货'!$E:$E,'[1]2025年已发货'!$F:$F,C4754,'[1]2025年已发货'!$C:$C,F4750,'[1]2025年已发货'!$G:$G,I4750,'[1]2025年已发货'!$H:$H,J4750))</f>
        <v>#VALUE!</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15</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e">
        <f>IF(SUMIFS('[1]2025年已发货'!$E:$E,'[1]2025年已发货'!$F:$F,C4755,'[1]2025年已发货'!$C:$C,F4751,'[1]2025年已发货'!$G:$G,I4751,'[1]2025年已发货'!$H:$H,J4751)=0,"未发货",SUMIFS('[1]2025年已发货'!$E:$E,'[1]2025年已发货'!$F:$F,C4755,'[1]2025年已发货'!$C:$C,F4751,'[1]2025年已发货'!$G:$G,I4751,'[1]2025年已发货'!$H:$H,J4751))</f>
        <v>#VALUE!</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15</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e">
        <f>IF(SUMIFS('[1]2025年已发货'!$E:$E,'[1]2025年已发货'!$F:$F,C4756,'[1]2025年已发货'!$C:$C,F4752,'[1]2025年已发货'!$G:$G,I4752,'[1]2025年已发货'!$H:$H,J4752)=0,"未发货",SUMIFS('[1]2025年已发货'!$E:$E,'[1]2025年已发货'!$F:$F,C4756,'[1]2025年已发货'!$C:$C,F4752,'[1]2025年已发货'!$G:$G,I4752,'[1]2025年已发货'!$H:$H,J4752))</f>
        <v>#VALUE!</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15</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t="e">
        <f>IF(SUMIFS('[1]2025年已发货'!$E:$E,'[1]2025年已发货'!$F:$F,C4757,'[1]2025年已发货'!$C:$C,F4753,'[1]2025年已发货'!$G:$G,I4753,'[1]2025年已发货'!$H:$H,J4753)=0,"未发货",SUMIFS('[1]2025年已发货'!$E:$E,'[1]2025年已发货'!$F:$F,C4757,'[1]2025年已发货'!$C:$C,F4753,'[1]2025年已发货'!$G:$G,I4753,'[1]2025年已发货'!$H:$H,J4753))</f>
        <v>#VALUE!</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15</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e">
        <f>IF(SUMIFS('[1]2025年已发货'!$E:$E,'[1]2025年已发货'!$F:$F,C4758,'[1]2025年已发货'!$C:$C,F4754,'[1]2025年已发货'!$G:$G,I4754,'[1]2025年已发货'!$H:$H,J4754)=0,"未发货",SUMIFS('[1]2025年已发货'!$E:$E,'[1]2025年已发货'!$F:$F,C4758,'[1]2025年已发货'!$C:$C,F4754,'[1]2025年已发货'!$G:$G,I4754,'[1]2025年已发货'!$H:$H,J4754))</f>
        <v>#VALUE!</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18</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e">
        <f>IF(SUMIFS('[1]2025年已发货'!$E:$E,'[1]2025年已发货'!$F:$F,C4759,'[1]2025年已发货'!$C:$C,F4755,'[1]2025年已发货'!$G:$G,I4755,'[1]2025年已发货'!$H:$H,J4755)=0,"未发货",SUMIFS('[1]2025年已发货'!$E:$E,'[1]2025年已发货'!$F:$F,C4759,'[1]2025年已发货'!$C:$C,F4755,'[1]2025年已发货'!$G:$G,I4755,'[1]2025年已发货'!$H:$H,J4755))</f>
        <v>#VALUE!</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18</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t="e">
        <f>IF(SUMIFS('[1]2025年已发货'!$E:$E,'[1]2025年已发货'!$F:$F,C4760,'[1]2025年已发货'!$C:$C,F4756,'[1]2025年已发货'!$G:$G,I4756,'[1]2025年已发货'!$H:$H,J4756)=0,"未发货",SUMIFS('[1]2025年已发货'!$E:$E,'[1]2025年已发货'!$F:$F,C4760,'[1]2025年已发货'!$C:$C,F4756,'[1]2025年已发货'!$G:$G,I4756,'[1]2025年已发货'!$H:$H,J4756))</f>
        <v>#VALUE!</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18</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e">
        <f>IF(SUMIFS('[1]2025年已发货'!$E:$E,'[1]2025年已发货'!$F:$F,C4761,'[1]2025年已发货'!$C:$C,F4757,'[1]2025年已发货'!$G:$G,I4757,'[1]2025年已发货'!$H:$H,J4757)=0,"未发货",SUMIFS('[1]2025年已发货'!$E:$E,'[1]2025年已发货'!$F:$F,C4761,'[1]2025年已发货'!$C:$C,F4757,'[1]2025年已发货'!$G:$G,I4757,'[1]2025年已发货'!$H:$H,J4757))</f>
        <v>#VALUE!</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18</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t="e">
        <f>IF(SUMIFS('[1]2025年已发货'!$E:$E,'[1]2025年已发货'!$F:$F,C4762,'[1]2025年已发货'!$C:$C,F4758,'[1]2025年已发货'!$G:$G,I4758,'[1]2025年已发货'!$H:$H,J4758)=0,"未发货",SUMIFS('[1]2025年已发货'!$E:$E,'[1]2025年已发货'!$F:$F,C4762,'[1]2025年已发货'!$C:$C,F4758,'[1]2025年已发货'!$G:$G,I4758,'[1]2025年已发货'!$H:$H,J4758))</f>
        <v>#VALUE!</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18</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t="e">
        <f>IF(SUMIFS('[1]2025年已发货'!$E:$E,'[1]2025年已发货'!$F:$F,C4763,'[1]2025年已发货'!$C:$C,F4759,'[1]2025年已发货'!$G:$G,I4759,'[1]2025年已发货'!$H:$H,J4759)=0,"未发货",SUMIFS('[1]2025年已发货'!$E:$E,'[1]2025年已发货'!$F:$F,C4763,'[1]2025年已发货'!$C:$C,F4759,'[1]2025年已发货'!$G:$G,I4759,'[1]2025年已发货'!$H:$H,J4759))</f>
        <v>#VALUE!</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18</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t="e">
        <f>IF(SUMIFS('[1]2025年已发货'!$E:$E,'[1]2025年已发货'!$F:$F,C4764,'[1]2025年已发货'!$C:$C,F4760,'[1]2025年已发货'!$G:$G,I4760,'[1]2025年已发货'!$H:$H,J4760)=0,"未发货",SUMIFS('[1]2025年已发货'!$E:$E,'[1]2025年已发货'!$F:$F,C4764,'[1]2025年已发货'!$C:$C,F4760,'[1]2025年已发货'!$G:$G,I4760,'[1]2025年已发货'!$H:$H,J4760))</f>
        <v>#VALUE!</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18</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t="e">
        <f>IF(SUMIFS('[1]2025年已发货'!$E:$E,'[1]2025年已发货'!$F:$F,C4765,'[1]2025年已发货'!$C:$C,F4761,'[1]2025年已发货'!$G:$G,I4761,'[1]2025年已发货'!$H:$H,J4761)=0,"未发货",SUMIFS('[1]2025年已发货'!$E:$E,'[1]2025年已发货'!$F:$F,C4765,'[1]2025年已发货'!$C:$C,F4761,'[1]2025年已发货'!$G:$G,I4761,'[1]2025年已发货'!$H:$H,J4761))</f>
        <v>#VALUE!</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18</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t="e">
        <f>IF(SUMIFS('[1]2025年已发货'!$E:$E,'[1]2025年已发货'!$F:$F,C4766,'[1]2025年已发货'!$C:$C,F4762,'[1]2025年已发货'!$G:$G,I4762,'[1]2025年已发货'!$H:$H,J4762)=0,"未发货",SUMIFS('[1]2025年已发货'!$E:$E,'[1]2025年已发货'!$F:$F,C4766,'[1]2025年已发货'!$C:$C,F4762,'[1]2025年已发货'!$G:$G,I4762,'[1]2025年已发货'!$H:$H,J4762))</f>
        <v>#VALUE!</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18</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t="e">
        <f>IF(SUMIFS('[1]2025年已发货'!$E:$E,'[1]2025年已发货'!$F:$F,C4767,'[1]2025年已发货'!$C:$C,F4763,'[1]2025年已发货'!$G:$G,I4763,'[1]2025年已发货'!$H:$H,J4763)=0,"未发货",SUMIFS('[1]2025年已发货'!$E:$E,'[1]2025年已发货'!$F:$F,C4767,'[1]2025年已发货'!$C:$C,F4763,'[1]2025年已发货'!$G:$G,I4763,'[1]2025年已发货'!$H:$H,J4763))</f>
        <v>#VALUE!</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18</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t="e">
        <f>IF(SUMIFS('[1]2025年已发货'!$E:$E,'[1]2025年已发货'!$F:$F,C4768,'[1]2025年已发货'!$C:$C,F4764,'[1]2025年已发货'!$G:$G,I4764,'[1]2025年已发货'!$H:$H,J4764)=0,"未发货",SUMIFS('[1]2025年已发货'!$E:$E,'[1]2025年已发货'!$F:$F,C4768,'[1]2025年已发货'!$C:$C,F4764,'[1]2025年已发货'!$G:$G,I4764,'[1]2025年已发货'!$H:$H,J4764))</f>
        <v>#VALUE!</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18</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t="e">
        <f>IF(SUMIFS('[1]2025年已发货'!$E:$E,'[1]2025年已发货'!$F:$F,C4769,'[1]2025年已发货'!$C:$C,F4765,'[1]2025年已发货'!$G:$G,I4765,'[1]2025年已发货'!$H:$H,J4765)=0,"未发货",SUMIFS('[1]2025年已发货'!$E:$E,'[1]2025年已发货'!$F:$F,C4769,'[1]2025年已发货'!$C:$C,F4765,'[1]2025年已发货'!$G:$G,I4765,'[1]2025年已发货'!$H:$H,J4765))</f>
        <v>#VALUE!</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18</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t="e">
        <f>IF(SUMIFS('[1]2025年已发货'!$E:$E,'[1]2025年已发货'!$F:$F,C4770,'[1]2025年已发货'!$C:$C,F4766,'[1]2025年已发货'!$G:$G,I4766,'[1]2025年已发货'!$H:$H,J4766)=0,"未发货",SUMIFS('[1]2025年已发货'!$E:$E,'[1]2025年已发货'!$F:$F,C4770,'[1]2025年已发货'!$C:$C,F4766,'[1]2025年已发货'!$G:$G,I4766,'[1]2025年已发货'!$H:$H,J4766))</f>
        <v>#VALUE!</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18</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e">
        <f>IF(SUMIFS('[1]2025年已发货'!$E:$E,'[1]2025年已发货'!$F:$F,C4771,'[1]2025年已发货'!$C:$C,F4767,'[1]2025年已发货'!$G:$G,I4767,'[1]2025年已发货'!$H:$H,J4767)=0,"未发货",SUMIFS('[1]2025年已发货'!$E:$E,'[1]2025年已发货'!$F:$F,C4771,'[1]2025年已发货'!$C:$C,F4767,'[1]2025年已发货'!$G:$G,I4767,'[1]2025年已发货'!$H:$H,J4767))</f>
        <v>#VALUE!</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14</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e">
        <f>IF(SUMIFS('[1]2025年已发货'!$E:$E,'[1]2025年已发货'!$F:$F,C4772,'[1]2025年已发货'!$C:$C,F4768,'[1]2025年已发货'!$G:$G,I4768,'[1]2025年已发货'!$H:$H,J4768)=0,"未发货",SUMIFS('[1]2025年已发货'!$E:$E,'[1]2025年已发货'!$F:$F,C4772,'[1]2025年已发货'!$C:$C,F4768,'[1]2025年已发货'!$G:$G,I4768,'[1]2025年已发货'!$H:$H,J4768))</f>
        <v>#VALUE!</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14</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e">
        <f>IF(SUMIFS('[1]2025年已发货'!$E:$E,'[1]2025年已发货'!$F:$F,C4773,'[1]2025年已发货'!$C:$C,F4769,'[1]2025年已发货'!$G:$G,I4769,'[1]2025年已发货'!$H:$H,J4769)=0,"未发货",SUMIFS('[1]2025年已发货'!$E:$E,'[1]2025年已发货'!$F:$F,C4773,'[1]2025年已发货'!$C:$C,F4769,'[1]2025年已发货'!$G:$G,I4769,'[1]2025年已发货'!$H:$H,J4769))</f>
        <v>#VALUE!</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14</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e">
        <f>IF(SUMIFS('[1]2025年已发货'!$E:$E,'[1]2025年已发货'!$F:$F,C4774,'[1]2025年已发货'!$C:$C,F4770,'[1]2025年已发货'!$G:$G,I4770,'[1]2025年已发货'!$H:$H,J4770)=0,"未发货",SUMIFS('[1]2025年已发货'!$E:$E,'[1]2025年已发货'!$F:$F,C4774,'[1]2025年已发货'!$C:$C,F4770,'[1]2025年已发货'!$G:$G,I4770,'[1]2025年已发货'!$H:$H,J4770))</f>
        <v>#VALUE!</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e">
        <f>IF(SUMIFS('[1]2025年已发货'!$E:$E,'[1]2025年已发货'!$F:$F,C4775,'[1]2025年已发货'!$C:$C,F4771,'[1]2025年已发货'!$G:$G,I4771,'[1]2025年已发货'!$H:$H,J4771)=0,"未发货",SUMIFS('[1]2025年已发货'!$E:$E,'[1]2025年已发货'!$F:$F,C4775,'[1]2025年已发货'!$C:$C,F4771,'[1]2025年已发货'!$G:$G,I4771,'[1]2025年已发货'!$H:$H,J4771))</f>
        <v>#VALUE!</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e">
        <f>IF(SUMIFS('[1]2025年已发货'!$E:$E,'[1]2025年已发货'!$F:$F,C4776,'[1]2025年已发货'!$C:$C,F4772,'[1]2025年已发货'!$G:$G,I4772,'[1]2025年已发货'!$H:$H,J4772)=0,"未发货",SUMIFS('[1]2025年已发货'!$E:$E,'[1]2025年已发货'!$F:$F,C4776,'[1]2025年已发货'!$C:$C,F4772,'[1]2025年已发货'!$G:$G,I4772,'[1]2025年已发货'!$H:$H,J4772))</f>
        <v>#VALUE!</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e">
        <f>IF(SUMIFS('[1]2025年已发货'!$E:$E,'[1]2025年已发货'!$F:$F,C4777,'[1]2025年已发货'!$C:$C,F4773,'[1]2025年已发货'!$G:$G,I4773,'[1]2025年已发货'!$H:$H,J4773)=0,"未发货",SUMIFS('[1]2025年已发货'!$E:$E,'[1]2025年已发货'!$F:$F,C4777,'[1]2025年已发货'!$C:$C,F4773,'[1]2025年已发货'!$G:$G,I4773,'[1]2025年已发货'!$H:$H,J4773))</f>
        <v>#VALUE!</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e">
        <f>IF(SUMIFS('[1]2025年已发货'!$E:$E,'[1]2025年已发货'!$F:$F,C4778,'[1]2025年已发货'!$C:$C,F4774,'[1]2025年已发货'!$G:$G,I4774,'[1]2025年已发货'!$H:$H,J4774)=0,"未发货",SUMIFS('[1]2025年已发货'!$E:$E,'[1]2025年已发货'!$F:$F,C4778,'[1]2025年已发货'!$C:$C,F4774,'[1]2025年已发货'!$G:$G,I4774,'[1]2025年已发货'!$H:$H,J4774))</f>
        <v>#VALUE!</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e">
        <f>IF(SUMIFS('[1]2025年已发货'!$E:$E,'[1]2025年已发货'!$F:$F,C4779,'[1]2025年已发货'!$C:$C,F4775,'[1]2025年已发货'!$G:$G,I4775,'[1]2025年已发货'!$H:$H,J4775)=0,"未发货",SUMIFS('[1]2025年已发货'!$E:$E,'[1]2025年已发货'!$F:$F,C4779,'[1]2025年已发货'!$C:$C,F4775,'[1]2025年已发货'!$G:$G,I4775,'[1]2025年已发货'!$H:$H,J4775))</f>
        <v>#VALUE!</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e">
        <f>IF(SUMIFS('[1]2025年已发货'!$E:$E,'[1]2025年已发货'!$F:$F,C4780,'[1]2025年已发货'!$C:$C,F4776,'[1]2025年已发货'!$G:$G,I4776,'[1]2025年已发货'!$H:$H,J4776)=0,"未发货",SUMIFS('[1]2025年已发货'!$E:$E,'[1]2025年已发货'!$F:$F,C4780,'[1]2025年已发货'!$C:$C,F4776,'[1]2025年已发货'!$G:$G,I4776,'[1]2025年已发货'!$H:$H,J4776))</f>
        <v>#VALUE!</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e">
        <f>IF(SUMIFS('[1]2025年已发货'!$E:$E,'[1]2025年已发货'!$F:$F,C4781,'[1]2025年已发货'!$C:$C,F4777,'[1]2025年已发货'!$G:$G,I4777,'[1]2025年已发货'!$H:$H,J4777)=0,"未发货",SUMIFS('[1]2025年已发货'!$E:$E,'[1]2025年已发货'!$F:$F,C4781,'[1]2025年已发货'!$C:$C,F4777,'[1]2025年已发货'!$G:$G,I4777,'[1]2025年已发货'!$H:$H,J4777))</f>
        <v>#VALUE!</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e">
        <f>IF(SUMIFS('[1]2025年已发货'!$E:$E,'[1]2025年已发货'!$F:$F,C4782,'[1]2025年已发货'!$C:$C,F4778,'[1]2025年已发货'!$G:$G,I4778,'[1]2025年已发货'!$H:$H,J4778)=0,"未发货",SUMIFS('[1]2025年已发货'!$E:$E,'[1]2025年已发货'!$F:$F,C4782,'[1]2025年已发货'!$C:$C,F4778,'[1]2025年已发货'!$G:$G,I4778,'[1]2025年已发货'!$H:$H,J4778))</f>
        <v>#VALUE!</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e">
        <f>IF(SUMIFS('[1]2025年已发货'!$E:$E,'[1]2025年已发货'!$F:$F,C4783,'[1]2025年已发货'!$C:$C,F4779,'[1]2025年已发货'!$G:$G,I4779,'[1]2025年已发货'!$H:$H,J4779)=0,"未发货",SUMIFS('[1]2025年已发货'!$E:$E,'[1]2025年已发货'!$F:$F,C4783,'[1]2025年已发货'!$C:$C,F4779,'[1]2025年已发货'!$G:$G,I4779,'[1]2025年已发货'!$H:$H,J4779))</f>
        <v>#VALUE!</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e">
        <f>IF(SUMIFS('[1]2025年已发货'!$E:$E,'[1]2025年已发货'!$F:$F,C4784,'[1]2025年已发货'!$C:$C,F4780,'[1]2025年已发货'!$G:$G,I4780,'[1]2025年已发货'!$H:$H,J4780)=0,"未发货",SUMIFS('[1]2025年已发货'!$E:$E,'[1]2025年已发货'!$F:$F,C4784,'[1]2025年已发货'!$C:$C,F4780,'[1]2025年已发货'!$G:$G,I4780,'[1]2025年已发货'!$H:$H,J4780))</f>
        <v>#VALUE!</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e">
        <f>IF(SUMIFS('[1]2025年已发货'!$E:$E,'[1]2025年已发货'!$F:$F,C4785,'[1]2025年已发货'!$C:$C,F4781,'[1]2025年已发货'!$G:$G,I4781,'[1]2025年已发货'!$H:$H,J4781)=0,"未发货",SUMIFS('[1]2025年已发货'!$E:$E,'[1]2025年已发货'!$F:$F,C4785,'[1]2025年已发货'!$C:$C,F4781,'[1]2025年已发货'!$G:$G,I4781,'[1]2025年已发货'!$H:$H,J4781))</f>
        <v>#VALUE!</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e">
        <f>IF(SUMIFS('[1]2025年已发货'!$E:$E,'[1]2025年已发货'!$F:$F,C4786,'[1]2025年已发货'!$C:$C,F4782,'[1]2025年已发货'!$G:$G,I4782,'[1]2025年已发货'!$H:$H,J4782)=0,"未发货",SUMIFS('[1]2025年已发货'!$E:$E,'[1]2025年已发货'!$F:$F,C4786,'[1]2025年已发货'!$C:$C,F4782,'[1]2025年已发货'!$G:$G,I4782,'[1]2025年已发货'!$H:$H,J4782))</f>
        <v>#VALUE!</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e">
        <f>IF(SUMIFS('[1]2025年已发货'!$E:$E,'[1]2025年已发货'!$F:$F,C4787,'[1]2025年已发货'!$C:$C,F4783,'[1]2025年已发货'!$G:$G,I4783,'[1]2025年已发货'!$H:$H,J4783)=0,"未发货",SUMIFS('[1]2025年已发货'!$E:$E,'[1]2025年已发货'!$F:$F,C4787,'[1]2025年已发货'!$C:$C,F4783,'[1]2025年已发货'!$G:$G,I4783,'[1]2025年已发货'!$H:$H,J4783))</f>
        <v>#VALUE!</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e">
        <f>IF(SUMIFS('[1]2025年已发货'!$E:$E,'[1]2025年已发货'!$F:$F,C4788,'[1]2025年已发货'!$C:$C,F4784,'[1]2025年已发货'!$G:$G,I4784,'[1]2025年已发货'!$H:$H,J4784)=0,"未发货",SUMIFS('[1]2025年已发货'!$E:$E,'[1]2025年已发货'!$F:$F,C4788,'[1]2025年已发货'!$C:$C,F4784,'[1]2025年已发货'!$G:$G,I4784,'[1]2025年已发货'!$H:$H,J4784))</f>
        <v>#VALUE!</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t="e">
        <f>IF(SUMIFS('[1]2025年已发货'!$E:$E,'[1]2025年已发货'!$F:$F,C4785,'[1]2025年已发货'!$C:$C,F4785,'[1]2025年已发货'!$G:$G,I4785,'[1]2025年已发货'!$H:$H,J4785)=0,"未发货",SUMIFS('[1]2025年已发货'!$E:$E,'[1]2025年已发货'!$F:$F,C4785,'[1]2025年已发货'!$C:$C,F4785,'[1]2025年已发货'!$G:$G,I4785,'[1]2025年已发货'!$H:$H,J4785))</f>
        <v>#VALUE!</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e">
        <f>IF(SUMIFS('[1]2025年已发货'!$E:$E,'[1]2025年已发货'!$F:$F,C4786,'[1]2025年已发货'!$C:$C,F4786,'[1]2025年已发货'!$G:$G,I4786,'[1]2025年已发货'!$H:$H,J4786)=0,"未发货",SUMIFS('[1]2025年已发货'!$E:$E,'[1]2025年已发货'!$F:$F,C4786,'[1]2025年已发货'!$C:$C,F4786,'[1]2025年已发货'!$G:$G,I4786,'[1]2025年已发货'!$H:$H,J4786))</f>
        <v>#VALUE!</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20</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t="e">
        <f>IF(SUMIFS('[1]2025年已发货'!$E:$E,'[1]2025年已发货'!$F:$F,C4787,'[1]2025年已发货'!$C:$C,F4787,'[1]2025年已发货'!$G:$G,I4787,'[1]2025年已发货'!$H:$H,J4787)=0,"未发货",SUMIFS('[1]2025年已发货'!$E:$E,'[1]2025年已发货'!$F:$F,C4787,'[1]2025年已发货'!$C:$C,F4787,'[1]2025年已发货'!$G:$G,I4787,'[1]2025年已发货'!$H:$H,J4787))</f>
        <v>#VALUE!</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16</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t="e">
        <f>IF(SUMIFS('[1]2025年已发货'!$E:$E,'[1]2025年已发货'!$F:$F,C4788,'[1]2025年已发货'!$C:$C,F4788,'[1]2025年已发货'!$G:$G,I4788,'[1]2025年已发货'!$H:$H,J4788)=0,"未发货",SUMIFS('[1]2025年已发货'!$E:$E,'[1]2025年已发货'!$F:$F,C4788,'[1]2025年已发货'!$C:$C,F4788,'[1]2025年已发货'!$G:$G,I4788,'[1]2025年已发货'!$H:$H,J4788))</f>
        <v>#VALUE!</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16</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t="e">
        <f>IF(SUMIFS('[1]2025年已发货'!$E:$E,'[1]2025年已发货'!$F:$F,C4789,'[1]2025年已发货'!$C:$C,F4789,'[1]2025年已发货'!$G:$G,I4789,'[1]2025年已发货'!$H:$H,J4789)=0,"未发货",SUMIFS('[1]2025年已发货'!$E:$E,'[1]2025年已发货'!$F:$F,C4789,'[1]2025年已发货'!$C:$C,F4789,'[1]2025年已发货'!$G:$G,I4789,'[1]2025年已发货'!$H:$H,J4789))</f>
        <v>#VALUE!</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16</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t="e">
        <f>IF(SUMIFS('[1]2025年已发货'!$E:$E,'[1]2025年已发货'!$F:$F,C4790,'[1]2025年已发货'!$C:$C,F4790,'[1]2025年已发货'!$G:$G,I4790,'[1]2025年已发货'!$H:$H,J4790)=0,"未发货",SUMIFS('[1]2025年已发货'!$E:$E,'[1]2025年已发货'!$F:$F,C4790,'[1]2025年已发货'!$C:$C,F4790,'[1]2025年已发货'!$G:$G,I4790,'[1]2025年已发货'!$H:$H,J4790))</f>
        <v>#VALUE!</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16</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t="e">
        <f>IF(SUMIFS('[1]2025年已发货'!$E:$E,'[1]2025年已发货'!$F:$F,C4791,'[1]2025年已发货'!$C:$C,F4791,'[1]2025年已发货'!$G:$G,I4791,'[1]2025年已发货'!$H:$H,J4791)=0,"未发货",SUMIFS('[1]2025年已发货'!$E:$E,'[1]2025年已发货'!$F:$F,C4791,'[1]2025年已发货'!$C:$C,F4791,'[1]2025年已发货'!$G:$G,I4791,'[1]2025年已发货'!$H:$H,J4791))</f>
        <v>#VALUE!</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16</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t="e">
        <f>IF(SUMIFS('[1]2025年已发货'!$E:$E,'[1]2025年已发货'!$F:$F,C4792,'[1]2025年已发货'!$C:$C,F4792,'[1]2025年已发货'!$G:$G,I4792,'[1]2025年已发货'!$H:$H,J4792)=0,"未发货",SUMIFS('[1]2025年已发货'!$E:$E,'[1]2025年已发货'!$F:$F,C4792,'[1]2025年已发货'!$C:$C,F4792,'[1]2025年已发货'!$G:$G,I4792,'[1]2025年已发货'!$H:$H,J4792))</f>
        <v>#VALUE!</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16</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e">
        <f>IF(SUMIFS('[1]2025年已发货'!$E:$E,'[1]2025年已发货'!$F:$F,C4793,'[1]2025年已发货'!$C:$C,F4793,'[1]2025年已发货'!$G:$G,I4793,'[1]2025年已发货'!$H:$H,J4793)=0,"未发货",SUMIFS('[1]2025年已发货'!$E:$E,'[1]2025年已发货'!$F:$F,C4793,'[1]2025年已发货'!$C:$C,F4793,'[1]2025年已发货'!$G:$G,I4793,'[1]2025年已发货'!$H:$H,J4793))</f>
        <v>#VALUE!</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16</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e">
        <f>IF(SUMIFS('[1]2025年已发货'!$E:$E,'[1]2025年已发货'!$F:$F,C4794,'[1]2025年已发货'!$C:$C,F4794,'[1]2025年已发货'!$G:$G,I4794,'[1]2025年已发货'!$H:$H,J4794)=0,"未发货",SUMIFS('[1]2025年已发货'!$E:$E,'[1]2025年已发货'!$F:$F,C4794,'[1]2025年已发货'!$C:$C,F4794,'[1]2025年已发货'!$G:$G,I4794,'[1]2025年已发货'!$H:$H,J4794))</f>
        <v>#VALUE!</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16</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e">
        <f>IF(SUMIFS('[1]2025年已发货'!$E:$E,'[1]2025年已发货'!$F:$F,C4795,'[1]2025年已发货'!$C:$C,F4795,'[1]2025年已发货'!$G:$G,I4795,'[1]2025年已发货'!$H:$H,J4795)=0,"未发货",SUMIFS('[1]2025年已发货'!$E:$E,'[1]2025年已发货'!$F:$F,C4795,'[1]2025年已发货'!$C:$C,F4795,'[1]2025年已发货'!$G:$G,I4795,'[1]2025年已发货'!$H:$H,J4795))</f>
        <v>#VALUE!</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16</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e">
        <f>IF(SUMIFS('[1]2025年已发货'!$E:$E,'[1]2025年已发货'!$F:$F,C4796,'[1]2025年已发货'!$C:$C,F4796,'[1]2025年已发货'!$G:$G,I4796,'[1]2025年已发货'!$H:$H,J4796)=0,"未发货",SUMIFS('[1]2025年已发货'!$E:$E,'[1]2025年已发货'!$F:$F,C4796,'[1]2025年已发货'!$C:$C,F4796,'[1]2025年已发货'!$G:$G,I4796,'[1]2025年已发货'!$H:$H,J4796))</f>
        <v>#VALUE!</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16</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e">
        <f>IF(SUMIFS('[1]2025年已发货'!$E:$E,'[1]2025年已发货'!$F:$F,C4797,'[1]2025年已发货'!$C:$C,F4797,'[1]2025年已发货'!$G:$G,I4797,'[1]2025年已发货'!$H:$H,J4797)=0,"未发货",SUMIFS('[1]2025年已发货'!$E:$E,'[1]2025年已发货'!$F:$F,C4797,'[1]2025年已发货'!$C:$C,F4797,'[1]2025年已发货'!$G:$G,I4797,'[1]2025年已发货'!$H:$H,J4797))</f>
        <v>#VALUE!</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16</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e">
        <f>IF(SUMIFS('[1]2025年已发货'!$E:$E,'[1]2025年已发货'!$F:$F,C4798,'[1]2025年已发货'!$C:$C,F4798,'[1]2025年已发货'!$G:$G,I4798,'[1]2025年已发货'!$H:$H,J4798)=0,"未发货",SUMIFS('[1]2025年已发货'!$E:$E,'[1]2025年已发货'!$F:$F,C4798,'[1]2025年已发货'!$C:$C,F4798,'[1]2025年已发货'!$G:$G,I4798,'[1]2025年已发货'!$H:$H,J4798))</f>
        <v>#VALUE!</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16</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e">
        <f>IF(SUMIFS('[1]2025年已发货'!$E:$E,'[1]2025年已发货'!$F:$F,C4799,'[1]2025年已发货'!$C:$C,F4799,'[1]2025年已发货'!$G:$G,I4799,'[1]2025年已发货'!$H:$H,J4799)=0,"未发货",SUMIFS('[1]2025年已发货'!$E:$E,'[1]2025年已发货'!$F:$F,C4799,'[1]2025年已发货'!$C:$C,F4799,'[1]2025年已发货'!$G:$G,I4799,'[1]2025年已发货'!$H:$H,J4799))</f>
        <v>#VALUE!</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16</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e">
        <f>IF(SUMIFS('[1]2025年已发货'!$E:$E,'[1]2025年已发货'!$F:$F,C4800,'[1]2025年已发货'!$C:$C,F4800,'[1]2025年已发货'!$G:$G,I4800,'[1]2025年已发货'!$H:$H,J4800)=0,"未发货",SUMIFS('[1]2025年已发货'!$E:$E,'[1]2025年已发货'!$F:$F,C4800,'[1]2025年已发货'!$C:$C,F4800,'[1]2025年已发货'!$G:$G,I4800,'[1]2025年已发货'!$H:$H,J4800))</f>
        <v>#VALUE!</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15</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t="e">
        <f>IF(SUMIFS('[1]2025年已发货'!$E:$E,'[1]2025年已发货'!$F:$F,C4801,'[1]2025年已发货'!$C:$C,F4801,'[1]2025年已发货'!$G:$G,I4801,'[1]2025年已发货'!$H:$H,J4801)=0,"未发货",SUMIFS('[1]2025年已发货'!$E:$E,'[1]2025年已发货'!$F:$F,C4801,'[1]2025年已发货'!$C:$C,F4801,'[1]2025年已发货'!$G:$G,I4801,'[1]2025年已发货'!$H:$H,J4801))</f>
        <v>#VALUE!</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15</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t="e">
        <f>IF(SUMIFS('[1]2025年已发货'!$E:$E,'[1]2025年已发货'!$F:$F,C4802,'[1]2025年已发货'!$C:$C,F4802,'[1]2025年已发货'!$G:$G,I4802,'[1]2025年已发货'!$H:$H,J4802)=0,"未发货",SUMIFS('[1]2025年已发货'!$E:$E,'[1]2025年已发货'!$F:$F,C4802,'[1]2025年已发货'!$C:$C,F4802,'[1]2025年已发货'!$G:$G,I4802,'[1]2025年已发货'!$H:$H,J4802))</f>
        <v>#VALUE!</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15</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t="e">
        <f>IF(SUMIFS('[1]2025年已发货'!$E:$E,'[1]2025年已发货'!$F:$F,C4803,'[1]2025年已发货'!$C:$C,F4803,'[1]2025年已发货'!$G:$G,I4803,'[1]2025年已发货'!$H:$H,J4803)=0,"未发货",SUMIFS('[1]2025年已发货'!$E:$E,'[1]2025年已发货'!$F:$F,C4803,'[1]2025年已发货'!$C:$C,F4803,'[1]2025年已发货'!$G:$G,I4803,'[1]2025年已发货'!$H:$H,J4803))</f>
        <v>#VALUE!</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15</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t="e">
        <f>IF(SUMIFS('[1]2025年已发货'!$E:$E,'[1]2025年已发货'!$F:$F,C4804,'[1]2025年已发货'!$C:$C,F4804,'[1]2025年已发货'!$G:$G,I4804,'[1]2025年已发货'!$H:$H,J4804)=0,"未发货",SUMIFS('[1]2025年已发货'!$E:$E,'[1]2025年已发货'!$F:$F,C4804,'[1]2025年已发货'!$C:$C,F4804,'[1]2025年已发货'!$G:$G,I4804,'[1]2025年已发货'!$H:$H,J4804))</f>
        <v>#VALUE!</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15</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t="e">
        <f>IF(SUMIFS('[1]2025年已发货'!$E:$E,'[1]2025年已发货'!$F:$F,C4805,'[1]2025年已发货'!$C:$C,F4805,'[1]2025年已发货'!$G:$G,I4805,'[1]2025年已发货'!$H:$H,J4805)=0,"未发货",SUMIFS('[1]2025年已发货'!$E:$E,'[1]2025年已发货'!$F:$F,C4805,'[1]2025年已发货'!$C:$C,F4805,'[1]2025年已发货'!$G:$G,I4805,'[1]2025年已发货'!$H:$H,J4805))</f>
        <v>#VALUE!</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15</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15</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e">
        <f>IF(SUMIFS('[1]2025年已发货'!$E:$E,'[1]2025年已发货'!$F:$F,C4811,'[1]2025年已发货'!$C:$C,F4807,'[1]2025年已发货'!$G:$G,I4807,'[1]2025年已发货'!$H:$H,J4807)=0,"未发货",SUMIFS('[1]2025年已发货'!$E:$E,'[1]2025年已发货'!$F:$F,C4811,'[1]2025年已发货'!$C:$C,F4807,'[1]2025年已发货'!$G:$G,I4807,'[1]2025年已发货'!$H:$H,J4807))</f>
        <v>#VALUE!</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18</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e">
        <f>IF(SUMIFS('[1]2025年已发货'!$E:$E,'[1]2025年已发货'!$F:$F,C4812,'[1]2025年已发货'!$C:$C,F4808,'[1]2025年已发货'!$G:$G,I4808,'[1]2025年已发货'!$H:$H,J4808)=0,"未发货",SUMIFS('[1]2025年已发货'!$E:$E,'[1]2025年已发货'!$F:$F,C4812,'[1]2025年已发货'!$C:$C,F4808,'[1]2025年已发货'!$G:$G,I4808,'[1]2025年已发货'!$H:$H,J4808))</f>
        <v>#VALUE!</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18</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e">
        <f>IF(SUMIFS('[1]2025年已发货'!$E:$E,'[1]2025年已发货'!$F:$F,C4813,'[1]2025年已发货'!$C:$C,F4809,'[1]2025年已发货'!$G:$G,I4809,'[1]2025年已发货'!$H:$H,J4809)=0,"未发货",SUMIFS('[1]2025年已发货'!$E:$E,'[1]2025年已发货'!$F:$F,C4813,'[1]2025年已发货'!$C:$C,F4809,'[1]2025年已发货'!$G:$G,I4809,'[1]2025年已发货'!$H:$H,J4809))</f>
        <v>#VALUE!</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18</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e">
        <f>IF(SUMIFS('[1]2025年已发货'!$E:$E,'[1]2025年已发货'!$F:$F,C4814,'[1]2025年已发货'!$C:$C,F4810,'[1]2025年已发货'!$G:$G,I4810,'[1]2025年已发货'!$H:$H,J4810)=0,"未发货",SUMIFS('[1]2025年已发货'!$E:$E,'[1]2025年已发货'!$F:$F,C4814,'[1]2025年已发货'!$C:$C,F4810,'[1]2025年已发货'!$G:$G,I4810,'[1]2025年已发货'!$H:$H,J4810))</f>
        <v>#VALUE!</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18</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t="e">
        <f>IF(SUMIFS('[1]2025年已发货'!$E:$E,'[1]2025年已发货'!$F:$F,C4815,'[1]2025年已发货'!$C:$C,F4811,'[1]2025年已发货'!$G:$G,I4811,'[1]2025年已发货'!$H:$H,J4811)=0,"未发货",SUMIFS('[1]2025年已发货'!$E:$E,'[1]2025年已发货'!$F:$F,C4815,'[1]2025年已发货'!$C:$C,F4811,'[1]2025年已发货'!$G:$G,I4811,'[1]2025年已发货'!$H:$H,J4811))</f>
        <v>#VALUE!</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15</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t="e">
        <f>IF(SUMIFS('[1]2025年已发货'!$E:$E,'[1]2025年已发货'!$F:$F,C4816,'[1]2025年已发货'!$C:$C,F4812,'[1]2025年已发货'!$G:$G,I4812,'[1]2025年已发货'!$H:$H,J4812)=0,"未发货",SUMIFS('[1]2025年已发货'!$E:$E,'[1]2025年已发货'!$F:$F,C4816,'[1]2025年已发货'!$C:$C,F4812,'[1]2025年已发货'!$G:$G,I4812,'[1]2025年已发货'!$H:$H,J4812))</f>
        <v>#VALUE!</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15</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t="e">
        <f>IF(SUMIFS('[1]2025年已发货'!$E:$E,'[1]2025年已发货'!$F:$F,C4817,'[1]2025年已发货'!$C:$C,F4813,'[1]2025年已发货'!$G:$G,I4813,'[1]2025年已发货'!$H:$H,J4813)=0,"未发货",SUMIFS('[1]2025年已发货'!$E:$E,'[1]2025年已发货'!$F:$F,C4817,'[1]2025年已发货'!$C:$C,F4813,'[1]2025年已发货'!$G:$G,I4813,'[1]2025年已发货'!$H:$H,J4813))</f>
        <v>#VALUE!</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15</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t="e">
        <f>IF(SUMIFS('[1]2025年已发货'!$E:$E,'[1]2025年已发货'!$F:$F,C4818,'[1]2025年已发货'!$C:$C,F4814,'[1]2025年已发货'!$G:$G,I4814,'[1]2025年已发货'!$H:$H,J4814)=0,"未发货",SUMIFS('[1]2025年已发货'!$E:$E,'[1]2025年已发货'!$F:$F,C4818,'[1]2025年已发货'!$C:$C,F4814,'[1]2025年已发货'!$G:$G,I4814,'[1]2025年已发货'!$H:$H,J4814))</f>
        <v>#VALUE!</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15</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t="e">
        <f>IF(SUMIFS('[1]2025年已发货'!$E:$E,'[1]2025年已发货'!$F:$F,C4819,'[1]2025年已发货'!$C:$C,F4815,'[1]2025年已发货'!$G:$G,I4815,'[1]2025年已发货'!$H:$H,J4815)=0,"未发货",SUMIFS('[1]2025年已发货'!$E:$E,'[1]2025年已发货'!$F:$F,C4819,'[1]2025年已发货'!$C:$C,F4815,'[1]2025年已发货'!$G:$G,I4815,'[1]2025年已发货'!$H:$H,J4815))</f>
        <v>#VALUE!</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18</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t="e">
        <f>IF(SUMIFS('[1]2025年已发货'!$E:$E,'[1]2025年已发货'!$F:$F,C4820,'[1]2025年已发货'!$C:$C,F4816,'[1]2025年已发货'!$G:$G,I4816,'[1]2025年已发货'!$H:$H,J4816)=0,"未发货",SUMIFS('[1]2025年已发货'!$E:$E,'[1]2025年已发货'!$F:$F,C4820,'[1]2025年已发货'!$C:$C,F4816,'[1]2025年已发货'!$G:$G,I4816,'[1]2025年已发货'!$H:$H,J4816))</f>
        <v>#VALUE!</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18</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t="e">
        <f>IF(SUMIFS('[1]2025年已发货'!$E:$E,'[1]2025年已发货'!$F:$F,C4821,'[1]2025年已发货'!$C:$C,F4817,'[1]2025年已发货'!$G:$G,I4817,'[1]2025年已发货'!$H:$H,J4817)=0,"未发货",SUMIFS('[1]2025年已发货'!$E:$E,'[1]2025年已发货'!$F:$F,C4821,'[1]2025年已发货'!$C:$C,F4817,'[1]2025年已发货'!$G:$G,I4817,'[1]2025年已发货'!$H:$H,J4817))</f>
        <v>#VALUE!</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18</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18</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14</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14</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14</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t="e">
        <f>IF(SUMIFS('[1]2025年已发货'!$E:$E,'[1]2025年已发货'!$F:$F,C4826,'[1]2025年已发货'!$C:$C,F4822,'[1]2025年已发货'!$G:$G,I4822,'[1]2025年已发货'!$H:$H,J4822)=0,"未发货",SUMIFS('[1]2025年已发货'!$E:$E,'[1]2025年已发货'!$F:$F,C4826,'[1]2025年已发货'!$C:$C,F4822,'[1]2025年已发货'!$G:$G,I4822,'[1]2025年已发货'!$H:$H,J4822))</f>
        <v>#VALUE!</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14</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e">
        <f>IF(SUMIFS('[1]2025年已发货'!$E:$E,'[1]2025年已发货'!$F:$F,C4827,'[1]2025年已发货'!$C:$C,F4823,'[1]2025年已发货'!$G:$G,I4823,'[1]2025年已发货'!$H:$H,J4823)=0,"未发货",SUMIFS('[1]2025年已发货'!$E:$E,'[1]2025年已发货'!$F:$F,C4827,'[1]2025年已发货'!$C:$C,F4823,'[1]2025年已发货'!$G:$G,I4823,'[1]2025年已发货'!$H:$H,J4823))</f>
        <v>#VALUE!</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14</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e">
        <f>IF(SUMIFS('[1]2025年已发货'!$E:$E,'[1]2025年已发货'!$F:$F,C4828,'[1]2025年已发货'!$C:$C,F4824,'[1]2025年已发货'!$G:$G,I4824,'[1]2025年已发货'!$H:$H,J4824)=0,"未发货",SUMIFS('[1]2025年已发货'!$E:$E,'[1]2025年已发货'!$F:$F,C4828,'[1]2025年已发货'!$C:$C,F4824,'[1]2025年已发货'!$G:$G,I4824,'[1]2025年已发货'!$H:$H,J4824))</f>
        <v>#VALUE!</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14</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e">
        <f>IF(SUMIFS('[1]2025年已发货'!$E:$E,'[1]2025年已发货'!$F:$F,C4829,'[1]2025年已发货'!$C:$C,F4825,'[1]2025年已发货'!$G:$G,I4825,'[1]2025年已发货'!$H:$H,J4825)=0,"未发货",SUMIFS('[1]2025年已发货'!$E:$E,'[1]2025年已发货'!$F:$F,C4829,'[1]2025年已发货'!$C:$C,F4825,'[1]2025年已发货'!$G:$G,I4825,'[1]2025年已发货'!$H:$H,J4825))</f>
        <v>#VALUE!</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14</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e">
        <f>IF(SUMIFS('[1]2025年已发货'!$E:$E,'[1]2025年已发货'!$F:$F,C4830,'[1]2025年已发货'!$C:$C,F4826,'[1]2025年已发货'!$G:$G,I4826,'[1]2025年已发货'!$H:$H,J4826)=0,"未发货",SUMIFS('[1]2025年已发货'!$E:$E,'[1]2025年已发货'!$F:$F,C4830,'[1]2025年已发货'!$C:$C,F4826,'[1]2025年已发货'!$G:$G,I4826,'[1]2025年已发货'!$H:$H,J4826))</f>
        <v>#VALUE!</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14</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t="e">
        <f>IF(SUMIFS('[1]2025年已发货'!$E:$E,'[1]2025年已发货'!$F:$F,C4831,'[1]2025年已发货'!$C:$C,F4827,'[1]2025年已发货'!$G:$G,I4827,'[1]2025年已发货'!$H:$H,J4827)=0,"未发货",SUMIFS('[1]2025年已发货'!$E:$E,'[1]2025年已发货'!$F:$F,C4831,'[1]2025年已发货'!$C:$C,F4827,'[1]2025年已发货'!$G:$G,I4827,'[1]2025年已发货'!$H:$H,J4827))</f>
        <v>#VALUE!</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14</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t="e">
        <f>IF(SUMIFS('[1]2025年已发货'!$E:$E,'[1]2025年已发货'!$F:$F,C4832,'[1]2025年已发货'!$C:$C,F4828,'[1]2025年已发货'!$G:$G,I4828,'[1]2025年已发货'!$H:$H,J4828)=0,"未发货",SUMIFS('[1]2025年已发货'!$E:$E,'[1]2025年已发货'!$F:$F,C4832,'[1]2025年已发货'!$C:$C,F4828,'[1]2025年已发货'!$G:$G,I4828,'[1]2025年已发货'!$H:$H,J4828))</f>
        <v>#VALUE!</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14</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t="e">
        <f>IF(SUMIFS('[1]2025年已发货'!$E:$E,'[1]2025年已发货'!$F:$F,C4833,'[1]2025年已发货'!$C:$C,F4829,'[1]2025年已发货'!$G:$G,I4829,'[1]2025年已发货'!$H:$H,J4829)=0,"未发货",SUMIFS('[1]2025年已发货'!$E:$E,'[1]2025年已发货'!$F:$F,C4833,'[1]2025年已发货'!$C:$C,F4829,'[1]2025年已发货'!$G:$G,I4829,'[1]2025年已发货'!$H:$H,J4829))</f>
        <v>#VALUE!</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14</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t="e">
        <f>IF(SUMIFS('[1]2025年已发货'!$E:$E,'[1]2025年已发货'!$F:$F,C4834,'[1]2025年已发货'!$C:$C,F4830,'[1]2025年已发货'!$G:$G,I4830,'[1]2025年已发货'!$H:$H,J4830)=0,"未发货",SUMIFS('[1]2025年已发货'!$E:$E,'[1]2025年已发货'!$F:$F,C4834,'[1]2025年已发货'!$C:$C,F4830,'[1]2025年已发货'!$G:$G,I4830,'[1]2025年已发货'!$H:$H,J4830))</f>
        <v>#VALUE!</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14</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t="e">
        <f>IF(SUMIFS('[1]2025年已发货'!$E:$E,'[1]2025年已发货'!$F:$F,C4835,'[1]2025年已发货'!$C:$C,F4831,'[1]2025年已发货'!$G:$G,I4831,'[1]2025年已发货'!$H:$H,J4831)=0,"未发货",SUMIFS('[1]2025年已发货'!$E:$E,'[1]2025年已发货'!$F:$F,C4835,'[1]2025年已发货'!$C:$C,F4831,'[1]2025年已发货'!$G:$G,I4831,'[1]2025年已发货'!$H:$H,J4831))</f>
        <v>#VALUE!</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14</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t="e">
        <f>IF(SUMIFS('[1]2025年已发货'!$E:$E,'[1]2025年已发货'!$F:$F,C4836,'[1]2025年已发货'!$C:$C,F4832,'[1]2025年已发货'!$G:$G,I4832,'[1]2025年已发货'!$H:$H,J4832)=0,"未发货",SUMIFS('[1]2025年已发货'!$E:$E,'[1]2025年已发货'!$F:$F,C4836,'[1]2025年已发货'!$C:$C,F4832,'[1]2025年已发货'!$G:$G,I4832,'[1]2025年已发货'!$H:$H,J4832))</f>
        <v>#VALUE!</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14</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t="e">
        <f>IF(SUMIFS('[1]2025年已发货'!$E:$E,'[1]2025年已发货'!$F:$F,C4837,'[1]2025年已发货'!$C:$C,F4833,'[1]2025年已发货'!$G:$G,I4833,'[1]2025年已发货'!$H:$H,J4833)=0,"未发货",SUMIFS('[1]2025年已发货'!$E:$E,'[1]2025年已发货'!$F:$F,C4837,'[1]2025年已发货'!$C:$C,F4833,'[1]2025年已发货'!$G:$G,I4833,'[1]2025年已发货'!$H:$H,J4833))</f>
        <v>#VALUE!</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14</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t="e">
        <f>IF(SUMIFS('[1]2025年已发货'!$E:$E,'[1]2025年已发货'!$F:$F,C4838,'[1]2025年已发货'!$C:$C,F4834,'[1]2025年已发货'!$G:$G,I4834,'[1]2025年已发货'!$H:$H,J4834)=0,"未发货",SUMIFS('[1]2025年已发货'!$E:$E,'[1]2025年已发货'!$F:$F,C4838,'[1]2025年已发货'!$C:$C,F4834,'[1]2025年已发货'!$G:$G,I4834,'[1]2025年已发货'!$H:$H,J4834))</f>
        <v>#VALUE!</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14</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t="e">
        <f>IF(SUMIFS('[1]2025年已发货'!$E:$E,'[1]2025年已发货'!$F:$F,C4839,'[1]2025年已发货'!$C:$C,F4835,'[1]2025年已发货'!$G:$G,I4835,'[1]2025年已发货'!$H:$H,J4835)=0,"未发货",SUMIFS('[1]2025年已发货'!$E:$E,'[1]2025年已发货'!$F:$F,C4839,'[1]2025年已发货'!$C:$C,F4835,'[1]2025年已发货'!$G:$G,I4835,'[1]2025年已发货'!$H:$H,J4835))</f>
        <v>#VALUE!</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14</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t="e">
        <f>IF(SUMIFS('[1]2025年已发货'!$E:$E,'[1]2025年已发货'!$F:$F,C4840,'[1]2025年已发货'!$C:$C,F4836,'[1]2025年已发货'!$G:$G,I4836,'[1]2025年已发货'!$H:$H,J4836)=0,"未发货",SUMIFS('[1]2025年已发货'!$E:$E,'[1]2025年已发货'!$F:$F,C4840,'[1]2025年已发货'!$C:$C,F4836,'[1]2025年已发货'!$G:$G,I4836,'[1]2025年已发货'!$H:$H,J4836))</f>
        <v>#VALUE!</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14</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e">
        <f>IF(SUMIFS('[1]2025年已发货'!$E:$E,'[1]2025年已发货'!$F:$F,C4841,'[1]2025年已发货'!$C:$C,F4837,'[1]2025年已发货'!$G:$G,I4837,'[1]2025年已发货'!$H:$H,J4837)=0,"未发货",SUMIFS('[1]2025年已发货'!$E:$E,'[1]2025年已发货'!$F:$F,C4841,'[1]2025年已发货'!$C:$C,F4837,'[1]2025年已发货'!$G:$G,I4837,'[1]2025年已发货'!$H:$H,J4837))</f>
        <v>#VALUE!</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14</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e">
        <f>IF(SUMIFS('[1]2025年已发货'!$E:$E,'[1]2025年已发货'!$F:$F,C4842,'[1]2025年已发货'!$C:$C,F4838,'[1]2025年已发货'!$G:$G,I4838,'[1]2025年已发货'!$H:$H,J4838)=0,"未发货",SUMIFS('[1]2025年已发货'!$E:$E,'[1]2025年已发货'!$F:$F,C4842,'[1]2025年已发货'!$C:$C,F4838,'[1]2025年已发货'!$G:$G,I4838,'[1]2025年已发货'!$H:$H,J4838))</f>
        <v>#VALUE!</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14</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e">
        <f>IF(SUMIFS('[1]2025年已发货'!$E:$E,'[1]2025年已发货'!$F:$F,C4843,'[1]2025年已发货'!$C:$C,F4839,'[1]2025年已发货'!$G:$G,I4839,'[1]2025年已发货'!$H:$H,J4839)=0,"未发货",SUMIFS('[1]2025年已发货'!$E:$E,'[1]2025年已发货'!$F:$F,C4843,'[1]2025年已发货'!$C:$C,F4839,'[1]2025年已发货'!$G:$G,I4839,'[1]2025年已发货'!$H:$H,J4839))</f>
        <v>#VALUE!</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14</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14</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14</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e">
        <f>IF(SUMIFS('[1]2025年已发货'!$E:$E,'[1]2025年已发货'!$F:$F,C4846,'[1]2025年已发货'!$C:$C,F4842,'[1]2025年已发货'!$G:$G,I4842,'[1]2025年已发货'!$H:$H,J4842)=0,"未发货",SUMIFS('[1]2025年已发货'!$E:$E,'[1]2025年已发货'!$F:$F,C4846,'[1]2025年已发货'!$C:$C,F4842,'[1]2025年已发货'!$G:$G,I4842,'[1]2025年已发货'!$H:$H,J4842))</f>
        <v>#VALUE!</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14</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t="e">
        <f>IF(SUMIFS('[1]2025年已发货'!$E:$E,'[1]2025年已发货'!$F:$F,C4847,'[1]2025年已发货'!$C:$C,F4843,'[1]2025年已发货'!$G:$G,I4843,'[1]2025年已发货'!$H:$H,J4843)=0,"未发货",SUMIFS('[1]2025年已发货'!$E:$E,'[1]2025年已发货'!$F:$F,C4847,'[1]2025年已发货'!$C:$C,F4843,'[1]2025年已发货'!$G:$G,I4843,'[1]2025年已发货'!$H:$H,J4843))</f>
        <v>#VALUE!</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14</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t="e">
        <f>IF(SUMIFS('[1]2025年已发货'!$E:$E,'[1]2025年已发货'!$F:$F,C4848,'[1]2025年已发货'!$C:$C,F4844,'[1]2025年已发货'!$G:$G,I4844,'[1]2025年已发货'!$H:$H,J4844)=0,"未发货",SUMIFS('[1]2025年已发货'!$E:$E,'[1]2025年已发货'!$F:$F,C4848,'[1]2025年已发货'!$C:$C,F4844,'[1]2025年已发货'!$G:$G,I4844,'[1]2025年已发货'!$H:$H,J4844))</f>
        <v>#VALUE!</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14</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t="e">
        <f>IF(SUMIFS('[1]2025年已发货'!$E:$E,'[1]2025年已发货'!$F:$F,C4849,'[1]2025年已发货'!$C:$C,F4845,'[1]2025年已发货'!$G:$G,I4845,'[1]2025年已发货'!$H:$H,J4845)=0,"未发货",SUMIFS('[1]2025年已发货'!$E:$E,'[1]2025年已发货'!$F:$F,C4849,'[1]2025年已发货'!$C:$C,F4845,'[1]2025年已发货'!$G:$G,I4845,'[1]2025年已发货'!$H:$H,J4845))</f>
        <v>#VALUE!</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14</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t="e">
        <f>IF(SUMIFS('[1]2025年已发货'!$E:$E,'[1]2025年已发货'!$F:$F,C4850,'[1]2025年已发货'!$C:$C,F4846,'[1]2025年已发货'!$G:$G,I4846,'[1]2025年已发货'!$H:$H,J4846)=0,"未发货",SUMIFS('[1]2025年已发货'!$E:$E,'[1]2025年已发货'!$F:$F,C4850,'[1]2025年已发货'!$C:$C,F4846,'[1]2025年已发货'!$G:$G,I4846,'[1]2025年已发货'!$H:$H,J4846))</f>
        <v>#VALUE!</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14</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t="e">
        <f>IF(SUMIFS('[1]2025年已发货'!$E:$E,'[1]2025年已发货'!$F:$F,C4851,'[1]2025年已发货'!$C:$C,F4847,'[1]2025年已发货'!$G:$G,I4847,'[1]2025年已发货'!$H:$H,J4847)=0,"未发货",SUMIFS('[1]2025年已发货'!$E:$E,'[1]2025年已发货'!$F:$F,C4851,'[1]2025年已发货'!$C:$C,F4847,'[1]2025年已发货'!$G:$G,I4847,'[1]2025年已发货'!$H:$H,J4847))</f>
        <v>#VALUE!</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14</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t="e">
        <f>IF(SUMIFS('[1]2025年已发货'!$E:$E,'[1]2025年已发货'!$F:$F,C4852,'[1]2025年已发货'!$C:$C,F4848,'[1]2025年已发货'!$G:$G,I4848,'[1]2025年已发货'!$H:$H,J4848)=0,"未发货",SUMIFS('[1]2025年已发货'!$E:$E,'[1]2025年已发货'!$F:$F,C4852,'[1]2025年已发货'!$C:$C,F4848,'[1]2025年已发货'!$G:$G,I4848,'[1]2025年已发货'!$H:$H,J4848))</f>
        <v>#VALUE!</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14</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t="e">
        <f>IF(SUMIFS('[1]2025年已发货'!$E:$E,'[1]2025年已发货'!$F:$F,C4853,'[1]2025年已发货'!$C:$C,F4849,'[1]2025年已发货'!$G:$G,I4849,'[1]2025年已发货'!$H:$H,J4849)=0,"未发货",SUMIFS('[1]2025年已发货'!$E:$E,'[1]2025年已发货'!$F:$F,C4853,'[1]2025年已发货'!$C:$C,F4849,'[1]2025年已发货'!$G:$G,I4849,'[1]2025年已发货'!$H:$H,J4849))</f>
        <v>#VALUE!</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14</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t="e">
        <f>IF(SUMIFS('[1]2025年已发货'!$E:$E,'[1]2025年已发货'!$F:$F,C4854,'[1]2025年已发货'!$C:$C,F4850,'[1]2025年已发货'!$G:$G,I4850,'[1]2025年已发货'!$H:$H,J4850)=0,"未发货",SUMIFS('[1]2025年已发货'!$E:$E,'[1]2025年已发货'!$F:$F,C4854,'[1]2025年已发货'!$C:$C,F4850,'[1]2025年已发货'!$G:$G,I4850,'[1]2025年已发货'!$H:$H,J4850))</f>
        <v>#VALUE!</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14</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t="e">
        <f>IF(SUMIFS('[1]2025年已发货'!$E:$E,'[1]2025年已发货'!$F:$F,C4855,'[1]2025年已发货'!$C:$C,F4851,'[1]2025年已发货'!$G:$G,I4851,'[1]2025年已发货'!$H:$H,J4851)=0,"未发货",SUMIFS('[1]2025年已发货'!$E:$E,'[1]2025年已发货'!$F:$F,C4855,'[1]2025年已发货'!$C:$C,F4851,'[1]2025年已发货'!$G:$G,I4851,'[1]2025年已发货'!$H:$H,J4851))</f>
        <v>#VALUE!</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14</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t="e">
        <f>IF(SUMIFS('[1]2025年已发货'!$E:$E,'[1]2025年已发货'!$F:$F,C4856,'[1]2025年已发货'!$C:$C,F4852,'[1]2025年已发货'!$G:$G,I4852,'[1]2025年已发货'!$H:$H,J4852)=0,"未发货",SUMIFS('[1]2025年已发货'!$E:$E,'[1]2025年已发货'!$F:$F,C4856,'[1]2025年已发货'!$C:$C,F4852,'[1]2025年已发货'!$G:$G,I4852,'[1]2025年已发货'!$H:$H,J4852))</f>
        <v>#VALUE!</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14</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t="e">
        <f>IF(SUMIFS('[1]2025年已发货'!$E:$E,'[1]2025年已发货'!$F:$F,C4857,'[1]2025年已发货'!$C:$C,F4853,'[1]2025年已发货'!$G:$G,I4853,'[1]2025年已发货'!$H:$H,J4853)=0,"未发货",SUMIFS('[1]2025年已发货'!$E:$E,'[1]2025年已发货'!$F:$F,C4857,'[1]2025年已发货'!$C:$C,F4853,'[1]2025年已发货'!$G:$G,I4853,'[1]2025年已发货'!$H:$H,J4853))</f>
        <v>#VALUE!</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14</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t="e">
        <f>IF(SUMIFS('[1]2025年已发货'!$E:$E,'[1]2025年已发货'!$F:$F,C4858,'[1]2025年已发货'!$C:$C,F4854,'[1]2025年已发货'!$G:$G,I4854,'[1]2025年已发货'!$H:$H,J4854)=0,"未发货",SUMIFS('[1]2025年已发货'!$E:$E,'[1]2025年已发货'!$F:$F,C4858,'[1]2025年已发货'!$C:$C,F4854,'[1]2025年已发货'!$G:$G,I4854,'[1]2025年已发货'!$H:$H,J4854))</f>
        <v>#VALUE!</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14</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t="e">
        <f>IF(SUMIFS('[1]2025年已发货'!$E:$E,'[1]2025年已发货'!$F:$F,C4859,'[1]2025年已发货'!$C:$C,F4855,'[1]2025年已发货'!$G:$G,I4855,'[1]2025年已发货'!$H:$H,J4855)=0,"未发货",SUMIFS('[1]2025年已发货'!$E:$E,'[1]2025年已发货'!$F:$F,C4859,'[1]2025年已发货'!$C:$C,F4855,'[1]2025年已发货'!$G:$G,I4855,'[1]2025年已发货'!$H:$H,J4855))</f>
        <v>#VALUE!</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14</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e">
        <f>IF(SUMIFS('[1]2025年已发货'!$E:$E,'[1]2025年已发货'!$F:$F,C4860,'[1]2025年已发货'!$C:$C,F4856,'[1]2025年已发货'!$G:$G,I4856,'[1]2025年已发货'!$H:$H,J4856)=0,"未发货",SUMIFS('[1]2025年已发货'!$E:$E,'[1]2025年已发货'!$F:$F,C4860,'[1]2025年已发货'!$C:$C,F4856,'[1]2025年已发货'!$G:$G,I4856,'[1]2025年已发货'!$H:$H,J4856))</f>
        <v>#VALUE!</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14</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14</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14</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e">
        <f>IF(SUMIFS('[1]2025年已发货'!$E:$E,'[1]2025年已发货'!$F:$F,C4863,'[1]2025年已发货'!$C:$C,F4859,'[1]2025年已发货'!$G:$G,I4859,'[1]2025年已发货'!$H:$H,J4859)=0,"未发货",SUMIFS('[1]2025年已发货'!$E:$E,'[1]2025年已发货'!$F:$F,C4863,'[1]2025年已发货'!$C:$C,F4859,'[1]2025年已发货'!$G:$G,I4859,'[1]2025年已发货'!$H:$H,J4859))</f>
        <v>#VALUE!</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14</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14</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14</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14</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e">
        <f>IF(SUMIFS('[1]2025年已发货'!$E:$E,'[1]2025年已发货'!$F:$F,C4872,'[1]2025年已发货'!$C:$C,F4863,'[1]2025年已发货'!$G:$G,I4863,'[1]2025年已发货'!$H:$H,J4863)=0,"未发货",SUMIFS('[1]2025年已发货'!$E:$E,'[1]2025年已发货'!$F:$F,C4872,'[1]2025年已发货'!$C:$C,F4863,'[1]2025年已发货'!$G:$G,I4863,'[1]2025年已发货'!$H:$H,J4863))</f>
        <v>#VALUE!</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14</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e">
        <f>IF(SUMIFS('[1]2025年已发货'!$E:$E,'[1]2025年已发货'!$F:$F,C4868,'[1]2025年已发货'!$C:$C,F4864,'[1]2025年已发货'!$G:$G,I4864,'[1]2025年已发货'!$H:$H,J4864)=0,"未发货",SUMIFS('[1]2025年已发货'!$E:$E,'[1]2025年已发货'!$F:$F,C4868,'[1]2025年已发货'!$C:$C,F4864,'[1]2025年已发货'!$G:$G,I4864,'[1]2025年已发货'!$H:$H,J4864))</f>
        <v>#VALUE!</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14</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e">
        <f>IF(SUMIFS('[1]2025年已发货'!$E:$E,'[1]2025年已发货'!$F:$F,C4869,'[1]2025年已发货'!$C:$C,F4865,'[1]2025年已发货'!$G:$G,I4865,'[1]2025年已发货'!$H:$H,J4865)=0,"未发货",SUMIFS('[1]2025年已发货'!$E:$E,'[1]2025年已发货'!$F:$F,C4869,'[1]2025年已发货'!$C:$C,F4865,'[1]2025年已发货'!$G:$G,I4865,'[1]2025年已发货'!$H:$H,J4865))</f>
        <v>#VALUE!</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14</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e">
        <f>IF(SUMIFS('[1]2025年已发货'!$E:$E,'[1]2025年已发货'!$F:$F,C4870,'[1]2025年已发货'!$C:$C,F4866,'[1]2025年已发货'!$G:$G,I4866,'[1]2025年已发货'!$H:$H,J4866)=0,"未发货",SUMIFS('[1]2025年已发货'!$E:$E,'[1]2025年已发货'!$F:$F,C4870,'[1]2025年已发货'!$C:$C,F4866,'[1]2025年已发货'!$G:$G,I4866,'[1]2025年已发货'!$H:$H,J4866))</f>
        <v>#VALUE!</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14</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e">
        <f>IF(SUMIFS('[1]2025年已发货'!$E:$E,'[1]2025年已发货'!$F:$F,C4871,'[1]2025年已发货'!$C:$C,F4867,'[1]2025年已发货'!$G:$G,I4867,'[1]2025年已发货'!$H:$H,J4867)=0,"未发货",SUMIFS('[1]2025年已发货'!$E:$E,'[1]2025年已发货'!$F:$F,C4871,'[1]2025年已发货'!$C:$C,F4867,'[1]2025年已发货'!$G:$G,I4867,'[1]2025年已发货'!$H:$H,J4867))</f>
        <v>#VALUE!</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14</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t="e">
        <f>IF(SUMIFS('[1]2025年已发货'!$E:$E,'[1]2025年已发货'!$F:$F,C4868,'[1]2025年已发货'!$C:$C,F4868,'[1]2025年已发货'!$G:$G,I4868,'[1]2025年已发货'!$H:$H,J4868)=0,"未发货",SUMIFS('[1]2025年已发货'!$E:$E,'[1]2025年已发货'!$F:$F,C4868,'[1]2025年已发货'!$C:$C,F4868,'[1]2025年已发货'!$G:$G,I4868,'[1]2025年已发货'!$H:$H,J4868))</f>
        <v>#VALUE!</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t="e">
        <f>IF(SUMIFS('[1]2025年已发货'!$E:$E,'[1]2025年已发货'!$F:$F,C4869,'[1]2025年已发货'!$C:$C,F4869,'[1]2025年已发货'!$G:$G,I4869,'[1]2025年已发货'!$H:$H,J4869)=0,"未发货",SUMIFS('[1]2025年已发货'!$E:$E,'[1]2025年已发货'!$F:$F,C4869,'[1]2025年已发货'!$C:$C,F4869,'[1]2025年已发货'!$G:$G,I4869,'[1]2025年已发货'!$H:$H,J4869))</f>
        <v>#VALUE!</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t="e">
        <f>IF(SUMIFS('[1]2025年已发货'!$E:$E,'[1]2025年已发货'!$F:$F,C4870,'[1]2025年已发货'!$C:$C,F4870,'[1]2025年已发货'!$G:$G,I4870,'[1]2025年已发货'!$H:$H,J4870)=0,"未发货",SUMIFS('[1]2025年已发货'!$E:$E,'[1]2025年已发货'!$F:$F,C4870,'[1]2025年已发货'!$C:$C,F4870,'[1]2025年已发货'!$G:$G,I4870,'[1]2025年已发货'!$H:$H,J4870))</f>
        <v>#VALUE!</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t="e">
        <f>IF(SUMIFS('[1]2025年已发货'!$E:$E,'[1]2025年已发货'!$F:$F,C4871,'[1]2025年已发货'!$C:$C,F4871,'[1]2025年已发货'!$G:$G,I4871,'[1]2025年已发货'!$H:$H,J4871)=0,"未发货",SUMIFS('[1]2025年已发货'!$E:$E,'[1]2025年已发货'!$F:$F,C4871,'[1]2025年已发货'!$C:$C,F4871,'[1]2025年已发货'!$G:$G,I4871,'[1]2025年已发货'!$H:$H,J4871))</f>
        <v>#VALUE!</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t="e">
        <f>IF(SUMIFS('[1]2025年已发货'!$E:$E,'[1]2025年已发货'!$F:$F,C4872,'[1]2025年已发货'!$C:$C,F4872,'[1]2025年已发货'!$G:$G,I4872,'[1]2025年已发货'!$H:$H,J4872)=0,"未发货",SUMIFS('[1]2025年已发货'!$E:$E,'[1]2025年已发货'!$F:$F,C4872,'[1]2025年已发货'!$C:$C,F4872,'[1]2025年已发货'!$G:$G,I4872,'[1]2025年已发货'!$H:$H,J4872))</f>
        <v>#VALUE!</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t="e">
        <f>IF(SUMIFS('[1]2025年已发货'!$E:$E,'[1]2025年已发货'!$F:$F,C4873,'[1]2025年已发货'!$C:$C,F4873,'[1]2025年已发货'!$G:$G,I4873,'[1]2025年已发货'!$H:$H,J4873)=0,"未发货",SUMIFS('[1]2025年已发货'!$E:$E,'[1]2025年已发货'!$F:$F,C4873,'[1]2025年已发货'!$C:$C,F4873,'[1]2025年已发货'!$G:$G,I4873,'[1]2025年已发货'!$H:$H,J4873))</f>
        <v>#VALUE!</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t="e">
        <f>IF(SUMIFS('[1]2025年已发货'!$E:$E,'[1]2025年已发货'!$F:$F,C4874,'[1]2025年已发货'!$C:$C,F4874,'[1]2025年已发货'!$G:$G,I4874,'[1]2025年已发货'!$H:$H,J4874)=0,"未发货",SUMIFS('[1]2025年已发货'!$E:$E,'[1]2025年已发货'!$F:$F,C4874,'[1]2025年已发货'!$C:$C,F4874,'[1]2025年已发货'!$G:$G,I4874,'[1]2025年已发货'!$H:$H,J4874))</f>
        <v>#VALUE!</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t="e">
        <f>IF(SUMIFS('[1]2025年已发货'!$E:$E,'[1]2025年已发货'!$F:$F,C4875,'[1]2025年已发货'!$C:$C,F4875,'[1]2025年已发货'!$G:$G,I4875,'[1]2025年已发货'!$H:$H,J4875)=0,"未发货",SUMIFS('[1]2025年已发货'!$E:$E,'[1]2025年已发货'!$F:$F,C4875,'[1]2025年已发货'!$C:$C,F4875,'[1]2025年已发货'!$G:$G,I4875,'[1]2025年已发货'!$H:$H,J4875))</f>
        <v>#VALUE!</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t="e">
        <f>IF(SUMIFS('[1]2025年已发货'!$E:$E,'[1]2025年已发货'!$F:$F,C4876,'[1]2025年已发货'!$C:$C,F4876,'[1]2025年已发货'!$G:$G,I4876,'[1]2025年已发货'!$H:$H,J4876)=0,"未发货",SUMIFS('[1]2025年已发货'!$E:$E,'[1]2025年已发货'!$F:$F,C4876,'[1]2025年已发货'!$C:$C,F4876,'[1]2025年已发货'!$G:$G,I4876,'[1]2025年已发货'!$H:$H,J4876))</f>
        <v>#VALUE!</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t="e">
        <f>IF(SUMIFS('[1]2025年已发货'!$E:$E,'[1]2025年已发货'!$F:$F,C4877,'[1]2025年已发货'!$C:$C,F4877,'[1]2025年已发货'!$G:$G,I4877,'[1]2025年已发货'!$H:$H,J4877)=0,"未发货",SUMIFS('[1]2025年已发货'!$E:$E,'[1]2025年已发货'!$F:$F,C4877,'[1]2025年已发货'!$C:$C,F4877,'[1]2025年已发货'!$G:$G,I4877,'[1]2025年已发货'!$H:$H,J4877))</f>
        <v>#VALUE!</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e">
        <f>IF(SUMIFS('[1]2025年已发货'!$E:$E,'[1]2025年已发货'!$F:$F,C4878,'[1]2025年已发货'!$C:$C,F4878,'[1]2025年已发货'!$G:$G,I4878,'[1]2025年已发货'!$H:$H,J4878)=0,"未发货",SUMIFS('[1]2025年已发货'!$E:$E,'[1]2025年已发货'!$F:$F,C4878,'[1]2025年已发货'!$C:$C,F4878,'[1]2025年已发货'!$G:$G,I4878,'[1]2025年已发货'!$H:$H,J4878))</f>
        <v>#VALUE!</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16</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e">
        <f>IF(SUMIFS('[1]2025年已发货'!$E:$E,'[1]2025年已发货'!$F:$F,C4879,'[1]2025年已发货'!$C:$C,F4879,'[1]2025年已发货'!$G:$G,I4879,'[1]2025年已发货'!$H:$H,J4879)=0,"未发货",SUMIFS('[1]2025年已发货'!$E:$E,'[1]2025年已发货'!$F:$F,C4879,'[1]2025年已发货'!$C:$C,F4879,'[1]2025年已发货'!$G:$G,I4879,'[1]2025年已发货'!$H:$H,J4879))</f>
        <v>#VALUE!</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16</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t="e">
        <f>IF(SUMIFS('[1]2025年已发货'!$E:$E,'[1]2025年已发货'!$F:$F,C4880,'[1]2025年已发货'!$C:$C,F4880,'[1]2025年已发货'!$G:$G,I4880,'[1]2025年已发货'!$H:$H,J4880)=0,"未发货",SUMIFS('[1]2025年已发货'!$E:$E,'[1]2025年已发货'!$F:$F,C4880,'[1]2025年已发货'!$C:$C,F4880,'[1]2025年已发货'!$G:$G,I4880,'[1]2025年已发货'!$H:$H,J4880))</f>
        <v>#VALUE!</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16</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t="e">
        <f>IF(SUMIFS('[1]2025年已发货'!$E:$E,'[1]2025年已发货'!$F:$F,C4881,'[1]2025年已发货'!$C:$C,F4881,'[1]2025年已发货'!$G:$G,I4881,'[1]2025年已发货'!$H:$H,J4881)=0,"未发货",SUMIFS('[1]2025年已发货'!$E:$E,'[1]2025年已发货'!$F:$F,C4881,'[1]2025年已发货'!$C:$C,F4881,'[1]2025年已发货'!$G:$G,I4881,'[1]2025年已发货'!$H:$H,J4881))</f>
        <v>#VALUE!</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16</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t="e">
        <f>IF(SUMIFS('[1]2025年已发货'!$E:$E,'[1]2025年已发货'!$F:$F,C4882,'[1]2025年已发货'!$C:$C,F4882,'[1]2025年已发货'!$G:$G,I4882,'[1]2025年已发货'!$H:$H,J4882)=0,"未发货",SUMIFS('[1]2025年已发货'!$E:$E,'[1]2025年已发货'!$F:$F,C4882,'[1]2025年已发货'!$C:$C,F4882,'[1]2025年已发货'!$G:$G,I4882,'[1]2025年已发货'!$H:$H,J4882))</f>
        <v>#VALUE!</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16</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t="e">
        <f>IF(SUMIFS('[1]2025年已发货'!$E:$E,'[1]2025年已发货'!$F:$F,C4883,'[1]2025年已发货'!$C:$C,F4883,'[1]2025年已发货'!$G:$G,I4883,'[1]2025年已发货'!$H:$H,J4883)=0,"未发货",SUMIFS('[1]2025年已发货'!$E:$E,'[1]2025年已发货'!$F:$F,C4883,'[1]2025年已发货'!$C:$C,F4883,'[1]2025年已发货'!$G:$G,I4883,'[1]2025年已发货'!$H:$H,J4883))</f>
        <v>#VALUE!</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16</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t="e">
        <f>IF(SUMIFS('[1]2025年已发货'!$E:$E,'[1]2025年已发货'!$F:$F,C4884,'[1]2025年已发货'!$C:$C,F4884,'[1]2025年已发货'!$G:$G,I4884,'[1]2025年已发货'!$H:$H,J4884)=0,"未发货",SUMIFS('[1]2025年已发货'!$E:$E,'[1]2025年已发货'!$F:$F,C4884,'[1]2025年已发货'!$C:$C,F4884,'[1]2025年已发货'!$G:$G,I4884,'[1]2025年已发货'!$H:$H,J4884))</f>
        <v>#VALUE!</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11</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t="e">
        <f>IF(SUMIFS('[1]2025年已发货'!$E:$E,'[1]2025年已发货'!$F:$F,C4885,'[1]2025年已发货'!$C:$C,F4885,'[1]2025年已发货'!$G:$G,I4885,'[1]2025年已发货'!$H:$H,J4885)=0,"未发货",SUMIFS('[1]2025年已发货'!$E:$E,'[1]2025年已发货'!$F:$F,C4885,'[1]2025年已发货'!$C:$C,F4885,'[1]2025年已发货'!$G:$G,I4885,'[1]2025年已发货'!$H:$H,J4885))</f>
        <v>#VALUE!</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11</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t="e">
        <f>IF(SUMIFS('[1]2025年已发货'!$E:$E,'[1]2025年已发货'!$F:$F,C4886,'[1]2025年已发货'!$C:$C,F4886,'[1]2025年已发货'!$G:$G,I4886,'[1]2025年已发货'!$H:$H,J4886)=0,"未发货",SUMIFS('[1]2025年已发货'!$E:$E,'[1]2025年已发货'!$F:$F,C4886,'[1]2025年已发货'!$C:$C,F4886,'[1]2025年已发货'!$G:$G,I4886,'[1]2025年已发货'!$H:$H,J4886))</f>
        <v>#VALUE!</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t="e">
        <f>IF(SUMIFS('[1]2025年已发货'!$E:$E,'[1]2025年已发货'!$F:$F,C4887,'[1]2025年已发货'!$C:$C,F4887,'[1]2025年已发货'!$G:$G,I4887,'[1]2025年已发货'!$H:$H,J4887)=0,"未发货",SUMIFS('[1]2025年已发货'!$E:$E,'[1]2025年已发货'!$F:$F,C4887,'[1]2025年已发货'!$C:$C,F4887,'[1]2025年已发货'!$G:$G,I4887,'[1]2025年已发货'!$H:$H,J4887))</f>
        <v>#VALUE!</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11</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t="e">
        <f>IF(SUMIFS('[1]2025年已发货'!$E:$E,'[1]2025年已发货'!$F:$F,C4888,'[1]2025年已发货'!$C:$C,F4888,'[1]2025年已发货'!$G:$G,I4888,'[1]2025年已发货'!$H:$H,J4888)=0,"未发货",SUMIFS('[1]2025年已发货'!$E:$E,'[1]2025年已发货'!$F:$F,C4888,'[1]2025年已发货'!$C:$C,F4888,'[1]2025年已发货'!$G:$G,I4888,'[1]2025年已发货'!$H:$H,J4888))</f>
        <v>#VALUE!</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11</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t="e">
        <f>IF(SUMIFS('[1]2025年已发货'!$E:$E,'[1]2025年已发货'!$F:$F,C4889,'[1]2025年已发货'!$C:$C,F4889,'[1]2025年已发货'!$G:$G,I4889,'[1]2025年已发货'!$H:$H,J4889)=0,"未发货",SUMIFS('[1]2025年已发货'!$E:$E,'[1]2025年已发货'!$F:$F,C4889,'[1]2025年已发货'!$C:$C,F4889,'[1]2025年已发货'!$G:$G,I4889,'[1]2025年已发货'!$H:$H,J4889))</f>
        <v>#VALUE!</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11</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e">
        <f>IF(SUMIFS('[1]2025年已发货'!$E:$E,'[1]2025年已发货'!$F:$F,C4890,'[1]2025年已发货'!$C:$C,F4890,'[1]2025年已发货'!$G:$G,I4890,'[1]2025年已发货'!$H:$H,J4890)=0,"未发货",SUMIFS('[1]2025年已发货'!$E:$E,'[1]2025年已发货'!$F:$F,C4890,'[1]2025年已发货'!$C:$C,F4890,'[1]2025年已发货'!$G:$G,I4890,'[1]2025年已发货'!$H:$H,J4890))</f>
        <v>#VALUE!</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14</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e">
        <f>IF(SUMIFS('[1]2025年已发货'!$E:$E,'[1]2025年已发货'!$F:$F,C4891,'[1]2025年已发货'!$C:$C,F4891,'[1]2025年已发货'!$G:$G,I4891,'[1]2025年已发货'!$H:$H,J4891)=0,"未发货",SUMIFS('[1]2025年已发货'!$E:$E,'[1]2025年已发货'!$F:$F,C4891,'[1]2025年已发货'!$C:$C,F4891,'[1]2025年已发货'!$G:$G,I4891,'[1]2025年已发货'!$H:$H,J4891))</f>
        <v>#VALUE!</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14</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e">
        <f>IF(SUMIFS('[1]2025年已发货'!$E:$E,'[1]2025年已发货'!$F:$F,C4892,'[1]2025年已发货'!$C:$C,F4892,'[1]2025年已发货'!$G:$G,I4892,'[1]2025年已发货'!$H:$H,J4892)=0,"未发货",SUMIFS('[1]2025年已发货'!$E:$E,'[1]2025年已发货'!$F:$F,C4892,'[1]2025年已发货'!$C:$C,F4892,'[1]2025年已发货'!$G:$G,I4892,'[1]2025年已发货'!$H:$H,J4892))</f>
        <v>#VALUE!</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14</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e">
        <f>IF(SUMIFS('[1]2025年已发货'!$E:$E,'[1]2025年已发货'!$F:$F,C4893,'[1]2025年已发货'!$C:$C,F4893,'[1]2025年已发货'!$G:$G,I4893,'[1]2025年已发货'!$H:$H,J4893)=0,"未发货",SUMIFS('[1]2025年已发货'!$E:$E,'[1]2025年已发货'!$F:$F,C4893,'[1]2025年已发货'!$C:$C,F4893,'[1]2025年已发货'!$G:$G,I4893,'[1]2025年已发货'!$H:$H,J4893))</f>
        <v>#VALUE!</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14</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e">
        <f>IF(SUMIFS('[1]2025年已发货'!$E:$E,'[1]2025年已发货'!$F:$F,C4894,'[1]2025年已发货'!$C:$C,F4894,'[1]2025年已发货'!$G:$G,I4894,'[1]2025年已发货'!$H:$H,J4894)=0,"未发货",SUMIFS('[1]2025年已发货'!$E:$E,'[1]2025年已发货'!$F:$F,C4894,'[1]2025年已发货'!$C:$C,F4894,'[1]2025年已发货'!$G:$G,I4894,'[1]2025年已发货'!$H:$H,J4894))</f>
        <v>#VALUE!</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14</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e">
        <f>IF(SUMIFS('[1]2025年已发货'!$E:$E,'[1]2025年已发货'!$F:$F,C4895,'[1]2025年已发货'!$C:$C,F4895,'[1]2025年已发货'!$G:$G,I4895,'[1]2025年已发货'!$H:$H,J4895)=0,"未发货",SUMIFS('[1]2025年已发货'!$E:$E,'[1]2025年已发货'!$F:$F,C4895,'[1]2025年已发货'!$C:$C,F4895,'[1]2025年已发货'!$G:$G,I4895,'[1]2025年已发货'!$H:$H,J4895))</f>
        <v>#VALUE!</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14</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e">
        <f>IF(SUMIFS('[1]2025年已发货'!$E:$E,'[1]2025年已发货'!$F:$F,C4896,'[1]2025年已发货'!$C:$C,F4896,'[1]2025年已发货'!$G:$G,I4896,'[1]2025年已发货'!$H:$H,J4896)=0,"未发货",SUMIFS('[1]2025年已发货'!$E:$E,'[1]2025年已发货'!$F:$F,C4896,'[1]2025年已发货'!$C:$C,F4896,'[1]2025年已发货'!$G:$G,I4896,'[1]2025年已发货'!$H:$H,J4896))</f>
        <v>#VALUE!</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14</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e">
        <f>IF(SUMIFS('[1]2025年已发货'!$E:$E,'[1]2025年已发货'!$F:$F,C4897,'[1]2025年已发货'!$C:$C,F4897,'[1]2025年已发货'!$G:$G,I4897,'[1]2025年已发货'!$H:$H,J4897)=0,"未发货",SUMIFS('[1]2025年已发货'!$E:$E,'[1]2025年已发货'!$F:$F,C4897,'[1]2025年已发货'!$C:$C,F4897,'[1]2025年已发货'!$G:$G,I4897,'[1]2025年已发货'!$H:$H,J4897))</f>
        <v>#VALUE!</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14</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e">
        <f>IF(SUMIFS('[1]2025年已发货'!$E:$E,'[1]2025年已发货'!$F:$F,C4898,'[1]2025年已发货'!$C:$C,F4898,'[1]2025年已发货'!$G:$G,I4898,'[1]2025年已发货'!$H:$H,J4898)=0,"未发货",SUMIFS('[1]2025年已发货'!$E:$E,'[1]2025年已发货'!$F:$F,C4898,'[1]2025年已发货'!$C:$C,F4898,'[1]2025年已发货'!$G:$G,I4898,'[1]2025年已发货'!$H:$H,J4898))</f>
        <v>#VALUE!</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14</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e">
        <f>IF(SUMIFS('[1]2025年已发货'!$E:$E,'[1]2025年已发货'!$F:$F,C4899,'[1]2025年已发货'!$C:$C,F4899,'[1]2025年已发货'!$G:$G,I4899,'[1]2025年已发货'!$H:$H,J4899)=0,"未发货",SUMIFS('[1]2025年已发货'!$E:$E,'[1]2025年已发货'!$F:$F,C4899,'[1]2025年已发货'!$C:$C,F4899,'[1]2025年已发货'!$G:$G,I4899,'[1]2025年已发货'!$H:$H,J4899))</f>
        <v>#VALUE!</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14</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e">
        <f>IF(SUMIFS('[1]2025年已发货'!$E:$E,'[1]2025年已发货'!$F:$F,C4900,'[1]2025年已发货'!$C:$C,F4900,'[1]2025年已发货'!$G:$G,I4900,'[1]2025年已发货'!$H:$H,J4900)=0,"未发货",SUMIFS('[1]2025年已发货'!$E:$E,'[1]2025年已发货'!$F:$F,C4900,'[1]2025年已发货'!$C:$C,F4900,'[1]2025年已发货'!$G:$G,I4900,'[1]2025年已发货'!$H:$H,J4900))</f>
        <v>#VALUE!</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14</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e">
        <f>IF(SUMIFS('[1]2025年已发货'!$E:$E,'[1]2025年已发货'!$F:$F,C4901,'[1]2025年已发货'!$C:$C,F4901,'[1]2025年已发货'!$G:$G,I4901,'[1]2025年已发货'!$H:$H,J4901)=0,"未发货",SUMIFS('[1]2025年已发货'!$E:$E,'[1]2025年已发货'!$F:$F,C4901,'[1]2025年已发货'!$C:$C,F4901,'[1]2025年已发货'!$G:$G,I4901,'[1]2025年已发货'!$H:$H,J4901))</f>
        <v>#VALUE!</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14</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e">
        <f>IF(SUMIFS('[1]2025年已发货'!$E:$E,'[1]2025年已发货'!$F:$F,C4902,'[1]2025年已发货'!$C:$C,F4902,'[1]2025年已发货'!$G:$G,I4902,'[1]2025年已发货'!$H:$H,J4902)=0,"未发货",SUMIFS('[1]2025年已发货'!$E:$E,'[1]2025年已发货'!$F:$F,C4902,'[1]2025年已发货'!$C:$C,F4902,'[1]2025年已发货'!$G:$G,I4902,'[1]2025年已发货'!$H:$H,J4902))</f>
        <v>#VALUE!</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14</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e">
        <f>IF(SUMIFS('[1]2025年已发货'!$E:$E,'[1]2025年已发货'!$F:$F,C4903,'[1]2025年已发货'!$C:$C,F4903,'[1]2025年已发货'!$G:$G,I4903,'[1]2025年已发货'!$H:$H,J4903)=0,"未发货",SUMIFS('[1]2025年已发货'!$E:$E,'[1]2025年已发货'!$F:$F,C4903,'[1]2025年已发货'!$C:$C,F4903,'[1]2025年已发货'!$G:$G,I4903,'[1]2025年已发货'!$H:$H,J4903))</f>
        <v>#VALUE!</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14</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e">
        <f>IF(SUMIFS('[1]2025年已发货'!$E:$E,'[1]2025年已发货'!$F:$F,C4904,'[1]2025年已发货'!$C:$C,F4904,'[1]2025年已发货'!$G:$G,I4904,'[1]2025年已发货'!$H:$H,J4904)=0,"未发货",SUMIFS('[1]2025年已发货'!$E:$E,'[1]2025年已发货'!$F:$F,C4904,'[1]2025年已发货'!$C:$C,F4904,'[1]2025年已发货'!$G:$G,I4904,'[1]2025年已发货'!$H:$H,J4904))</f>
        <v>#VALUE!</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14</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e">
        <f>IF(SUMIFS('[1]2025年已发货'!$E:$E,'[1]2025年已发货'!$F:$F,C4905,'[1]2025年已发货'!$C:$C,F4905,'[1]2025年已发货'!$G:$G,I4905,'[1]2025年已发货'!$H:$H,J4905)=0,"未发货",SUMIFS('[1]2025年已发货'!$E:$E,'[1]2025年已发货'!$F:$F,C4905,'[1]2025年已发货'!$C:$C,F4905,'[1]2025年已发货'!$G:$G,I4905,'[1]2025年已发货'!$H:$H,J4905))</f>
        <v>#VALUE!</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14</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e">
        <f>IF(SUMIFS('[1]2025年已发货'!$E:$E,'[1]2025年已发货'!$F:$F,C4906,'[1]2025年已发货'!$C:$C,F4906,'[1]2025年已发货'!$G:$G,I4906,'[1]2025年已发货'!$H:$H,J4906)=0,"未发货",SUMIFS('[1]2025年已发货'!$E:$E,'[1]2025年已发货'!$F:$F,C4906,'[1]2025年已发货'!$C:$C,F4906,'[1]2025年已发货'!$G:$G,I4906,'[1]2025年已发货'!$H:$H,J4906))</f>
        <v>#VALUE!</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14</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e">
        <f>IF(SUMIFS('[1]2025年已发货'!$E:$E,'[1]2025年已发货'!$F:$F,C4907,'[1]2025年已发货'!$C:$C,F4907,'[1]2025年已发货'!$G:$G,I4907,'[1]2025年已发货'!$H:$H,J4907)=0,"未发货",SUMIFS('[1]2025年已发货'!$E:$E,'[1]2025年已发货'!$F:$F,C4907,'[1]2025年已发货'!$C:$C,F4907,'[1]2025年已发货'!$G:$G,I4907,'[1]2025年已发货'!$H:$H,J4907))</f>
        <v>#VALUE!</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14</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e">
        <f>IF(SUMIFS('[1]2025年已发货'!$E:$E,'[1]2025年已发货'!$F:$F,C4908,'[1]2025年已发货'!$C:$C,F4908,'[1]2025年已发货'!$G:$G,I4908,'[1]2025年已发货'!$H:$H,J4908)=0,"未发货",SUMIFS('[1]2025年已发货'!$E:$E,'[1]2025年已发货'!$F:$F,C4908,'[1]2025年已发货'!$C:$C,F4908,'[1]2025年已发货'!$G:$G,I4908,'[1]2025年已发货'!$H:$H,J4908))</f>
        <v>#VALUE!</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11</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e">
        <f>IF(SUMIFS('[1]2025年已发货'!$E:$E,'[1]2025年已发货'!$F:$F,C4909,'[1]2025年已发货'!$C:$C,F4909,'[1]2025年已发货'!$G:$G,I4909,'[1]2025年已发货'!$H:$H,J4909)=0,"未发货",SUMIFS('[1]2025年已发货'!$E:$E,'[1]2025年已发货'!$F:$F,C4909,'[1]2025年已发货'!$C:$C,F4909,'[1]2025年已发货'!$G:$G,I4909,'[1]2025年已发货'!$H:$H,J4909))</f>
        <v>#VALUE!</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11</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e">
        <f>IF(SUMIFS('[1]2025年已发货'!$E:$E,'[1]2025年已发货'!$F:$F,C4910,'[1]2025年已发货'!$C:$C,F4910,'[1]2025年已发货'!$G:$G,I4910,'[1]2025年已发货'!$H:$H,J4910)=0,"未发货",SUMIFS('[1]2025年已发货'!$E:$E,'[1]2025年已发货'!$F:$F,C4910,'[1]2025年已发货'!$C:$C,F4910,'[1]2025年已发货'!$G:$G,I4910,'[1]2025年已发货'!$H:$H,J4910))</f>
        <v>#VALUE!</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11</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e">
        <f>IF(SUMIFS('[1]2025年已发货'!$E:$E,'[1]2025年已发货'!$F:$F,C4911,'[1]2025年已发货'!$C:$C,F4911,'[1]2025年已发货'!$G:$G,I4911,'[1]2025年已发货'!$H:$H,J4911)=0,"未发货",SUMIFS('[1]2025年已发货'!$E:$E,'[1]2025年已发货'!$F:$F,C4911,'[1]2025年已发货'!$C:$C,F4911,'[1]2025年已发货'!$G:$G,I4911,'[1]2025年已发货'!$H:$H,J4911))</f>
        <v>#VALUE!</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11</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e">
        <f>IF(SUMIFS('[1]2025年已发货'!$E:$E,'[1]2025年已发货'!$F:$F,C4912,'[1]2025年已发货'!$C:$C,F4912,'[1]2025年已发货'!$G:$G,I4912,'[1]2025年已发货'!$H:$H,J4912)=0,"未发货",SUMIFS('[1]2025年已发货'!$E:$E,'[1]2025年已发货'!$F:$F,C4912,'[1]2025年已发货'!$C:$C,F4912,'[1]2025年已发货'!$G:$G,I4912,'[1]2025年已发货'!$H:$H,J4912))</f>
        <v>#VALUE!</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11</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e">
        <f>IF(SUMIFS('[1]2025年已发货'!$E:$E,'[1]2025年已发货'!$F:$F,C4913,'[1]2025年已发货'!$C:$C,F4913,'[1]2025年已发货'!$G:$G,I4913,'[1]2025年已发货'!$H:$H,J4913)=0,"未发货",SUMIFS('[1]2025年已发货'!$E:$E,'[1]2025年已发货'!$F:$F,C4913,'[1]2025年已发货'!$C:$C,F4913,'[1]2025年已发货'!$G:$G,I4913,'[1]2025年已发货'!$H:$H,J4913))</f>
        <v>#VALUE!</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11</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e">
        <f>IF(SUMIFS('[1]2025年已发货'!$E:$E,'[1]2025年已发货'!$F:$F,C4914,'[1]2025年已发货'!$C:$C,F4914,'[1]2025年已发货'!$G:$G,I4914,'[1]2025年已发货'!$H:$H,J4914)=0,"未发货",SUMIFS('[1]2025年已发货'!$E:$E,'[1]2025年已发货'!$F:$F,C4914,'[1]2025年已发货'!$C:$C,F4914,'[1]2025年已发货'!$G:$G,I4914,'[1]2025年已发货'!$H:$H,J4914))</f>
        <v>#VALUE!</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11</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e">
        <f>IF(SUMIFS('[1]2025年已发货'!$E:$E,'[1]2025年已发货'!$F:$F,C4915,'[1]2025年已发货'!$C:$C,F4915,'[1]2025年已发货'!$G:$G,I4915,'[1]2025年已发货'!$H:$H,J4915)=0,"未发货",SUMIFS('[1]2025年已发货'!$E:$E,'[1]2025年已发货'!$F:$F,C4915,'[1]2025年已发货'!$C:$C,F4915,'[1]2025年已发货'!$G:$G,I4915,'[1]2025年已发货'!$H:$H,J4915))</f>
        <v>#VALUE!</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11</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e">
        <f>IF(SUMIFS('[1]2025年已发货'!$E:$E,'[1]2025年已发货'!$F:$F,C4916,'[1]2025年已发货'!$C:$C,F4916,'[1]2025年已发货'!$G:$G,I4916,'[1]2025年已发货'!$H:$H,J4916)=0,"未发货",SUMIFS('[1]2025年已发货'!$E:$E,'[1]2025年已发货'!$F:$F,C4916,'[1]2025年已发货'!$C:$C,F4916,'[1]2025年已发货'!$G:$G,I4916,'[1]2025年已发货'!$H:$H,J4916))</f>
        <v>#VALUE!</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11</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t="e">
        <f>IF(SUMIFS('[1]2025年已发货'!$E:$E,'[1]2025年已发货'!$F:$F,C4917,'[1]2025年已发货'!$C:$C,F4917,'[1]2025年已发货'!$G:$G,I4917,'[1]2025年已发货'!$H:$H,J4917)=0,"未发货",SUMIFS('[1]2025年已发货'!$E:$E,'[1]2025年已发货'!$F:$F,C4917,'[1]2025年已发货'!$C:$C,F4917,'[1]2025年已发货'!$G:$G,I4917,'[1]2025年已发货'!$H:$H,J4917))</f>
        <v>#VALUE!</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11</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t="e">
        <f>IF(SUMIFS('[1]2025年已发货'!$E:$E,'[1]2025年已发货'!$F:$F,C4918,'[1]2025年已发货'!$C:$C,F4918,'[1]2025年已发货'!$G:$G,I4918,'[1]2025年已发货'!$H:$H,J4918)=0,"未发货",SUMIFS('[1]2025年已发货'!$E:$E,'[1]2025年已发货'!$F:$F,C4918,'[1]2025年已发货'!$C:$C,F4918,'[1]2025年已发货'!$G:$G,I4918,'[1]2025年已发货'!$H:$H,J4918))</f>
        <v>#VALUE!</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11</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t="e">
        <f>IF(SUMIFS('[1]2025年已发货'!$E:$E,'[1]2025年已发货'!$F:$F,C4919,'[1]2025年已发货'!$C:$C,F4919,'[1]2025年已发货'!$G:$G,I4919,'[1]2025年已发货'!$H:$H,J4919)=0,"未发货",SUMIFS('[1]2025年已发货'!$E:$E,'[1]2025年已发货'!$F:$F,C4919,'[1]2025年已发货'!$C:$C,F4919,'[1]2025年已发货'!$G:$G,I4919,'[1]2025年已发货'!$H:$H,J4919))</f>
        <v>#VALUE!</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11</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t="e">
        <f>IF(SUMIFS('[1]2025年已发货'!$E:$E,'[1]2025年已发货'!$F:$F,C4920,'[1]2025年已发货'!$C:$C,F4920,'[1]2025年已发货'!$G:$G,I4920,'[1]2025年已发货'!$H:$H,J4920)=0,"未发货",SUMIFS('[1]2025年已发货'!$E:$E,'[1]2025年已发货'!$F:$F,C4920,'[1]2025年已发货'!$C:$C,F4920,'[1]2025年已发货'!$G:$G,I4920,'[1]2025年已发货'!$H:$H,J4920))</f>
        <v>#VALUE!</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11</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t="e">
        <f>IF(SUMIFS('[1]2025年已发货'!$E:$E,'[1]2025年已发货'!$F:$F,C4921,'[1]2025年已发货'!$C:$C,F4921,'[1]2025年已发货'!$G:$G,I4921,'[1]2025年已发货'!$H:$H,J4921)=0,"未发货",SUMIFS('[1]2025年已发货'!$E:$E,'[1]2025年已发货'!$F:$F,C4921,'[1]2025年已发货'!$C:$C,F4921,'[1]2025年已发货'!$G:$G,I4921,'[1]2025年已发货'!$H:$H,J4921))</f>
        <v>#VALUE!</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11</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e">
        <f>IF(SUMIFS('[1]2025年已发货'!$E:$E,'[1]2025年已发货'!$F:$F,C4922,'[1]2025年已发货'!$C:$C,F4922,'[1]2025年已发货'!$G:$G,I4922,'[1]2025年已发货'!$H:$H,J4922)=0,"未发货",SUMIFS('[1]2025年已发货'!$E:$E,'[1]2025年已发货'!$F:$F,C4922,'[1]2025年已发货'!$C:$C,F4922,'[1]2025年已发货'!$G:$G,I4922,'[1]2025年已发货'!$H:$H,J4922))</f>
        <v>#VALUE!</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11</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t="e">
        <f>IF(SUMIFS('[1]2025年已发货'!$E:$E,'[1]2025年已发货'!$F:$F,C4923,'[1]2025年已发货'!$C:$C,F4923,'[1]2025年已发货'!$G:$G,I4923,'[1]2025年已发货'!$H:$H,J4923)=0,"未发货",SUMIFS('[1]2025年已发货'!$E:$E,'[1]2025年已发货'!$F:$F,C4923,'[1]2025年已发货'!$C:$C,F4923,'[1]2025年已发货'!$G:$G,I4923,'[1]2025年已发货'!$H:$H,J4923))</f>
        <v>#VALUE!</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11</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e">
        <f>IF(SUMIFS('[1]2025年已发货'!$E:$E,'[1]2025年已发货'!$F:$F,C4924,'[1]2025年已发货'!$C:$C,F4924,'[1]2025年已发货'!$G:$G,I4924,'[1]2025年已发货'!$H:$H,J4924)=0,"未发货",SUMIFS('[1]2025年已发货'!$E:$E,'[1]2025年已发货'!$F:$F,C4924,'[1]2025年已发货'!$C:$C,F4924,'[1]2025年已发货'!$G:$G,I4924,'[1]2025年已发货'!$H:$H,J4924))</f>
        <v>#VALUE!</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11</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t="e">
        <f>IF(SUMIFS('[1]2025年已发货'!$E:$E,'[1]2025年已发货'!$F:$F,C4925,'[1]2025年已发货'!$C:$C,F4925,'[1]2025年已发货'!$G:$G,I4925,'[1]2025年已发货'!$H:$H,J4925)=0,"未发货",SUMIFS('[1]2025年已发货'!$E:$E,'[1]2025年已发货'!$F:$F,C4925,'[1]2025年已发货'!$C:$C,F4925,'[1]2025年已发货'!$G:$G,I4925,'[1]2025年已发货'!$H:$H,J4925))</f>
        <v>#VALUE!</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11</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t="e">
        <f>IF(SUMIFS('[1]2025年已发货'!$E:$E,'[1]2025年已发货'!$F:$F,C4926,'[1]2025年已发货'!$C:$C,F4926,'[1]2025年已发货'!$G:$G,I4926,'[1]2025年已发货'!$H:$H,J4926)=0,"未发货",SUMIFS('[1]2025年已发货'!$E:$E,'[1]2025年已发货'!$F:$F,C4926,'[1]2025年已发货'!$C:$C,F4926,'[1]2025年已发货'!$G:$G,I4926,'[1]2025年已发货'!$H:$H,J4926))</f>
        <v>#VALUE!</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11</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t="e">
        <f>IF(SUMIFS('[1]2025年已发货'!$E:$E,'[1]2025年已发货'!$F:$F,C4927,'[1]2025年已发货'!$C:$C,F4927,'[1]2025年已发货'!$G:$G,I4927,'[1]2025年已发货'!$H:$H,J4927)=0,"未发货",SUMIFS('[1]2025年已发货'!$E:$E,'[1]2025年已发货'!$F:$F,C4927,'[1]2025年已发货'!$C:$C,F4927,'[1]2025年已发货'!$G:$G,I4927,'[1]2025年已发货'!$H:$H,J4927))</f>
        <v>#VALUE!</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11</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t="e">
        <f>IF(SUMIFS('[1]2025年已发货'!$E:$E,'[1]2025年已发货'!$F:$F,C4928,'[1]2025年已发货'!$C:$C,F4928,'[1]2025年已发货'!$G:$G,I4928,'[1]2025年已发货'!$H:$H,J4928)=0,"未发货",SUMIFS('[1]2025年已发货'!$E:$E,'[1]2025年已发货'!$F:$F,C4928,'[1]2025年已发货'!$C:$C,F4928,'[1]2025年已发货'!$G:$G,I4928,'[1]2025年已发货'!$H:$H,J4928))</f>
        <v>#VALUE!</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11</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t="e">
        <f>IF(SUMIFS('[1]2025年已发货'!$E:$E,'[1]2025年已发货'!$F:$F,C4929,'[1]2025年已发货'!$C:$C,F4929,'[1]2025年已发货'!$G:$G,I4929,'[1]2025年已发货'!$H:$H,J4929)=0,"未发货",SUMIFS('[1]2025年已发货'!$E:$E,'[1]2025年已发货'!$F:$F,C4929,'[1]2025年已发货'!$C:$C,F4929,'[1]2025年已发货'!$G:$G,I4929,'[1]2025年已发货'!$H:$H,J4929))</f>
        <v>#VALUE!</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11</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t="e">
        <f>IF(SUMIFS('[1]2025年已发货'!$E:$E,'[1]2025年已发货'!$F:$F,C4930,'[1]2025年已发货'!$C:$C,F4930,'[1]2025年已发货'!$G:$G,I4930,'[1]2025年已发货'!$H:$H,J4930)=0,"未发货",SUMIFS('[1]2025年已发货'!$E:$E,'[1]2025年已发货'!$F:$F,C4930,'[1]2025年已发货'!$C:$C,F4930,'[1]2025年已发货'!$G:$G,I4930,'[1]2025年已发货'!$H:$H,J4930))</f>
        <v>#VALUE!</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11</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t="e">
        <f>IF(SUMIFS('[1]2025年已发货'!$E:$E,'[1]2025年已发货'!$F:$F,C4931,'[1]2025年已发货'!$C:$C,F4931,'[1]2025年已发货'!$G:$G,I4931,'[1]2025年已发货'!$H:$H,J4931)=0,"未发货",SUMIFS('[1]2025年已发货'!$E:$E,'[1]2025年已发货'!$F:$F,C4931,'[1]2025年已发货'!$C:$C,F4931,'[1]2025年已发货'!$G:$G,I4931,'[1]2025年已发货'!$H:$H,J4931))</f>
        <v>#VALUE!</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11</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t="e">
        <f>IF(SUMIFS('[1]2025年已发货'!$E:$E,'[1]2025年已发货'!$F:$F,C4932,'[1]2025年已发货'!$C:$C,F4932,'[1]2025年已发货'!$G:$G,I4932,'[1]2025年已发货'!$H:$H,J4932)=0,"未发货",SUMIFS('[1]2025年已发货'!$E:$E,'[1]2025年已发货'!$F:$F,C4932,'[1]2025年已发货'!$C:$C,F4932,'[1]2025年已发货'!$G:$G,I4932,'[1]2025年已发货'!$H:$H,J4932))</f>
        <v>#VALUE!</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11</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t="e">
        <f>IF(SUMIFS('[1]2025年已发货'!$E:$E,'[1]2025年已发货'!$F:$F,C4933,'[1]2025年已发货'!$C:$C,F4933,'[1]2025年已发货'!$G:$G,I4933,'[1]2025年已发货'!$H:$H,J4933)=0,"未发货",SUMIFS('[1]2025年已发货'!$E:$E,'[1]2025年已发货'!$F:$F,C4933,'[1]2025年已发货'!$C:$C,F4933,'[1]2025年已发货'!$G:$G,I4933,'[1]2025年已发货'!$H:$H,J4933))</f>
        <v>#VALUE!</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11</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t="e">
        <f>IF(SUMIFS('[1]2025年已发货'!$E:$E,'[1]2025年已发货'!$F:$F,C4934,'[1]2025年已发货'!$C:$C,F4934,'[1]2025年已发货'!$G:$G,I4934,'[1]2025年已发货'!$H:$H,J4934)=0,"未发货",SUMIFS('[1]2025年已发货'!$E:$E,'[1]2025年已发货'!$F:$F,C4934,'[1]2025年已发货'!$C:$C,F4934,'[1]2025年已发货'!$G:$G,I4934,'[1]2025年已发货'!$H:$H,J4934))</f>
        <v>#VALUE!</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11</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t="e">
        <f>IF(SUMIFS('[1]2025年已发货'!$E:$E,'[1]2025年已发货'!$F:$F,C4935,'[1]2025年已发货'!$C:$C,F4935,'[1]2025年已发货'!$G:$G,I4935,'[1]2025年已发货'!$H:$H,J4935)=0,"未发货",SUMIFS('[1]2025年已发货'!$E:$E,'[1]2025年已发货'!$F:$F,C4935,'[1]2025年已发货'!$C:$C,F4935,'[1]2025年已发货'!$G:$G,I4935,'[1]2025年已发货'!$H:$H,J4935))</f>
        <v>#VALUE!</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11</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t="e">
        <f>IF(SUMIFS('[1]2025年已发货'!$E:$E,'[1]2025年已发货'!$F:$F,C4936,'[1]2025年已发货'!$C:$C,F4936,'[1]2025年已发货'!$G:$G,I4936,'[1]2025年已发货'!$H:$H,J4936)=0,"未发货",SUMIFS('[1]2025年已发货'!$E:$E,'[1]2025年已发货'!$F:$F,C4936,'[1]2025年已发货'!$C:$C,F4936,'[1]2025年已发货'!$G:$G,I4936,'[1]2025年已发货'!$H:$H,J4936))</f>
        <v>#VALUE!</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11</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e">
        <f>IF(SUMIFS('[1]2025年已发货'!$E:$E,'[1]2025年已发货'!$F:$F,C4937,'[1]2025年已发货'!$C:$C,F4937,'[1]2025年已发货'!$G:$G,I4937,'[1]2025年已发货'!$H:$H,J4937)=0,"未发货",SUMIFS('[1]2025年已发货'!$E:$E,'[1]2025年已发货'!$F:$F,C4937,'[1]2025年已发货'!$C:$C,F4937,'[1]2025年已发货'!$G:$G,I4937,'[1]2025年已发货'!$H:$H,J4937))</f>
        <v>#VALUE!</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11</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e">
        <f>IF(SUMIFS('[1]2025年已发货'!$E:$E,'[1]2025年已发货'!$F:$F,C4938,'[1]2025年已发货'!$C:$C,F4938,'[1]2025年已发货'!$G:$G,I4938,'[1]2025年已发货'!$H:$H,J4938)=0,"未发货",SUMIFS('[1]2025年已发货'!$E:$E,'[1]2025年已发货'!$F:$F,C4938,'[1]2025年已发货'!$C:$C,F4938,'[1]2025年已发货'!$G:$G,I4938,'[1]2025年已发货'!$H:$H,J4938))</f>
        <v>#VALUE!</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16</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e">
        <f>IF(SUMIFS('[1]2025年已发货'!$E:$E,'[1]2025年已发货'!$F:$F,C4939,'[1]2025年已发货'!$C:$C,F4939,'[1]2025年已发货'!$G:$G,I4939,'[1]2025年已发货'!$H:$H,J4939)=0,"未发货",SUMIFS('[1]2025年已发货'!$E:$E,'[1]2025年已发货'!$F:$F,C4939,'[1]2025年已发货'!$C:$C,F4939,'[1]2025年已发货'!$G:$G,I4939,'[1]2025年已发货'!$H:$H,J4939))</f>
        <v>#VALUE!</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16</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e">
        <f>IF(SUMIFS('[1]2025年已发货'!$E:$E,'[1]2025年已发货'!$F:$F,C4940,'[1]2025年已发货'!$C:$C,F4940,'[1]2025年已发货'!$G:$G,I4940,'[1]2025年已发货'!$H:$H,J4940)=0,"未发货",SUMIFS('[1]2025年已发货'!$E:$E,'[1]2025年已发货'!$F:$F,C4940,'[1]2025年已发货'!$C:$C,F4940,'[1]2025年已发货'!$G:$G,I4940,'[1]2025年已发货'!$H:$H,J4940))</f>
        <v>#VALUE!</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14</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e">
        <f>IF(SUMIFS('[1]2025年已发货'!$E:$E,'[1]2025年已发货'!$F:$F,C4941,'[1]2025年已发货'!$C:$C,F4941,'[1]2025年已发货'!$G:$G,I4941,'[1]2025年已发货'!$H:$H,J4941)=0,"未发货",SUMIFS('[1]2025年已发货'!$E:$E,'[1]2025年已发货'!$F:$F,C4941,'[1]2025年已发货'!$C:$C,F4941,'[1]2025年已发货'!$G:$G,I4941,'[1]2025年已发货'!$H:$H,J4941))</f>
        <v>#VALUE!</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14</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e">
        <f>IF(SUMIFS('[1]2025年已发货'!$E:$E,'[1]2025年已发货'!$F:$F,C4942,'[1]2025年已发货'!$C:$C,F4942,'[1]2025年已发货'!$G:$G,I4942,'[1]2025年已发货'!$H:$H,J4942)=0,"未发货",SUMIFS('[1]2025年已发货'!$E:$E,'[1]2025年已发货'!$F:$F,C4942,'[1]2025年已发货'!$C:$C,F4942,'[1]2025年已发货'!$G:$G,I4942,'[1]2025年已发货'!$H:$H,J4942))</f>
        <v>#VALUE!</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14</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e">
        <f>IF(SUMIFS('[1]2025年已发货'!$E:$E,'[1]2025年已发货'!$F:$F,C4943,'[1]2025年已发货'!$C:$C,F4943,'[1]2025年已发货'!$G:$G,I4943,'[1]2025年已发货'!$H:$H,J4943)=0,"未发货",SUMIFS('[1]2025年已发货'!$E:$E,'[1]2025年已发货'!$F:$F,C4943,'[1]2025年已发货'!$C:$C,F4943,'[1]2025年已发货'!$G:$G,I4943,'[1]2025年已发货'!$H:$H,J4943))</f>
        <v>#VALUE!</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14</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e">
        <f>IF(SUMIFS('[1]2025年已发货'!$E:$E,'[1]2025年已发货'!$F:$F,C4944,'[1]2025年已发货'!$C:$C,F4944,'[1]2025年已发货'!$G:$G,I4944,'[1]2025年已发货'!$H:$H,J4944)=0,"未发货",SUMIFS('[1]2025年已发货'!$E:$E,'[1]2025年已发货'!$F:$F,C4944,'[1]2025年已发货'!$C:$C,F4944,'[1]2025年已发货'!$G:$G,I4944,'[1]2025年已发货'!$H:$H,J4944))</f>
        <v>#VALUE!</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14</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e">
        <f>IF(SUMIFS('[1]2025年已发货'!$E:$E,'[1]2025年已发货'!$F:$F,C4945,'[1]2025年已发货'!$C:$C,F4945,'[1]2025年已发货'!$G:$G,I4945,'[1]2025年已发货'!$H:$H,J4945)=0,"未发货",SUMIFS('[1]2025年已发货'!$E:$E,'[1]2025年已发货'!$F:$F,C4945,'[1]2025年已发货'!$C:$C,F4945,'[1]2025年已发货'!$G:$G,I4945,'[1]2025年已发货'!$H:$H,J4945))</f>
        <v>#VALUE!</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14</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e">
        <f>IF(SUMIFS('[1]2025年已发货'!$E:$E,'[1]2025年已发货'!$F:$F,C4946,'[1]2025年已发货'!$C:$C,F4946,'[1]2025年已发货'!$G:$G,I4946,'[1]2025年已发货'!$H:$H,J4946)=0,"未发货",SUMIFS('[1]2025年已发货'!$E:$E,'[1]2025年已发货'!$F:$F,C4946,'[1]2025年已发货'!$C:$C,F4946,'[1]2025年已发货'!$G:$G,I4946,'[1]2025年已发货'!$H:$H,J4946))</f>
        <v>#VALUE!</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14</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e">
        <f>IF(SUMIFS('[1]2025年已发货'!$E:$E,'[1]2025年已发货'!$F:$F,C4947,'[1]2025年已发货'!$C:$C,F4947,'[1]2025年已发货'!$G:$G,I4947,'[1]2025年已发货'!$H:$H,J4947)=0,"未发货",SUMIFS('[1]2025年已发货'!$E:$E,'[1]2025年已发货'!$F:$F,C4947,'[1]2025年已发货'!$C:$C,F4947,'[1]2025年已发货'!$G:$G,I4947,'[1]2025年已发货'!$H:$H,J4947))</f>
        <v>#VALUE!</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14</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e">
        <f>IF(SUMIFS('[1]2025年已发货'!$E:$E,'[1]2025年已发货'!$F:$F,C4948,'[1]2025年已发货'!$C:$C,F4948,'[1]2025年已发货'!$G:$G,I4948,'[1]2025年已发货'!$H:$H,J4948)=0,"未发货",SUMIFS('[1]2025年已发货'!$E:$E,'[1]2025年已发货'!$F:$F,C4948,'[1]2025年已发货'!$C:$C,F4948,'[1]2025年已发货'!$G:$G,I4948,'[1]2025年已发货'!$H:$H,J4948))</f>
        <v>#VALUE!</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14</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e">
        <f>IF(SUMIFS('[1]2025年已发货'!$E:$E,'[1]2025年已发货'!$F:$F,C4949,'[1]2025年已发货'!$C:$C,F4949,'[1]2025年已发货'!$G:$G,I4949,'[1]2025年已发货'!$H:$H,J4949)=0,"未发货",SUMIFS('[1]2025年已发货'!$E:$E,'[1]2025年已发货'!$F:$F,C4949,'[1]2025年已发货'!$C:$C,F4949,'[1]2025年已发货'!$G:$G,I4949,'[1]2025年已发货'!$H:$H,J4949))</f>
        <v>#VALUE!</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14</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e">
        <f>IF(SUMIFS('[1]2025年已发货'!$E:$E,'[1]2025年已发货'!$F:$F,C4950,'[1]2025年已发货'!$C:$C,F4950,'[1]2025年已发货'!$G:$G,I4950,'[1]2025年已发货'!$H:$H,J4950)=0,"未发货",SUMIFS('[1]2025年已发货'!$E:$E,'[1]2025年已发货'!$F:$F,C4950,'[1]2025年已发货'!$C:$C,F4950,'[1]2025年已发货'!$G:$G,I4950,'[1]2025年已发货'!$H:$H,J4950))</f>
        <v>#VALUE!</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14</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e">
        <f>IF(SUMIFS('[1]2025年已发货'!$E:$E,'[1]2025年已发货'!$F:$F,C4951,'[1]2025年已发货'!$C:$C,F4951,'[1]2025年已发货'!$G:$G,I4951,'[1]2025年已发货'!$H:$H,J4951)=0,"未发货",SUMIFS('[1]2025年已发货'!$E:$E,'[1]2025年已发货'!$F:$F,C4951,'[1]2025年已发货'!$C:$C,F4951,'[1]2025年已发货'!$G:$G,I4951,'[1]2025年已发货'!$H:$H,J4951))</f>
        <v>#VALUE!</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14</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e">
        <f>IF(SUMIFS('[1]2025年已发货'!$E:$E,'[1]2025年已发货'!$F:$F,C4952,'[1]2025年已发货'!$C:$C,F4952,'[1]2025年已发货'!$G:$G,I4952,'[1]2025年已发货'!$H:$H,J4952)=0,"未发货",SUMIFS('[1]2025年已发货'!$E:$E,'[1]2025年已发货'!$F:$F,C4952,'[1]2025年已发货'!$C:$C,F4952,'[1]2025年已发货'!$G:$G,I4952,'[1]2025年已发货'!$H:$H,J4952))</f>
        <v>#VALUE!</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14</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e">
        <f>IF(SUMIFS('[1]2025年已发货'!$E:$E,'[1]2025年已发货'!$F:$F,C4953,'[1]2025年已发货'!$C:$C,F4953,'[1]2025年已发货'!$G:$G,I4953,'[1]2025年已发货'!$H:$H,J4953)=0,"未发货",SUMIFS('[1]2025年已发货'!$E:$E,'[1]2025年已发货'!$F:$F,C4953,'[1]2025年已发货'!$C:$C,F4953,'[1]2025年已发货'!$G:$G,I4953,'[1]2025年已发货'!$H:$H,J4953))</f>
        <v>#VALUE!</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14</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e">
        <f>IF(SUMIFS('[1]2025年已发货'!$E:$E,'[1]2025年已发货'!$F:$F,C4954,'[1]2025年已发货'!$C:$C,F4954,'[1]2025年已发货'!$G:$G,I4954,'[1]2025年已发货'!$H:$H,J4954)=0,"未发货",SUMIFS('[1]2025年已发货'!$E:$E,'[1]2025年已发货'!$F:$F,C4954,'[1]2025年已发货'!$C:$C,F4954,'[1]2025年已发货'!$G:$G,I4954,'[1]2025年已发货'!$H:$H,J4954))</f>
        <v>#VALUE!</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14</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e">
        <f>IF(SUMIFS('[1]2025年已发货'!$E:$E,'[1]2025年已发货'!$F:$F,C4955,'[1]2025年已发货'!$C:$C,F4955,'[1]2025年已发货'!$G:$G,I4955,'[1]2025年已发货'!$H:$H,J4955)=0,"未发货",SUMIFS('[1]2025年已发货'!$E:$E,'[1]2025年已发货'!$F:$F,C4955,'[1]2025年已发货'!$C:$C,F4955,'[1]2025年已发货'!$G:$G,I4955,'[1]2025年已发货'!$H:$H,J4955))</f>
        <v>#VALUE!</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14</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e">
        <f>IF(SUMIFS('[1]2025年已发货'!$E:$E,'[1]2025年已发货'!$F:$F,C4956,'[1]2025年已发货'!$C:$C,F4956,'[1]2025年已发货'!$G:$G,I4956,'[1]2025年已发货'!$H:$H,J4956)=0,"未发货",SUMIFS('[1]2025年已发货'!$E:$E,'[1]2025年已发货'!$F:$F,C4956,'[1]2025年已发货'!$C:$C,F4956,'[1]2025年已发货'!$G:$G,I4956,'[1]2025年已发货'!$H:$H,J4956))</f>
        <v>#VALUE!</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14</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e">
        <f>IF(SUMIFS('[1]2025年已发货'!$E:$E,'[1]2025年已发货'!$F:$F,C4957,'[1]2025年已发货'!$C:$C,F4957,'[1]2025年已发货'!$G:$G,I4957,'[1]2025年已发货'!$H:$H,J4957)=0,"未发货",SUMIFS('[1]2025年已发货'!$E:$E,'[1]2025年已发货'!$F:$F,C4957,'[1]2025年已发货'!$C:$C,F4957,'[1]2025年已发货'!$G:$G,I4957,'[1]2025年已发货'!$H:$H,J4957))</f>
        <v>#VALUE!</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14</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e">
        <f>IF(SUMIFS('[1]2025年已发货'!$E:$E,'[1]2025年已发货'!$F:$F,C4958,'[1]2025年已发货'!$C:$C,F4958,'[1]2025年已发货'!$G:$G,I4958,'[1]2025年已发货'!$H:$H,J4958)=0,"未发货",SUMIFS('[1]2025年已发货'!$E:$E,'[1]2025年已发货'!$F:$F,C4958,'[1]2025年已发货'!$C:$C,F4958,'[1]2025年已发货'!$G:$G,I4958,'[1]2025年已发货'!$H:$H,J4958))</f>
        <v>#VALUE!</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11</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t="e">
        <f>IF(SUMIFS('[1]2025年已发货'!$E:$E,'[1]2025年已发货'!$F:$F,C4959,'[1]2025年已发货'!$C:$C,F4959,'[1]2025年已发货'!$G:$G,I4959,'[1]2025年已发货'!$H:$H,J4959)=0,"未发货",SUMIFS('[1]2025年已发货'!$E:$E,'[1]2025年已发货'!$F:$F,C4959,'[1]2025年已发货'!$C:$C,F4959,'[1]2025年已发货'!$G:$G,I4959,'[1]2025年已发货'!$H:$H,J4959))</f>
        <v>#VALUE!</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11</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t="e">
        <f>IF(SUMIFS('[1]2025年已发货'!$E:$E,'[1]2025年已发货'!$F:$F,C4960,'[1]2025年已发货'!$C:$C,F4960,'[1]2025年已发货'!$G:$G,I4960,'[1]2025年已发货'!$H:$H,J4960)=0,"未发货",SUMIFS('[1]2025年已发货'!$E:$E,'[1]2025年已发货'!$F:$F,C4960,'[1]2025年已发货'!$C:$C,F4960,'[1]2025年已发货'!$G:$G,I4960,'[1]2025年已发货'!$H:$H,J4960))</f>
        <v>#VALUE!</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11</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t="e">
        <f>IF(SUMIFS('[1]2025年已发货'!$E:$E,'[1]2025年已发货'!$F:$F,C4961,'[1]2025年已发货'!$C:$C,F4961,'[1]2025年已发货'!$G:$G,I4961,'[1]2025年已发货'!$H:$H,J4961)=0,"未发货",SUMIFS('[1]2025年已发货'!$E:$E,'[1]2025年已发货'!$F:$F,C4961,'[1]2025年已发货'!$C:$C,F4961,'[1]2025年已发货'!$G:$G,I4961,'[1]2025年已发货'!$H:$H,J4961))</f>
        <v>#VALUE!</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11</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t="e">
        <f>IF(SUMIFS('[1]2025年已发货'!$E:$E,'[1]2025年已发货'!$F:$F,C4962,'[1]2025年已发货'!$C:$C,F4962,'[1]2025年已发货'!$G:$G,I4962,'[1]2025年已发货'!$H:$H,J4962)=0,"未发货",SUMIFS('[1]2025年已发货'!$E:$E,'[1]2025年已发货'!$F:$F,C4962,'[1]2025年已发货'!$C:$C,F4962,'[1]2025年已发货'!$G:$G,I4962,'[1]2025年已发货'!$H:$H,J4962))</f>
        <v>#VALUE!</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11</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t="e">
        <f>IF(SUMIFS('[1]2025年已发货'!$E:$E,'[1]2025年已发货'!$F:$F,C4963,'[1]2025年已发货'!$C:$C,F4963,'[1]2025年已发货'!$G:$G,I4963,'[1]2025年已发货'!$H:$H,J4963)=0,"未发货",SUMIFS('[1]2025年已发货'!$E:$E,'[1]2025年已发货'!$F:$F,C4963,'[1]2025年已发货'!$C:$C,F4963,'[1]2025年已发货'!$G:$G,I4963,'[1]2025年已发货'!$H:$H,J4963))</f>
        <v>#VALUE!</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11</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t="e">
        <f>IF(SUMIFS('[1]2025年已发货'!$E:$E,'[1]2025年已发货'!$F:$F,C4964,'[1]2025年已发货'!$C:$C,F4964,'[1]2025年已发货'!$G:$G,I4964,'[1]2025年已发货'!$H:$H,J4964)=0,"未发货",SUMIFS('[1]2025年已发货'!$E:$E,'[1]2025年已发货'!$F:$F,C4964,'[1]2025年已发货'!$C:$C,F4964,'[1]2025年已发货'!$G:$G,I4964,'[1]2025年已发货'!$H:$H,J4964))</f>
        <v>#VALUE!</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11</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t="e">
        <f>IF(SUMIFS('[1]2025年已发货'!$E:$E,'[1]2025年已发货'!$F:$F,C4965,'[1]2025年已发货'!$C:$C,F4965,'[1]2025年已发货'!$G:$G,I4965,'[1]2025年已发货'!$H:$H,J4965)=0,"未发货",SUMIFS('[1]2025年已发货'!$E:$E,'[1]2025年已发货'!$F:$F,C4965,'[1]2025年已发货'!$C:$C,F4965,'[1]2025年已发货'!$G:$G,I4965,'[1]2025年已发货'!$H:$H,J4965))</f>
        <v>#VALUE!</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11</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t="e">
        <f>IF(SUMIFS('[1]2025年已发货'!$E:$E,'[1]2025年已发货'!$F:$F,C4966,'[1]2025年已发货'!$C:$C,F4966,'[1]2025年已发货'!$G:$G,I4966,'[1]2025年已发货'!$H:$H,J4966)=0,"未发货",SUMIFS('[1]2025年已发货'!$E:$E,'[1]2025年已发货'!$F:$F,C4966,'[1]2025年已发货'!$C:$C,F4966,'[1]2025年已发货'!$G:$G,I4966,'[1]2025年已发货'!$H:$H,J4966))</f>
        <v>#VALUE!</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11</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t="e">
        <f>IF(SUMIFS('[1]2025年已发货'!$E:$E,'[1]2025年已发货'!$F:$F,C4967,'[1]2025年已发货'!$C:$C,F4967,'[1]2025年已发货'!$G:$G,I4967,'[1]2025年已发货'!$H:$H,J4967)=0,"未发货",SUMIFS('[1]2025年已发货'!$E:$E,'[1]2025年已发货'!$F:$F,C4967,'[1]2025年已发货'!$C:$C,F4967,'[1]2025年已发货'!$G:$G,I4967,'[1]2025年已发货'!$H:$H,J4967))</f>
        <v>#VALUE!</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10</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t="e">
        <f>IF(SUMIFS('[1]2025年已发货'!$E:$E,'[1]2025年已发货'!$F:$F,C4968,'[1]2025年已发货'!$C:$C,F4968,'[1]2025年已发货'!$G:$G,I4968,'[1]2025年已发货'!$H:$H,J4968)=0,"未发货",SUMIFS('[1]2025年已发货'!$E:$E,'[1]2025年已发货'!$F:$F,C4968,'[1]2025年已发货'!$C:$C,F4968,'[1]2025年已发货'!$G:$G,I4968,'[1]2025年已发货'!$H:$H,J4968))</f>
        <v>#VALUE!</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10</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t="e">
        <f>IF(SUMIFS('[1]2025年已发货'!$E:$E,'[1]2025年已发货'!$F:$F,C4969,'[1]2025年已发货'!$C:$C,F4969,'[1]2025年已发货'!$G:$G,I4969,'[1]2025年已发货'!$H:$H,J4969)=0,"未发货",SUMIFS('[1]2025年已发货'!$E:$E,'[1]2025年已发货'!$F:$F,C4969,'[1]2025年已发货'!$C:$C,F4969,'[1]2025年已发货'!$G:$G,I4969,'[1]2025年已发货'!$H:$H,J4969))</f>
        <v>#VALUE!</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10</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t="e">
        <f>IF(SUMIFS('[1]2025年已发货'!$E:$E,'[1]2025年已发货'!$F:$F,C4970,'[1]2025年已发货'!$C:$C,F4970,'[1]2025年已发货'!$G:$G,I4970,'[1]2025年已发货'!$H:$H,J4970)=0,"未发货",SUMIFS('[1]2025年已发货'!$E:$E,'[1]2025年已发货'!$F:$F,C4970,'[1]2025年已发货'!$C:$C,F4970,'[1]2025年已发货'!$G:$G,I4970,'[1]2025年已发货'!$H:$H,J4970))</f>
        <v>#VALUE!</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10</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t="e">
        <f>IF(SUMIFS('[1]2025年已发货'!$E:$E,'[1]2025年已发货'!$F:$F,C4971,'[1]2025年已发货'!$C:$C,F4971,'[1]2025年已发货'!$G:$G,I4971,'[1]2025年已发货'!$H:$H,J4971)=0,"未发货",SUMIFS('[1]2025年已发货'!$E:$E,'[1]2025年已发货'!$F:$F,C4971,'[1]2025年已发货'!$C:$C,F4971,'[1]2025年已发货'!$G:$G,I4971,'[1]2025年已发货'!$H:$H,J4971))</f>
        <v>#VALUE!</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10</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t="e">
        <f>IF(SUMIFS('[1]2025年已发货'!$E:$E,'[1]2025年已发货'!$F:$F,C4972,'[1]2025年已发货'!$C:$C,F4972,'[1]2025年已发货'!$G:$G,I4972,'[1]2025年已发货'!$H:$H,J4972)=0,"未发货",SUMIFS('[1]2025年已发货'!$E:$E,'[1]2025年已发货'!$F:$F,C4972,'[1]2025年已发货'!$C:$C,F4972,'[1]2025年已发货'!$G:$G,I4972,'[1]2025年已发货'!$H:$H,J4972))</f>
        <v>#VALUE!</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10</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t="e">
        <f>IF(SUMIFS('[1]2025年已发货'!$E:$E,'[1]2025年已发货'!$F:$F,C4973,'[1]2025年已发货'!$C:$C,F4973,'[1]2025年已发货'!$G:$G,I4973,'[1]2025年已发货'!$H:$H,J4973)=0,"未发货",SUMIFS('[1]2025年已发货'!$E:$E,'[1]2025年已发货'!$F:$F,C4973,'[1]2025年已发货'!$C:$C,F4973,'[1]2025年已发货'!$G:$G,I4973,'[1]2025年已发货'!$H:$H,J4973))</f>
        <v>#VALUE!</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t="e">
        <f>IF(SUMIFS('[1]2025年已发货'!$E:$E,'[1]2025年已发货'!$F:$F,C4974,'[1]2025年已发货'!$C:$C,F4974,'[1]2025年已发货'!$G:$G,I4974,'[1]2025年已发货'!$H:$H,J4974)=0,"未发货",SUMIFS('[1]2025年已发货'!$E:$E,'[1]2025年已发货'!$F:$F,C4974,'[1]2025年已发货'!$C:$C,F4974,'[1]2025年已发货'!$G:$G,I4974,'[1]2025年已发货'!$H:$H,J4974))</f>
        <v>#VALUE!</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10</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e">
        <f>IF(SUMIFS('[1]2025年已发货'!$E:$E,'[1]2025年已发货'!$F:$F,C4975,'[1]2025年已发货'!$C:$C,F4975,'[1]2025年已发货'!$G:$G,I4975,'[1]2025年已发货'!$H:$H,J4975)=0,"未发货",SUMIFS('[1]2025年已发货'!$E:$E,'[1]2025年已发货'!$F:$F,C4975,'[1]2025年已发货'!$C:$C,F4975,'[1]2025年已发货'!$G:$G,I4975,'[1]2025年已发货'!$H:$H,J4975))</f>
        <v>#VALUE!</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10</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t="e">
        <f>IF(SUMIFS('[1]2025年已发货'!$E:$E,'[1]2025年已发货'!$F:$F,C4976,'[1]2025年已发货'!$C:$C,F4976,'[1]2025年已发货'!$G:$G,I4976,'[1]2025年已发货'!$H:$H,J4976)=0,"未发货",SUMIFS('[1]2025年已发货'!$E:$E,'[1]2025年已发货'!$F:$F,C4976,'[1]2025年已发货'!$C:$C,F4976,'[1]2025年已发货'!$G:$G,I4976,'[1]2025年已发货'!$H:$H,J4976))</f>
        <v>#VALUE!</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10</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t="e">
        <f>IF(SUMIFS('[1]2025年已发货'!$E:$E,'[1]2025年已发货'!$F:$F,C4977,'[1]2025年已发货'!$C:$C,F4977,'[1]2025年已发货'!$G:$G,I4977,'[1]2025年已发货'!$H:$H,J4977)=0,"未发货",SUMIFS('[1]2025年已发货'!$E:$E,'[1]2025年已发货'!$F:$F,C4977,'[1]2025年已发货'!$C:$C,F4977,'[1]2025年已发货'!$G:$G,I4977,'[1]2025年已发货'!$H:$H,J4977))</f>
        <v>#VALUE!</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10</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t="e">
        <f>IF(SUMIFS('[1]2025年已发货'!$E:$E,'[1]2025年已发货'!$F:$F,C4978,'[1]2025年已发货'!$C:$C,F4978,'[1]2025年已发货'!$G:$G,I4978,'[1]2025年已发货'!$H:$H,J4978)=0,"未发货",SUMIFS('[1]2025年已发货'!$E:$E,'[1]2025年已发货'!$F:$F,C4978,'[1]2025年已发货'!$C:$C,F4978,'[1]2025年已发货'!$G:$G,I4978,'[1]2025年已发货'!$H:$H,J4978))</f>
        <v>#VALUE!</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10</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e">
        <f>IF(SUMIFS('[1]2025年已发货'!$E:$E,'[1]2025年已发货'!$F:$F,C4979,'[1]2025年已发货'!$C:$C,F4979,'[1]2025年已发货'!$G:$G,I4979,'[1]2025年已发货'!$H:$H,J4979)=0,"未发货",SUMIFS('[1]2025年已发货'!$E:$E,'[1]2025年已发货'!$F:$F,C4979,'[1]2025年已发货'!$C:$C,F4979,'[1]2025年已发货'!$G:$G,I4979,'[1]2025年已发货'!$H:$H,J4979))</f>
        <v>#VALUE!</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10</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e">
        <f>IF(SUMIFS('[1]2025年已发货'!$E:$E,'[1]2025年已发货'!$F:$F,C4980,'[1]2025年已发货'!$C:$C,F4980,'[1]2025年已发货'!$G:$G,I4980,'[1]2025年已发货'!$H:$H,J4980)=0,"未发货",SUMIFS('[1]2025年已发货'!$E:$E,'[1]2025年已发货'!$F:$F,C4980,'[1]2025年已发货'!$C:$C,F4980,'[1]2025年已发货'!$G:$G,I4980,'[1]2025年已发货'!$H:$H,J4980))</f>
        <v>#VALUE!</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10</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e">
        <f>IF(SUMIFS('[1]2025年已发货'!$E:$E,'[1]2025年已发货'!$F:$F,C4981,'[1]2025年已发货'!$C:$C,F4981,'[1]2025年已发货'!$G:$G,I4981,'[1]2025年已发货'!$H:$H,J4981)=0,"未发货",SUMIFS('[1]2025年已发货'!$E:$E,'[1]2025年已发货'!$F:$F,C4981,'[1]2025年已发货'!$C:$C,F4981,'[1]2025年已发货'!$G:$G,I4981,'[1]2025年已发货'!$H:$H,J4981))</f>
        <v>#VALUE!</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10</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e">
        <f>IF(SUMIFS('[1]2025年已发货'!$E:$E,'[1]2025年已发货'!$F:$F,C4982,'[1]2025年已发货'!$C:$C,F4982,'[1]2025年已发货'!$G:$G,I4982,'[1]2025年已发货'!$H:$H,J4982)=0,"未发货",SUMIFS('[1]2025年已发货'!$E:$E,'[1]2025年已发货'!$F:$F,C4982,'[1]2025年已发货'!$C:$C,F4982,'[1]2025年已发货'!$G:$G,I4982,'[1]2025年已发货'!$H:$H,J4982))</f>
        <v>#VALUE!</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e">
        <f>IF(SUMIFS('[1]2025年已发货'!$E:$E,'[1]2025年已发货'!$F:$F,C4983,'[1]2025年已发货'!$C:$C,F4983,'[1]2025年已发货'!$G:$G,I4983,'[1]2025年已发货'!$H:$H,J4983)=0,"未发货",SUMIFS('[1]2025年已发货'!$E:$E,'[1]2025年已发货'!$F:$F,C4983,'[1]2025年已发货'!$C:$C,F4983,'[1]2025年已发货'!$G:$G,I4983,'[1]2025年已发货'!$H:$H,J4983))</f>
        <v>#VALUE!</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t="e">
        <f>IF(SUMIFS('[1]2025年已发货'!$E:$E,'[1]2025年已发货'!$F:$F,C4984,'[1]2025年已发货'!$C:$C,F4984,'[1]2025年已发货'!$G:$G,I4984,'[1]2025年已发货'!$H:$H,J4984)=0,"未发货",SUMIFS('[1]2025年已发货'!$E:$E,'[1]2025年已发货'!$F:$F,C4984,'[1]2025年已发货'!$C:$C,F4984,'[1]2025年已发货'!$G:$G,I4984,'[1]2025年已发货'!$H:$H,J4984))</f>
        <v>#VALUE!</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e">
        <f>IF(SUMIFS('[1]2025年已发货'!$E:$E,'[1]2025年已发货'!$F:$F,C4985,'[1]2025年已发货'!$C:$C,F4985,'[1]2025年已发货'!$G:$G,I4985,'[1]2025年已发货'!$H:$H,J4985)=0,"未发货",SUMIFS('[1]2025年已发货'!$E:$E,'[1]2025年已发货'!$F:$F,C4985,'[1]2025年已发货'!$C:$C,F4985,'[1]2025年已发货'!$G:$G,I4985,'[1]2025年已发货'!$H:$H,J4985))</f>
        <v>#VALUE!</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e">
        <f>IF(SUMIFS('[1]2025年已发货'!$E:$E,'[1]2025年已发货'!$F:$F,C4986,'[1]2025年已发货'!$C:$C,F4986,'[1]2025年已发货'!$G:$G,I4986,'[1]2025年已发货'!$H:$H,J4986)=0,"未发货",SUMIFS('[1]2025年已发货'!$E:$E,'[1]2025年已发货'!$F:$F,C4986,'[1]2025年已发货'!$C:$C,F4986,'[1]2025年已发货'!$G:$G,I4986,'[1]2025年已发货'!$H:$H,J4986))</f>
        <v>#VALUE!</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e">
        <f>IF(SUMIFS('[1]2025年已发货'!$E:$E,'[1]2025年已发货'!$F:$F,C4987,'[1]2025年已发货'!$C:$C,F4987,'[1]2025年已发货'!$G:$G,I4987,'[1]2025年已发货'!$H:$H,J4987)=0,"未发货",SUMIFS('[1]2025年已发货'!$E:$E,'[1]2025年已发货'!$F:$F,C4987,'[1]2025年已发货'!$C:$C,F4987,'[1]2025年已发货'!$G:$G,I4987,'[1]2025年已发货'!$H:$H,J4987))</f>
        <v>#VALUE!</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e">
        <f>IF(SUMIFS('[1]2025年已发货'!$E:$E,'[1]2025年已发货'!$F:$F,C4988,'[1]2025年已发货'!$C:$C,F4988,'[1]2025年已发货'!$G:$G,I4988,'[1]2025年已发货'!$H:$H,J4988)=0,"未发货",SUMIFS('[1]2025年已发货'!$E:$E,'[1]2025年已发货'!$F:$F,C4988,'[1]2025年已发货'!$C:$C,F4988,'[1]2025年已发货'!$G:$G,I4988,'[1]2025年已发货'!$H:$H,J4988))</f>
        <v>#VALUE!</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e">
        <f>IF(SUMIFS('[1]2025年已发货'!$E:$E,'[1]2025年已发货'!$F:$F,C4989,'[1]2025年已发货'!$C:$C,F4989,'[1]2025年已发货'!$G:$G,I4989,'[1]2025年已发货'!$H:$H,J4989)=0,"未发货",SUMIFS('[1]2025年已发货'!$E:$E,'[1]2025年已发货'!$F:$F,C4989,'[1]2025年已发货'!$C:$C,F4989,'[1]2025年已发货'!$G:$G,I4989,'[1]2025年已发货'!$H:$H,J4989))</f>
        <v>#VALUE!</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e">
        <f>IF(SUMIFS('[1]2025年已发货'!$E:$E,'[1]2025年已发货'!$F:$F,C4990,'[1]2025年已发货'!$C:$C,F4990,'[1]2025年已发货'!$G:$G,I4990,'[1]2025年已发货'!$H:$H,J4990)=0,"未发货",SUMIFS('[1]2025年已发货'!$E:$E,'[1]2025年已发货'!$F:$F,C4990,'[1]2025年已发货'!$C:$C,F4990,'[1]2025年已发货'!$G:$G,I4990,'[1]2025年已发货'!$H:$H,J4990))</f>
        <v>#VALUE!</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e">
        <f>IF(SUMIFS('[1]2025年已发货'!$E:$E,'[1]2025年已发货'!$F:$F,C4991,'[1]2025年已发货'!$C:$C,F4991,'[1]2025年已发货'!$G:$G,I4991,'[1]2025年已发货'!$H:$H,J4991)=0,"未发货",SUMIFS('[1]2025年已发货'!$E:$E,'[1]2025年已发货'!$F:$F,C4991,'[1]2025年已发货'!$C:$C,F4991,'[1]2025年已发货'!$G:$G,I4991,'[1]2025年已发货'!$H:$H,J4991))</f>
        <v>#VALUE!</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e">
        <f>IF(SUMIFS('[1]2025年已发货'!$E:$E,'[1]2025年已发货'!$F:$F,C4992,'[1]2025年已发货'!$C:$C,F4992,'[1]2025年已发货'!$G:$G,I4992,'[1]2025年已发货'!$H:$H,J4992)=0,"未发货",SUMIFS('[1]2025年已发货'!$E:$E,'[1]2025年已发货'!$F:$F,C4992,'[1]2025年已发货'!$C:$C,F4992,'[1]2025年已发货'!$G:$G,I4992,'[1]2025年已发货'!$H:$H,J4992))</f>
        <v>#VALUE!</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6" t="s">
        <v>240</v>
      </c>
      <c r="C4993" s="70">
        <v>45958</v>
      </c>
      <c r="D4993" s="120" t="str">
        <f>VLOOKUP(B4993,辅助信息!E:K,7,FALSE)</f>
        <v>JWDDCD2025092400204</v>
      </c>
      <c r="E4993" s="120" t="str">
        <f>VLOOKUP(F4993,辅助信息!A:B,2,FALSE)</f>
        <v>螺纹钢</v>
      </c>
      <c r="F4993" s="120" t="s">
        <v>32</v>
      </c>
      <c r="G4993" s="121">
        <v>30</v>
      </c>
      <c r="H4993" s="134" t="e">
        <f>IF(SUMIFS('[1]2025年已发货'!$E:$E,'[1]2025年已发货'!$F:$F,C4993,'[1]2025年已发货'!$C:$C,F4993,'[1]2025年已发货'!$G:$G,I4993,'[1]2025年已发货'!$H:$H,J4993)=0,"未发货",SUMIFS('[1]2025年已发货'!$E:$E,'[1]2025年已发货'!$F:$F,C4993,'[1]2025年已发货'!$C:$C,F4993,'[1]2025年已发货'!$G:$G,I4993,'[1]2025年已发货'!$H:$H,J4993))</f>
        <v>#VALUE!</v>
      </c>
      <c r="I4993" s="156" t="str">
        <f>VLOOKUP(B4993,辅助信息!E:I,3,FALSE)</f>
        <v>(五冶钢构龙泉东洪片区70亩住宅、商业及配套工程项目三标段)成都市龙泉驿外东洪路地铁2号线惠王陵地铁C口</v>
      </c>
      <c r="J4993" s="120" t="str">
        <f>VLOOKUP(B4993,辅助信息!E:I,4,FALSE)</f>
        <v>蒋嗣伟</v>
      </c>
      <c r="K4993" s="120">
        <f>VLOOKUP(J4993,辅助信息!H:I,2,FALSE)</f>
        <v>15014331252</v>
      </c>
      <c r="L4993" s="122">
        <f>VLOOKUP(B4993,辅助信息!E:J,6,FALSE)</f>
        <v>0</v>
      </c>
      <c r="M4993" s="91">
        <v>45954</v>
      </c>
      <c r="O4993" s="62">
        <f ca="1" t="shared" si="238"/>
        <v>0</v>
      </c>
      <c r="P4993" s="62">
        <f ca="1" t="shared" si="239"/>
        <v>10</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6" t="s">
        <v>240</v>
      </c>
      <c r="C4994" s="70">
        <v>45958</v>
      </c>
      <c r="D4994" s="120" t="str">
        <f>VLOOKUP(B4994,辅助信息!E:K,7,FALSE)</f>
        <v>JWDDCD2025092400204</v>
      </c>
      <c r="E4994" s="120" t="str">
        <f>VLOOKUP(F4994,辅助信息!A:B,2,FALSE)</f>
        <v>螺纹钢</v>
      </c>
      <c r="F4994" s="120" t="s">
        <v>30</v>
      </c>
      <c r="G4994" s="121">
        <v>6</v>
      </c>
      <c r="H4994" s="134" t="e">
        <f>IF(SUMIFS('[1]2025年已发货'!$E:$E,'[1]2025年已发货'!$F:$F,C4994,'[1]2025年已发货'!$C:$C,F4994,'[1]2025年已发货'!$G:$G,I4994,'[1]2025年已发货'!$H:$H,J4994)=0,"未发货",SUMIFS('[1]2025年已发货'!$E:$E,'[1]2025年已发货'!$F:$F,C4994,'[1]2025年已发货'!$C:$C,F4994,'[1]2025年已发货'!$G:$G,I4994,'[1]2025年已发货'!$H:$H,J4994))</f>
        <v>#VALUE!</v>
      </c>
      <c r="I4994" s="156" t="str">
        <f>VLOOKUP(B4994,辅助信息!E:I,3,FALSE)</f>
        <v>(五冶钢构龙泉东洪片区70亩住宅、商业及配套工程项目三标段)成都市龙泉驿外东洪路地铁2号线惠王陵地铁C口</v>
      </c>
      <c r="J4994" s="120" t="str">
        <f>VLOOKUP(B4994,辅助信息!E:I,4,FALSE)</f>
        <v>蒋嗣伟</v>
      </c>
      <c r="K4994" s="120">
        <f>VLOOKUP(J4994,辅助信息!H:I,2,FALSE)</f>
        <v>15014331252</v>
      </c>
      <c r="L4994" s="122">
        <f>VLOOKUP(B4994,辅助信息!E:J,6,FALSE)</f>
        <v>0</v>
      </c>
      <c r="M4994" s="91">
        <v>45954</v>
      </c>
      <c r="O4994" s="62">
        <f ca="1" t="shared" si="238"/>
        <v>0</v>
      </c>
      <c r="P4994" s="62">
        <f ca="1" t="shared" si="239"/>
        <v>10</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5" t="s">
        <v>150</v>
      </c>
      <c r="C4995" s="70">
        <v>45958</v>
      </c>
      <c r="D4995" s="40" t="str">
        <f>VLOOKUP(B4995,辅助信息!E:K,7,FALSE)</f>
        <v>JWDDCD2025050800101</v>
      </c>
      <c r="E4995" s="40" t="str">
        <f>VLOOKUP(F4995,辅助信息!A:B,2,FALSE)</f>
        <v>盘螺</v>
      </c>
      <c r="F4995" s="40" t="s">
        <v>41</v>
      </c>
      <c r="G4995" s="36">
        <v>20</v>
      </c>
      <c r="H4995" s="134" t="e">
        <f>IF(SUMIFS('[1]2025年已发货'!$E:$E,'[1]2025年已发货'!$F:$F,C4995,'[1]2025年已发货'!$C:$C,F4995,'[1]2025年已发货'!$G:$G,I4995,'[1]2025年已发货'!$H:$H,J4995)=0,"未发货",SUMIFS('[1]2025年已发货'!$E:$E,'[1]2025年已发货'!$F:$F,C4995,'[1]2025年已发货'!$C:$C,F4995,'[1]2025年已发货'!$G:$G,I4995,'[1]2025年已发货'!$H:$H,J4995))</f>
        <v>#VALUE!</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09" t="str">
        <f>VLOOKUP(B4995,辅助信息!E:J,6,FALSE)</f>
        <v>装货前联系收货人核实到场规格，货物最下面用方木垫下方便卸货</v>
      </c>
      <c r="M4995" s="91">
        <v>45954</v>
      </c>
      <c r="O4995" s="62">
        <f ca="1" t="shared" si="238"/>
        <v>0</v>
      </c>
      <c r="P4995" s="62">
        <f ca="1" t="shared" si="239"/>
        <v>10</v>
      </c>
      <c r="Q4995" s="29" t="str">
        <f>VLOOKUP(B4995,辅助信息!E:M,9,FALSE)</f>
        <v>ZTWM-CDGS-XS-2025-0050-中铁科研院-宜宾泥溪项目</v>
      </c>
      <c r="R4995" s="29" t="str">
        <f>_xlfn._xlws.FILTER(辅助信息!D:D,辅助信息!E:E=B4995)</f>
        <v>中铁科研院宜宾泥溪项目</v>
      </c>
    </row>
    <row r="4996" hidden="1" spans="2:18">
      <c r="B4996" s="135" t="s">
        <v>150</v>
      </c>
      <c r="C4996" s="70">
        <v>45958</v>
      </c>
      <c r="D4996" s="40" t="str">
        <f>VLOOKUP(B4996,辅助信息!E:K,7,FALSE)</f>
        <v>JWDDCD2025050800101</v>
      </c>
      <c r="E4996" s="40" t="str">
        <f>VLOOKUP(F4996,辅助信息!A:B,2,FALSE)</f>
        <v>盘螺</v>
      </c>
      <c r="F4996" s="40" t="s">
        <v>26</v>
      </c>
      <c r="G4996" s="36">
        <v>40</v>
      </c>
      <c r="H4996" s="134" t="e">
        <f>IF(SUMIFS('[1]2025年已发货'!$E:$E,'[1]2025年已发货'!$F:$F,C4996,'[1]2025年已发货'!$C:$C,F4996,'[1]2025年已发货'!$G:$G,I4996,'[1]2025年已发货'!$H:$H,J4996)=0,"未发货",SUMIFS('[1]2025年已发货'!$E:$E,'[1]2025年已发货'!$F:$F,C4996,'[1]2025年已发货'!$C:$C,F4996,'[1]2025年已发货'!$G:$G,I4996,'[1]2025年已发货'!$H:$H,J4996))</f>
        <v>#VALUE!</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09" t="str">
        <f>VLOOKUP(B4996,辅助信息!E:J,6,FALSE)</f>
        <v>装货前联系收货人核实到场规格，货物最下面用方木垫下方便卸货</v>
      </c>
      <c r="M4996" s="91">
        <v>45954</v>
      </c>
      <c r="O4996" s="62">
        <f ca="1" t="shared" si="238"/>
        <v>0</v>
      </c>
      <c r="P4996" s="62">
        <f ca="1" t="shared" si="239"/>
        <v>10</v>
      </c>
      <c r="Q4996" s="29" t="str">
        <f>VLOOKUP(B4996,辅助信息!E:M,9,FALSE)</f>
        <v>ZTWM-CDGS-XS-2025-0050-中铁科研院-宜宾泥溪项目</v>
      </c>
      <c r="R4996" s="29" t="str">
        <f>_xlfn._xlws.FILTER(辅助信息!D:D,辅助信息!E:E=B4996)</f>
        <v>中铁科研院宜宾泥溪项目</v>
      </c>
    </row>
    <row r="4997" hidden="1" spans="2:18">
      <c r="B4997" s="135" t="s">
        <v>150</v>
      </c>
      <c r="C4997" s="70">
        <v>45958</v>
      </c>
      <c r="D4997" s="40" t="str">
        <f>VLOOKUP(B4997,辅助信息!E:K,7,FALSE)</f>
        <v>JWDDCD2025050800101</v>
      </c>
      <c r="E4997" s="40" t="str">
        <f>VLOOKUP(F4997,辅助信息!A:B,2,FALSE)</f>
        <v>螺纹钢</v>
      </c>
      <c r="F4997" s="40" t="s">
        <v>32</v>
      </c>
      <c r="G4997" s="36">
        <v>11</v>
      </c>
      <c r="H4997" s="134" t="e">
        <f>IF(SUMIFS('[1]2025年已发货'!$E:$E,'[1]2025年已发货'!$F:$F,C4997,'[1]2025年已发货'!$C:$C,F4997,'[1]2025年已发货'!$G:$G,I4997,'[1]2025年已发货'!$H:$H,J4997)=0,"未发货",SUMIFS('[1]2025年已发货'!$E:$E,'[1]2025年已发货'!$F:$F,C4997,'[1]2025年已发货'!$C:$C,F4997,'[1]2025年已发货'!$G:$G,I4997,'[1]2025年已发货'!$H:$H,J4997))</f>
        <v>#VALUE!</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09" t="str">
        <f>VLOOKUP(B4997,辅助信息!E:J,6,FALSE)</f>
        <v>装货前联系收货人核实到场规格，货物最下面用方木垫下方便卸货</v>
      </c>
      <c r="M4997" s="91">
        <v>45954</v>
      </c>
      <c r="O4997" s="62">
        <f ca="1" t="shared" si="238"/>
        <v>0</v>
      </c>
      <c r="P4997" s="62">
        <f ca="1" t="shared" si="239"/>
        <v>10</v>
      </c>
      <c r="Q4997" s="29" t="str">
        <f>VLOOKUP(B4997,辅助信息!E:M,9,FALSE)</f>
        <v>ZTWM-CDGS-XS-2025-0050-中铁科研院-宜宾泥溪项目</v>
      </c>
      <c r="R4997" s="29" t="str">
        <f>_xlfn._xlws.FILTER(辅助信息!D:D,辅助信息!E:E=B4997)</f>
        <v>中铁科研院宜宾泥溪项目</v>
      </c>
    </row>
    <row r="4998" hidden="1" spans="2:18">
      <c r="B4998" s="135" t="s">
        <v>224</v>
      </c>
      <c r="C4998" s="70">
        <v>45959</v>
      </c>
      <c r="D4998" s="40" t="str">
        <f>VLOOKUP(B4998,辅助信息!E:K,7,FALSE)</f>
        <v>JWDDCD2025092400188</v>
      </c>
      <c r="E4998" s="40" t="str">
        <f>VLOOKUP(F4998,辅助信息!A:B,2,FALSE)</f>
        <v>螺纹钢</v>
      </c>
      <c r="F4998" s="97" t="s">
        <v>27</v>
      </c>
      <c r="G4998" s="36">
        <v>35</v>
      </c>
      <c r="H4998" s="134">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09">
        <f>VLOOKUP(B4998,辅助信息!E:J,6,FALSE)</f>
        <v>0</v>
      </c>
      <c r="M4998" s="91">
        <v>45954</v>
      </c>
      <c r="O4998" s="62">
        <f ca="1" t="shared" si="238"/>
        <v>0</v>
      </c>
      <c r="P4998" s="62">
        <f ca="1" t="shared" si="239"/>
        <v>10</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5" t="s">
        <v>224</v>
      </c>
      <c r="C4999" s="70">
        <v>45959</v>
      </c>
      <c r="D4999" s="40" t="str">
        <f>VLOOKUP(B4999,辅助信息!E:K,7,FALSE)</f>
        <v>JWDDCD2025092400188</v>
      </c>
      <c r="E4999" s="40" t="str">
        <f>VLOOKUP(F4999,辅助信息!A:B,2,FALSE)</f>
        <v>螺纹钢</v>
      </c>
      <c r="F4999" s="40" t="s">
        <v>27</v>
      </c>
      <c r="G4999" s="36">
        <v>10</v>
      </c>
      <c r="H4999" s="134">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09">
        <f>VLOOKUP(B4999,辅助信息!E:J,6,FALSE)</f>
        <v>0</v>
      </c>
      <c r="M4999" s="91">
        <v>45954</v>
      </c>
      <c r="O4999" s="62">
        <f ca="1" t="shared" si="238"/>
        <v>0</v>
      </c>
      <c r="P4999" s="62">
        <f ca="1" t="shared" si="239"/>
        <v>10</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5" t="s">
        <v>224</v>
      </c>
      <c r="C5000" s="70">
        <v>45959</v>
      </c>
      <c r="D5000" s="40" t="str">
        <f>VLOOKUP(B5000,辅助信息!E:K,7,FALSE)</f>
        <v>JWDDCD2025092400188</v>
      </c>
      <c r="E5000" s="40" t="str">
        <f>VLOOKUP(F5000,辅助信息!A:B,2,FALSE)</f>
        <v>螺纹钢</v>
      </c>
      <c r="F5000" s="40" t="s">
        <v>19</v>
      </c>
      <c r="G5000" s="36">
        <v>10</v>
      </c>
      <c r="H5000" s="134" t="e">
        <f>IF(SUMIFS('[1]2025年已发货'!$E:$E,'[1]2025年已发货'!$F:$F,C5000,'[1]2025年已发货'!$C:$C,F5000,'[1]2025年已发货'!$G:$G,I5000,'[1]2025年已发货'!$H:$H,J5000)=0,"未发货",SUMIFS('[1]2025年已发货'!$E:$E,'[1]2025年已发货'!$F:$F,C5000,'[1]2025年已发货'!$C:$C,F5000,'[1]2025年已发货'!$G:$G,I5000,'[1]2025年已发货'!$H:$H,J5000))</f>
        <v>#VALUE!</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09">
        <f>VLOOKUP(B5000,辅助信息!E:J,6,FALSE)</f>
        <v>0</v>
      </c>
      <c r="M5000" s="91">
        <v>45954</v>
      </c>
      <c r="O5000" s="62">
        <f ca="1" t="shared" si="238"/>
        <v>0</v>
      </c>
      <c r="P5000" s="62">
        <f ca="1" t="shared" si="239"/>
        <v>10</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5" t="s">
        <v>224</v>
      </c>
      <c r="C5001" s="70">
        <v>45959</v>
      </c>
      <c r="D5001" s="40" t="str">
        <f>VLOOKUP(B5001,辅助信息!E:K,7,FALSE)</f>
        <v>JWDDCD2025092400188</v>
      </c>
      <c r="E5001" s="40" t="str">
        <f>VLOOKUP(F5001,辅助信息!A:B,2,FALSE)</f>
        <v>螺纹钢</v>
      </c>
      <c r="F5001" s="40" t="s">
        <v>32</v>
      </c>
      <c r="G5001" s="36">
        <v>10</v>
      </c>
      <c r="H5001" s="134" t="e">
        <f>IF(SUMIFS('[1]2025年已发货'!$E:$E,'[1]2025年已发货'!$F:$F,C5001,'[1]2025年已发货'!$C:$C,F5001,'[1]2025年已发货'!$G:$G,I5001,'[1]2025年已发货'!$H:$H,J5001)=0,"未发货",SUMIFS('[1]2025年已发货'!$E:$E,'[1]2025年已发货'!$F:$F,C5001,'[1]2025年已发货'!$C:$C,F5001,'[1]2025年已发货'!$G:$G,I5001,'[1]2025年已发货'!$H:$H,J5001))</f>
        <v>#VALUE!</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09">
        <f>VLOOKUP(B5001,辅助信息!E:J,6,FALSE)</f>
        <v>0</v>
      </c>
      <c r="M5001" s="91">
        <v>45954</v>
      </c>
      <c r="O5001" s="62">
        <f ca="1" t="shared" si="238"/>
        <v>0</v>
      </c>
      <c r="P5001" s="62">
        <f ca="1" t="shared" si="239"/>
        <v>10</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5" t="s">
        <v>224</v>
      </c>
      <c r="C5002" s="70">
        <v>45959</v>
      </c>
      <c r="D5002" s="40" t="str">
        <f>VLOOKUP(B5002,辅助信息!E:K,7,FALSE)</f>
        <v>JWDDCD2025092400188</v>
      </c>
      <c r="E5002" s="40" t="str">
        <f>VLOOKUP(F5002,辅助信息!A:B,2,FALSE)</f>
        <v>螺纹钢</v>
      </c>
      <c r="F5002" s="40" t="s">
        <v>30</v>
      </c>
      <c r="G5002" s="36">
        <v>10</v>
      </c>
      <c r="H5002" s="134" t="e">
        <f>IF(SUMIFS('[1]2025年已发货'!$E:$E,'[1]2025年已发货'!$F:$F,C5002,'[1]2025年已发货'!$C:$C,F5002,'[1]2025年已发货'!$G:$G,I5002,'[1]2025年已发货'!$H:$H,J5002)=0,"未发货",SUMIFS('[1]2025年已发货'!$E:$E,'[1]2025年已发货'!$F:$F,C5002,'[1]2025年已发货'!$C:$C,F5002,'[1]2025年已发货'!$G:$G,I5002,'[1]2025年已发货'!$H:$H,J5002))</f>
        <v>#VALUE!</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09">
        <f>VLOOKUP(B5002,辅助信息!E:J,6,FALSE)</f>
        <v>0</v>
      </c>
      <c r="M5002" s="91">
        <v>45954</v>
      </c>
      <c r="O5002" s="62">
        <f ca="1" t="shared" si="238"/>
        <v>0</v>
      </c>
      <c r="P5002" s="62">
        <f ca="1" t="shared" si="239"/>
        <v>10</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5" t="s">
        <v>224</v>
      </c>
      <c r="C5003" s="70">
        <v>45959</v>
      </c>
      <c r="D5003" s="40" t="str">
        <f>VLOOKUP(B5003,辅助信息!E:K,7,FALSE)</f>
        <v>JWDDCD2025092400188</v>
      </c>
      <c r="E5003" s="40" t="str">
        <f>VLOOKUP(F5003,辅助信息!A:B,2,FALSE)</f>
        <v>螺纹钢</v>
      </c>
      <c r="F5003" s="40" t="s">
        <v>33</v>
      </c>
      <c r="G5003" s="36">
        <v>10</v>
      </c>
      <c r="H5003" s="134" t="e">
        <f>IF(SUMIFS('[1]2025年已发货'!$E:$E,'[1]2025年已发货'!$F:$F,C5003,'[1]2025年已发货'!$C:$C,F5003,'[1]2025年已发货'!$G:$G,I5003,'[1]2025年已发货'!$H:$H,J5003)=0,"未发货",SUMIFS('[1]2025年已发货'!$E:$E,'[1]2025年已发货'!$F:$F,C5003,'[1]2025年已发货'!$C:$C,F5003,'[1]2025年已发货'!$G:$G,I5003,'[1]2025年已发货'!$H:$H,J5003))</f>
        <v>#VALUE!</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09">
        <f>VLOOKUP(B5003,辅助信息!E:J,6,FALSE)</f>
        <v>0</v>
      </c>
      <c r="M5003" s="91">
        <v>45954</v>
      </c>
      <c r="O5003" s="62">
        <f ca="1" t="shared" si="238"/>
        <v>0</v>
      </c>
      <c r="P5003" s="62">
        <f ca="1" t="shared" si="239"/>
        <v>10</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5" t="s">
        <v>224</v>
      </c>
      <c r="C5004" s="70">
        <v>45959</v>
      </c>
      <c r="D5004" s="40" t="str">
        <f>VLOOKUP(B5004,辅助信息!E:K,7,FALSE)</f>
        <v>JWDDCD2025092400188</v>
      </c>
      <c r="E5004" s="40" t="str">
        <f>VLOOKUP(F5004,辅助信息!A:B,2,FALSE)</f>
        <v>螺纹钢</v>
      </c>
      <c r="F5004" s="40" t="s">
        <v>28</v>
      </c>
      <c r="G5004" s="36">
        <v>10</v>
      </c>
      <c r="H5004" s="134" t="e">
        <f>IF(SUMIFS('[1]2025年已发货'!$E:$E,'[1]2025年已发货'!$F:$F,C5004,'[1]2025年已发货'!$C:$C,F5004,'[1]2025年已发货'!$G:$G,I5004,'[1]2025年已发货'!$H:$H,J5004)=0,"未发货",SUMIFS('[1]2025年已发货'!$E:$E,'[1]2025年已发货'!$F:$F,C5004,'[1]2025年已发货'!$C:$C,F5004,'[1]2025年已发货'!$G:$G,I5004,'[1]2025年已发货'!$H:$H,J5004))</f>
        <v>#VALUE!</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09">
        <f>VLOOKUP(B5004,辅助信息!E:J,6,FALSE)</f>
        <v>0</v>
      </c>
      <c r="M5004" s="91">
        <v>45954</v>
      </c>
      <c r="O5004" s="62">
        <f ca="1" t="shared" si="238"/>
        <v>0</v>
      </c>
      <c r="P5004" s="62">
        <f ca="1" t="shared" si="239"/>
        <v>10</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5" t="s">
        <v>224</v>
      </c>
      <c r="C5005" s="70">
        <v>45959</v>
      </c>
      <c r="D5005" s="40" t="str">
        <f>VLOOKUP(B5005,辅助信息!E:K,7,FALSE)</f>
        <v>JWDDCD2025092400188</v>
      </c>
      <c r="E5005" s="40" t="str">
        <f>VLOOKUP(F5005,辅助信息!A:B,2,FALSE)</f>
        <v>螺纹钢</v>
      </c>
      <c r="F5005" s="40" t="s">
        <v>18</v>
      </c>
      <c r="G5005" s="36">
        <v>10</v>
      </c>
      <c r="H5005" s="134" t="e">
        <f>IF(SUMIFS('[1]2025年已发货'!$E:$E,'[1]2025年已发货'!$F:$F,C5005,'[1]2025年已发货'!$C:$C,F5005,'[1]2025年已发货'!$G:$G,I5005,'[1]2025年已发货'!$H:$H,J5005)=0,"未发货",SUMIFS('[1]2025年已发货'!$E:$E,'[1]2025年已发货'!$F:$F,C5005,'[1]2025年已发货'!$C:$C,F5005,'[1]2025年已发货'!$G:$G,I5005,'[1]2025年已发货'!$H:$H,J5005))</f>
        <v>#VALUE!</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09">
        <f>VLOOKUP(B5005,辅助信息!E:J,6,FALSE)</f>
        <v>0</v>
      </c>
      <c r="M5005" s="91">
        <v>45954</v>
      </c>
      <c r="O5005" s="62">
        <f ca="1" t="shared" si="238"/>
        <v>0</v>
      </c>
      <c r="P5005" s="62">
        <f ca="1" t="shared" si="239"/>
        <v>10</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1" t="s">
        <v>100</v>
      </c>
      <c r="B5006" s="135" t="s">
        <v>208</v>
      </c>
      <c r="C5006" s="70">
        <v>45957</v>
      </c>
      <c r="D5006" s="40" t="str">
        <f>VLOOKUP(B5006,辅助信息!E:K,7,FALSE)</f>
        <v>JWDDCD2025102100480</v>
      </c>
      <c r="E5006" s="40" t="str">
        <f>VLOOKUP(F5006,辅助信息!A:B,2,FALSE)</f>
        <v>高线</v>
      </c>
      <c r="F5006" s="40" t="s">
        <v>53</v>
      </c>
      <c r="G5006" s="36">
        <v>2.5</v>
      </c>
      <c r="H5006" s="134" t="e">
        <f>IF(SUMIFS('[1]2025年已发货'!$E:$E,'[1]2025年已发货'!$F:$F,C5006,'[1]2025年已发货'!$C:$C,F5006,'[1]2025年已发货'!$G:$G,I5006,'[1]2025年已发货'!$H:$H,J5006)=0,"未发货",SUMIFS('[1]2025年已发货'!$E:$E,'[1]2025年已发货'!$F:$F,C5006,'[1]2025年已发货'!$C:$C,F5006,'[1]2025年已发货'!$G:$G,I5006,'[1]2025年已发货'!$H:$H,J5006))</f>
        <v>#VALUE!</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09" t="str">
        <f>VLOOKUP(B5006,辅助信息!E:J,6,FALSE)</f>
        <v>联系实际收货人（陶杰13980247952）五冶建设送货单,6份材质书,锈货不收，装货前联系收货人核实到场规格,没提前告知进场规格现场不给予接收</v>
      </c>
      <c r="M5006" s="91">
        <v>45954</v>
      </c>
      <c r="O5006" s="62">
        <f ca="1" t="shared" si="238"/>
        <v>0</v>
      </c>
      <c r="P5006" s="62">
        <f ca="1" t="shared" si="239"/>
        <v>10</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1"/>
      <c r="B5007" s="135" t="s">
        <v>208</v>
      </c>
      <c r="C5007" s="70">
        <v>45957</v>
      </c>
      <c r="D5007" s="40" t="str">
        <f>VLOOKUP(B5007,辅助信息!E:K,7,FALSE)</f>
        <v>JWDDCD2025102100480</v>
      </c>
      <c r="E5007" s="40" t="str">
        <f>VLOOKUP(F5007,辅助信息!A:B,2,FALSE)</f>
        <v>盘螺</v>
      </c>
      <c r="F5007" s="40" t="s">
        <v>40</v>
      </c>
      <c r="G5007" s="36">
        <v>2.5</v>
      </c>
      <c r="H5007" s="134" t="e">
        <f>IF(SUMIFS('[1]2025年已发货'!$E:$E,'[1]2025年已发货'!$F:$F,C5007,'[1]2025年已发货'!$C:$C,F5007,'[1]2025年已发货'!$G:$G,I5007,'[1]2025年已发货'!$H:$H,J5007)=0,"未发货",SUMIFS('[1]2025年已发货'!$E:$E,'[1]2025年已发货'!$F:$F,C5007,'[1]2025年已发货'!$C:$C,F5007,'[1]2025年已发货'!$G:$G,I5007,'[1]2025年已发货'!$H:$H,J5007))</f>
        <v>#VALUE!</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09" t="str">
        <f>VLOOKUP(B5007,辅助信息!E:J,6,FALSE)</f>
        <v>联系实际收货人（陶杰13980247952）五冶建设送货单,6份材质书,锈货不收，装货前联系收货人核实到场规格,没提前告知进场规格现场不给予接收</v>
      </c>
      <c r="M5007" s="91">
        <v>45954</v>
      </c>
      <c r="O5007" s="62">
        <f ca="1" t="shared" si="238"/>
        <v>0</v>
      </c>
      <c r="P5007" s="62">
        <f ca="1" t="shared" si="239"/>
        <v>10</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1"/>
      <c r="B5008" s="135" t="s">
        <v>208</v>
      </c>
      <c r="C5008" s="70">
        <v>45957</v>
      </c>
      <c r="D5008" s="40" t="str">
        <f>VLOOKUP(B5008,辅助信息!E:K,7,FALSE)</f>
        <v>JWDDCD2025102100480</v>
      </c>
      <c r="E5008" s="40" t="str">
        <f>VLOOKUP(F5008,辅助信息!A:B,2,FALSE)</f>
        <v>盘螺</v>
      </c>
      <c r="F5008" s="40" t="s">
        <v>41</v>
      </c>
      <c r="G5008" s="36">
        <v>2.5</v>
      </c>
      <c r="H5008" s="134" t="e">
        <f>IF(SUMIFS('[1]2025年已发货'!$E:$E,'[1]2025年已发货'!$F:$F,C5008,'[1]2025年已发货'!$C:$C,F5008,'[1]2025年已发货'!$G:$G,I5008,'[1]2025年已发货'!$H:$H,J5008)=0,"未发货",SUMIFS('[1]2025年已发货'!$E:$E,'[1]2025年已发货'!$F:$F,C5008,'[1]2025年已发货'!$C:$C,F5008,'[1]2025年已发货'!$G:$G,I5008,'[1]2025年已发货'!$H:$H,J5008))</f>
        <v>#VALUE!</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09" t="str">
        <f>VLOOKUP(B5008,辅助信息!E:J,6,FALSE)</f>
        <v>联系实际收货人（陶杰13980247952）五冶建设送货单,6份材质书,锈货不收，装货前联系收货人核实到场规格,没提前告知进场规格现场不给予接收</v>
      </c>
      <c r="M5008" s="91">
        <v>45954</v>
      </c>
      <c r="O5008" s="62">
        <f ca="1" t="shared" si="238"/>
        <v>0</v>
      </c>
      <c r="P5008" s="62">
        <f ca="1" t="shared" si="239"/>
        <v>10</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1"/>
      <c r="B5009" s="135" t="s">
        <v>208</v>
      </c>
      <c r="C5009" s="70">
        <v>45957</v>
      </c>
      <c r="D5009" s="40" t="str">
        <f>VLOOKUP(B5009,辅助信息!E:K,7,FALSE)</f>
        <v>JWDDCD2025102100480</v>
      </c>
      <c r="E5009" s="40" t="str">
        <f>VLOOKUP(F5009,辅助信息!A:B,2,FALSE)</f>
        <v>螺纹钢</v>
      </c>
      <c r="F5009" s="40" t="s">
        <v>27</v>
      </c>
      <c r="G5009" s="36">
        <v>2.5</v>
      </c>
      <c r="H5009" s="134" t="e">
        <f>IF(SUMIFS('[1]2025年已发货'!$E:$E,'[1]2025年已发货'!$F:$F,C5009,'[1]2025年已发货'!$C:$C,F5009,'[1]2025年已发货'!$G:$G,I5009,'[1]2025年已发货'!$H:$H,J5009)=0,"未发货",SUMIFS('[1]2025年已发货'!$E:$E,'[1]2025年已发货'!$F:$F,C5009,'[1]2025年已发货'!$C:$C,F5009,'[1]2025年已发货'!$G:$G,I5009,'[1]2025年已发货'!$H:$H,J5009))</f>
        <v>#VALUE!</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09" t="str">
        <f>VLOOKUP(B5009,辅助信息!E:J,6,FALSE)</f>
        <v>联系实际收货人（陶杰13980247952）五冶建设送货单,6份材质书,锈货不收，装货前联系收货人核实到场规格,没提前告知进场规格现场不给予接收</v>
      </c>
      <c r="M5009" s="91">
        <v>45954</v>
      </c>
      <c r="O5009" s="62">
        <f ca="1" t="shared" si="238"/>
        <v>0</v>
      </c>
      <c r="P5009" s="62">
        <f ca="1" t="shared" si="239"/>
        <v>10</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1"/>
      <c r="B5010" s="135" t="s">
        <v>208</v>
      </c>
      <c r="C5010" s="70">
        <v>45957</v>
      </c>
      <c r="D5010" s="40" t="str">
        <f>VLOOKUP(B5010,辅助信息!E:K,7,FALSE)</f>
        <v>JWDDCD2025102100480</v>
      </c>
      <c r="E5010" s="40" t="str">
        <f>VLOOKUP(F5010,辅助信息!A:B,2,FALSE)</f>
        <v>螺纹钢</v>
      </c>
      <c r="F5010" s="40" t="s">
        <v>19</v>
      </c>
      <c r="G5010" s="36">
        <v>10</v>
      </c>
      <c r="H5010" s="134" t="e">
        <f>IF(SUMIFS('[1]2025年已发货'!$E:$E,'[1]2025年已发货'!$F:$F,C5010,'[1]2025年已发货'!$C:$C,F5010,'[1]2025年已发货'!$G:$G,I5010,'[1]2025年已发货'!$H:$H,J5010)=0,"未发货",SUMIFS('[1]2025年已发货'!$E:$E,'[1]2025年已发货'!$F:$F,C5010,'[1]2025年已发货'!$C:$C,F5010,'[1]2025年已发货'!$G:$G,I5010,'[1]2025年已发货'!$H:$H,J5010))</f>
        <v>#VALUE!</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09" t="str">
        <f>VLOOKUP(B5010,辅助信息!E:J,6,FALSE)</f>
        <v>联系实际收货人（陶杰13980247952）五冶建设送货单,6份材质书,锈货不收，装货前联系收货人核实到场规格,没提前告知进场规格现场不给予接收</v>
      </c>
      <c r="M5010" s="91">
        <v>45954</v>
      </c>
      <c r="O5010" s="62">
        <f ca="1" t="shared" si="238"/>
        <v>0</v>
      </c>
      <c r="P5010" s="62">
        <f ca="1" t="shared" si="239"/>
        <v>10</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1"/>
      <c r="B5011" s="135" t="s">
        <v>208</v>
      </c>
      <c r="C5011" s="70">
        <v>45957</v>
      </c>
      <c r="D5011" s="40" t="str">
        <f>VLOOKUP(B5011,辅助信息!E:K,7,FALSE)</f>
        <v>JWDDCD2025102100480</v>
      </c>
      <c r="E5011" s="40" t="str">
        <f>VLOOKUP(F5011,辅助信息!A:B,2,FALSE)</f>
        <v>螺纹钢</v>
      </c>
      <c r="F5011" s="40" t="s">
        <v>32</v>
      </c>
      <c r="G5011" s="36">
        <v>5</v>
      </c>
      <c r="H5011" s="134" t="e">
        <f>IF(SUMIFS('[1]2025年已发货'!$E:$E,'[1]2025年已发货'!$F:$F,C5011,'[1]2025年已发货'!$C:$C,F5011,'[1]2025年已发货'!$G:$G,I5011,'[1]2025年已发货'!$H:$H,J5011)=0,"未发货",SUMIFS('[1]2025年已发货'!$E:$E,'[1]2025年已发货'!$F:$F,C5011,'[1]2025年已发货'!$C:$C,F5011,'[1]2025年已发货'!$G:$G,I5011,'[1]2025年已发货'!$H:$H,J5011))</f>
        <v>#VALUE!</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09" t="str">
        <f>VLOOKUP(B5011,辅助信息!E:J,6,FALSE)</f>
        <v>联系实际收货人（陶杰13980247952）五冶建设送货单,6份材质书,锈货不收，装货前联系收货人核实到场规格,没提前告知进场规格现场不给予接收</v>
      </c>
      <c r="M5011" s="91">
        <v>45954</v>
      </c>
      <c r="O5011" s="62">
        <f ca="1" t="shared" si="238"/>
        <v>0</v>
      </c>
      <c r="P5011" s="62">
        <f ca="1" t="shared" si="239"/>
        <v>10</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1"/>
      <c r="B5012" s="135" t="s">
        <v>208</v>
      </c>
      <c r="C5012" s="70">
        <v>45957</v>
      </c>
      <c r="D5012" s="40" t="str">
        <f>VLOOKUP(B5012,辅助信息!E:K,7,FALSE)</f>
        <v>JWDDCD2025102100480</v>
      </c>
      <c r="E5012" s="40" t="str">
        <f>VLOOKUP(F5012,辅助信息!A:B,2,FALSE)</f>
        <v>螺纹钢</v>
      </c>
      <c r="F5012" s="40" t="s">
        <v>28</v>
      </c>
      <c r="G5012" s="36">
        <v>2.5</v>
      </c>
      <c r="H5012" s="134" t="e">
        <f>IF(SUMIFS('[1]2025年已发货'!$E:$E,'[1]2025年已发货'!$F:$F,C5012,'[1]2025年已发货'!$C:$C,F5012,'[1]2025年已发货'!$G:$G,I5012,'[1]2025年已发货'!$H:$H,J5012)=0,"未发货",SUMIFS('[1]2025年已发货'!$E:$E,'[1]2025年已发货'!$F:$F,C5012,'[1]2025年已发货'!$C:$C,F5012,'[1]2025年已发货'!$G:$G,I5012,'[1]2025年已发货'!$H:$H,J5012))</f>
        <v>#VALUE!</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09" t="str">
        <f>VLOOKUP(B5012,辅助信息!E:J,6,FALSE)</f>
        <v>联系实际收货人（陶杰13980247952）五冶建设送货单,6份材质书,锈货不收，装货前联系收货人核实到场规格,没提前告知进场规格现场不给予接收</v>
      </c>
      <c r="M5012" s="91">
        <v>45954</v>
      </c>
      <c r="O5012" s="62">
        <f ca="1" t="shared" si="238"/>
        <v>0</v>
      </c>
      <c r="P5012" s="62">
        <f ca="1" t="shared" si="239"/>
        <v>10</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1"/>
      <c r="B5013" s="135" t="s">
        <v>208</v>
      </c>
      <c r="C5013" s="70">
        <v>45957</v>
      </c>
      <c r="D5013" s="40" t="str">
        <f>VLOOKUP(B5013,辅助信息!E:K,7,FALSE)</f>
        <v>JWDDCD2025102100480</v>
      </c>
      <c r="E5013" s="40" t="str">
        <f>VLOOKUP(F5013,辅助信息!A:B,2,FALSE)</f>
        <v>螺纹钢</v>
      </c>
      <c r="F5013" s="40" t="s">
        <v>18</v>
      </c>
      <c r="G5013" s="36">
        <f>80-2.5</f>
        <v>77.5</v>
      </c>
      <c r="H5013" s="134" t="e">
        <f>IF(SUMIFS('[1]2025年已发货'!$E:$E,'[1]2025年已发货'!$F:$F,C5013,'[1]2025年已发货'!$C:$C,F5013,'[1]2025年已发货'!$G:$G,I5013,'[1]2025年已发货'!$H:$H,J5013)=0,"未发货",SUMIFS('[1]2025年已发货'!$E:$E,'[1]2025年已发货'!$F:$F,C5013,'[1]2025年已发货'!$C:$C,F5013,'[1]2025年已发货'!$G:$G,I5013,'[1]2025年已发货'!$H:$H,J5013))</f>
        <v>#VALUE!</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09" t="str">
        <f>VLOOKUP(B5013,辅助信息!E:J,6,FALSE)</f>
        <v>联系实际收货人（陶杰13980247952）五冶建设送货单,6份材质书,锈货不收，装货前联系收货人核实到场规格,没提前告知进场规格现场不给予接收</v>
      </c>
      <c r="M5013" s="91">
        <v>45954</v>
      </c>
      <c r="O5013" s="62">
        <f ca="1" t="shared" si="238"/>
        <v>0</v>
      </c>
      <c r="P5013" s="62">
        <f ca="1" t="shared" si="239"/>
        <v>10</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5" t="s">
        <v>231</v>
      </c>
      <c r="C5014" s="70">
        <v>45957</v>
      </c>
      <c r="D5014" s="40" t="str">
        <f>VLOOKUP(B5014,辅助信息!E:K,7,FALSE)</f>
        <v>JWDDCD2025102100481</v>
      </c>
      <c r="E5014" s="40" t="str">
        <f>VLOOKUP(F5014,辅助信息!A:B,2,FALSE)</f>
        <v>盘螺</v>
      </c>
      <c r="F5014" s="40" t="s">
        <v>40</v>
      </c>
      <c r="G5014" s="36">
        <v>4</v>
      </c>
      <c r="H5014" s="134" t="e">
        <f>IF(SUMIFS('[1]2025年已发货'!$E:$E,'[1]2025年已发货'!$F:$F,C5014,'[1]2025年已发货'!$C:$C,F5014,'[1]2025年已发货'!$G:$G,I5014,'[1]2025年已发货'!$H:$H,J5014)=0,"未发货",SUMIFS('[1]2025年已发货'!$E:$E,'[1]2025年已发货'!$F:$F,C5014,'[1]2025年已发货'!$C:$C,F5014,'[1]2025年已发货'!$G:$G,I5014,'[1]2025年已发货'!$H:$H,J5014))</f>
        <v>#VALUE!</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09" t="str">
        <f>VLOOKUP(B5014,辅助信息!E:J,6,FALSE)</f>
        <v>联系实际收货人（易前刚18228465067）五冶建设送货单,6份材质书,锈货不收，装货前联系收货人核实到场规格,没提前告知进场规格现场不给予接收</v>
      </c>
      <c r="M5014" s="91">
        <v>45956</v>
      </c>
      <c r="O5014" s="62">
        <f ca="1" t="shared" si="238"/>
        <v>0</v>
      </c>
      <c r="P5014" s="62">
        <f ca="1" t="shared" si="239"/>
        <v>8</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5" t="s">
        <v>231</v>
      </c>
      <c r="C5015" s="70">
        <v>45957</v>
      </c>
      <c r="D5015" s="40" t="str">
        <f>VLOOKUP(B5015,辅助信息!E:K,7,FALSE)</f>
        <v>JWDDCD2025102100481</v>
      </c>
      <c r="E5015" s="40" t="str">
        <f>VLOOKUP(F5015,辅助信息!A:B,2,FALSE)</f>
        <v>盘螺</v>
      </c>
      <c r="F5015" s="40" t="s">
        <v>41</v>
      </c>
      <c r="G5015" s="36">
        <v>4</v>
      </c>
      <c r="H5015" s="134" t="e">
        <f>IF(SUMIFS('[1]2025年已发货'!$E:$E,'[1]2025年已发货'!$F:$F,C5015,'[1]2025年已发货'!$C:$C,F5015,'[1]2025年已发货'!$G:$G,I5015,'[1]2025年已发货'!$H:$H,J5015)=0,"未发货",SUMIFS('[1]2025年已发货'!$E:$E,'[1]2025年已发货'!$F:$F,C5015,'[1]2025年已发货'!$C:$C,F5015,'[1]2025年已发货'!$G:$G,I5015,'[1]2025年已发货'!$H:$H,J5015))</f>
        <v>#VALUE!</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09" t="str">
        <f>VLOOKUP(B5015,辅助信息!E:J,6,FALSE)</f>
        <v>联系实际收货人（易前刚18228465067）五冶建设送货单,6份材质书,锈货不收，装货前联系收货人核实到场规格,没提前告知进场规格现场不给予接收</v>
      </c>
      <c r="M5015" s="91">
        <v>45956</v>
      </c>
      <c r="O5015" s="62">
        <f ca="1" t="shared" si="238"/>
        <v>0</v>
      </c>
      <c r="P5015" s="62">
        <f ca="1" t="shared" si="239"/>
        <v>8</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5" t="s">
        <v>231</v>
      </c>
      <c r="C5016" s="70">
        <v>45957</v>
      </c>
      <c r="D5016" s="40" t="str">
        <f>VLOOKUP(B5016,辅助信息!E:K,7,FALSE)</f>
        <v>JWDDCD2025102100481</v>
      </c>
      <c r="E5016" s="40" t="str">
        <f>VLOOKUP(F5016,辅助信息!A:B,2,FALSE)</f>
        <v>盘螺</v>
      </c>
      <c r="F5016" s="40" t="s">
        <v>26</v>
      </c>
      <c r="G5016" s="36">
        <v>16</v>
      </c>
      <c r="H5016" s="134" t="e">
        <f>IF(SUMIFS('[1]2025年已发货'!$E:$E,'[1]2025年已发货'!$F:$F,C5016,'[1]2025年已发货'!$C:$C,F5016,'[1]2025年已发货'!$G:$G,I5016,'[1]2025年已发货'!$H:$H,J5016)=0,"未发货",SUMIFS('[1]2025年已发货'!$E:$E,'[1]2025年已发货'!$F:$F,C5016,'[1]2025年已发货'!$C:$C,F5016,'[1]2025年已发货'!$G:$G,I5016,'[1]2025年已发货'!$H:$H,J5016))</f>
        <v>#VALUE!</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09" t="str">
        <f>VLOOKUP(B5016,辅助信息!E:J,6,FALSE)</f>
        <v>联系实际收货人（易前刚18228465067）五冶建设送货单,6份材质书,锈货不收，装货前联系收货人核实到场规格,没提前告知进场规格现场不给予接收</v>
      </c>
      <c r="M5016" s="91">
        <v>45956</v>
      </c>
      <c r="O5016" s="62">
        <f ca="1" t="shared" si="238"/>
        <v>0</v>
      </c>
      <c r="P5016" s="62">
        <f ca="1" t="shared" si="239"/>
        <v>8</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5" t="s">
        <v>231</v>
      </c>
      <c r="C5017" s="70">
        <v>45957</v>
      </c>
      <c r="D5017" s="40" t="str">
        <f>VLOOKUP(B5017,辅助信息!E:K,7,FALSE)</f>
        <v>JWDDCD2025102100481</v>
      </c>
      <c r="E5017" s="40" t="str">
        <f>VLOOKUP(F5017,辅助信息!A:B,2,FALSE)</f>
        <v>螺纹钢</v>
      </c>
      <c r="F5017" s="40" t="s">
        <v>18</v>
      </c>
      <c r="G5017" s="36">
        <v>5</v>
      </c>
      <c r="H5017" s="134" t="e">
        <f>IF(SUMIFS('[1]2025年已发货'!$E:$E,'[1]2025年已发货'!$F:$F,C5017,'[1]2025年已发货'!$C:$C,F5017,'[1]2025年已发货'!$G:$G,I5017,'[1]2025年已发货'!$H:$H,J5017)=0,"未发货",SUMIFS('[1]2025年已发货'!$E:$E,'[1]2025年已发货'!$F:$F,C5017,'[1]2025年已发货'!$C:$C,F5017,'[1]2025年已发货'!$G:$G,I5017,'[1]2025年已发货'!$H:$H,J5017))</f>
        <v>#VALUE!</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09" t="str">
        <f>VLOOKUP(B5017,辅助信息!E:J,6,FALSE)</f>
        <v>联系实际收货人（易前刚18228465067）五冶建设送货单,6份材质书,锈货不收，装货前联系收货人核实到场规格,没提前告知进场规格现场不给予接收</v>
      </c>
      <c r="M5017" s="91">
        <v>45956</v>
      </c>
      <c r="O5017" s="62">
        <f ca="1" t="shared" si="238"/>
        <v>0</v>
      </c>
      <c r="P5017" s="62">
        <f ca="1" t="shared" si="239"/>
        <v>8</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5" t="s">
        <v>231</v>
      </c>
      <c r="C5018" s="70">
        <v>45957</v>
      </c>
      <c r="D5018" s="40" t="str">
        <f>VLOOKUP(B5018,辅助信息!E:K,7,FALSE)</f>
        <v>JWDDCD2025102100481</v>
      </c>
      <c r="E5018" s="40" t="str">
        <f>VLOOKUP(F5018,辅助信息!A:B,2,FALSE)</f>
        <v>螺纹钢</v>
      </c>
      <c r="F5018" s="40" t="s">
        <v>65</v>
      </c>
      <c r="G5018" s="36">
        <v>6</v>
      </c>
      <c r="H5018" s="134" t="e">
        <f>IF(SUMIFS('[1]2025年已发货'!$E:$E,'[1]2025年已发货'!$F:$F,C5018,'[1]2025年已发货'!$C:$C,F5018,'[1]2025年已发货'!$G:$G,I5018,'[1]2025年已发货'!$H:$H,J5018)=0,"未发货",SUMIFS('[1]2025年已发货'!$E:$E,'[1]2025年已发货'!$F:$F,C5018,'[1]2025年已发货'!$C:$C,F5018,'[1]2025年已发货'!$G:$G,I5018,'[1]2025年已发货'!$H:$H,J5018))</f>
        <v>#VALUE!</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09" t="str">
        <f>VLOOKUP(B5018,辅助信息!E:J,6,FALSE)</f>
        <v>联系实际收货人（易前刚18228465067）五冶建设送货单,6份材质书,锈货不收，装货前联系收货人核实到场规格,没提前告知进场规格现场不给予接收</v>
      </c>
      <c r="M5018" s="91">
        <v>45956</v>
      </c>
      <c r="O5018" s="62">
        <f ca="1" t="shared" si="238"/>
        <v>0</v>
      </c>
      <c r="P5018" s="62">
        <f ca="1" t="shared" si="239"/>
        <v>8</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5" t="s">
        <v>167</v>
      </c>
      <c r="C5019" s="70">
        <v>45957</v>
      </c>
      <c r="D5019" s="40" t="str">
        <f>VLOOKUP(B5019,辅助信息!E:K,7,FALSE)</f>
        <v>JWDDCD2025102100473</v>
      </c>
      <c r="E5019" s="40" t="str">
        <f>VLOOKUP(F5019,辅助信息!A:B,2,FALSE)</f>
        <v>盘螺</v>
      </c>
      <c r="F5019" s="40" t="s">
        <v>49</v>
      </c>
      <c r="G5019" s="36">
        <v>4</v>
      </c>
      <c r="H5019" s="134">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09"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1">
        <v>45957</v>
      </c>
      <c r="O5019" s="62">
        <f ca="1" t="shared" si="238"/>
        <v>0</v>
      </c>
      <c r="P5019" s="62">
        <f ca="1" t="shared" si="239"/>
        <v>7</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5" t="s">
        <v>167</v>
      </c>
      <c r="C5020" s="70">
        <v>45957</v>
      </c>
      <c r="D5020" s="40" t="str">
        <f>VLOOKUP(B5020,辅助信息!E:K,7,FALSE)</f>
        <v>JWDDCD2025102100473</v>
      </c>
      <c r="E5020" s="40" t="str">
        <f>VLOOKUP(F5020,辅助信息!A:B,2,FALSE)</f>
        <v>盘螺</v>
      </c>
      <c r="F5020" s="40" t="s">
        <v>40</v>
      </c>
      <c r="G5020" s="36">
        <v>6</v>
      </c>
      <c r="H5020" s="134">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09"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1">
        <v>45957</v>
      </c>
      <c r="O5020" s="62">
        <f ca="1" t="shared" si="238"/>
        <v>0</v>
      </c>
      <c r="P5020" s="62">
        <f ca="1" t="shared" si="239"/>
        <v>7</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5" t="s">
        <v>167</v>
      </c>
      <c r="C5021" s="70">
        <v>45957</v>
      </c>
      <c r="D5021" s="40" t="str">
        <f>VLOOKUP(B5021,辅助信息!E:K,7,FALSE)</f>
        <v>JWDDCD2025102100473</v>
      </c>
      <c r="E5021" s="40" t="str">
        <f>VLOOKUP(F5021,辅助信息!A:B,2,FALSE)</f>
        <v>盘螺</v>
      </c>
      <c r="F5021" s="40" t="s">
        <v>41</v>
      </c>
      <c r="G5021" s="36">
        <v>6</v>
      </c>
      <c r="H5021" s="134">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09"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1">
        <v>45957</v>
      </c>
      <c r="O5021" s="62">
        <f ca="1" t="shared" si="238"/>
        <v>0</v>
      </c>
      <c r="P5021" s="62">
        <f ca="1" t="shared" si="239"/>
        <v>7</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5" t="s">
        <v>167</v>
      </c>
      <c r="C5022" s="70">
        <v>45957</v>
      </c>
      <c r="D5022" s="40" t="str">
        <f>VLOOKUP(B5022,辅助信息!E:K,7,FALSE)</f>
        <v>JWDDCD2025102100473</v>
      </c>
      <c r="E5022" s="40" t="str">
        <f>VLOOKUP(F5022,辅助信息!A:B,2,FALSE)</f>
        <v>螺纹钢</v>
      </c>
      <c r="F5022" s="40" t="s">
        <v>27</v>
      </c>
      <c r="G5022" s="36">
        <v>45</v>
      </c>
      <c r="H5022" s="134">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09"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1">
        <v>45957</v>
      </c>
      <c r="O5022" s="62">
        <f ca="1" t="shared" si="238"/>
        <v>0</v>
      </c>
      <c r="P5022" s="62">
        <f ca="1" t="shared" si="239"/>
        <v>7</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5" t="s">
        <v>167</v>
      </c>
      <c r="C5023" s="70">
        <v>45957</v>
      </c>
      <c r="D5023" s="40" t="str">
        <f>VLOOKUP(B5023,辅助信息!E:K,7,FALSE)</f>
        <v>JWDDCD2025102100473</v>
      </c>
      <c r="E5023" s="40" t="str">
        <f>VLOOKUP(F5023,辅助信息!A:B,2,FALSE)</f>
        <v>螺纹钢</v>
      </c>
      <c r="F5023" s="40" t="s">
        <v>21</v>
      </c>
      <c r="G5023" s="36">
        <v>3</v>
      </c>
      <c r="H5023" s="134">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09"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1">
        <v>45957</v>
      </c>
      <c r="O5023" s="62">
        <f ca="1" t="shared" si="238"/>
        <v>0</v>
      </c>
      <c r="P5023" s="62">
        <f ca="1" t="shared" si="239"/>
        <v>7</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5" t="s">
        <v>167</v>
      </c>
      <c r="C5024" s="70">
        <v>45957</v>
      </c>
      <c r="D5024" s="40" t="str">
        <f>VLOOKUP(B5024,辅助信息!E:K,7,FALSE)</f>
        <v>JWDDCD2025102100473</v>
      </c>
      <c r="E5024" s="40" t="str">
        <f>VLOOKUP(F5024,辅助信息!A:B,2,FALSE)</f>
        <v>螺纹钢</v>
      </c>
      <c r="F5024" s="40" t="s">
        <v>22</v>
      </c>
      <c r="G5024" s="36">
        <v>40</v>
      </c>
      <c r="H5024" s="134">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09"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1">
        <v>45957</v>
      </c>
      <c r="O5024" s="62">
        <f ca="1" t="shared" si="238"/>
        <v>0</v>
      </c>
      <c r="P5024" s="62">
        <f ca="1" t="shared" si="239"/>
        <v>7</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5" t="s">
        <v>47</v>
      </c>
      <c r="C5025" s="70">
        <v>45961</v>
      </c>
      <c r="D5025" s="40" t="str">
        <f>VLOOKUP(B5025,辅助信息!E:K,7,FALSE)</f>
        <v>JWDDCD2025052800131</v>
      </c>
      <c r="E5025" s="40" t="str">
        <f>VLOOKUP(F5025,辅助信息!A:B,2,FALSE)</f>
        <v>盘螺</v>
      </c>
      <c r="F5025" s="40" t="s">
        <v>40</v>
      </c>
      <c r="G5025" s="36">
        <v>30</v>
      </c>
      <c r="H5025" s="134" t="e">
        <f>IF(SUMIFS('[1]2025年已发货'!$E:$E,'[1]2025年已发货'!$F:$F,C5025,'[1]2025年已发货'!$C:$C,F5025,'[1]2025年已发货'!$G:$G,I5025,'[1]2025年已发货'!$H:$H,J5025)=0,"未发货",SUMIFS('[1]2025年已发货'!$E:$E,'[1]2025年已发货'!$F:$F,C5025,'[1]2025年已发货'!$C:$C,F5025,'[1]2025年已发货'!$G:$G,I5025,'[1]2025年已发货'!$H:$H,J5025))</f>
        <v>#VALUE!</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09" t="str">
        <f>VLOOKUP(B5025,辅助信息!E:J,6,FALSE)</f>
        <v>控制炉批号！多了现场不收！,优先安排达钢,提前联系到场规格及数量</v>
      </c>
      <c r="M5025" s="91">
        <v>45957</v>
      </c>
      <c r="O5025" s="62">
        <f ca="1" t="shared" si="238"/>
        <v>0</v>
      </c>
      <c r="P5025" s="62">
        <f ca="1" t="shared" si="239"/>
        <v>7</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5" t="s">
        <v>47</v>
      </c>
      <c r="C5026" s="70">
        <v>45961</v>
      </c>
      <c r="D5026" s="40" t="str">
        <f>VLOOKUP(B5026,辅助信息!E:K,7,FALSE)</f>
        <v>JWDDCD2025052800131</v>
      </c>
      <c r="E5026" s="40" t="str">
        <f>VLOOKUP(F5026,辅助信息!A:B,2,FALSE)</f>
        <v>盘螺</v>
      </c>
      <c r="F5026" s="40" t="s">
        <v>41</v>
      </c>
      <c r="G5026" s="36">
        <v>15</v>
      </c>
      <c r="H5026" s="134" t="e">
        <f>IF(SUMIFS('[1]2025年已发货'!$E:$E,'[1]2025年已发货'!$F:$F,C5026,'[1]2025年已发货'!$C:$C,F5026,'[1]2025年已发货'!$G:$G,I5026,'[1]2025年已发货'!$H:$H,J5026)=0,"未发货",SUMIFS('[1]2025年已发货'!$E:$E,'[1]2025年已发货'!$F:$F,C5026,'[1]2025年已发货'!$C:$C,F5026,'[1]2025年已发货'!$G:$G,I5026,'[1]2025年已发货'!$H:$H,J5026))</f>
        <v>#VALUE!</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09" t="str">
        <f>VLOOKUP(B5026,辅助信息!E:J,6,FALSE)</f>
        <v>控制炉批号！多了现场不收！,优先安排达钢,提前联系到场规格及数量</v>
      </c>
      <c r="M5026" s="91">
        <v>45957</v>
      </c>
      <c r="O5026" s="62">
        <f ca="1" t="shared" si="238"/>
        <v>0</v>
      </c>
      <c r="P5026" s="62">
        <f ca="1" t="shared" si="239"/>
        <v>7</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5" t="s">
        <v>47</v>
      </c>
      <c r="C5027" s="70">
        <v>45961</v>
      </c>
      <c r="D5027" s="40" t="str">
        <f>VLOOKUP(B5027,辅助信息!E:K,7,FALSE)</f>
        <v>JWDDCD2025052800131</v>
      </c>
      <c r="E5027" s="40" t="str">
        <f>VLOOKUP(F5027,辅助信息!A:B,2,FALSE)</f>
        <v>螺纹钢</v>
      </c>
      <c r="F5027" s="40" t="s">
        <v>33</v>
      </c>
      <c r="G5027" s="36">
        <v>6</v>
      </c>
      <c r="H5027" s="134" t="e">
        <f>IF(SUMIFS('[1]2025年已发货'!$E:$E,'[1]2025年已发货'!$F:$F,C5027,'[1]2025年已发货'!$C:$C,F5027,'[1]2025年已发货'!$G:$G,I5027,'[1]2025年已发货'!$H:$H,J5027)=0,"未发货",SUMIFS('[1]2025年已发货'!$E:$E,'[1]2025年已发货'!$F:$F,C5027,'[1]2025年已发货'!$C:$C,F5027,'[1]2025年已发货'!$G:$G,I5027,'[1]2025年已发货'!$H:$H,J5027))</f>
        <v>#VALUE!</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09" t="str">
        <f>VLOOKUP(B5027,辅助信息!E:J,6,FALSE)</f>
        <v>控制炉批号！多了现场不收！,优先安排达钢,提前联系到场规格及数量</v>
      </c>
      <c r="M5027" s="91">
        <v>45957</v>
      </c>
      <c r="O5027" s="62">
        <f ca="1" t="shared" si="238"/>
        <v>0</v>
      </c>
      <c r="P5027" s="62">
        <f ca="1" t="shared" si="239"/>
        <v>7</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5" t="s">
        <v>47</v>
      </c>
      <c r="C5028" s="70">
        <v>45957</v>
      </c>
      <c r="D5028" s="40" t="str">
        <f>VLOOKUP(B5028,辅助信息!E:K,7,FALSE)</f>
        <v>JWDDCD2025052800131</v>
      </c>
      <c r="E5028" s="40" t="str">
        <f>VLOOKUP(F5028,辅助信息!A:B,2,FALSE)</f>
        <v>螺纹钢</v>
      </c>
      <c r="F5028" s="40" t="s">
        <v>66</v>
      </c>
      <c r="G5028" s="36">
        <v>6</v>
      </c>
      <c r="H5028" s="134" t="e">
        <f>IF(SUMIFS('[1]2025年已发货'!$E:$E,'[1]2025年已发货'!$F:$F,C5028,'[1]2025年已发货'!$C:$C,F5028,'[1]2025年已发货'!$G:$G,I5028,'[1]2025年已发货'!$H:$H,J5028)=0,"未发货",SUMIFS('[1]2025年已发货'!$E:$E,'[1]2025年已发货'!$F:$F,C5028,'[1]2025年已发货'!$C:$C,F5028,'[1]2025年已发货'!$G:$G,I5028,'[1]2025年已发货'!$H:$H,J5028))</f>
        <v>#VALUE!</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09" t="str">
        <f>VLOOKUP(B5028,辅助信息!E:J,6,FALSE)</f>
        <v>控制炉批号！多了现场不收！,优先安排达钢,提前联系到场规格及数量</v>
      </c>
      <c r="M5028" s="91">
        <v>45957</v>
      </c>
      <c r="O5028" s="62">
        <f ca="1" t="shared" ref="O5028:O5091" si="240">IF(OR(M5028="",N5028&lt;&gt;""),"",MAX(M5028-TODAY(),0))</f>
        <v>0</v>
      </c>
      <c r="P5028" s="62">
        <f ca="1" t="shared" ref="P5028:P5091" si="241">IF(M5028="","",IF(N5028&lt;&gt;"",MAX(N5028-M5028,0),IF(TODAY()&gt;M5028,TODAY()-M5028,0)))</f>
        <v>7</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5" t="s">
        <v>47</v>
      </c>
      <c r="C5029" s="70">
        <v>45957</v>
      </c>
      <c r="D5029" s="40" t="str">
        <f>VLOOKUP(B5029,辅助信息!E:K,7,FALSE)</f>
        <v>JWDDCD2025052800131</v>
      </c>
      <c r="E5029" s="40" t="str">
        <f>VLOOKUP(F5029,辅助信息!A:B,2,FALSE)</f>
        <v>螺纹钢</v>
      </c>
      <c r="F5029" s="40" t="s">
        <v>45</v>
      </c>
      <c r="G5029" s="36">
        <v>6</v>
      </c>
      <c r="H5029" s="134" t="e">
        <f>IF(SUMIFS('[1]2025年已发货'!$E:$E,'[1]2025年已发货'!$F:$F,C5029,'[1]2025年已发货'!$C:$C,F5029,'[1]2025年已发货'!$G:$G,I5029,'[1]2025年已发货'!$H:$H,J5029)=0,"未发货",SUMIFS('[1]2025年已发货'!$E:$E,'[1]2025年已发货'!$F:$F,C5029,'[1]2025年已发货'!$C:$C,F5029,'[1]2025年已发货'!$G:$G,I5029,'[1]2025年已发货'!$H:$H,J5029))</f>
        <v>#VALUE!</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09" t="str">
        <f>VLOOKUP(B5029,辅助信息!E:J,6,FALSE)</f>
        <v>控制炉批号！多了现场不收！,优先安排达钢,提前联系到场规格及数量</v>
      </c>
      <c r="M5029" s="91">
        <v>45957</v>
      </c>
      <c r="O5029" s="62">
        <f ca="1" t="shared" si="240"/>
        <v>0</v>
      </c>
      <c r="P5029" s="62">
        <f ca="1" t="shared" si="241"/>
        <v>7</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5" t="s">
        <v>47</v>
      </c>
      <c r="C5030" s="70">
        <v>45957</v>
      </c>
      <c r="D5030" s="40" t="str">
        <f>VLOOKUP(B5030,辅助信息!E:K,7,FALSE)</f>
        <v>JWDDCD2025052800131</v>
      </c>
      <c r="E5030" s="40" t="str">
        <f>VLOOKUP(F5030,辅助信息!A:B,2,FALSE)</f>
        <v>螺纹钢</v>
      </c>
      <c r="F5030" s="40" t="s">
        <v>21</v>
      </c>
      <c r="G5030" s="36">
        <v>6</v>
      </c>
      <c r="H5030" s="134" t="e">
        <f>IF(SUMIFS('[1]2025年已发货'!$E:$E,'[1]2025年已发货'!$F:$F,C5030,'[1]2025年已发货'!$C:$C,F5030,'[1]2025年已发货'!$G:$G,I5030,'[1]2025年已发货'!$H:$H,J5030)=0,"未发货",SUMIFS('[1]2025年已发货'!$E:$E,'[1]2025年已发货'!$F:$F,C5030,'[1]2025年已发货'!$C:$C,F5030,'[1]2025年已发货'!$G:$G,I5030,'[1]2025年已发货'!$H:$H,J5030))</f>
        <v>#VALUE!</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09" t="str">
        <f>VLOOKUP(B5030,辅助信息!E:J,6,FALSE)</f>
        <v>控制炉批号！多了现场不收！,优先安排达钢,提前联系到场规格及数量</v>
      </c>
      <c r="M5030" s="91">
        <v>45957</v>
      </c>
      <c r="O5030" s="62">
        <f ca="1" t="shared" si="240"/>
        <v>0</v>
      </c>
      <c r="P5030" s="62">
        <f ca="1" t="shared" si="241"/>
        <v>7</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5" t="s">
        <v>47</v>
      </c>
      <c r="C5031" s="70">
        <v>45957</v>
      </c>
      <c r="D5031" s="40" t="str">
        <f>VLOOKUP(B5031,辅助信息!E:K,7,FALSE)</f>
        <v>JWDDCD2025052800131</v>
      </c>
      <c r="E5031" s="40" t="str">
        <f>VLOOKUP(F5031,辅助信息!A:B,2,FALSE)</f>
        <v>螺纹钢</v>
      </c>
      <c r="F5031" s="40" t="s">
        <v>58</v>
      </c>
      <c r="G5031" s="36">
        <v>9</v>
      </c>
      <c r="H5031" s="134" t="e">
        <f>IF(SUMIFS('[1]2025年已发货'!$E:$E,'[1]2025年已发货'!$F:$F,C5031,'[1]2025年已发货'!$C:$C,F5031,'[1]2025年已发货'!$G:$G,I5031,'[1]2025年已发货'!$H:$H,J5031)=0,"未发货",SUMIFS('[1]2025年已发货'!$E:$E,'[1]2025年已发货'!$F:$F,C5031,'[1]2025年已发货'!$C:$C,F5031,'[1]2025年已发货'!$G:$G,I5031,'[1]2025年已发货'!$H:$H,J5031))</f>
        <v>#VALUE!</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09" t="str">
        <f>VLOOKUP(B5031,辅助信息!E:J,6,FALSE)</f>
        <v>控制炉批号！多了现场不收！,优先安排达钢,提前联系到场规格及数量</v>
      </c>
      <c r="M5031" s="91">
        <v>45957</v>
      </c>
      <c r="O5031" s="62">
        <f ca="1" t="shared" si="240"/>
        <v>0</v>
      </c>
      <c r="P5031" s="62">
        <f ca="1" t="shared" si="241"/>
        <v>7</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5" t="s">
        <v>47</v>
      </c>
      <c r="C5032" s="70">
        <v>45957</v>
      </c>
      <c r="D5032" s="40" t="str">
        <f>VLOOKUP(B5032,辅助信息!E:K,7,FALSE)</f>
        <v>JWDDCD2025052800131</v>
      </c>
      <c r="E5032" s="40" t="str">
        <f>VLOOKUP(F5032,辅助信息!A:B,2,FALSE)</f>
        <v>螺纹钢</v>
      </c>
      <c r="F5032" s="40" t="s">
        <v>46</v>
      </c>
      <c r="G5032" s="36">
        <v>9</v>
      </c>
      <c r="H5032" s="134" t="e">
        <f>IF(SUMIFS('[1]2025年已发货'!$E:$E,'[1]2025年已发货'!$F:$F,C5032,'[1]2025年已发货'!$C:$C,F5032,'[1]2025年已发货'!$G:$G,I5032,'[1]2025年已发货'!$H:$H,J5032)=0,"未发货",SUMIFS('[1]2025年已发货'!$E:$E,'[1]2025年已发货'!$F:$F,C5032,'[1]2025年已发货'!$C:$C,F5032,'[1]2025年已发货'!$G:$G,I5032,'[1]2025年已发货'!$H:$H,J5032))</f>
        <v>#VALUE!</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09" t="str">
        <f>VLOOKUP(B5032,辅助信息!E:J,6,FALSE)</f>
        <v>控制炉批号！多了现场不收！,优先安排达钢,提前联系到场规格及数量</v>
      </c>
      <c r="M5032" s="91">
        <v>45957</v>
      </c>
      <c r="O5032" s="62">
        <f ca="1" t="shared" si="240"/>
        <v>0</v>
      </c>
      <c r="P5032" s="62">
        <f ca="1" t="shared" si="241"/>
        <v>7</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1" t="s">
        <v>100</v>
      </c>
      <c r="B5033" s="135" t="s">
        <v>167</v>
      </c>
      <c r="C5033" s="70">
        <v>45957</v>
      </c>
      <c r="D5033" s="40" t="str">
        <f>VLOOKUP(B5033,辅助信息!E:K,7,FALSE)</f>
        <v>JWDDCD2025102100473</v>
      </c>
      <c r="E5033" s="40" t="str">
        <f>VLOOKUP(F5033,辅助信息!A:B,2,FALSE)</f>
        <v>螺纹钢</v>
      </c>
      <c r="F5033" s="40" t="s">
        <v>27</v>
      </c>
      <c r="G5033" s="36">
        <v>15</v>
      </c>
      <c r="H5033" s="134">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09"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1">
        <v>45957</v>
      </c>
      <c r="O5033" s="62">
        <f ca="1" t="shared" si="240"/>
        <v>0</v>
      </c>
      <c r="P5033" s="62">
        <f ca="1" t="shared" si="241"/>
        <v>7</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1"/>
      <c r="B5034" s="135" t="s">
        <v>167</v>
      </c>
      <c r="C5034" s="70">
        <v>45957</v>
      </c>
      <c r="D5034" s="40" t="str">
        <f>VLOOKUP(B5034,辅助信息!E:K,7,FALSE)</f>
        <v>JWDDCD2025102100473</v>
      </c>
      <c r="E5034" s="40" t="str">
        <f>VLOOKUP(F5034,辅助信息!A:B,2,FALSE)</f>
        <v>螺纹钢</v>
      </c>
      <c r="F5034" s="40" t="s">
        <v>82</v>
      </c>
      <c r="G5034" s="36">
        <v>10</v>
      </c>
      <c r="H5034" s="134">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09"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1">
        <v>45957</v>
      </c>
      <c r="O5034" s="62">
        <f ca="1" t="shared" si="240"/>
        <v>0</v>
      </c>
      <c r="P5034" s="62">
        <f ca="1" t="shared" si="241"/>
        <v>7</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1"/>
      <c r="B5035" s="135" t="s">
        <v>167</v>
      </c>
      <c r="C5035" s="70">
        <v>45957</v>
      </c>
      <c r="D5035" s="40" t="str">
        <f>VLOOKUP(B5035,辅助信息!E:K,7,FALSE)</f>
        <v>JWDDCD2025102100473</v>
      </c>
      <c r="E5035" s="40" t="str">
        <f>VLOOKUP(F5035,辅助信息!A:B,2,FALSE)</f>
        <v>螺纹钢</v>
      </c>
      <c r="F5035" s="40" t="s">
        <v>22</v>
      </c>
      <c r="G5035" s="36">
        <v>10</v>
      </c>
      <c r="H5035" s="134">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09"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1">
        <v>45957</v>
      </c>
      <c r="O5035" s="62">
        <f ca="1" t="shared" si="240"/>
        <v>0</v>
      </c>
      <c r="P5035" s="62">
        <f ca="1" t="shared" si="241"/>
        <v>7</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5" t="s">
        <v>194</v>
      </c>
      <c r="C5036" s="70">
        <v>45958</v>
      </c>
      <c r="D5036" s="40" t="str">
        <f>VLOOKUP(B5036,辅助信息!E:K,7,FALSE)</f>
        <v>JWDD2025071500089</v>
      </c>
      <c r="E5036" s="40" t="str">
        <f>VLOOKUP(F5036,辅助信息!A:B,2,FALSE)</f>
        <v>盘螺</v>
      </c>
      <c r="F5036" s="40" t="s">
        <v>40</v>
      </c>
      <c r="G5036" s="36">
        <v>35</v>
      </c>
      <c r="H5036" s="134" t="e">
        <f>IF(SUMIFS('[1]2025年已发货'!$E:$E,'[1]2025年已发货'!$F:$F,C5036,'[1]2025年已发货'!$C:$C,F5036,'[1]2025年已发货'!$G:$G,I5036,'[1]2025年已发货'!$H:$H,J5036)=0,"未发货",SUMIFS('[1]2025年已发货'!$E:$E,'[1]2025年已发货'!$F:$F,C5036,'[1]2025年已发货'!$C:$C,F5036,'[1]2025年已发货'!$G:$G,I5036,'[1]2025年已发货'!$H:$H,J5036))</f>
        <v>#VALUE!</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09" t="str">
        <f>VLOOKUP(B5036,辅助信息!E:J,6,FALSE)</f>
        <v>现场要求调度统一联系指定收货人，不单独发司机位置。锈货不收，装货前联系收货人核实到场规格,没提前告知进场规格现场不给予接收</v>
      </c>
      <c r="M5036" s="91">
        <v>45957</v>
      </c>
      <c r="O5036" s="62">
        <f ca="1" t="shared" si="240"/>
        <v>0</v>
      </c>
      <c r="P5036" s="62">
        <f ca="1" t="shared" si="241"/>
        <v>7</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5" t="s">
        <v>194</v>
      </c>
      <c r="C5037" s="70">
        <v>45958</v>
      </c>
      <c r="D5037" s="40" t="str">
        <f>VLOOKUP(B5037,辅助信息!E:K,7,FALSE)</f>
        <v>JWDD2025071500089</v>
      </c>
      <c r="E5037" s="40" t="str">
        <f>VLOOKUP(F5037,辅助信息!A:B,2,FALSE)</f>
        <v>螺纹钢</v>
      </c>
      <c r="F5037" s="40" t="s">
        <v>27</v>
      </c>
      <c r="G5037" s="36">
        <v>10</v>
      </c>
      <c r="H5037" s="134" t="e">
        <f>IF(SUMIFS('[1]2025年已发货'!$E:$E,'[1]2025年已发货'!$F:$F,C5037,'[1]2025年已发货'!$C:$C,F5037,'[1]2025年已发货'!$G:$G,I5037,'[1]2025年已发货'!$H:$H,J5037)=0,"未发货",SUMIFS('[1]2025年已发货'!$E:$E,'[1]2025年已发货'!$F:$F,C5037,'[1]2025年已发货'!$C:$C,F5037,'[1]2025年已发货'!$G:$G,I5037,'[1]2025年已发货'!$H:$H,J5037))</f>
        <v>#VALUE!</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09" t="str">
        <f>VLOOKUP(B5037,辅助信息!E:J,6,FALSE)</f>
        <v>现场要求调度统一联系指定收货人，不单独发司机位置。锈货不收，装货前联系收货人核实到场规格,没提前告知进场规格现场不给予接收</v>
      </c>
      <c r="M5037" s="91">
        <v>45957</v>
      </c>
      <c r="O5037" s="62">
        <f ca="1" t="shared" si="240"/>
        <v>0</v>
      </c>
      <c r="P5037" s="62">
        <f ca="1" t="shared" si="241"/>
        <v>7</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5" t="s">
        <v>194</v>
      </c>
      <c r="C5038" s="70">
        <v>45958</v>
      </c>
      <c r="D5038" s="40" t="str">
        <f>VLOOKUP(B5038,辅助信息!E:K,7,FALSE)</f>
        <v>JWDD2025071500089</v>
      </c>
      <c r="E5038" s="40" t="str">
        <f>VLOOKUP(F5038,辅助信息!A:B,2,FALSE)</f>
        <v>螺纹钢</v>
      </c>
      <c r="F5038" s="40" t="s">
        <v>32</v>
      </c>
      <c r="G5038" s="36">
        <v>35</v>
      </c>
      <c r="H5038" s="134" t="e">
        <f>IF(SUMIFS('[1]2025年已发货'!$E:$E,'[1]2025年已发货'!$F:$F,C5038,'[1]2025年已发货'!$C:$C,F5038,'[1]2025年已发货'!$G:$G,I5038,'[1]2025年已发货'!$H:$H,J5038)=0,"未发货",SUMIFS('[1]2025年已发货'!$E:$E,'[1]2025年已发货'!$F:$F,C5038,'[1]2025年已发货'!$C:$C,F5038,'[1]2025年已发货'!$G:$G,I5038,'[1]2025年已发货'!$H:$H,J5038))</f>
        <v>#VALUE!</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09" t="str">
        <f>VLOOKUP(B5038,辅助信息!E:J,6,FALSE)</f>
        <v>现场要求调度统一联系指定收货人，不单独发司机位置。锈货不收，装货前联系收货人核实到场规格,没提前告知进场规格现场不给予接收</v>
      </c>
      <c r="M5038" s="91">
        <v>45957</v>
      </c>
      <c r="O5038" s="62">
        <f ca="1" t="shared" si="240"/>
        <v>0</v>
      </c>
      <c r="P5038" s="62">
        <f ca="1" t="shared" si="241"/>
        <v>7</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5" t="s">
        <v>194</v>
      </c>
      <c r="C5039" s="70">
        <v>45958</v>
      </c>
      <c r="D5039" s="40" t="str">
        <f>VLOOKUP(B5039,辅助信息!E:K,7,FALSE)</f>
        <v>JWDD2025071500089</v>
      </c>
      <c r="E5039" s="40" t="str">
        <f>VLOOKUP(F5039,辅助信息!A:B,2,FALSE)</f>
        <v>螺纹钢</v>
      </c>
      <c r="F5039" s="40" t="s">
        <v>33</v>
      </c>
      <c r="G5039" s="36">
        <v>5</v>
      </c>
      <c r="H5039" s="134" t="e">
        <f>IF(SUMIFS('[1]2025年已发货'!$E:$E,'[1]2025年已发货'!$F:$F,C5039,'[1]2025年已发货'!$C:$C,F5039,'[1]2025年已发货'!$G:$G,I5039,'[1]2025年已发货'!$H:$H,J5039)=0,"未发货",SUMIFS('[1]2025年已发货'!$E:$E,'[1]2025年已发货'!$F:$F,C5039,'[1]2025年已发货'!$C:$C,F5039,'[1]2025年已发货'!$G:$G,I5039,'[1]2025年已发货'!$H:$H,J5039))</f>
        <v>#VALUE!</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09" t="str">
        <f>VLOOKUP(B5039,辅助信息!E:J,6,FALSE)</f>
        <v>现场要求调度统一联系指定收货人，不单独发司机位置。锈货不收，装货前联系收货人核实到场规格,没提前告知进场规格现场不给予接收</v>
      </c>
      <c r="M5039" s="91">
        <v>45957</v>
      </c>
      <c r="O5039" s="62">
        <f ca="1" t="shared" si="240"/>
        <v>0</v>
      </c>
      <c r="P5039" s="62">
        <f ca="1" t="shared" si="241"/>
        <v>7</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5" t="s">
        <v>194</v>
      </c>
      <c r="C5040" s="70">
        <v>45958</v>
      </c>
      <c r="D5040" s="40" t="str">
        <f>VLOOKUP(B5040,辅助信息!E:K,7,FALSE)</f>
        <v>JWDD2025071500089</v>
      </c>
      <c r="E5040" s="40" t="str">
        <f>VLOOKUP(F5040,辅助信息!A:B,2,FALSE)</f>
        <v>螺纹钢</v>
      </c>
      <c r="F5040" s="40" t="s">
        <v>28</v>
      </c>
      <c r="G5040" s="36">
        <v>10</v>
      </c>
      <c r="H5040" s="134" t="e">
        <f>IF(SUMIFS('[1]2025年已发货'!$E:$E,'[1]2025年已发货'!$F:$F,C5040,'[1]2025年已发货'!$C:$C,F5040,'[1]2025年已发货'!$G:$G,I5040,'[1]2025年已发货'!$H:$H,J5040)=0,"未发货",SUMIFS('[1]2025年已发货'!$E:$E,'[1]2025年已发货'!$F:$F,C5040,'[1]2025年已发货'!$C:$C,F5040,'[1]2025年已发货'!$G:$G,I5040,'[1]2025年已发货'!$H:$H,J5040))</f>
        <v>#VALUE!</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09" t="str">
        <f>VLOOKUP(B5040,辅助信息!E:J,6,FALSE)</f>
        <v>现场要求调度统一联系指定收货人，不单独发司机位置。锈货不收，装货前联系收货人核实到场规格,没提前告知进场规格现场不给予接收</v>
      </c>
      <c r="M5040" s="91">
        <v>45957</v>
      </c>
      <c r="O5040" s="62">
        <f ca="1" t="shared" si="240"/>
        <v>0</v>
      </c>
      <c r="P5040" s="62">
        <f ca="1" t="shared" si="241"/>
        <v>7</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5" t="s">
        <v>194</v>
      </c>
      <c r="C5041" s="70">
        <v>45958</v>
      </c>
      <c r="D5041" s="40" t="str">
        <f>VLOOKUP(B5041,辅助信息!E:K,7,FALSE)</f>
        <v>JWDD2025071500089</v>
      </c>
      <c r="E5041" s="40" t="str">
        <f>VLOOKUP(F5041,辅助信息!A:B,2,FALSE)</f>
        <v>螺纹钢</v>
      </c>
      <c r="F5041" s="40" t="s">
        <v>18</v>
      </c>
      <c r="G5041" s="36">
        <v>10</v>
      </c>
      <c r="H5041" s="134" t="e">
        <f>IF(SUMIFS('[1]2025年已发货'!$E:$E,'[1]2025年已发货'!$F:$F,C5041,'[1]2025年已发货'!$C:$C,F5041,'[1]2025年已发货'!$G:$G,I5041,'[1]2025年已发货'!$H:$H,J5041)=0,"未发货",SUMIFS('[1]2025年已发货'!$E:$E,'[1]2025年已发货'!$F:$F,C5041,'[1]2025年已发货'!$C:$C,F5041,'[1]2025年已发货'!$G:$G,I5041,'[1]2025年已发货'!$H:$H,J5041))</f>
        <v>#VALUE!</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09" t="str">
        <f>VLOOKUP(B5041,辅助信息!E:J,6,FALSE)</f>
        <v>现场要求调度统一联系指定收货人，不单独发司机位置。锈货不收，装货前联系收货人核实到场规格,没提前告知进场规格现场不给予接收</v>
      </c>
      <c r="M5041" s="91">
        <v>45957</v>
      </c>
      <c r="O5041" s="62">
        <f ca="1" t="shared" si="240"/>
        <v>0</v>
      </c>
      <c r="P5041" s="62">
        <f ca="1" t="shared" si="241"/>
        <v>7</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5" t="s">
        <v>231</v>
      </c>
      <c r="C5042" s="70">
        <v>45959</v>
      </c>
      <c r="D5042" s="40" t="str">
        <f>VLOOKUP(B5042,辅助信息!E:K,7,FALSE)</f>
        <v>JWDDCD2025102100481</v>
      </c>
      <c r="E5042" s="40" t="str">
        <f>VLOOKUP(F5042,辅助信息!A:B,2,FALSE)</f>
        <v>盘螺</v>
      </c>
      <c r="F5042" s="40" t="s">
        <v>26</v>
      </c>
      <c r="G5042" s="36">
        <v>4</v>
      </c>
      <c r="H5042" s="134" t="e">
        <f>IF(SUMIFS('[1]2025年已发货'!$E:$E,'[1]2025年已发货'!$F:$F,C5042,'[1]2025年已发货'!$C:$C,F5042,'[1]2025年已发货'!$G:$G,I5042,'[1]2025年已发货'!$H:$H,J5042)=0,"未发货",SUMIFS('[1]2025年已发货'!$E:$E,'[1]2025年已发货'!$F:$F,C5042,'[1]2025年已发货'!$C:$C,F5042,'[1]2025年已发货'!$G:$G,I5042,'[1]2025年已发货'!$H:$H,J5042))</f>
        <v>#VALUE!</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09" t="str">
        <f>VLOOKUP(B5042,辅助信息!E:J,6,FALSE)</f>
        <v>联系实际收货人（易前刚18228465067）五冶建设送货单,6份材质书,锈货不收，装货前联系收货人核实到场规格,没提前告知进场规格现场不给予接收</v>
      </c>
      <c r="M5042" s="91">
        <v>45957</v>
      </c>
      <c r="O5042" s="62">
        <f ca="1" t="shared" si="240"/>
        <v>0</v>
      </c>
      <c r="P5042" s="62">
        <f ca="1" t="shared" si="241"/>
        <v>7</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5" t="s">
        <v>231</v>
      </c>
      <c r="C5043" s="70">
        <v>45959</v>
      </c>
      <c r="D5043" s="40" t="str">
        <f>VLOOKUP(B5043,辅助信息!E:K,7,FALSE)</f>
        <v>JWDDCD2025102100481</v>
      </c>
      <c r="E5043" s="40" t="str">
        <f>VLOOKUP(F5043,辅助信息!A:B,2,FALSE)</f>
        <v>螺纹钢</v>
      </c>
      <c r="F5043" s="40" t="s">
        <v>19</v>
      </c>
      <c r="G5043" s="36">
        <v>10</v>
      </c>
      <c r="H5043" s="134" t="e">
        <f>IF(SUMIFS('[1]2025年已发货'!$E:$E,'[1]2025年已发货'!$F:$F,C5043,'[1]2025年已发货'!$C:$C,F5043,'[1]2025年已发货'!$G:$G,I5043,'[1]2025年已发货'!$H:$H,J5043)=0,"未发货",SUMIFS('[1]2025年已发货'!$E:$E,'[1]2025年已发货'!$F:$F,C5043,'[1]2025年已发货'!$C:$C,F5043,'[1]2025年已发货'!$G:$G,I5043,'[1]2025年已发货'!$H:$H,J5043))</f>
        <v>#VALUE!</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09" t="str">
        <f>VLOOKUP(B5043,辅助信息!E:J,6,FALSE)</f>
        <v>联系实际收货人（易前刚18228465067）五冶建设送货单,6份材质书,锈货不收，装货前联系收货人核实到场规格,没提前告知进场规格现场不给予接收</v>
      </c>
      <c r="M5043" s="91">
        <v>45957</v>
      </c>
      <c r="O5043" s="62">
        <f ca="1" t="shared" si="240"/>
        <v>0</v>
      </c>
      <c r="P5043" s="62">
        <f ca="1" t="shared" si="241"/>
        <v>7</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5" t="s">
        <v>231</v>
      </c>
      <c r="C5044" s="70">
        <v>45959</v>
      </c>
      <c r="D5044" s="40" t="str">
        <f>VLOOKUP(B5044,辅助信息!E:K,7,FALSE)</f>
        <v>JWDDCD2025102100481</v>
      </c>
      <c r="E5044" s="40" t="str">
        <f>VLOOKUP(F5044,辅助信息!A:B,2,FALSE)</f>
        <v>螺纹钢</v>
      </c>
      <c r="F5044" s="40" t="s">
        <v>32</v>
      </c>
      <c r="G5044" s="36">
        <v>2.5</v>
      </c>
      <c r="H5044" s="134" t="e">
        <f>IF(SUMIFS('[1]2025年已发货'!$E:$E,'[1]2025年已发货'!$F:$F,C5044,'[1]2025年已发货'!$C:$C,F5044,'[1]2025年已发货'!$G:$G,I5044,'[1]2025年已发货'!$H:$H,J5044)=0,"未发货",SUMIFS('[1]2025年已发货'!$E:$E,'[1]2025年已发货'!$F:$F,C5044,'[1]2025年已发货'!$C:$C,F5044,'[1]2025年已发货'!$G:$G,I5044,'[1]2025年已发货'!$H:$H,J5044))</f>
        <v>#VALUE!</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09" t="str">
        <f>VLOOKUP(B5044,辅助信息!E:J,6,FALSE)</f>
        <v>联系实际收货人（易前刚18228465067）五冶建设送货单,6份材质书,锈货不收，装货前联系收货人核实到场规格,没提前告知进场规格现场不给予接收</v>
      </c>
      <c r="M5044" s="91">
        <v>45957</v>
      </c>
      <c r="O5044" s="62">
        <f ca="1" t="shared" si="240"/>
        <v>0</v>
      </c>
      <c r="P5044" s="62">
        <f ca="1" t="shared" si="241"/>
        <v>7</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5" t="s">
        <v>231</v>
      </c>
      <c r="C5045" s="70">
        <v>45959</v>
      </c>
      <c r="D5045" s="40" t="str">
        <f>VLOOKUP(B5045,辅助信息!E:K,7,FALSE)</f>
        <v>JWDDCD2025102100481</v>
      </c>
      <c r="E5045" s="40" t="str">
        <f>VLOOKUP(F5045,辅助信息!A:B,2,FALSE)</f>
        <v>螺纹钢</v>
      </c>
      <c r="F5045" s="40" t="s">
        <v>33</v>
      </c>
      <c r="G5045" s="36">
        <v>10</v>
      </c>
      <c r="H5045" s="134" t="e">
        <f>IF(SUMIFS('[1]2025年已发货'!$E:$E,'[1]2025年已发货'!$F:$F,C5045,'[1]2025年已发货'!$C:$C,F5045,'[1]2025年已发货'!$G:$G,I5045,'[1]2025年已发货'!$H:$H,J5045)=0,"未发货",SUMIFS('[1]2025年已发货'!$E:$E,'[1]2025年已发货'!$F:$F,C5045,'[1]2025年已发货'!$C:$C,F5045,'[1]2025年已发货'!$G:$G,I5045,'[1]2025年已发货'!$H:$H,J5045))</f>
        <v>#VALUE!</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09" t="str">
        <f>VLOOKUP(B5045,辅助信息!E:J,6,FALSE)</f>
        <v>联系实际收货人（易前刚18228465067）五冶建设送货单,6份材质书,锈货不收，装货前联系收货人核实到场规格,没提前告知进场规格现场不给予接收</v>
      </c>
      <c r="M5045" s="91">
        <v>45957</v>
      </c>
      <c r="O5045" s="62">
        <f ca="1" t="shared" si="240"/>
        <v>0</v>
      </c>
      <c r="P5045" s="62">
        <f ca="1" t="shared" si="241"/>
        <v>7</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5" t="s">
        <v>231</v>
      </c>
      <c r="C5046" s="70">
        <v>45959</v>
      </c>
      <c r="D5046" s="40" t="str">
        <f>VLOOKUP(B5046,辅助信息!E:K,7,FALSE)</f>
        <v>JWDDCD2025102100481</v>
      </c>
      <c r="E5046" s="40" t="str">
        <f>VLOOKUP(F5046,辅助信息!A:B,2,FALSE)</f>
        <v>螺纹钢</v>
      </c>
      <c r="F5046" s="40" t="s">
        <v>28</v>
      </c>
      <c r="G5046" s="36">
        <v>5</v>
      </c>
      <c r="H5046" s="134" t="e">
        <f>IF(SUMIFS('[1]2025年已发货'!$E:$E,'[1]2025年已发货'!$F:$F,C5046,'[1]2025年已发货'!$C:$C,F5046,'[1]2025年已发货'!$G:$G,I5046,'[1]2025年已发货'!$H:$H,J5046)=0,"未发货",SUMIFS('[1]2025年已发货'!$E:$E,'[1]2025年已发货'!$F:$F,C5046,'[1]2025年已发货'!$C:$C,F5046,'[1]2025年已发货'!$G:$G,I5046,'[1]2025年已发货'!$H:$H,J5046))</f>
        <v>#VALUE!</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09" t="str">
        <f>VLOOKUP(B5046,辅助信息!E:J,6,FALSE)</f>
        <v>联系实际收货人（易前刚18228465067）五冶建设送货单,6份材质书,锈货不收，装货前联系收货人核实到场规格,没提前告知进场规格现场不给予接收</v>
      </c>
      <c r="M5046" s="91">
        <v>45957</v>
      </c>
      <c r="O5046" s="62">
        <f ca="1" t="shared" si="240"/>
        <v>0</v>
      </c>
      <c r="P5046" s="62">
        <f ca="1" t="shared" si="241"/>
        <v>7</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5" t="s">
        <v>231</v>
      </c>
      <c r="C5047" s="70">
        <v>45959</v>
      </c>
      <c r="D5047" s="40" t="str">
        <f>VLOOKUP(B5047,辅助信息!E:K,7,FALSE)</f>
        <v>JWDDCD2025102100481</v>
      </c>
      <c r="E5047" s="40" t="str">
        <f>VLOOKUP(F5047,辅助信息!A:B,2,FALSE)</f>
        <v>螺纹钢</v>
      </c>
      <c r="F5047" s="40" t="s">
        <v>18</v>
      </c>
      <c r="G5047" s="36">
        <v>5</v>
      </c>
      <c r="H5047" s="134" t="e">
        <f>IF(SUMIFS('[1]2025年已发货'!$E:$E,'[1]2025年已发货'!$F:$F,C5047,'[1]2025年已发货'!$C:$C,F5047,'[1]2025年已发货'!$G:$G,I5047,'[1]2025年已发货'!$H:$H,J5047)=0,"未发货",SUMIFS('[1]2025年已发货'!$E:$E,'[1]2025年已发货'!$F:$F,C5047,'[1]2025年已发货'!$C:$C,F5047,'[1]2025年已发货'!$G:$G,I5047,'[1]2025年已发货'!$H:$H,J5047))</f>
        <v>#VALUE!</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09" t="str">
        <f>VLOOKUP(B5047,辅助信息!E:J,6,FALSE)</f>
        <v>联系实际收货人（易前刚18228465067）五冶建设送货单,6份材质书,锈货不收，装货前联系收货人核实到场规格,没提前告知进场规格现场不给予接收</v>
      </c>
      <c r="M5047" s="91">
        <v>45957</v>
      </c>
      <c r="O5047" s="62">
        <f ca="1" t="shared" si="240"/>
        <v>0</v>
      </c>
      <c r="P5047" s="62">
        <f ca="1" t="shared" si="241"/>
        <v>7</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5" t="s">
        <v>81</v>
      </c>
      <c r="C5048" s="70">
        <v>45961</v>
      </c>
      <c r="D5048" s="40" t="str">
        <f>VLOOKUP(B5048,辅助信息!E:K,7,FALSE)</f>
        <v>JWDDCD2025060900080</v>
      </c>
      <c r="E5048" s="40" t="str">
        <f>VLOOKUP(F5048,辅助信息!A:B,2,FALSE)</f>
        <v>盘螺</v>
      </c>
      <c r="F5048" s="40" t="s">
        <v>49</v>
      </c>
      <c r="G5048" s="36">
        <v>8</v>
      </c>
      <c r="H5048" s="134" t="e">
        <f>IF(SUMIFS('[1]2025年已发货'!$E:$E,'[1]2025年已发货'!$F:$F,C5048,'[1]2025年已发货'!$C:$C,F5048,'[1]2025年已发货'!$G:$G,I5048,'[1]2025年已发货'!$H:$H,J5048)=0,"未发货",SUMIFS('[1]2025年已发货'!$E:$E,'[1]2025年已发货'!$F:$F,C5048,'[1]2025年已发货'!$C:$C,F5048,'[1]2025年已发货'!$G:$G,I5048,'[1]2025年已发货'!$H:$H,J5048))</f>
        <v>#VALUE!</v>
      </c>
      <c r="I5048" s="39" t="str">
        <f>VLOOKUP(B5048,辅助信息!E:I,3,FALSE)</f>
        <v>（华西简阳西城嘉苑）四川省成都市简阳市简城街道高屋村</v>
      </c>
      <c r="J5048" s="40" t="str">
        <f>VLOOKUP(B5048,辅助信息!E:I,4,FALSE)</f>
        <v>张瀚镭</v>
      </c>
      <c r="K5048" s="40">
        <f>VLOOKUP(J5048,辅助信息!H:I,2,FALSE)</f>
        <v>15884666220</v>
      </c>
      <c r="L5048" s="109" t="str">
        <f>VLOOKUP(B5048,辅助信息!E:J,6,FALSE)</f>
        <v>现场禁止使用氢能源挂车！优先威钢发货,我方卸车,新老国标钢厂不加价可直发，因陕钢多次出现磅差，项目拒绝使用</v>
      </c>
      <c r="M5048" s="91">
        <v>45959</v>
      </c>
      <c r="O5048" s="62">
        <f ca="1" t="shared" si="240"/>
        <v>0</v>
      </c>
      <c r="P5048" s="62">
        <f ca="1" t="shared" si="241"/>
        <v>5</v>
      </c>
      <c r="Q5048" s="29" t="str">
        <f>VLOOKUP(B5048,辅助信息!E:M,9,FALSE)</f>
        <v>ZTWM-CDGS-XS-2024-0030-华西集采-简州大道</v>
      </c>
      <c r="R5048" s="29" t="str">
        <f>_xlfn._xlws.FILTER(辅助信息!D:D,辅助信息!E:E=B5048)</f>
        <v>华西简阳西城嘉苑</v>
      </c>
    </row>
    <row r="5049" hidden="1" spans="2:18">
      <c r="B5049" s="135" t="s">
        <v>81</v>
      </c>
      <c r="C5049" s="70">
        <v>45961</v>
      </c>
      <c r="D5049" s="40" t="str">
        <f>VLOOKUP(B5049,辅助信息!E:K,7,FALSE)</f>
        <v>JWDDCD2025060900080</v>
      </c>
      <c r="E5049" s="40" t="str">
        <f>VLOOKUP(F5049,辅助信息!A:B,2,FALSE)</f>
        <v>盘螺</v>
      </c>
      <c r="F5049" s="40" t="s">
        <v>41</v>
      </c>
      <c r="G5049" s="36">
        <v>12</v>
      </c>
      <c r="H5049" s="134" t="e">
        <f>IF(SUMIFS('[1]2025年已发货'!$E:$E,'[1]2025年已发货'!$F:$F,C5049,'[1]2025年已发货'!$C:$C,F5049,'[1]2025年已发货'!$G:$G,I5049,'[1]2025年已发货'!$H:$H,J5049)=0,"未发货",SUMIFS('[1]2025年已发货'!$E:$E,'[1]2025年已发货'!$F:$F,C5049,'[1]2025年已发货'!$C:$C,F5049,'[1]2025年已发货'!$G:$G,I5049,'[1]2025年已发货'!$H:$H,J5049))</f>
        <v>#VALUE!</v>
      </c>
      <c r="I5049" s="39" t="str">
        <f>VLOOKUP(B5049,辅助信息!E:I,3,FALSE)</f>
        <v>（华西简阳西城嘉苑）四川省成都市简阳市简城街道高屋村</v>
      </c>
      <c r="J5049" s="40" t="str">
        <f>VLOOKUP(B5049,辅助信息!E:I,4,FALSE)</f>
        <v>张瀚镭</v>
      </c>
      <c r="K5049" s="40">
        <f>VLOOKUP(J5049,辅助信息!H:I,2,FALSE)</f>
        <v>15884666220</v>
      </c>
      <c r="L5049" s="109" t="str">
        <f>VLOOKUP(B5049,辅助信息!E:J,6,FALSE)</f>
        <v>现场禁止使用氢能源挂车！优先威钢发货,我方卸车,新老国标钢厂不加价可直发，因陕钢多次出现磅差，项目拒绝使用</v>
      </c>
      <c r="M5049" s="91">
        <v>45959</v>
      </c>
      <c r="O5049" s="62">
        <f ca="1" t="shared" si="240"/>
        <v>0</v>
      </c>
      <c r="P5049" s="62">
        <f ca="1" t="shared" si="241"/>
        <v>5</v>
      </c>
      <c r="Q5049" s="29" t="str">
        <f>VLOOKUP(B5049,辅助信息!E:M,9,FALSE)</f>
        <v>ZTWM-CDGS-XS-2024-0030-华西集采-简州大道</v>
      </c>
      <c r="R5049" s="29" t="str">
        <f>_xlfn._xlws.FILTER(辅助信息!D:D,辅助信息!E:E=B5049)</f>
        <v>华西简阳西城嘉苑</v>
      </c>
    </row>
    <row r="5050" hidden="1" spans="2:18">
      <c r="B5050" s="135" t="s">
        <v>81</v>
      </c>
      <c r="C5050" s="70">
        <v>45961</v>
      </c>
      <c r="D5050" s="40" t="str">
        <f>VLOOKUP(B5050,辅助信息!E:K,7,FALSE)</f>
        <v>JWDDCD2025060900080</v>
      </c>
      <c r="E5050" s="40" t="str">
        <f>VLOOKUP(F5050,辅助信息!A:B,2,FALSE)</f>
        <v>盘螺</v>
      </c>
      <c r="F5050" s="40" t="s">
        <v>26</v>
      </c>
      <c r="G5050" s="36">
        <v>15</v>
      </c>
      <c r="H5050" s="134" t="e">
        <f>IF(SUMIFS('[1]2025年已发货'!$E:$E,'[1]2025年已发货'!$F:$F,C5050,'[1]2025年已发货'!$C:$C,F5050,'[1]2025年已发货'!$G:$G,I5050,'[1]2025年已发货'!$H:$H,J5050)=0,"未发货",SUMIFS('[1]2025年已发货'!$E:$E,'[1]2025年已发货'!$F:$F,C5050,'[1]2025年已发货'!$C:$C,F5050,'[1]2025年已发货'!$G:$G,I5050,'[1]2025年已发货'!$H:$H,J5050))</f>
        <v>#VALUE!</v>
      </c>
      <c r="I5050" s="39" t="str">
        <f>VLOOKUP(B5050,辅助信息!E:I,3,FALSE)</f>
        <v>（华西简阳西城嘉苑）四川省成都市简阳市简城街道高屋村</v>
      </c>
      <c r="J5050" s="40" t="str">
        <f>VLOOKUP(B5050,辅助信息!E:I,4,FALSE)</f>
        <v>张瀚镭</v>
      </c>
      <c r="K5050" s="40">
        <f>VLOOKUP(J5050,辅助信息!H:I,2,FALSE)</f>
        <v>15884666220</v>
      </c>
      <c r="L5050" s="109" t="str">
        <f>VLOOKUP(B5050,辅助信息!E:J,6,FALSE)</f>
        <v>现场禁止使用氢能源挂车！优先威钢发货,我方卸车,新老国标钢厂不加价可直发，因陕钢多次出现磅差，项目拒绝使用</v>
      </c>
      <c r="M5050" s="91">
        <v>45959</v>
      </c>
      <c r="O5050" s="62">
        <f ca="1" t="shared" si="240"/>
        <v>0</v>
      </c>
      <c r="P5050" s="62">
        <f ca="1" t="shared" si="241"/>
        <v>5</v>
      </c>
      <c r="Q5050" s="29" t="str">
        <f>VLOOKUP(B5050,辅助信息!E:M,9,FALSE)</f>
        <v>ZTWM-CDGS-XS-2024-0030-华西集采-简州大道</v>
      </c>
      <c r="R5050" s="29" t="str">
        <f>_xlfn._xlws.FILTER(辅助信息!D:D,辅助信息!E:E=B5050)</f>
        <v>华西简阳西城嘉苑</v>
      </c>
    </row>
    <row r="5051" hidden="1" spans="2:18">
      <c r="B5051" s="135" t="s">
        <v>240</v>
      </c>
      <c r="C5051" s="70">
        <v>45959</v>
      </c>
      <c r="D5051" s="40" t="str">
        <f>VLOOKUP(B5051,辅助信息!E:K,7,FALSE)</f>
        <v>JWDDCD2025092400204</v>
      </c>
      <c r="E5051" s="40" t="str">
        <f>VLOOKUP(F5051,辅助信息!A:B,2,FALSE)</f>
        <v>高线</v>
      </c>
      <c r="F5051" s="40" t="s">
        <v>53</v>
      </c>
      <c r="G5051" s="36">
        <v>2.5</v>
      </c>
      <c r="H5051" s="134" t="e">
        <f>IF(SUMIFS('[1]2025年已发货'!$E:$E,'[1]2025年已发货'!$F:$F,C5051,'[1]2025年已发货'!$C:$C,F5051,'[1]2025年已发货'!$G:$G,I5051,'[1]2025年已发货'!$H:$H,J5051)=0,"未发货",SUMIFS('[1]2025年已发货'!$E:$E,'[1]2025年已发货'!$F:$F,C5051,'[1]2025年已发货'!$C:$C,F5051,'[1]2025年已发货'!$G:$G,I5051,'[1]2025年已发货'!$H:$H,J5051))</f>
        <v>#VALUE!</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09">
        <f>VLOOKUP(B5051,辅助信息!E:J,6,FALSE)</f>
        <v>0</v>
      </c>
      <c r="M5051" s="91">
        <v>45959</v>
      </c>
      <c r="O5051" s="62">
        <f ca="1" t="shared" si="240"/>
        <v>0</v>
      </c>
      <c r="P5051" s="62">
        <f ca="1" t="shared" si="241"/>
        <v>5</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5" t="s">
        <v>240</v>
      </c>
      <c r="C5052" s="70">
        <v>45960</v>
      </c>
      <c r="D5052" s="40" t="str">
        <f>VLOOKUP(B5052,辅助信息!E:K,7,FALSE)</f>
        <v>JWDDCD2025092400204</v>
      </c>
      <c r="E5052" s="40" t="str">
        <f>VLOOKUP(F5052,辅助信息!A:B,2,FALSE)</f>
        <v>盘螺</v>
      </c>
      <c r="F5052" s="40" t="s">
        <v>41</v>
      </c>
      <c r="G5052" s="36">
        <v>15</v>
      </c>
      <c r="H5052" s="134" t="e">
        <f>IF(SUMIFS('[1]2025年已发货'!$E:$E,'[1]2025年已发货'!$F:$F,C5052,'[1]2025年已发货'!$C:$C,F5052,'[1]2025年已发货'!$G:$G,I5052,'[1]2025年已发货'!$H:$H,J5052)=0,"未发货",SUMIFS('[1]2025年已发货'!$E:$E,'[1]2025年已发货'!$F:$F,C5052,'[1]2025年已发货'!$C:$C,F5052,'[1]2025年已发货'!$G:$G,I5052,'[1]2025年已发货'!$H:$H,J5052))</f>
        <v>#VALUE!</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09">
        <f>VLOOKUP(B5052,辅助信息!E:J,6,FALSE)</f>
        <v>0</v>
      </c>
      <c r="M5052" s="91">
        <v>45959</v>
      </c>
      <c r="O5052" s="62">
        <f ca="1" t="shared" si="240"/>
        <v>0</v>
      </c>
      <c r="P5052" s="62">
        <f ca="1" t="shared" si="241"/>
        <v>5</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5" t="s">
        <v>240</v>
      </c>
      <c r="C5053" s="70">
        <v>45960</v>
      </c>
      <c r="D5053" s="40" t="str">
        <f>VLOOKUP(B5053,辅助信息!E:K,7,FALSE)</f>
        <v>JWDDCD2025092400204</v>
      </c>
      <c r="E5053" s="40" t="str">
        <f>VLOOKUP(F5053,辅助信息!A:B,2,FALSE)</f>
        <v>螺纹钢</v>
      </c>
      <c r="F5053" s="40" t="s">
        <v>19</v>
      </c>
      <c r="G5053" s="36">
        <v>10</v>
      </c>
      <c r="H5053" s="134" t="e">
        <f>IF(SUMIFS('[1]2025年已发货'!$E:$E,'[1]2025年已发货'!$F:$F,C5053,'[1]2025年已发货'!$C:$C,F5053,'[1]2025年已发货'!$G:$G,I5053,'[1]2025年已发货'!$H:$H,J5053)=0,"未发货",SUMIFS('[1]2025年已发货'!$E:$E,'[1]2025年已发货'!$F:$F,C5053,'[1]2025年已发货'!$C:$C,F5053,'[1]2025年已发货'!$G:$G,I5053,'[1]2025年已发货'!$H:$H,J5053))</f>
        <v>#VALUE!</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09">
        <f>VLOOKUP(B5053,辅助信息!E:J,6,FALSE)</f>
        <v>0</v>
      </c>
      <c r="M5053" s="91">
        <v>45959</v>
      </c>
      <c r="O5053" s="62">
        <f ca="1" t="shared" si="240"/>
        <v>0</v>
      </c>
      <c r="P5053" s="62">
        <f ca="1" t="shared" si="241"/>
        <v>5</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5" t="s">
        <v>240</v>
      </c>
      <c r="C5054" s="70">
        <v>45960</v>
      </c>
      <c r="D5054" s="40" t="str">
        <f>VLOOKUP(B5054,辅助信息!E:K,7,FALSE)</f>
        <v>JWDDCD2025092400204</v>
      </c>
      <c r="E5054" s="40" t="str">
        <f>VLOOKUP(F5054,辅助信息!A:B,2,FALSE)</f>
        <v>螺纹钢</v>
      </c>
      <c r="F5054" s="40" t="s">
        <v>32</v>
      </c>
      <c r="G5054" s="36">
        <v>60</v>
      </c>
      <c r="H5054" s="134" t="e">
        <f>IF(SUMIFS('[1]2025年已发货'!$E:$E,'[1]2025年已发货'!$F:$F,C5054,'[1]2025年已发货'!$C:$C,F5054,'[1]2025年已发货'!$G:$G,I5054,'[1]2025年已发货'!$H:$H,J5054)=0,"未发货",SUMIFS('[1]2025年已发货'!$E:$E,'[1]2025年已发货'!$F:$F,C5054,'[1]2025年已发货'!$C:$C,F5054,'[1]2025年已发货'!$G:$G,I5054,'[1]2025年已发货'!$H:$H,J5054))</f>
        <v>#VALUE!</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09">
        <f>VLOOKUP(B5054,辅助信息!E:J,6,FALSE)</f>
        <v>0</v>
      </c>
      <c r="M5054" s="91">
        <v>45959</v>
      </c>
      <c r="O5054" s="62">
        <f ca="1" t="shared" si="240"/>
        <v>0</v>
      </c>
      <c r="P5054" s="62">
        <f ca="1" t="shared" si="241"/>
        <v>5</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5" t="s">
        <v>240</v>
      </c>
      <c r="C5055" s="70">
        <v>45960</v>
      </c>
      <c r="D5055" s="40" t="str">
        <f>VLOOKUP(B5055,辅助信息!E:K,7,FALSE)</f>
        <v>JWDDCD2025092400204</v>
      </c>
      <c r="E5055" s="40" t="str">
        <f>VLOOKUP(F5055,辅助信息!A:B,2,FALSE)</f>
        <v>螺纹钢</v>
      </c>
      <c r="F5055" s="40" t="s">
        <v>33</v>
      </c>
      <c r="G5055" s="36">
        <v>6</v>
      </c>
      <c r="H5055" s="134" t="e">
        <f>IF(SUMIFS('[1]2025年已发货'!$E:$E,'[1]2025年已发货'!$F:$F,C5055,'[1]2025年已发货'!$C:$C,F5055,'[1]2025年已发货'!$G:$G,I5055,'[1]2025年已发货'!$H:$H,J5055)=0,"未发货",SUMIFS('[1]2025年已发货'!$E:$E,'[1]2025年已发货'!$F:$F,C5055,'[1]2025年已发货'!$C:$C,F5055,'[1]2025年已发货'!$G:$G,I5055,'[1]2025年已发货'!$H:$H,J5055))</f>
        <v>#VALUE!</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09">
        <f>VLOOKUP(B5055,辅助信息!E:J,6,FALSE)</f>
        <v>0</v>
      </c>
      <c r="M5055" s="91">
        <v>45959</v>
      </c>
      <c r="O5055" s="62">
        <f ca="1" t="shared" si="240"/>
        <v>0</v>
      </c>
      <c r="P5055" s="62">
        <f ca="1" t="shared" si="241"/>
        <v>5</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5" t="s">
        <v>240</v>
      </c>
      <c r="C5056" s="70">
        <v>45960</v>
      </c>
      <c r="D5056" s="40" t="str">
        <f>VLOOKUP(B5056,辅助信息!E:K,7,FALSE)</f>
        <v>JWDDCD2025092400204</v>
      </c>
      <c r="E5056" s="40" t="str">
        <f>VLOOKUP(F5056,辅助信息!A:B,2,FALSE)</f>
        <v>螺纹钢</v>
      </c>
      <c r="F5056" s="40" t="s">
        <v>18</v>
      </c>
      <c r="G5056" s="36">
        <v>10</v>
      </c>
      <c r="H5056" s="134" t="e">
        <f>IF(SUMIFS('[1]2025年已发货'!$E:$E,'[1]2025年已发货'!$F:$F,C5056,'[1]2025年已发货'!$C:$C,F5056,'[1]2025年已发货'!$G:$G,I5056,'[1]2025年已发货'!$H:$H,J5056)=0,"未发货",SUMIFS('[1]2025年已发货'!$E:$E,'[1]2025年已发货'!$F:$F,C5056,'[1]2025年已发货'!$C:$C,F5056,'[1]2025年已发货'!$G:$G,I5056,'[1]2025年已发货'!$H:$H,J5056))</f>
        <v>#VALUE!</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09">
        <f>VLOOKUP(B5056,辅助信息!E:J,6,FALSE)</f>
        <v>0</v>
      </c>
      <c r="M5056" s="91">
        <v>45959</v>
      </c>
      <c r="O5056" s="62">
        <f ca="1" t="shared" si="240"/>
        <v>0</v>
      </c>
      <c r="P5056" s="62">
        <f ca="1" t="shared" si="241"/>
        <v>5</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5" t="s">
        <v>240</v>
      </c>
      <c r="C5057" s="70">
        <v>45960</v>
      </c>
      <c r="D5057" s="40" t="str">
        <f>VLOOKUP(B5057,辅助信息!E:K,7,FALSE)</f>
        <v>JWDDCD2025092400204</v>
      </c>
      <c r="E5057" s="40" t="str">
        <f>VLOOKUP(F5057,辅助信息!A:B,2,FALSE)</f>
        <v>螺纹钢</v>
      </c>
      <c r="F5057" s="40" t="s">
        <v>66</v>
      </c>
      <c r="G5057" s="36">
        <v>3</v>
      </c>
      <c r="H5057" s="134" t="e">
        <f>IF(SUMIFS('[1]2025年已发货'!$E:$E,'[1]2025年已发货'!$F:$F,C5057,'[1]2025年已发货'!$C:$C,F5057,'[1]2025年已发货'!$G:$G,I5057,'[1]2025年已发货'!$H:$H,J5057)=0,"未发货",SUMIFS('[1]2025年已发货'!$E:$E,'[1]2025年已发货'!$F:$F,C5057,'[1]2025年已发货'!$C:$C,F5057,'[1]2025年已发货'!$G:$G,I5057,'[1]2025年已发货'!$H:$H,J5057))</f>
        <v>#VALUE!</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09">
        <f>VLOOKUP(B5057,辅助信息!E:J,6,FALSE)</f>
        <v>0</v>
      </c>
      <c r="M5057" s="91">
        <v>45959</v>
      </c>
      <c r="O5057" s="62">
        <f ca="1" t="shared" si="240"/>
        <v>0</v>
      </c>
      <c r="P5057" s="62">
        <f ca="1" t="shared" si="241"/>
        <v>5</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5" t="s">
        <v>240</v>
      </c>
      <c r="C5058" s="70">
        <v>45960</v>
      </c>
      <c r="D5058" s="40" t="str">
        <f>VLOOKUP(B5058,辅助信息!E:K,7,FALSE)</f>
        <v>JWDDCD2025092400204</v>
      </c>
      <c r="E5058" s="40" t="str">
        <f>VLOOKUP(F5058,辅助信息!A:B,2,FALSE)</f>
        <v>螺纹钢</v>
      </c>
      <c r="F5058" s="40" t="s">
        <v>45</v>
      </c>
      <c r="G5058" s="36">
        <v>3</v>
      </c>
      <c r="H5058" s="134" t="e">
        <f>IF(SUMIFS('[1]2025年已发货'!$E:$E,'[1]2025年已发货'!$F:$F,C5058,'[1]2025年已发货'!$C:$C,F5058,'[1]2025年已发货'!$G:$G,I5058,'[1]2025年已发货'!$H:$H,J5058)=0,"未发货",SUMIFS('[1]2025年已发货'!$E:$E,'[1]2025年已发货'!$F:$F,C5058,'[1]2025年已发货'!$C:$C,F5058,'[1]2025年已发货'!$G:$G,I5058,'[1]2025年已发货'!$H:$H,J5058))</f>
        <v>#VALUE!</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09">
        <f>VLOOKUP(B5058,辅助信息!E:J,6,FALSE)</f>
        <v>0</v>
      </c>
      <c r="M5058" s="91">
        <v>45959</v>
      </c>
      <c r="O5058" s="62">
        <f ca="1" t="shared" si="240"/>
        <v>0</v>
      </c>
      <c r="P5058" s="62">
        <f ca="1" t="shared" si="241"/>
        <v>5</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5" t="s">
        <v>240</v>
      </c>
      <c r="C5059" s="70">
        <v>45960</v>
      </c>
      <c r="D5059" s="40" t="str">
        <f>VLOOKUP(B5059,辅助信息!E:K,7,FALSE)</f>
        <v>JWDDCD2025092400204</v>
      </c>
      <c r="E5059" s="40" t="str">
        <f>VLOOKUP(F5059,辅助信息!A:B,2,FALSE)</f>
        <v>螺纹钢</v>
      </c>
      <c r="F5059" s="40" t="s">
        <v>58</v>
      </c>
      <c r="G5059" s="36">
        <v>3</v>
      </c>
      <c r="H5059" s="134" t="e">
        <f>IF(SUMIFS('[1]2025年已发货'!$E:$E,'[1]2025年已发货'!$F:$F,C5059,'[1]2025年已发货'!$C:$C,F5059,'[1]2025年已发货'!$G:$G,I5059,'[1]2025年已发货'!$H:$H,J5059)=0,"未发货",SUMIFS('[1]2025年已发货'!$E:$E,'[1]2025年已发货'!$F:$F,C5059,'[1]2025年已发货'!$C:$C,F5059,'[1]2025年已发货'!$G:$G,I5059,'[1]2025年已发货'!$H:$H,J5059))</f>
        <v>#VALUE!</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09">
        <f>VLOOKUP(B5059,辅助信息!E:J,6,FALSE)</f>
        <v>0</v>
      </c>
      <c r="M5059" s="91">
        <v>45959</v>
      </c>
      <c r="O5059" s="62">
        <f ca="1" t="shared" si="240"/>
        <v>0</v>
      </c>
      <c r="P5059" s="62">
        <f ca="1" t="shared" si="241"/>
        <v>5</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5" t="s">
        <v>240</v>
      </c>
      <c r="C5060" s="70">
        <v>45960</v>
      </c>
      <c r="D5060" s="40" t="str">
        <f>VLOOKUP(B5060,辅助信息!E:K,7,FALSE)</f>
        <v>JWDDCD2025092400204</v>
      </c>
      <c r="E5060" s="40" t="str">
        <f>VLOOKUP(F5060,辅助信息!A:B,2,FALSE)</f>
        <v>螺纹钢</v>
      </c>
      <c r="F5060" s="40" t="s">
        <v>46</v>
      </c>
      <c r="G5060" s="36">
        <v>6</v>
      </c>
      <c r="H5060" s="134" t="e">
        <f>IF(SUMIFS('[1]2025年已发货'!$E:$E,'[1]2025年已发货'!$F:$F,C5060,'[1]2025年已发货'!$C:$C,F5060,'[1]2025年已发货'!$G:$G,I5060,'[1]2025年已发货'!$H:$H,J5060)=0,"未发货",SUMIFS('[1]2025年已发货'!$E:$E,'[1]2025年已发货'!$F:$F,C5060,'[1]2025年已发货'!$C:$C,F5060,'[1]2025年已发货'!$G:$G,I5060,'[1]2025年已发货'!$H:$H,J5060))</f>
        <v>#VALUE!</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09">
        <f>VLOOKUP(B5060,辅助信息!E:J,6,FALSE)</f>
        <v>0</v>
      </c>
      <c r="M5060" s="91">
        <v>45959</v>
      </c>
      <c r="O5060" s="62">
        <f ca="1" t="shared" si="240"/>
        <v>0</v>
      </c>
      <c r="P5060" s="62">
        <f ca="1" t="shared" si="241"/>
        <v>5</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5" t="s">
        <v>240</v>
      </c>
      <c r="C5061" s="70">
        <v>45960</v>
      </c>
      <c r="D5061" s="40" t="str">
        <f>VLOOKUP(B5061,辅助信息!E:K,7,FALSE)</f>
        <v>JWDDCD2025092400204</v>
      </c>
      <c r="E5061" s="40" t="str">
        <f>VLOOKUP(F5061,辅助信息!A:B,2,FALSE)</f>
        <v>螺纹钢</v>
      </c>
      <c r="F5061" s="40" t="s">
        <v>22</v>
      </c>
      <c r="G5061" s="36">
        <v>25</v>
      </c>
      <c r="H5061" s="134" t="e">
        <f>IF(SUMIFS('[1]2025年已发货'!$E:$E,'[1]2025年已发货'!$F:$F,C5061,'[1]2025年已发货'!$C:$C,F5061,'[1]2025年已发货'!$G:$G,I5061,'[1]2025年已发货'!$H:$H,J5061)=0,"未发货",SUMIFS('[1]2025年已发货'!$E:$E,'[1]2025年已发货'!$F:$F,C5061,'[1]2025年已发货'!$C:$C,F5061,'[1]2025年已发货'!$G:$G,I5061,'[1]2025年已发货'!$H:$H,J5061))</f>
        <v>#VALUE!</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09">
        <f>VLOOKUP(B5061,辅助信息!E:J,6,FALSE)</f>
        <v>0</v>
      </c>
      <c r="M5061" s="91">
        <v>45959</v>
      </c>
      <c r="O5061" s="62">
        <f ca="1" t="shared" si="240"/>
        <v>0</v>
      </c>
      <c r="P5061" s="62">
        <f ca="1" t="shared" si="241"/>
        <v>5</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5" t="s">
        <v>31</v>
      </c>
      <c r="C5062" s="70">
        <v>45961</v>
      </c>
      <c r="D5062" s="40" t="str">
        <f>VLOOKUP(B5062,辅助信息!E:K,7,FALSE)</f>
        <v>JWDDCD2024121000136</v>
      </c>
      <c r="E5062" s="40" t="str">
        <f>VLOOKUP(F5062,辅助信息!A:B,2,FALSE)</f>
        <v>盘螺</v>
      </c>
      <c r="F5062" s="40" t="s">
        <v>49</v>
      </c>
      <c r="G5062" s="36">
        <v>24</v>
      </c>
      <c r="H5062" s="134" t="e">
        <f>IF(SUMIFS('[1]2025年已发货'!$E:$E,'[1]2025年已发货'!$F:$F,C5062,'[1]2025年已发货'!$C:$C,F5062,'[1]2025年已发货'!$G:$G,I5062,'[1]2025年已发货'!$H:$H,J5062)=0,"未发货",SUMIFS('[1]2025年已发货'!$E:$E,'[1]2025年已发货'!$F:$F,C5062,'[1]2025年已发货'!$C:$C,F5062,'[1]2025年已发货'!$G:$G,I5062,'[1]2025年已发货'!$H:$H,J5062))</f>
        <v>#VALUE!</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09" t="str">
        <f>VLOOKUP(B5062,辅助信息!E:J,6,FALSE)</f>
        <v>提前联系到场规格及数量</v>
      </c>
      <c r="M5062" s="91">
        <v>45959</v>
      </c>
      <c r="O5062" s="62">
        <f ca="1" t="shared" si="240"/>
        <v>0</v>
      </c>
      <c r="P5062" s="62">
        <f ca="1" t="shared" si="241"/>
        <v>5</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5" t="s">
        <v>31</v>
      </c>
      <c r="C5063" s="70">
        <v>45961</v>
      </c>
      <c r="D5063" s="40" t="str">
        <f>VLOOKUP(B5063,辅助信息!E:K,7,FALSE)</f>
        <v>JWDDCD2024121000136</v>
      </c>
      <c r="E5063" s="40" t="str">
        <f>VLOOKUP(F5063,辅助信息!A:B,2,FALSE)</f>
        <v>螺纹钢</v>
      </c>
      <c r="F5063" s="40" t="s">
        <v>19</v>
      </c>
      <c r="G5063" s="36">
        <v>11</v>
      </c>
      <c r="H5063" s="134" t="e">
        <f>IF(SUMIFS('[1]2025年已发货'!$E:$E,'[1]2025年已发货'!$F:$F,C5063,'[1]2025年已发货'!$C:$C,F5063,'[1]2025年已发货'!$G:$G,I5063,'[1]2025年已发货'!$H:$H,J5063)=0,"未发货",SUMIFS('[1]2025年已发货'!$E:$E,'[1]2025年已发货'!$F:$F,C5063,'[1]2025年已发货'!$C:$C,F5063,'[1]2025年已发货'!$G:$G,I5063,'[1]2025年已发货'!$H:$H,J5063))</f>
        <v>#VALUE!</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09" t="str">
        <f>VLOOKUP(B5063,辅助信息!E:J,6,FALSE)</f>
        <v>提前联系到场规格及数量</v>
      </c>
      <c r="M5063" s="91">
        <v>45959</v>
      </c>
      <c r="O5063" s="62">
        <f ca="1" t="shared" si="240"/>
        <v>0</v>
      </c>
      <c r="P5063" s="62">
        <f ca="1" t="shared" si="241"/>
        <v>5</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5" t="s">
        <v>31</v>
      </c>
      <c r="C5064" s="70">
        <v>45961</v>
      </c>
      <c r="D5064" s="40" t="str">
        <f>VLOOKUP(B5064,辅助信息!E:K,7,FALSE)</f>
        <v>JWDDCD2024121000136</v>
      </c>
      <c r="E5064" s="40" t="str">
        <f>VLOOKUP(F5064,辅助信息!A:B,2,FALSE)</f>
        <v>螺纹钢</v>
      </c>
      <c r="F5064" s="40" t="s">
        <v>22</v>
      </c>
      <c r="G5064" s="36">
        <v>35</v>
      </c>
      <c r="H5064" s="134" t="e">
        <f>IF(SUMIFS('[1]2025年已发货'!$E:$E,'[1]2025年已发货'!$F:$F,C5064,'[1]2025年已发货'!$C:$C,F5064,'[1]2025年已发货'!$G:$G,I5064,'[1]2025年已发货'!$H:$H,J5064)=0,"未发货",SUMIFS('[1]2025年已发货'!$E:$E,'[1]2025年已发货'!$F:$F,C5064,'[1]2025年已发货'!$C:$C,F5064,'[1]2025年已发货'!$G:$G,I5064,'[1]2025年已发货'!$H:$H,J5064))</f>
        <v>#VALUE!</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09" t="str">
        <f>VLOOKUP(B5064,辅助信息!E:J,6,FALSE)</f>
        <v>提前联系到场规格及数量</v>
      </c>
      <c r="M5064" s="91">
        <v>45959</v>
      </c>
      <c r="O5064" s="62">
        <f ca="1" t="shared" si="240"/>
        <v>0</v>
      </c>
      <c r="P5064" s="62">
        <f ca="1" t="shared" si="241"/>
        <v>5</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5" t="s">
        <v>224</v>
      </c>
      <c r="C5065" s="70">
        <v>45959</v>
      </c>
      <c r="D5065" s="40" t="str">
        <f>VLOOKUP(B5065,辅助信息!E:K,7,FALSE)</f>
        <v>JWDDCD2025092400188</v>
      </c>
      <c r="E5065" s="40" t="str">
        <f>VLOOKUP(F5065,辅助信息!A:B,2,FALSE)</f>
        <v>盘螺</v>
      </c>
      <c r="F5065" s="40" t="s">
        <v>49</v>
      </c>
      <c r="G5065" s="36">
        <v>6</v>
      </c>
      <c r="H5065" s="134" t="e">
        <f>IF(SUMIFS('[1]2025年已发货'!$E:$E,'[1]2025年已发货'!$F:$F,C5065,'[1]2025年已发货'!$C:$C,F5065,'[1]2025年已发货'!$G:$G,I5065,'[1]2025年已发货'!$H:$H,J5065)=0,"未发货",SUMIFS('[1]2025年已发货'!$E:$E,'[1]2025年已发货'!$F:$F,C5065,'[1]2025年已发货'!$C:$C,F5065,'[1]2025年已发货'!$G:$G,I5065,'[1]2025年已发货'!$H:$H,J5065))</f>
        <v>#VALUE!</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09">
        <f>VLOOKUP(B5065,辅助信息!E:J,6,FALSE)</f>
        <v>0</v>
      </c>
      <c r="M5065" s="91">
        <v>45959</v>
      </c>
      <c r="O5065" s="62">
        <f ca="1" t="shared" si="240"/>
        <v>0</v>
      </c>
      <c r="P5065" s="62">
        <f ca="1" t="shared" si="241"/>
        <v>5</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5" t="s">
        <v>224</v>
      </c>
      <c r="C5066" s="70">
        <v>45959</v>
      </c>
      <c r="D5066" s="40" t="str">
        <f>VLOOKUP(B5066,辅助信息!E:K,7,FALSE)</f>
        <v>JWDDCD2025092400188</v>
      </c>
      <c r="E5066" s="40" t="str">
        <f>VLOOKUP(F5066,辅助信息!A:B,2,FALSE)</f>
        <v>盘螺</v>
      </c>
      <c r="F5066" s="40" t="s">
        <v>40</v>
      </c>
      <c r="G5066" s="36">
        <v>30</v>
      </c>
      <c r="H5066" s="134" t="e">
        <f>IF(SUMIFS('[1]2025年已发货'!$E:$E,'[1]2025年已发货'!$F:$F,C5066,'[1]2025年已发货'!$C:$C,F5066,'[1]2025年已发货'!$G:$G,I5066,'[1]2025年已发货'!$H:$H,J5066)=0,"未发货",SUMIFS('[1]2025年已发货'!$E:$E,'[1]2025年已发货'!$F:$F,C5066,'[1]2025年已发货'!$C:$C,F5066,'[1]2025年已发货'!$G:$G,I5066,'[1]2025年已发货'!$H:$H,J5066))</f>
        <v>#VALUE!</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09">
        <f>VLOOKUP(B5066,辅助信息!E:J,6,FALSE)</f>
        <v>0</v>
      </c>
      <c r="M5066" s="91">
        <v>45959</v>
      </c>
      <c r="O5066" s="62">
        <f ca="1" t="shared" si="240"/>
        <v>0</v>
      </c>
      <c r="P5066" s="62">
        <f ca="1" t="shared" si="241"/>
        <v>5</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5" t="s">
        <v>226</v>
      </c>
      <c r="C5067" s="70">
        <v>45959</v>
      </c>
      <c r="D5067" s="40" t="str">
        <f>VLOOKUP(B5067,辅助信息!E:K,7,FALSE)</f>
        <v>JWDDCD2025092400211</v>
      </c>
      <c r="E5067" s="40" t="str">
        <f>VLOOKUP(F5067,辅助信息!A:B,2,FALSE)</f>
        <v>盘螺</v>
      </c>
      <c r="F5067" s="40" t="s">
        <v>40</v>
      </c>
      <c r="G5067" s="36">
        <v>35</v>
      </c>
      <c r="H5067" s="134" t="e">
        <f>IF(SUMIFS('[1]2025年已发货'!$E:$E,'[1]2025年已发货'!$F:$F,C5067,'[1]2025年已发货'!$C:$C,F5067,'[1]2025年已发货'!$G:$G,I5067,'[1]2025年已发货'!$H:$H,J5067)=0,"未发货",SUMIFS('[1]2025年已发货'!$E:$E,'[1]2025年已发货'!$F:$F,C5067,'[1]2025年已发货'!$C:$C,F5067,'[1]2025年已发货'!$G:$G,I5067,'[1]2025年已发货'!$H:$H,J5067))</f>
        <v>#VALUE!</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09">
        <f>VLOOKUP(B5067,辅助信息!E:J,6,FALSE)</f>
        <v>0</v>
      </c>
      <c r="M5067" s="159">
        <v>45959</v>
      </c>
      <c r="O5067" s="62">
        <f ca="1" t="shared" si="240"/>
        <v>0</v>
      </c>
      <c r="P5067" s="62">
        <f ca="1" t="shared" si="241"/>
        <v>5</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5" t="s">
        <v>226</v>
      </c>
      <c r="C5068" s="70">
        <v>45959</v>
      </c>
      <c r="D5068" s="40" t="str">
        <f>VLOOKUP(B5068,辅助信息!E:K,7,FALSE)</f>
        <v>JWDDCD2025092400211</v>
      </c>
      <c r="E5068" s="40" t="str">
        <f>VLOOKUP(F5068,辅助信息!A:B,2,FALSE)</f>
        <v>螺纹钢</v>
      </c>
      <c r="F5068" s="40" t="s">
        <v>19</v>
      </c>
      <c r="G5068" s="36">
        <v>10</v>
      </c>
      <c r="H5068" s="134" t="e">
        <f>IF(SUMIFS('[1]2025年已发货'!$E:$E,'[1]2025年已发货'!$F:$F,C5068,'[1]2025年已发货'!$C:$C,F5068,'[1]2025年已发货'!$G:$G,I5068,'[1]2025年已发货'!$H:$H,J5068)=0,"未发货",SUMIFS('[1]2025年已发货'!$E:$E,'[1]2025年已发货'!$F:$F,C5068,'[1]2025年已发货'!$C:$C,F5068,'[1]2025年已发货'!$G:$G,I5068,'[1]2025年已发货'!$H:$H,J5068))</f>
        <v>#VALUE!</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09">
        <f>VLOOKUP(B5068,辅助信息!E:J,6,FALSE)</f>
        <v>0</v>
      </c>
      <c r="M5068" s="159">
        <v>45959</v>
      </c>
      <c r="O5068" s="62">
        <f ca="1" t="shared" si="240"/>
        <v>0</v>
      </c>
      <c r="P5068" s="62">
        <f ca="1" t="shared" si="241"/>
        <v>5</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5" t="s">
        <v>226</v>
      </c>
      <c r="C5069" s="70">
        <v>45959</v>
      </c>
      <c r="D5069" s="40" t="str">
        <f>VLOOKUP(B5069,辅助信息!E:K,7,FALSE)</f>
        <v>JWDDCD2025092400211</v>
      </c>
      <c r="E5069" s="40" t="str">
        <f>VLOOKUP(F5069,辅助信息!A:B,2,FALSE)</f>
        <v>螺纹钢</v>
      </c>
      <c r="F5069" s="40" t="s">
        <v>32</v>
      </c>
      <c r="G5069" s="36">
        <v>10</v>
      </c>
      <c r="H5069" s="134" t="e">
        <f>IF(SUMIFS('[1]2025年已发货'!$E:$E,'[1]2025年已发货'!$F:$F,C5069,'[1]2025年已发货'!$C:$C,F5069,'[1]2025年已发货'!$G:$G,I5069,'[1]2025年已发货'!$H:$H,J5069)=0,"未发货",SUMIFS('[1]2025年已发货'!$E:$E,'[1]2025年已发货'!$F:$F,C5069,'[1]2025年已发货'!$C:$C,F5069,'[1]2025年已发货'!$G:$G,I5069,'[1]2025年已发货'!$H:$H,J5069))</f>
        <v>#VALUE!</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09">
        <f>VLOOKUP(B5069,辅助信息!E:J,6,FALSE)</f>
        <v>0</v>
      </c>
      <c r="M5069" s="159">
        <v>45959</v>
      </c>
      <c r="O5069" s="62">
        <f ca="1" t="shared" si="240"/>
        <v>0</v>
      </c>
      <c r="P5069" s="62">
        <f ca="1" t="shared" si="241"/>
        <v>5</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5" t="s">
        <v>226</v>
      </c>
      <c r="C5070" s="70">
        <v>45959</v>
      </c>
      <c r="D5070" s="40" t="str">
        <f>VLOOKUP(B5070,辅助信息!E:K,7,FALSE)</f>
        <v>JWDDCD2025092400211</v>
      </c>
      <c r="E5070" s="40" t="str">
        <f>VLOOKUP(F5070,辅助信息!A:B,2,FALSE)</f>
        <v>螺纹钢</v>
      </c>
      <c r="F5070" s="40" t="s">
        <v>30</v>
      </c>
      <c r="G5070" s="36">
        <v>15</v>
      </c>
      <c r="H5070" s="134" t="e">
        <f>IF(SUMIFS('[1]2025年已发货'!$E:$E,'[1]2025年已发货'!$F:$F,C5070,'[1]2025年已发货'!$C:$C,F5070,'[1]2025年已发货'!$G:$G,I5070,'[1]2025年已发货'!$H:$H,J5070)=0,"未发货",SUMIFS('[1]2025年已发货'!$E:$E,'[1]2025年已发货'!$F:$F,C5070,'[1]2025年已发货'!$C:$C,F5070,'[1]2025年已发货'!$G:$G,I5070,'[1]2025年已发货'!$H:$H,J5070))</f>
        <v>#VALUE!</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09">
        <f>VLOOKUP(B5070,辅助信息!E:J,6,FALSE)</f>
        <v>0</v>
      </c>
      <c r="M5070" s="159">
        <v>45959</v>
      </c>
      <c r="O5070" s="62">
        <f ca="1" t="shared" si="240"/>
        <v>0</v>
      </c>
      <c r="P5070" s="62">
        <f ca="1" t="shared" si="241"/>
        <v>5</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5" t="s">
        <v>215</v>
      </c>
      <c r="C5071" s="70">
        <v>45960</v>
      </c>
      <c r="D5071" s="40" t="str">
        <f>VLOOKUP(B5071,辅助信息!E:K,7,FALSE)</f>
        <v>JWDDCD2025102100486</v>
      </c>
      <c r="E5071" s="40" t="str">
        <f>VLOOKUP(F5071,辅助信息!A:B,2,FALSE)</f>
        <v>盘螺</v>
      </c>
      <c r="F5071" s="40" t="s">
        <v>40</v>
      </c>
      <c r="G5071" s="36">
        <v>16</v>
      </c>
      <c r="H5071" s="134" t="e">
        <f>IF(SUMIFS('[1]2025年已发货'!$E:$E,'[1]2025年已发货'!$F:$F,C5071,'[1]2025年已发货'!$C:$C,F5071,'[1]2025年已发货'!$G:$G,I5071,'[1]2025年已发货'!$H:$H,J5071)=0,"未发货",SUMIFS('[1]2025年已发货'!$E:$E,'[1]2025年已发货'!$F:$F,C5071,'[1]2025年已发货'!$C:$C,F5071,'[1]2025年已发货'!$G:$G,I5071,'[1]2025年已发货'!$H:$H,J5071))</f>
        <v>#VALUE!</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09" t="str">
        <f>VLOOKUP(B5071,辅助信息!E:J,6,FALSE)</f>
        <v>联系实际收货人（孙敏13617695006）五冶建设送货单,6份材质书,锈货不收，装货前联系收货人核实到场规格,没提前告知进场规格现场不给予接收</v>
      </c>
      <c r="M5071" s="91">
        <v>45960</v>
      </c>
      <c r="O5071" s="62">
        <f ca="1" t="shared" si="240"/>
        <v>0</v>
      </c>
      <c r="P5071" s="62">
        <f ca="1" t="shared" si="241"/>
        <v>4</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5" t="s">
        <v>215</v>
      </c>
      <c r="C5072" s="70">
        <v>45960</v>
      </c>
      <c r="D5072" s="40" t="str">
        <f>VLOOKUP(B5072,辅助信息!E:K,7,FALSE)</f>
        <v>JWDDCD2025102100486</v>
      </c>
      <c r="E5072" s="40" t="str">
        <f>VLOOKUP(F5072,辅助信息!A:B,2,FALSE)</f>
        <v>盘螺</v>
      </c>
      <c r="F5072" s="40" t="s">
        <v>41</v>
      </c>
      <c r="G5072" s="36">
        <v>18</v>
      </c>
      <c r="H5072" s="134" t="e">
        <f>IF(SUMIFS('[1]2025年已发货'!$E:$E,'[1]2025年已发货'!$F:$F,C5072,'[1]2025年已发货'!$C:$C,F5072,'[1]2025年已发货'!$G:$G,I5072,'[1]2025年已发货'!$H:$H,J5072)=0,"未发货",SUMIFS('[1]2025年已发货'!$E:$E,'[1]2025年已发货'!$F:$F,C5072,'[1]2025年已发货'!$C:$C,F5072,'[1]2025年已发货'!$G:$G,I5072,'[1]2025年已发货'!$H:$H,J5072))</f>
        <v>#VALUE!</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09" t="str">
        <f>VLOOKUP(B5072,辅助信息!E:J,6,FALSE)</f>
        <v>联系实际收货人（孙敏13617695006）五冶建设送货单,6份材质书,锈货不收，装货前联系收货人核实到场规格,没提前告知进场规格现场不给予接收</v>
      </c>
      <c r="M5072" s="91">
        <v>45960</v>
      </c>
      <c r="O5072" s="62">
        <f ca="1" t="shared" si="240"/>
        <v>0</v>
      </c>
      <c r="P5072" s="62">
        <f ca="1" t="shared" si="241"/>
        <v>4</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5" t="s">
        <v>215</v>
      </c>
      <c r="C5073" s="70">
        <v>45960</v>
      </c>
      <c r="D5073" s="40" t="str">
        <f>VLOOKUP(B5073,辅助信息!E:K,7,FALSE)</f>
        <v>JWDDCD2025102100486</v>
      </c>
      <c r="E5073" s="40" t="str">
        <f>VLOOKUP(F5073,辅助信息!A:B,2,FALSE)</f>
        <v>盘螺</v>
      </c>
      <c r="F5073" s="40" t="s">
        <v>26</v>
      </c>
      <c r="G5073" s="36">
        <v>6</v>
      </c>
      <c r="H5073" s="134" t="e">
        <f>IF(SUMIFS('[1]2025年已发货'!$E:$E,'[1]2025年已发货'!$F:$F,C5073,'[1]2025年已发货'!$C:$C,F5073,'[1]2025年已发货'!$G:$G,I5073,'[1]2025年已发货'!$H:$H,J5073)=0,"未发货",SUMIFS('[1]2025年已发货'!$E:$E,'[1]2025年已发货'!$F:$F,C5073,'[1]2025年已发货'!$C:$C,F5073,'[1]2025年已发货'!$G:$G,I5073,'[1]2025年已发货'!$H:$H,J5073))</f>
        <v>#VALUE!</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09" t="str">
        <f>VLOOKUP(B5073,辅助信息!E:J,6,FALSE)</f>
        <v>联系实际收货人（孙敏13617695006）五冶建设送货单,6份材质书,锈货不收，装货前联系收货人核实到场规格,没提前告知进场规格现场不给予接收</v>
      </c>
      <c r="M5073" s="91">
        <v>45960</v>
      </c>
      <c r="O5073" s="62">
        <f ca="1" t="shared" si="240"/>
        <v>0</v>
      </c>
      <c r="P5073" s="62">
        <f ca="1" t="shared" si="241"/>
        <v>4</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5" t="s">
        <v>215</v>
      </c>
      <c r="C5074" s="70">
        <v>45960</v>
      </c>
      <c r="D5074" s="40" t="str">
        <f>VLOOKUP(B5074,辅助信息!E:K,7,FALSE)</f>
        <v>JWDDCD2025102100486</v>
      </c>
      <c r="E5074" s="40" t="str">
        <f>VLOOKUP(F5074,辅助信息!A:B,2,FALSE)</f>
        <v>螺纹钢</v>
      </c>
      <c r="F5074" s="40" t="s">
        <v>27</v>
      </c>
      <c r="G5074" s="36">
        <v>3</v>
      </c>
      <c r="H5074" s="134" t="e">
        <f>IF(SUMIFS('[1]2025年已发货'!$E:$E,'[1]2025年已发货'!$F:$F,C5074,'[1]2025年已发货'!$C:$C,F5074,'[1]2025年已发货'!$G:$G,I5074,'[1]2025年已发货'!$H:$H,J5074)=0,"未发货",SUMIFS('[1]2025年已发货'!$E:$E,'[1]2025年已发货'!$F:$F,C5074,'[1]2025年已发货'!$C:$C,F5074,'[1]2025年已发货'!$G:$G,I5074,'[1]2025年已发货'!$H:$H,J5074))</f>
        <v>#VALUE!</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09" t="str">
        <f>VLOOKUP(B5074,辅助信息!E:J,6,FALSE)</f>
        <v>联系实际收货人（孙敏13617695006）五冶建设送货单,6份材质书,锈货不收，装货前联系收货人核实到场规格,没提前告知进场规格现场不给予接收</v>
      </c>
      <c r="M5074" s="91">
        <v>45960</v>
      </c>
      <c r="O5074" s="62">
        <f ca="1" t="shared" si="240"/>
        <v>0</v>
      </c>
      <c r="P5074" s="62">
        <f ca="1" t="shared" si="241"/>
        <v>4</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5" t="s">
        <v>215</v>
      </c>
      <c r="C5075" s="70">
        <v>45960</v>
      </c>
      <c r="D5075" s="40" t="str">
        <f>VLOOKUP(B5075,辅助信息!E:K,7,FALSE)</f>
        <v>JWDDCD2025102100486</v>
      </c>
      <c r="E5075" s="40" t="str">
        <f>VLOOKUP(F5075,辅助信息!A:B,2,FALSE)</f>
        <v>螺纹钢</v>
      </c>
      <c r="F5075" s="40" t="s">
        <v>19</v>
      </c>
      <c r="G5075" s="36">
        <v>3</v>
      </c>
      <c r="H5075" s="134" t="e">
        <f>IF(SUMIFS('[1]2025年已发货'!$E:$E,'[1]2025年已发货'!$F:$F,C5075,'[1]2025年已发货'!$C:$C,F5075,'[1]2025年已发货'!$G:$G,I5075,'[1]2025年已发货'!$H:$H,J5075)=0,"未发货",SUMIFS('[1]2025年已发货'!$E:$E,'[1]2025年已发货'!$F:$F,C5075,'[1]2025年已发货'!$C:$C,F5075,'[1]2025年已发货'!$G:$G,I5075,'[1]2025年已发货'!$H:$H,J5075))</f>
        <v>#VALUE!</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09" t="str">
        <f>VLOOKUP(B5075,辅助信息!E:J,6,FALSE)</f>
        <v>联系实际收货人（孙敏13617695006）五冶建设送货单,6份材质书,锈货不收，装货前联系收货人核实到场规格,没提前告知进场规格现场不给予接收</v>
      </c>
      <c r="M5075" s="91">
        <v>45960</v>
      </c>
      <c r="O5075" s="62">
        <f ca="1" t="shared" si="240"/>
        <v>0</v>
      </c>
      <c r="P5075" s="62">
        <f ca="1" t="shared" si="241"/>
        <v>4</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5" t="s">
        <v>215</v>
      </c>
      <c r="C5076" s="70">
        <v>45960</v>
      </c>
      <c r="D5076" s="40" t="str">
        <f>VLOOKUP(B5076,辅助信息!E:K,7,FALSE)</f>
        <v>JWDDCD2025102100486</v>
      </c>
      <c r="E5076" s="40" t="str">
        <f>VLOOKUP(F5076,辅助信息!A:B,2,FALSE)</f>
        <v>螺纹钢</v>
      </c>
      <c r="F5076" s="40" t="s">
        <v>32</v>
      </c>
      <c r="G5076" s="36">
        <v>3</v>
      </c>
      <c r="H5076" s="134" t="e">
        <f>IF(SUMIFS('[1]2025年已发货'!$E:$E,'[1]2025年已发货'!$F:$F,C5076,'[1]2025年已发货'!$C:$C,F5076,'[1]2025年已发货'!$G:$G,I5076,'[1]2025年已发货'!$H:$H,J5076)=0,"未发货",SUMIFS('[1]2025年已发货'!$E:$E,'[1]2025年已发货'!$F:$F,C5076,'[1]2025年已发货'!$C:$C,F5076,'[1]2025年已发货'!$G:$G,I5076,'[1]2025年已发货'!$H:$H,J5076))</f>
        <v>#VALUE!</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09" t="str">
        <f>VLOOKUP(B5076,辅助信息!E:J,6,FALSE)</f>
        <v>联系实际收货人（孙敏13617695006）五冶建设送货单,6份材质书,锈货不收，装货前联系收货人核实到场规格,没提前告知进场规格现场不给予接收</v>
      </c>
      <c r="M5076" s="91">
        <v>45960</v>
      </c>
      <c r="O5076" s="62">
        <f ca="1" t="shared" si="240"/>
        <v>0</v>
      </c>
      <c r="P5076" s="62">
        <f ca="1" t="shared" si="241"/>
        <v>4</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5" t="s">
        <v>215</v>
      </c>
      <c r="C5077" s="70">
        <v>45960</v>
      </c>
      <c r="D5077" s="40" t="str">
        <f>VLOOKUP(B5077,辅助信息!E:K,7,FALSE)</f>
        <v>JWDDCD2025102100486</v>
      </c>
      <c r="E5077" s="40" t="str">
        <f>VLOOKUP(F5077,辅助信息!A:B,2,FALSE)</f>
        <v>螺纹钢</v>
      </c>
      <c r="F5077" s="40" t="s">
        <v>82</v>
      </c>
      <c r="G5077" s="36">
        <v>3</v>
      </c>
      <c r="H5077" s="134" t="e">
        <f>IF(SUMIFS('[1]2025年已发货'!$E:$E,'[1]2025年已发货'!$F:$F,C5077,'[1]2025年已发货'!$C:$C,F5077,'[1]2025年已发货'!$G:$G,I5077,'[1]2025年已发货'!$H:$H,J5077)=0,"未发货",SUMIFS('[1]2025年已发货'!$E:$E,'[1]2025年已发货'!$F:$F,C5077,'[1]2025年已发货'!$C:$C,F5077,'[1]2025年已发货'!$G:$G,I5077,'[1]2025年已发货'!$H:$H,J5077))</f>
        <v>#VALUE!</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09" t="str">
        <f>VLOOKUP(B5077,辅助信息!E:J,6,FALSE)</f>
        <v>联系实际收货人（孙敏13617695006）五冶建设送货单,6份材质书,锈货不收，装货前联系收货人核实到场规格,没提前告知进场规格现场不给予接收</v>
      </c>
      <c r="M5077" s="91">
        <v>45960</v>
      </c>
      <c r="O5077" s="62">
        <f ca="1" t="shared" si="240"/>
        <v>0</v>
      </c>
      <c r="P5077" s="62">
        <f ca="1" t="shared" si="241"/>
        <v>4</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5" t="s">
        <v>215</v>
      </c>
      <c r="C5078" s="70">
        <v>45960</v>
      </c>
      <c r="D5078" s="40" t="str">
        <f>VLOOKUP(B5078,辅助信息!E:K,7,FALSE)</f>
        <v>JWDDCD2025102100486</v>
      </c>
      <c r="E5078" s="40" t="str">
        <f>VLOOKUP(F5078,辅助信息!A:B,2,FALSE)</f>
        <v>螺纹钢</v>
      </c>
      <c r="F5078" s="40" t="s">
        <v>21</v>
      </c>
      <c r="G5078" s="36">
        <v>3</v>
      </c>
      <c r="H5078" s="134" t="e">
        <f>IF(SUMIFS('[1]2025年已发货'!$E:$E,'[1]2025年已发货'!$F:$F,C5078,'[1]2025年已发货'!$C:$C,F5078,'[1]2025年已发货'!$G:$G,I5078,'[1]2025年已发货'!$H:$H,J5078)=0,"未发货",SUMIFS('[1]2025年已发货'!$E:$E,'[1]2025年已发货'!$F:$F,C5078,'[1]2025年已发货'!$C:$C,F5078,'[1]2025年已发货'!$G:$G,I5078,'[1]2025年已发货'!$H:$H,J5078))</f>
        <v>#VALUE!</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09" t="str">
        <f>VLOOKUP(B5078,辅助信息!E:J,6,FALSE)</f>
        <v>联系实际收货人（孙敏13617695006）五冶建设送货单,6份材质书,锈货不收，装货前联系收货人核实到场规格,没提前告知进场规格现场不给予接收</v>
      </c>
      <c r="M5078" s="91">
        <v>45960</v>
      </c>
      <c r="O5078" s="62">
        <f ca="1" t="shared" si="240"/>
        <v>0</v>
      </c>
      <c r="P5078" s="62">
        <f ca="1" t="shared" si="241"/>
        <v>4</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5" t="s">
        <v>215</v>
      </c>
      <c r="C5079" s="70">
        <v>45960</v>
      </c>
      <c r="D5079" s="40" t="str">
        <f>VLOOKUP(B5079,辅助信息!E:K,7,FALSE)</f>
        <v>JWDDCD2025102100486</v>
      </c>
      <c r="E5079" s="40" t="str">
        <f>VLOOKUP(F5079,辅助信息!A:B,2,FALSE)</f>
        <v>螺纹钢</v>
      </c>
      <c r="F5079" s="40" t="s">
        <v>58</v>
      </c>
      <c r="G5079" s="36">
        <v>12</v>
      </c>
      <c r="H5079" s="134" t="e">
        <f>IF(SUMIFS('[1]2025年已发货'!$E:$E,'[1]2025年已发货'!$F:$F,C5079,'[1]2025年已发货'!$C:$C,F5079,'[1]2025年已发货'!$G:$G,I5079,'[1]2025年已发货'!$H:$H,J5079)=0,"未发货",SUMIFS('[1]2025年已发货'!$E:$E,'[1]2025年已发货'!$F:$F,C5079,'[1]2025年已发货'!$C:$C,F5079,'[1]2025年已发货'!$G:$G,I5079,'[1]2025年已发货'!$H:$H,J5079))</f>
        <v>#VALUE!</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09" t="str">
        <f>VLOOKUP(B5079,辅助信息!E:J,6,FALSE)</f>
        <v>联系实际收货人（孙敏13617695006）五冶建设送货单,6份材质书,锈货不收，装货前联系收货人核实到场规格,没提前告知进场规格现场不给予接收</v>
      </c>
      <c r="M5079" s="91">
        <v>45960</v>
      </c>
      <c r="O5079" s="62">
        <f ca="1" t="shared" si="240"/>
        <v>0</v>
      </c>
      <c r="P5079" s="62">
        <f ca="1" t="shared" si="241"/>
        <v>4</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5" t="s">
        <v>215</v>
      </c>
      <c r="C5080" s="70">
        <v>45960</v>
      </c>
      <c r="D5080" s="40" t="str">
        <f>VLOOKUP(B5080,辅助信息!E:K,7,FALSE)</f>
        <v>JWDDCD2025102100486</v>
      </c>
      <c r="E5080" s="40" t="str">
        <f>VLOOKUP(F5080,辅助信息!A:B,2,FALSE)</f>
        <v>螺纹钢</v>
      </c>
      <c r="F5080" s="40" t="s">
        <v>46</v>
      </c>
      <c r="G5080" s="36">
        <v>3</v>
      </c>
      <c r="H5080" s="134" t="e">
        <f>IF(SUMIFS('[1]2025年已发货'!$E:$E,'[1]2025年已发货'!$F:$F,C5080,'[1]2025年已发货'!$C:$C,F5080,'[1]2025年已发货'!$G:$G,I5080,'[1]2025年已发货'!$H:$H,J5080)=0,"未发货",SUMIFS('[1]2025年已发货'!$E:$E,'[1]2025年已发货'!$F:$F,C5080,'[1]2025年已发货'!$C:$C,F5080,'[1]2025年已发货'!$G:$G,I5080,'[1]2025年已发货'!$H:$H,J5080))</f>
        <v>#VALUE!</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09" t="str">
        <f>VLOOKUP(B5080,辅助信息!E:J,6,FALSE)</f>
        <v>联系实际收货人（孙敏13617695006）五冶建设送货单,6份材质书,锈货不收，装货前联系收货人核实到场规格,没提前告知进场规格现场不给予接收</v>
      </c>
      <c r="M5080" s="91">
        <v>45960</v>
      </c>
      <c r="O5080" s="62">
        <f ca="1" t="shared" si="240"/>
        <v>0</v>
      </c>
      <c r="P5080" s="62">
        <f ca="1" t="shared" si="241"/>
        <v>4</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5" t="s">
        <v>215</v>
      </c>
      <c r="C5081" s="70">
        <v>45960</v>
      </c>
      <c r="D5081" s="40" t="str">
        <f>VLOOKUP(B5081,辅助信息!E:K,7,FALSE)</f>
        <v>JWDDCD2025102100486</v>
      </c>
      <c r="E5081" s="40" t="str">
        <f>VLOOKUP(F5081,辅助信息!A:B,2,FALSE)</f>
        <v>螺纹钢</v>
      </c>
      <c r="F5081" s="40" t="s">
        <v>22</v>
      </c>
      <c r="G5081" s="36">
        <v>35</v>
      </c>
      <c r="H5081" s="134" t="e">
        <f>IF(SUMIFS('[1]2025年已发货'!$E:$E,'[1]2025年已发货'!$F:$F,C5081,'[1]2025年已发货'!$C:$C,F5081,'[1]2025年已发货'!$G:$G,I5081,'[1]2025年已发货'!$H:$H,J5081)=0,"未发货",SUMIFS('[1]2025年已发货'!$E:$E,'[1]2025年已发货'!$F:$F,C5081,'[1]2025年已发货'!$C:$C,F5081,'[1]2025年已发货'!$G:$G,I5081,'[1]2025年已发货'!$H:$H,J5081))</f>
        <v>#VALUE!</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09" t="str">
        <f>VLOOKUP(B5081,辅助信息!E:J,6,FALSE)</f>
        <v>联系实际收货人（孙敏13617695006）五冶建设送货单,6份材质书,锈货不收，装货前联系收货人核实到场规格,没提前告知进场规格现场不给予接收</v>
      </c>
      <c r="M5081" s="91">
        <v>45960</v>
      </c>
      <c r="O5081" s="62">
        <f ca="1" t="shared" si="240"/>
        <v>0</v>
      </c>
      <c r="P5081" s="62">
        <f ca="1" t="shared" si="241"/>
        <v>4</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5" t="s">
        <v>196</v>
      </c>
      <c r="C5082" s="70">
        <v>45960</v>
      </c>
      <c r="D5082" s="40" t="str">
        <f>VLOOKUP(B5082,辅助信息!E:K,7,FALSE)</f>
        <v>JWDDCD2025102100476</v>
      </c>
      <c r="E5082" s="40" t="str">
        <f>VLOOKUP(F5082,辅助信息!A:B,2,FALSE)</f>
        <v>盘螺</v>
      </c>
      <c r="F5082" s="40" t="s">
        <v>40</v>
      </c>
      <c r="G5082" s="36">
        <v>5</v>
      </c>
      <c r="H5082" s="134" t="e">
        <f>IF(SUMIFS('[1]2025年已发货'!$E:$E,'[1]2025年已发货'!$F:$F,C5082,'[1]2025年已发货'!$C:$C,F5082,'[1]2025年已发货'!$G:$G,I5082,'[1]2025年已发货'!$H:$H,J5082)=0,"未发货",SUMIFS('[1]2025年已发货'!$E:$E,'[1]2025年已发货'!$F:$F,C5082,'[1]2025年已发货'!$C:$C,F5082,'[1]2025年已发货'!$G:$G,I5082,'[1]2025年已发货'!$H:$H,J5082))</f>
        <v>#VALUE!</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09"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1">
        <v>45960</v>
      </c>
      <c r="O5082" s="62">
        <f ca="1" t="shared" si="240"/>
        <v>0</v>
      </c>
      <c r="P5082" s="62">
        <f ca="1" t="shared" si="241"/>
        <v>4</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5" t="s">
        <v>196</v>
      </c>
      <c r="C5083" s="70">
        <v>45960</v>
      </c>
      <c r="D5083" s="40" t="str">
        <f>VLOOKUP(B5083,辅助信息!E:K,7,FALSE)</f>
        <v>JWDDCD2025102100476</v>
      </c>
      <c r="E5083" s="40" t="str">
        <f>VLOOKUP(F5083,辅助信息!A:B,2,FALSE)</f>
        <v>盘螺</v>
      </c>
      <c r="F5083" s="40" t="s">
        <v>41</v>
      </c>
      <c r="G5083" s="36">
        <v>5</v>
      </c>
      <c r="H5083" s="134" t="e">
        <f>IF(SUMIFS('[1]2025年已发货'!$E:$E,'[1]2025年已发货'!$F:$F,C5083,'[1]2025年已发货'!$C:$C,F5083,'[1]2025年已发货'!$G:$G,I5083,'[1]2025年已发货'!$H:$H,J5083)=0,"未发货",SUMIFS('[1]2025年已发货'!$E:$E,'[1]2025年已发货'!$F:$F,C5083,'[1]2025年已发货'!$C:$C,F5083,'[1]2025年已发货'!$G:$G,I5083,'[1]2025年已发货'!$H:$H,J5083))</f>
        <v>#VALUE!</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09"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1">
        <v>45960</v>
      </c>
      <c r="O5083" s="62">
        <f ca="1" t="shared" si="240"/>
        <v>0</v>
      </c>
      <c r="P5083" s="62">
        <f ca="1" t="shared" si="241"/>
        <v>4</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5" t="s">
        <v>196</v>
      </c>
      <c r="C5084" s="70">
        <v>45960</v>
      </c>
      <c r="D5084" s="40" t="str">
        <f>VLOOKUP(B5084,辅助信息!E:K,7,FALSE)</f>
        <v>JWDDCD2025102100476</v>
      </c>
      <c r="E5084" s="40" t="str">
        <f>VLOOKUP(F5084,辅助信息!A:B,2,FALSE)</f>
        <v>螺纹钢</v>
      </c>
      <c r="F5084" s="40" t="s">
        <v>21</v>
      </c>
      <c r="G5084" s="36">
        <v>5</v>
      </c>
      <c r="H5084" s="134" t="e">
        <f>IF(SUMIFS('[1]2025年已发货'!$E:$E,'[1]2025年已发货'!$F:$F,C5084,'[1]2025年已发货'!$C:$C,F5084,'[1]2025年已发货'!$G:$G,I5084,'[1]2025年已发货'!$H:$H,J5084)=0,"未发货",SUMIFS('[1]2025年已发货'!$E:$E,'[1]2025年已发货'!$F:$F,C5084,'[1]2025年已发货'!$C:$C,F5084,'[1]2025年已发货'!$G:$G,I5084,'[1]2025年已发货'!$H:$H,J5084))</f>
        <v>#VALUE!</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09"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1">
        <v>45960</v>
      </c>
      <c r="O5084" s="62">
        <f ca="1" t="shared" si="240"/>
        <v>0</v>
      </c>
      <c r="P5084" s="62">
        <f ca="1" t="shared" si="241"/>
        <v>4</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5" t="s">
        <v>196</v>
      </c>
      <c r="C5085" s="70">
        <v>45960</v>
      </c>
      <c r="D5085" s="40" t="str">
        <f>VLOOKUP(B5085,辅助信息!E:K,7,FALSE)</f>
        <v>JWDDCD2025102100476</v>
      </c>
      <c r="E5085" s="40" t="str">
        <f>VLOOKUP(F5085,辅助信息!A:B,2,FALSE)</f>
        <v>螺纹钢</v>
      </c>
      <c r="F5085" s="40" t="s">
        <v>22</v>
      </c>
      <c r="G5085" s="36">
        <v>20</v>
      </c>
      <c r="H5085" s="134" t="e">
        <f>IF(SUMIFS('[1]2025年已发货'!$E:$E,'[1]2025年已发货'!$F:$F,C5085,'[1]2025年已发货'!$C:$C,F5085,'[1]2025年已发货'!$G:$G,I5085,'[1]2025年已发货'!$H:$H,J5085)=0,"未发货",SUMIFS('[1]2025年已发货'!$E:$E,'[1]2025年已发货'!$F:$F,C5085,'[1]2025年已发货'!$C:$C,F5085,'[1]2025年已发货'!$G:$G,I5085,'[1]2025年已发货'!$H:$H,J5085))</f>
        <v>#VALUE!</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09"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1">
        <v>45960</v>
      </c>
      <c r="O5085" s="62">
        <f ca="1" t="shared" si="240"/>
        <v>0</v>
      </c>
      <c r="P5085" s="62">
        <f ca="1" t="shared" si="241"/>
        <v>4</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5" t="s">
        <v>194</v>
      </c>
      <c r="C5086" s="70">
        <v>45961</v>
      </c>
      <c r="D5086" s="40" t="str">
        <f>VLOOKUP(B5086,辅助信息!E:K,7,FALSE)</f>
        <v>JWDD2025071500089</v>
      </c>
      <c r="E5086" s="40" t="str">
        <f>VLOOKUP(F5086,辅助信息!A:B,2,FALSE)</f>
        <v>盘螺</v>
      </c>
      <c r="F5086" s="40" t="s">
        <v>49</v>
      </c>
      <c r="G5086" s="36">
        <v>6</v>
      </c>
      <c r="H5086" s="134" t="e">
        <f>IF(SUMIFS('[1]2025年已发货'!$E:$E,'[1]2025年已发货'!$F:$F,C5086,'[1]2025年已发货'!$C:$C,F5086,'[1]2025年已发货'!$G:$G,I5086,'[1]2025年已发货'!$H:$H,J5086)=0,"未发货",SUMIFS('[1]2025年已发货'!$E:$E,'[1]2025年已发货'!$F:$F,C5086,'[1]2025年已发货'!$C:$C,F5086,'[1]2025年已发货'!$G:$G,I5086,'[1]2025年已发货'!$H:$H,J5086))</f>
        <v>#VALUE!</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09" t="str">
        <f>VLOOKUP(B5086,辅助信息!E:J,6,FALSE)</f>
        <v>现场要求调度统一联系指定收货人，不单独发司机位置。锈货不收，装货前联系收货人核实到场规格,没提前告知进场规格现场不给予接收</v>
      </c>
      <c r="O5086" s="62" t="str">
        <f ca="1" t="shared" si="240"/>
        <v/>
      </c>
      <c r="P5086" s="62"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5" t="s">
        <v>194</v>
      </c>
      <c r="C5087" s="70">
        <v>45961</v>
      </c>
      <c r="D5087" s="40" t="str">
        <f>VLOOKUP(B5087,辅助信息!E:K,7,FALSE)</f>
        <v>JWDD2025071500089</v>
      </c>
      <c r="E5087" s="40" t="str">
        <f>VLOOKUP(F5087,辅助信息!A:B,2,FALSE)</f>
        <v>盘螺</v>
      </c>
      <c r="F5087" s="40" t="s">
        <v>40</v>
      </c>
      <c r="G5087" s="36">
        <v>33</v>
      </c>
      <c r="H5087" s="134" t="e">
        <f>IF(SUMIFS('[1]2025年已发货'!$E:$E,'[1]2025年已发货'!$F:$F,C5087,'[1]2025年已发货'!$C:$C,F5087,'[1]2025年已发货'!$G:$G,I5087,'[1]2025年已发货'!$H:$H,J5087)=0,"未发货",SUMIFS('[1]2025年已发货'!$E:$E,'[1]2025年已发货'!$F:$F,C5087,'[1]2025年已发货'!$C:$C,F5087,'[1]2025年已发货'!$G:$G,I5087,'[1]2025年已发货'!$H:$H,J5087))</f>
        <v>#VALUE!</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09" t="str">
        <f>VLOOKUP(B5087,辅助信息!E:J,6,FALSE)</f>
        <v>现场要求调度统一联系指定收货人，不单独发司机位置。锈货不收，装货前联系收货人核实到场规格,没提前告知进场规格现场不给予接收</v>
      </c>
      <c r="O5087" s="62" t="str">
        <f ca="1" t="shared" si="240"/>
        <v/>
      </c>
      <c r="P5087" s="62"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5" t="s">
        <v>194</v>
      </c>
      <c r="C5088" s="70">
        <v>45961</v>
      </c>
      <c r="D5088" s="40" t="str">
        <f>VLOOKUP(B5088,辅助信息!E:K,7,FALSE)</f>
        <v>JWDD2025071500089</v>
      </c>
      <c r="E5088" s="40" t="str">
        <f>VLOOKUP(F5088,辅助信息!A:B,2,FALSE)</f>
        <v>螺纹钢</v>
      </c>
      <c r="F5088" s="40" t="s">
        <v>19</v>
      </c>
      <c r="G5088" s="36">
        <v>10</v>
      </c>
      <c r="H5088" s="134" t="e">
        <f>IF(SUMIFS('[1]2025年已发货'!$E:$E,'[1]2025年已发货'!$F:$F,C5088,'[1]2025年已发货'!$C:$C,F5088,'[1]2025年已发货'!$G:$G,I5088,'[1]2025年已发货'!$H:$H,J5088)=0,"未发货",SUMIFS('[1]2025年已发货'!$E:$E,'[1]2025年已发货'!$F:$F,C5088,'[1]2025年已发货'!$C:$C,F5088,'[1]2025年已发货'!$G:$G,I5088,'[1]2025年已发货'!$H:$H,J5088))</f>
        <v>#VALUE!</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09" t="str">
        <f>VLOOKUP(B5088,辅助信息!E:J,6,FALSE)</f>
        <v>现场要求调度统一联系指定收货人，不单独发司机位置。锈货不收，装货前联系收货人核实到场规格,没提前告知进场规格现场不给予接收</v>
      </c>
      <c r="O5088" s="62" t="str">
        <f ca="1" t="shared" si="240"/>
        <v/>
      </c>
      <c r="P5088" s="62"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5" t="s">
        <v>194</v>
      </c>
      <c r="C5089" s="70">
        <v>45961</v>
      </c>
      <c r="D5089" s="40" t="str">
        <f>VLOOKUP(B5089,辅助信息!E:K,7,FALSE)</f>
        <v>JWDD2025071500089</v>
      </c>
      <c r="E5089" s="40" t="str">
        <f>VLOOKUP(F5089,辅助信息!A:B,2,FALSE)</f>
        <v>螺纹钢</v>
      </c>
      <c r="F5089" s="40" t="s">
        <v>32</v>
      </c>
      <c r="G5089" s="36">
        <v>10</v>
      </c>
      <c r="H5089" s="134" t="e">
        <f>IF(SUMIFS('[1]2025年已发货'!$E:$E,'[1]2025年已发货'!$F:$F,C5089,'[1]2025年已发货'!$C:$C,F5089,'[1]2025年已发货'!$G:$G,I5089,'[1]2025年已发货'!$H:$H,J5089)=0,"未发货",SUMIFS('[1]2025年已发货'!$E:$E,'[1]2025年已发货'!$F:$F,C5089,'[1]2025年已发货'!$C:$C,F5089,'[1]2025年已发货'!$G:$G,I5089,'[1]2025年已发货'!$H:$H,J5089))</f>
        <v>#VALUE!</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09" t="str">
        <f>VLOOKUP(B5089,辅助信息!E:J,6,FALSE)</f>
        <v>现场要求调度统一联系指定收货人，不单独发司机位置。锈货不收，装货前联系收货人核实到场规格,没提前告知进场规格现场不给予接收</v>
      </c>
      <c r="O5089" s="62" t="str">
        <f ca="1" t="shared" si="240"/>
        <v/>
      </c>
      <c r="P5089" s="62"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5" t="s">
        <v>194</v>
      </c>
      <c r="C5090" s="70">
        <v>45961</v>
      </c>
      <c r="D5090" s="40" t="str">
        <f>VLOOKUP(B5090,辅助信息!E:K,7,FALSE)</f>
        <v>JWDD2025071500089</v>
      </c>
      <c r="E5090" s="40" t="str">
        <f>VLOOKUP(F5090,辅助信息!A:B,2,FALSE)</f>
        <v>螺纹钢</v>
      </c>
      <c r="F5090" s="40" t="s">
        <v>30</v>
      </c>
      <c r="G5090" s="36">
        <v>16</v>
      </c>
      <c r="H5090" s="134" t="e">
        <f>IF(SUMIFS('[1]2025年已发货'!$E:$E,'[1]2025年已发货'!$F:$F,C5090,'[1]2025年已发货'!$C:$C,F5090,'[1]2025年已发货'!$G:$G,I5090,'[1]2025年已发货'!$H:$H,J5090)=0,"未发货",SUMIFS('[1]2025年已发货'!$E:$E,'[1]2025年已发货'!$F:$F,C5090,'[1]2025年已发货'!$C:$C,F5090,'[1]2025年已发货'!$G:$G,I5090,'[1]2025年已发货'!$H:$H,J5090))</f>
        <v>#VALUE!</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09" t="str">
        <f>VLOOKUP(B5090,辅助信息!E:J,6,FALSE)</f>
        <v>现场要求调度统一联系指定收货人，不单独发司机位置。锈货不收，装货前联系收货人核实到场规格,没提前告知进场规格现场不给予接收</v>
      </c>
      <c r="O5090" s="62" t="str">
        <f ca="1" t="shared" si="240"/>
        <v/>
      </c>
      <c r="P5090" s="62"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5" t="s">
        <v>194</v>
      </c>
      <c r="C5091" s="70">
        <v>45961</v>
      </c>
      <c r="D5091" s="40" t="str">
        <f>VLOOKUP(B5091,辅助信息!E:K,7,FALSE)</f>
        <v>JWDD2025071500089</v>
      </c>
      <c r="E5091" s="40" t="str">
        <f>VLOOKUP(F5091,辅助信息!A:B,2,FALSE)</f>
        <v>螺纹钢</v>
      </c>
      <c r="F5091" s="40" t="s">
        <v>33</v>
      </c>
      <c r="G5091" s="36">
        <v>10</v>
      </c>
      <c r="H5091" s="134" t="e">
        <f>IF(SUMIFS('[1]2025年已发货'!$E:$E,'[1]2025年已发货'!$F:$F,C5091,'[1]2025年已发货'!$C:$C,F5091,'[1]2025年已发货'!$G:$G,I5091,'[1]2025年已发货'!$H:$H,J5091)=0,"未发货",SUMIFS('[1]2025年已发货'!$E:$E,'[1]2025年已发货'!$F:$F,C5091,'[1]2025年已发货'!$C:$C,F5091,'[1]2025年已发货'!$G:$G,I5091,'[1]2025年已发货'!$H:$H,J5091))</f>
        <v>#VALUE!</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09" t="str">
        <f>VLOOKUP(B5091,辅助信息!E:J,6,FALSE)</f>
        <v>现场要求调度统一联系指定收货人，不单独发司机位置。锈货不收，装货前联系收货人核实到场规格,没提前告知进场规格现场不给予接收</v>
      </c>
      <c r="O5091" s="62" t="str">
        <f ca="1" t="shared" si="240"/>
        <v/>
      </c>
      <c r="P5091" s="62"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5" t="s">
        <v>194</v>
      </c>
      <c r="C5092" s="70">
        <v>45961</v>
      </c>
      <c r="D5092" s="40" t="str">
        <f>VLOOKUP(B5092,辅助信息!E:K,7,FALSE)</f>
        <v>JWDD2025071500089</v>
      </c>
      <c r="E5092" s="40" t="str">
        <f>VLOOKUP(F5092,辅助信息!A:B,2,FALSE)</f>
        <v>螺纹钢</v>
      </c>
      <c r="F5092" s="40" t="s">
        <v>28</v>
      </c>
      <c r="G5092" s="36">
        <v>10</v>
      </c>
      <c r="H5092" s="134" t="e">
        <f>IF(SUMIFS('[1]2025年已发货'!$E:$E,'[1]2025年已发货'!$F:$F,C5092,'[1]2025年已发货'!$C:$C,F5092,'[1]2025年已发货'!$G:$G,I5092,'[1]2025年已发货'!$H:$H,J5092)=0,"未发货",SUMIFS('[1]2025年已发货'!$E:$E,'[1]2025年已发货'!$F:$F,C5092,'[1]2025年已发货'!$C:$C,F5092,'[1]2025年已发货'!$G:$G,I5092,'[1]2025年已发货'!$H:$H,J5092))</f>
        <v>#VALUE!</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09" t="str">
        <f>VLOOKUP(B5092,辅助信息!E:J,6,FALSE)</f>
        <v>现场要求调度统一联系指定收货人，不单独发司机位置。锈货不收，装货前联系收货人核实到场规格,没提前告知进场规格现场不给予接收</v>
      </c>
      <c r="O5092" s="62" t="str">
        <f ca="1" t="shared" ref="O5092:O5155" si="242">IF(OR(M5092="",N5092&lt;&gt;""),"",MAX(M5092-TODAY(),0))</f>
        <v/>
      </c>
      <c r="P5092" s="62"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5" t="s">
        <v>194</v>
      </c>
      <c r="C5093" s="70">
        <v>45961</v>
      </c>
      <c r="D5093" s="40" t="str">
        <f>VLOOKUP(B5093,辅助信息!E:K,7,FALSE)</f>
        <v>JWDD2025071500089</v>
      </c>
      <c r="E5093" s="40" t="str">
        <f>VLOOKUP(F5093,辅助信息!A:B,2,FALSE)</f>
        <v>螺纹钢</v>
      </c>
      <c r="F5093" s="40" t="s">
        <v>18</v>
      </c>
      <c r="G5093" s="36">
        <v>13</v>
      </c>
      <c r="H5093" s="134" t="e">
        <f>IF(SUMIFS('[1]2025年已发货'!$E:$E,'[1]2025年已发货'!$F:$F,C5093,'[1]2025年已发货'!$C:$C,F5093,'[1]2025年已发货'!$G:$G,I5093,'[1]2025年已发货'!$H:$H,J5093)=0,"未发货",SUMIFS('[1]2025年已发货'!$E:$E,'[1]2025年已发货'!$F:$F,C5093,'[1]2025年已发货'!$C:$C,F5093,'[1]2025年已发货'!$G:$G,I5093,'[1]2025年已发货'!$H:$H,J5093))</f>
        <v>#VALUE!</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09" t="str">
        <f>VLOOKUP(B5093,辅助信息!E:J,6,FALSE)</f>
        <v>现场要求调度统一联系指定收货人，不单独发司机位置。锈货不收，装货前联系收货人核实到场规格,没提前告知进场规格现场不给予接收</v>
      </c>
      <c r="O5093" s="62" t="str">
        <f ca="1" t="shared" si="242"/>
        <v/>
      </c>
      <c r="P5093" s="62"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5" t="s">
        <v>187</v>
      </c>
      <c r="C5094" s="70">
        <v>45961</v>
      </c>
      <c r="D5094" s="40" t="str">
        <f>VLOOKUP(B5094,辅助信息!E:K,7,FALSE)</f>
        <v>JWDDCD2025072900121</v>
      </c>
      <c r="E5094" s="40" t="str">
        <f>VLOOKUP(F5094,辅助信息!A:B,2,FALSE)</f>
        <v>盘螺</v>
      </c>
      <c r="F5094" s="40" t="s">
        <v>40</v>
      </c>
      <c r="G5094" s="36">
        <v>10</v>
      </c>
      <c r="H5094" s="134" t="e">
        <f>IF(SUMIFS('[1]2025年已发货'!$E:$E,'[1]2025年已发货'!$F:$F,C5094,'[1]2025年已发货'!$C:$C,F5094,'[1]2025年已发货'!$G:$G,I5094,'[1]2025年已发货'!$H:$H,J5094)=0,"未发货",SUMIFS('[1]2025年已发货'!$E:$E,'[1]2025年已发货'!$F:$F,C5094,'[1]2025年已发货'!$C:$C,F5094,'[1]2025年已发货'!$G:$G,I5094,'[1]2025年已发货'!$H:$H,J5094))</f>
        <v>#VALUE!</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09" t="str">
        <f>VLOOKUP(B5094,辅助信息!E:J,6,FALSE)</f>
        <v>联系实际收货人（范增云13668153241）现场要求炉批号控制2个以下，超2个不给予签收。提前联系到场规格及数量</v>
      </c>
      <c r="O5094" s="62" t="str">
        <f ca="1" t="shared" si="242"/>
        <v/>
      </c>
      <c r="P5094" s="62"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5" t="s">
        <v>187</v>
      </c>
      <c r="C5095" s="70">
        <v>45961</v>
      </c>
      <c r="D5095" s="40" t="str">
        <f>VLOOKUP(B5095,辅助信息!E:K,7,FALSE)</f>
        <v>JWDDCD2025072900121</v>
      </c>
      <c r="E5095" s="40" t="str">
        <f>VLOOKUP(F5095,辅助信息!A:B,2,FALSE)</f>
        <v>盘螺</v>
      </c>
      <c r="F5095" s="40" t="s">
        <v>41</v>
      </c>
      <c r="G5095" s="36">
        <v>15</v>
      </c>
      <c r="H5095" s="134" t="e">
        <f>IF(SUMIFS('[1]2025年已发货'!$E:$E,'[1]2025年已发货'!$F:$F,C5095,'[1]2025年已发货'!$C:$C,F5095,'[1]2025年已发货'!$G:$G,I5095,'[1]2025年已发货'!$H:$H,J5095)=0,"未发货",SUMIFS('[1]2025年已发货'!$E:$E,'[1]2025年已发货'!$F:$F,C5095,'[1]2025年已发货'!$C:$C,F5095,'[1]2025年已发货'!$G:$G,I5095,'[1]2025年已发货'!$H:$H,J5095))</f>
        <v>#VALUE!</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09" t="str">
        <f>VLOOKUP(B5095,辅助信息!E:J,6,FALSE)</f>
        <v>联系实际收货人（范增云13668153241）现场要求炉批号控制2个以下，超2个不给予签收。提前联系到场规格及数量</v>
      </c>
      <c r="O5095" s="62" t="str">
        <f ca="1" t="shared" si="242"/>
        <v/>
      </c>
      <c r="P5095" s="62"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5" t="s">
        <v>187</v>
      </c>
      <c r="C5096" s="70">
        <v>45961</v>
      </c>
      <c r="D5096" s="40" t="str">
        <f>VLOOKUP(B5096,辅助信息!E:K,7,FALSE)</f>
        <v>JWDDCD2025072900121</v>
      </c>
      <c r="E5096" s="40" t="str">
        <f>VLOOKUP(F5096,辅助信息!A:B,2,FALSE)</f>
        <v>螺纹钢</v>
      </c>
      <c r="F5096" s="40" t="s">
        <v>82</v>
      </c>
      <c r="G5096" s="36">
        <v>5</v>
      </c>
      <c r="H5096" s="134" t="e">
        <f>IF(SUMIFS('[1]2025年已发货'!$E:$E,'[1]2025年已发货'!$F:$F,C5096,'[1]2025年已发货'!$C:$C,F5096,'[1]2025年已发货'!$G:$G,I5096,'[1]2025年已发货'!$H:$H,J5096)=0,"未发货",SUMIFS('[1]2025年已发货'!$E:$E,'[1]2025年已发货'!$F:$F,C5096,'[1]2025年已发货'!$C:$C,F5096,'[1]2025年已发货'!$G:$G,I5096,'[1]2025年已发货'!$H:$H,J5096))</f>
        <v>#VALUE!</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09" t="str">
        <f>VLOOKUP(B5096,辅助信息!E:J,6,FALSE)</f>
        <v>联系实际收货人（范增云13668153241）现场要求炉批号控制2个以下，超2个不给予签收。提前联系到场规格及数量</v>
      </c>
      <c r="O5096" s="62" t="str">
        <f ca="1" t="shared" si="242"/>
        <v/>
      </c>
      <c r="P5096" s="62"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5" t="s">
        <v>187</v>
      </c>
      <c r="C5097" s="70">
        <v>45961</v>
      </c>
      <c r="D5097" s="40" t="str">
        <f>VLOOKUP(B5097,辅助信息!E:K,7,FALSE)</f>
        <v>JWDDCD2025072900121</v>
      </c>
      <c r="E5097" s="40" t="str">
        <f>VLOOKUP(F5097,辅助信息!A:B,2,FALSE)</f>
        <v>螺纹钢</v>
      </c>
      <c r="F5097" s="40" t="s">
        <v>45</v>
      </c>
      <c r="G5097" s="36">
        <v>5</v>
      </c>
      <c r="H5097" s="134" t="e">
        <f>IF(SUMIFS('[1]2025年已发货'!$E:$E,'[1]2025年已发货'!$F:$F,C5097,'[1]2025年已发货'!$C:$C,F5097,'[1]2025年已发货'!$G:$G,I5097,'[1]2025年已发货'!$H:$H,J5097)=0,"未发货",SUMIFS('[1]2025年已发货'!$E:$E,'[1]2025年已发货'!$F:$F,C5097,'[1]2025年已发货'!$C:$C,F5097,'[1]2025年已发货'!$G:$G,I5097,'[1]2025年已发货'!$H:$H,J5097))</f>
        <v>#VALUE!</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09" t="str">
        <f>VLOOKUP(B5097,辅助信息!E:J,6,FALSE)</f>
        <v>联系实际收货人（范增云13668153241）现场要求炉批号控制2个以下，超2个不给予签收。提前联系到场规格及数量</v>
      </c>
      <c r="O5097" s="62" t="str">
        <f ca="1" t="shared" si="242"/>
        <v/>
      </c>
      <c r="P5097" s="62"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5" t="s">
        <v>187</v>
      </c>
      <c r="C5098" s="70">
        <v>45961</v>
      </c>
      <c r="D5098" s="40" t="str">
        <f>VLOOKUP(B5098,辅助信息!E:K,7,FALSE)</f>
        <v>JWDDCD2025072900121</v>
      </c>
      <c r="E5098" s="40" t="str">
        <f>VLOOKUP(F5098,辅助信息!A:B,2,FALSE)</f>
        <v>螺纹钢</v>
      </c>
      <c r="F5098" s="40" t="s">
        <v>22</v>
      </c>
      <c r="G5098" s="36">
        <v>23</v>
      </c>
      <c r="H5098" s="134" t="e">
        <f>IF(SUMIFS('[1]2025年已发货'!$E:$E,'[1]2025年已发货'!$F:$F,C5098,'[1]2025年已发货'!$C:$C,F5098,'[1]2025年已发货'!$G:$G,I5098,'[1]2025年已发货'!$H:$H,J5098)=0,"未发货",SUMIFS('[1]2025年已发货'!$E:$E,'[1]2025年已发货'!$F:$F,C5098,'[1]2025年已发货'!$C:$C,F5098,'[1]2025年已发货'!$G:$G,I5098,'[1]2025年已发货'!$H:$H,J5098))</f>
        <v>#VALUE!</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09" t="str">
        <f>VLOOKUP(B5098,辅助信息!E:J,6,FALSE)</f>
        <v>联系实际收货人（范增云13668153241）现场要求炉批号控制2个以下，超2个不给予签收。提前联系到场规格及数量</v>
      </c>
      <c r="O5098" s="62" t="str">
        <f ca="1" t="shared" si="242"/>
        <v/>
      </c>
      <c r="P5098" s="62"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5" t="s">
        <v>187</v>
      </c>
      <c r="C5099" s="70">
        <v>45961</v>
      </c>
      <c r="D5099" s="40" t="str">
        <f>VLOOKUP(B5099,辅助信息!E:K,7,FALSE)</f>
        <v>JWDDCD2025072900121</v>
      </c>
      <c r="E5099" s="40" t="str">
        <f>VLOOKUP(F5099,辅助信息!A:B,2,FALSE)</f>
        <v>螺纹钢</v>
      </c>
      <c r="F5099" s="40" t="s">
        <v>142</v>
      </c>
      <c r="G5099" s="36">
        <v>12</v>
      </c>
      <c r="H5099" s="134" t="e">
        <f>IF(SUMIFS('[1]2025年已发货'!$E:$E,'[1]2025年已发货'!$F:$F,C5099,'[1]2025年已发货'!$C:$C,F5099,'[1]2025年已发货'!$G:$G,I5099,'[1]2025年已发货'!$H:$H,J5099)=0,"未发货",SUMIFS('[1]2025年已发货'!$E:$E,'[1]2025年已发货'!$F:$F,C5099,'[1]2025年已发货'!$C:$C,F5099,'[1]2025年已发货'!$G:$G,I5099,'[1]2025年已发货'!$H:$H,J5099))</f>
        <v>#VALUE!</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09" t="str">
        <f>VLOOKUP(B5099,辅助信息!E:J,6,FALSE)</f>
        <v>联系实际收货人（范增云13668153241）现场要求炉批号控制2个以下，超2个不给予签收。提前联系到场规格及数量</v>
      </c>
      <c r="O5099" s="62" t="str">
        <f ca="1" t="shared" si="242"/>
        <v/>
      </c>
      <c r="P5099" s="62"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8" t="s">
        <v>228</v>
      </c>
      <c r="C5100" s="95">
        <v>45961</v>
      </c>
      <c r="D5100" s="26" t="str">
        <f>VLOOKUP(B5100,辅助信息!E:K,7,FALSE)</f>
        <v>JWDDCD2025092400190</v>
      </c>
      <c r="E5100" s="26" t="str">
        <f>VLOOKUP(F5100,辅助信息!A:B,2,FALSE)</f>
        <v>高线</v>
      </c>
      <c r="F5100" s="26" t="s">
        <v>53</v>
      </c>
      <c r="G5100" s="59">
        <v>2</v>
      </c>
      <c r="H5100" s="134" t="e">
        <f>IF(SUMIFS('[1]2025年已发货'!$E:$E,'[1]2025年已发货'!$F:$F,C5100,'[1]2025年已发货'!$C:$C,F5100,'[1]2025年已发货'!$G:$G,I5100,'[1]2025年已发货'!$H:$H,J5100)=0,"未发货",SUMIFS('[1]2025年已发货'!$E:$E,'[1]2025年已发货'!$F:$F,C5100,'[1]2025年已发货'!$C:$C,F5100,'[1]2025年已发货'!$G:$G,I5100,'[1]2025年已发货'!$H:$H,J5100))</f>
        <v>#VALUE!</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1">
        <f>VLOOKUP(B5100,辅助信息!E:J,6,FALSE)</f>
        <v>0</v>
      </c>
      <c r="O5100" s="62" t="str">
        <f ca="1" t="shared" si="242"/>
        <v/>
      </c>
      <c r="P5100" s="62"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8" t="s">
        <v>228</v>
      </c>
      <c r="C5101" s="95">
        <v>45961</v>
      </c>
      <c r="D5101" s="26" t="str">
        <f>VLOOKUP(B5101,辅助信息!E:K,7,FALSE)</f>
        <v>JWDDCD2025092400190</v>
      </c>
      <c r="E5101" s="26" t="str">
        <f>VLOOKUP(F5101,辅助信息!A:B,2,FALSE)</f>
        <v>盘螺</v>
      </c>
      <c r="F5101" s="26" t="s">
        <v>41</v>
      </c>
      <c r="G5101" s="59">
        <v>51</v>
      </c>
      <c r="H5101" s="134" t="e">
        <f>IF(SUMIFS('[1]2025年已发货'!$E:$E,'[1]2025年已发货'!$F:$F,C5101,'[1]2025年已发货'!$C:$C,F5101,'[1]2025年已发货'!$G:$G,I5101,'[1]2025年已发货'!$H:$H,J5101)=0,"未发货",SUMIFS('[1]2025年已发货'!$E:$E,'[1]2025年已发货'!$F:$F,C5101,'[1]2025年已发货'!$C:$C,F5101,'[1]2025年已发货'!$G:$G,I5101,'[1]2025年已发货'!$H:$H,J5101))</f>
        <v>#VALUE!</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1">
        <f>VLOOKUP(B5101,辅助信息!E:J,6,FALSE)</f>
        <v>0</v>
      </c>
      <c r="O5101" s="62" t="str">
        <f ca="1" t="shared" si="242"/>
        <v/>
      </c>
      <c r="P5101" s="62"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8" t="s">
        <v>228</v>
      </c>
      <c r="C5102" s="95">
        <v>45961</v>
      </c>
      <c r="D5102" s="26" t="str">
        <f>VLOOKUP(B5102,辅助信息!E:K,7,FALSE)</f>
        <v>JWDDCD2025092400190</v>
      </c>
      <c r="E5102" s="26" t="str">
        <f>VLOOKUP(F5102,辅助信息!A:B,2,FALSE)</f>
        <v>盘螺</v>
      </c>
      <c r="F5102" s="26" t="s">
        <v>49</v>
      </c>
      <c r="G5102" s="59">
        <v>12</v>
      </c>
      <c r="H5102" s="134" t="e">
        <f>IF(SUMIFS('[1]2025年已发货'!$E:$E,'[1]2025年已发货'!$F:$F,C5102,'[1]2025年已发货'!$C:$C,F5102,'[1]2025年已发货'!$G:$G,I5102,'[1]2025年已发货'!$H:$H,J5102)=0,"未发货",SUMIFS('[1]2025年已发货'!$E:$E,'[1]2025年已发货'!$F:$F,C5102,'[1]2025年已发货'!$C:$C,F5102,'[1]2025年已发货'!$G:$G,I5102,'[1]2025年已发货'!$H:$H,J5102))</f>
        <v>#VALUE!</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1">
        <f>VLOOKUP(B5102,辅助信息!E:J,6,FALSE)</f>
        <v>0</v>
      </c>
      <c r="O5102" s="62" t="str">
        <f ca="1" t="shared" si="242"/>
        <v/>
      </c>
      <c r="P5102" s="62"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8" t="s">
        <v>228</v>
      </c>
      <c r="C5103" s="95">
        <v>45961</v>
      </c>
      <c r="D5103" s="26" t="str">
        <f>VLOOKUP(B5103,辅助信息!E:K,7,FALSE)</f>
        <v>JWDDCD2025092400190</v>
      </c>
      <c r="E5103" s="26" t="str">
        <f>VLOOKUP(F5103,辅助信息!A:B,2,FALSE)</f>
        <v>盘螺</v>
      </c>
      <c r="F5103" s="26" t="s">
        <v>40</v>
      </c>
      <c r="G5103" s="59">
        <v>23</v>
      </c>
      <c r="H5103" s="134" t="e">
        <f>IF(SUMIFS('[1]2025年已发货'!$E:$E,'[1]2025年已发货'!$F:$F,C5103,'[1]2025年已发货'!$C:$C,F5103,'[1]2025年已发货'!$G:$G,I5103,'[1]2025年已发货'!$H:$H,J5103)=0,"未发货",SUMIFS('[1]2025年已发货'!$E:$E,'[1]2025年已发货'!$F:$F,C5103,'[1]2025年已发货'!$C:$C,F5103,'[1]2025年已发货'!$G:$G,I5103,'[1]2025年已发货'!$H:$H,J5103))</f>
        <v>#VALUE!</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1">
        <f>VLOOKUP(B5103,辅助信息!E:J,6,FALSE)</f>
        <v>0</v>
      </c>
      <c r="O5103" s="62" t="str">
        <f ca="1" t="shared" si="242"/>
        <v/>
      </c>
      <c r="P5103" s="62"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8" t="s">
        <v>224</v>
      </c>
      <c r="C5104" s="95">
        <v>45961</v>
      </c>
      <c r="D5104" s="26" t="str">
        <f>VLOOKUP(B5104,辅助信息!E:K,7,FALSE)</f>
        <v>JWDDCD2025092400188</v>
      </c>
      <c r="E5104" s="26" t="str">
        <f>VLOOKUP(F5104,辅助信息!A:B,2,FALSE)</f>
        <v>螺纹钢</v>
      </c>
      <c r="F5104" s="26" t="s">
        <v>66</v>
      </c>
      <c r="G5104" s="59">
        <v>5</v>
      </c>
      <c r="H5104" s="134" t="e">
        <f>IF(SUMIFS('[1]2025年已发货'!$E:$E,'[1]2025年已发货'!$F:$F,C5104,'[1]2025年已发货'!$C:$C,F5104,'[1]2025年已发货'!$G:$G,I5104,'[1]2025年已发货'!$H:$H,J5104)=0,"未发货",SUMIFS('[1]2025年已发货'!$E:$E,'[1]2025年已发货'!$F:$F,C5104,'[1]2025年已发货'!$C:$C,F5104,'[1]2025年已发货'!$G:$G,I5104,'[1]2025年已发货'!$H:$H,J5104))</f>
        <v>#VALUE!</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1">
        <f>VLOOKUP(B5104,辅助信息!E:J,6,FALSE)</f>
        <v>0</v>
      </c>
      <c r="O5104" s="62" t="str">
        <f ca="1" t="shared" si="242"/>
        <v/>
      </c>
      <c r="P5104" s="62"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8" t="s">
        <v>224</v>
      </c>
      <c r="C5105" s="95">
        <v>45961</v>
      </c>
      <c r="D5105" s="26" t="str">
        <f>VLOOKUP(B5105,辅助信息!E:K,7,FALSE)</f>
        <v>JWDDCD2025092400188</v>
      </c>
      <c r="E5105" s="26" t="str">
        <f>VLOOKUP(F5105,辅助信息!A:B,2,FALSE)</f>
        <v>螺纹钢</v>
      </c>
      <c r="F5105" s="26" t="s">
        <v>45</v>
      </c>
      <c r="G5105" s="59">
        <v>5</v>
      </c>
      <c r="H5105" s="134" t="e">
        <f>IF(SUMIFS('[1]2025年已发货'!$E:$E,'[1]2025年已发货'!$F:$F,C5105,'[1]2025年已发货'!$C:$C,F5105,'[1]2025年已发货'!$G:$G,I5105,'[1]2025年已发货'!$H:$H,J5105)=0,"未发货",SUMIFS('[1]2025年已发货'!$E:$E,'[1]2025年已发货'!$F:$F,C5105,'[1]2025年已发货'!$C:$C,F5105,'[1]2025年已发货'!$G:$G,I5105,'[1]2025年已发货'!$H:$H,J5105))</f>
        <v>#VALUE!</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1">
        <f>VLOOKUP(B5105,辅助信息!E:J,6,FALSE)</f>
        <v>0</v>
      </c>
      <c r="O5105" s="62" t="str">
        <f ca="1" t="shared" si="242"/>
        <v/>
      </c>
      <c r="P5105" s="62"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8" t="s">
        <v>224</v>
      </c>
      <c r="C5106" s="95">
        <v>45961</v>
      </c>
      <c r="D5106" s="26" t="str">
        <f>VLOOKUP(B5106,辅助信息!E:K,7,FALSE)</f>
        <v>JWDDCD2025092400188</v>
      </c>
      <c r="E5106" s="26" t="str">
        <f>VLOOKUP(F5106,辅助信息!A:B,2,FALSE)</f>
        <v>螺纹钢</v>
      </c>
      <c r="F5106" s="26" t="s">
        <v>21</v>
      </c>
      <c r="G5106" s="59">
        <v>10</v>
      </c>
      <c r="H5106" s="134" t="e">
        <f>IF(SUMIFS('[1]2025年已发货'!$E:$E,'[1]2025年已发货'!$F:$F,C5106,'[1]2025年已发货'!$C:$C,F5106,'[1]2025年已发货'!$G:$G,I5106,'[1]2025年已发货'!$H:$H,J5106)=0,"未发货",SUMIFS('[1]2025年已发货'!$E:$E,'[1]2025年已发货'!$F:$F,C5106,'[1]2025年已发货'!$C:$C,F5106,'[1]2025年已发货'!$G:$G,I5106,'[1]2025年已发货'!$H:$H,J5106))</f>
        <v>#VALUE!</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1">
        <f>VLOOKUP(B5106,辅助信息!E:J,6,FALSE)</f>
        <v>0</v>
      </c>
      <c r="O5106" s="62" t="str">
        <f ca="1" t="shared" si="242"/>
        <v/>
      </c>
      <c r="P5106" s="62"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8" t="s">
        <v>224</v>
      </c>
      <c r="C5107" s="95">
        <v>45961</v>
      </c>
      <c r="D5107" s="26" t="str">
        <f>VLOOKUP(B5107,辅助信息!E:K,7,FALSE)</f>
        <v>JWDDCD2025092400188</v>
      </c>
      <c r="E5107" s="26" t="str">
        <f>VLOOKUP(F5107,辅助信息!A:B,2,FALSE)</f>
        <v>螺纹钢</v>
      </c>
      <c r="F5107" s="26" t="s">
        <v>46</v>
      </c>
      <c r="G5107" s="59">
        <v>15</v>
      </c>
      <c r="H5107" s="134" t="e">
        <f>IF(SUMIFS('[1]2025年已发货'!$E:$E,'[1]2025年已发货'!$F:$F,C5107,'[1]2025年已发货'!$C:$C,F5107,'[1]2025年已发货'!$G:$G,I5107,'[1]2025年已发货'!$H:$H,J5107)=0,"未发货",SUMIFS('[1]2025年已发货'!$E:$E,'[1]2025年已发货'!$F:$F,C5107,'[1]2025年已发货'!$C:$C,F5107,'[1]2025年已发货'!$G:$G,I5107,'[1]2025年已发货'!$H:$H,J5107))</f>
        <v>#VALUE!</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1">
        <f>VLOOKUP(B5107,辅助信息!E:J,6,FALSE)</f>
        <v>0</v>
      </c>
      <c r="O5107" s="62" t="str">
        <f ca="1" t="shared" si="242"/>
        <v/>
      </c>
      <c r="P5107" s="62"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8" t="s">
        <v>229</v>
      </c>
      <c r="C5108" s="95">
        <v>45961</v>
      </c>
      <c r="D5108" s="26" t="str">
        <f>VLOOKUP(B5108,辅助信息!E:K,7,FALSE)</f>
        <v>JWDDCD2025092400212</v>
      </c>
      <c r="E5108" s="26" t="str">
        <f>VLOOKUP(F5108,辅助信息!A:B,2,FALSE)</f>
        <v>高线</v>
      </c>
      <c r="F5108" s="26" t="s">
        <v>57</v>
      </c>
      <c r="G5108" s="59">
        <v>2</v>
      </c>
      <c r="H5108" s="134" t="e">
        <f>IF(SUMIFS('[1]2025年已发货'!$E:$E,'[1]2025年已发货'!$F:$F,C5108,'[1]2025年已发货'!$C:$C,F5108,'[1]2025年已发货'!$G:$G,I5108,'[1]2025年已发货'!$H:$H,J5108)=0,"未发货",SUMIFS('[1]2025年已发货'!$E:$E,'[1]2025年已发货'!$F:$F,C5108,'[1]2025年已发货'!$C:$C,F5108,'[1]2025年已发货'!$G:$G,I5108,'[1]2025年已发货'!$H:$H,J5108))</f>
        <v>#VALUE!</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1">
        <f>VLOOKUP(B5108,辅助信息!E:J,6,FALSE)</f>
        <v>0</v>
      </c>
      <c r="O5108" s="62" t="str">
        <f ca="1" t="shared" si="242"/>
        <v/>
      </c>
      <c r="P5108" s="62"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8" t="s">
        <v>229</v>
      </c>
      <c r="C5109" s="95">
        <v>45961</v>
      </c>
      <c r="D5109" s="26" t="str">
        <f>VLOOKUP(B5109,辅助信息!E:K,7,FALSE)</f>
        <v>JWDDCD2025092400212</v>
      </c>
      <c r="E5109" s="26" t="str">
        <f>VLOOKUP(F5109,辅助信息!A:B,2,FALSE)</f>
        <v>高线</v>
      </c>
      <c r="F5109" s="26" t="s">
        <v>53</v>
      </c>
      <c r="G5109" s="59">
        <v>2</v>
      </c>
      <c r="H5109" s="134" t="e">
        <f>IF(SUMIFS('[1]2025年已发货'!$E:$E,'[1]2025年已发货'!$F:$F,C5109,'[1]2025年已发货'!$C:$C,F5109,'[1]2025年已发货'!$G:$G,I5109,'[1]2025年已发货'!$H:$H,J5109)=0,"未发货",SUMIFS('[1]2025年已发货'!$E:$E,'[1]2025年已发货'!$F:$F,C5109,'[1]2025年已发货'!$C:$C,F5109,'[1]2025年已发货'!$G:$G,I5109,'[1]2025年已发货'!$H:$H,J5109))</f>
        <v>#VALUE!</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1">
        <f>VLOOKUP(B5109,辅助信息!E:J,6,FALSE)</f>
        <v>0</v>
      </c>
      <c r="O5109" s="62" t="str">
        <f ca="1" t="shared" si="242"/>
        <v/>
      </c>
      <c r="P5109" s="62"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8" t="s">
        <v>229</v>
      </c>
      <c r="C5110" s="95">
        <v>45961</v>
      </c>
      <c r="D5110" s="26" t="str">
        <f>VLOOKUP(B5110,辅助信息!E:K,7,FALSE)</f>
        <v>JWDDCD2025092400212</v>
      </c>
      <c r="E5110" s="26" t="str">
        <f>VLOOKUP(F5110,辅助信息!A:B,2,FALSE)</f>
        <v>螺纹钢</v>
      </c>
      <c r="F5110" s="26" t="s">
        <v>27</v>
      </c>
      <c r="G5110" s="59">
        <v>117</v>
      </c>
      <c r="H5110" s="134" t="e">
        <f>IF(SUMIFS('[1]2025年已发货'!$E:$E,'[1]2025年已发货'!$F:$F,C5110,'[1]2025年已发货'!$C:$C,F5110,'[1]2025年已发货'!$G:$G,I5110,'[1]2025年已发货'!$H:$H,J5110)=0,"未发货",SUMIFS('[1]2025年已发货'!$E:$E,'[1]2025年已发货'!$F:$F,C5110,'[1]2025年已发货'!$C:$C,F5110,'[1]2025年已发货'!$G:$G,I5110,'[1]2025年已发货'!$H:$H,J5110))</f>
        <v>#VALUE!</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1">
        <f>VLOOKUP(B5110,辅助信息!E:J,6,FALSE)</f>
        <v>0</v>
      </c>
      <c r="O5110" s="62" t="str">
        <f ca="1" t="shared" si="242"/>
        <v/>
      </c>
      <c r="P5110" s="62"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8" t="s">
        <v>229</v>
      </c>
      <c r="C5111" s="95">
        <v>45961</v>
      </c>
      <c r="D5111" s="26" t="str">
        <f>VLOOKUP(B5111,辅助信息!E:K,7,FALSE)</f>
        <v>JWDDCD2025092400212</v>
      </c>
      <c r="E5111" s="26" t="str">
        <f>VLOOKUP(F5111,辅助信息!A:B,2,FALSE)</f>
        <v>螺纹钢</v>
      </c>
      <c r="F5111" s="26" t="s">
        <v>19</v>
      </c>
      <c r="G5111" s="59">
        <v>35</v>
      </c>
      <c r="H5111" s="134" t="e">
        <f>IF(SUMIFS('[1]2025年已发货'!$E:$E,'[1]2025年已发货'!$F:$F,C5111,'[1]2025年已发货'!$C:$C,F5111,'[1]2025年已发货'!$G:$G,I5111,'[1]2025年已发货'!$H:$H,J5111)=0,"未发货",SUMIFS('[1]2025年已发货'!$E:$E,'[1]2025年已发货'!$F:$F,C5111,'[1]2025年已发货'!$C:$C,F5111,'[1]2025年已发货'!$G:$G,I5111,'[1]2025年已发货'!$H:$H,J5111))</f>
        <v>#VALUE!</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1">
        <f>VLOOKUP(B5111,辅助信息!E:J,6,FALSE)</f>
        <v>0</v>
      </c>
      <c r="O5111" s="62" t="str">
        <f ca="1" t="shared" si="242"/>
        <v/>
      </c>
      <c r="P5111" s="62"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8" t="s">
        <v>229</v>
      </c>
      <c r="C5112" s="95">
        <v>45961</v>
      </c>
      <c r="D5112" s="26" t="str">
        <f>VLOOKUP(B5112,辅助信息!E:K,7,FALSE)</f>
        <v>JWDDCD2025092400212</v>
      </c>
      <c r="E5112" s="26" t="str">
        <f>VLOOKUP(F5112,辅助信息!A:B,2,FALSE)</f>
        <v>螺纹钢</v>
      </c>
      <c r="F5112" s="26" t="s">
        <v>32</v>
      </c>
      <c r="G5112" s="59">
        <v>10</v>
      </c>
      <c r="H5112" s="134" t="e">
        <f>IF(SUMIFS('[1]2025年已发货'!$E:$E,'[1]2025年已发货'!$F:$F,C5112,'[1]2025年已发货'!$C:$C,F5112,'[1]2025年已发货'!$G:$G,I5112,'[1]2025年已发货'!$H:$H,J5112)=0,"未发货",SUMIFS('[1]2025年已发货'!$E:$E,'[1]2025年已发货'!$F:$F,C5112,'[1]2025年已发货'!$C:$C,F5112,'[1]2025年已发货'!$G:$G,I5112,'[1]2025年已发货'!$H:$H,J5112))</f>
        <v>#VALUE!</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1">
        <f>VLOOKUP(B5112,辅助信息!E:J,6,FALSE)</f>
        <v>0</v>
      </c>
      <c r="O5112" s="62" t="str">
        <f ca="1" t="shared" si="242"/>
        <v/>
      </c>
      <c r="P5112" s="62"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8" t="s">
        <v>229</v>
      </c>
      <c r="C5113" s="95">
        <v>45961</v>
      </c>
      <c r="D5113" s="26" t="str">
        <f>VLOOKUP(B5113,辅助信息!E:K,7,FALSE)</f>
        <v>JWDDCD2025092400212</v>
      </c>
      <c r="E5113" s="26" t="str">
        <f>VLOOKUP(F5113,辅助信息!A:B,2,FALSE)</f>
        <v>螺纹钢</v>
      </c>
      <c r="F5113" s="26" t="s">
        <v>30</v>
      </c>
      <c r="G5113" s="59">
        <v>21</v>
      </c>
      <c r="H5113" s="134" t="e">
        <f>IF(SUMIFS('[1]2025年已发货'!$E:$E,'[1]2025年已发货'!$F:$F,C5113,'[1]2025年已发货'!$C:$C,F5113,'[1]2025年已发货'!$G:$G,I5113,'[1]2025年已发货'!$H:$H,J5113)=0,"未发货",SUMIFS('[1]2025年已发货'!$E:$E,'[1]2025年已发货'!$F:$F,C5113,'[1]2025年已发货'!$C:$C,F5113,'[1]2025年已发货'!$G:$G,I5113,'[1]2025年已发货'!$H:$H,J5113))</f>
        <v>#VALUE!</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1">
        <f>VLOOKUP(B5113,辅助信息!E:J,6,FALSE)</f>
        <v>0</v>
      </c>
      <c r="O5113" s="62" t="str">
        <f ca="1" t="shared" si="242"/>
        <v/>
      </c>
      <c r="P5113" s="62"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8" t="s">
        <v>229</v>
      </c>
      <c r="C5114" s="95">
        <v>45961</v>
      </c>
      <c r="D5114" s="26" t="str">
        <f>VLOOKUP(B5114,辅助信息!E:K,7,FALSE)</f>
        <v>JWDDCD2025092400212</v>
      </c>
      <c r="E5114" s="26" t="str">
        <f>VLOOKUP(F5114,辅助信息!A:B,2,FALSE)</f>
        <v>螺纹钢</v>
      </c>
      <c r="F5114" s="26" t="s">
        <v>33</v>
      </c>
      <c r="G5114" s="59">
        <v>8</v>
      </c>
      <c r="H5114" s="134" t="e">
        <f>IF(SUMIFS('[1]2025年已发货'!$E:$E,'[1]2025年已发货'!$F:$F,C5114,'[1]2025年已发货'!$C:$C,F5114,'[1]2025年已发货'!$G:$G,I5114,'[1]2025年已发货'!$H:$H,J5114)=0,"未发货",SUMIFS('[1]2025年已发货'!$E:$E,'[1]2025年已发货'!$F:$F,C5114,'[1]2025年已发货'!$C:$C,F5114,'[1]2025年已发货'!$G:$G,I5114,'[1]2025年已发货'!$H:$H,J5114))</f>
        <v>#VALUE!</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1">
        <f>VLOOKUP(B5114,辅助信息!E:J,6,FALSE)</f>
        <v>0</v>
      </c>
      <c r="O5114" s="62" t="str">
        <f ca="1" t="shared" si="242"/>
        <v/>
      </c>
      <c r="P5114" s="62"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8" t="s">
        <v>229</v>
      </c>
      <c r="C5115" s="95">
        <v>45961</v>
      </c>
      <c r="D5115" s="26" t="str">
        <f>VLOOKUP(B5115,辅助信息!E:K,7,FALSE)</f>
        <v>JWDDCD2025092400212</v>
      </c>
      <c r="E5115" s="26" t="str">
        <f>VLOOKUP(F5115,辅助信息!A:B,2,FALSE)</f>
        <v>螺纹钢</v>
      </c>
      <c r="F5115" s="26" t="s">
        <v>28</v>
      </c>
      <c r="G5115" s="59">
        <v>16</v>
      </c>
      <c r="H5115" s="134" t="e">
        <f>IF(SUMIFS('[1]2025年已发货'!$E:$E,'[1]2025年已发货'!$F:$F,C5115,'[1]2025年已发货'!$C:$C,F5115,'[1]2025年已发货'!$G:$G,I5115,'[1]2025年已发货'!$H:$H,J5115)=0,"未发货",SUMIFS('[1]2025年已发货'!$E:$E,'[1]2025年已发货'!$F:$F,C5115,'[1]2025年已发货'!$C:$C,F5115,'[1]2025年已发货'!$G:$G,I5115,'[1]2025年已发货'!$H:$H,J5115))</f>
        <v>#VALUE!</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1">
        <f>VLOOKUP(B5115,辅助信息!E:J,6,FALSE)</f>
        <v>0</v>
      </c>
      <c r="O5115" s="62" t="str">
        <f ca="1" t="shared" si="242"/>
        <v/>
      </c>
      <c r="P5115" s="62"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8" t="s">
        <v>229</v>
      </c>
      <c r="C5116" s="95">
        <v>45961</v>
      </c>
      <c r="D5116" s="26" t="str">
        <f>VLOOKUP(B5116,辅助信息!E:K,7,FALSE)</f>
        <v>JWDDCD2025092400212</v>
      </c>
      <c r="E5116" s="26" t="str">
        <f>VLOOKUP(F5116,辅助信息!A:B,2,FALSE)</f>
        <v>螺纹钢</v>
      </c>
      <c r="F5116" s="26" t="s">
        <v>18</v>
      </c>
      <c r="G5116" s="59">
        <v>10</v>
      </c>
      <c r="H5116" s="134" t="e">
        <f>IF(SUMIFS('[1]2025年已发货'!$E:$E,'[1]2025年已发货'!$F:$F,C5116,'[1]2025年已发货'!$C:$C,F5116,'[1]2025年已发货'!$G:$G,I5116,'[1]2025年已发货'!$H:$H,J5116)=0,"未发货",SUMIFS('[1]2025年已发货'!$E:$E,'[1]2025年已发货'!$F:$F,C5116,'[1]2025年已发货'!$C:$C,F5116,'[1]2025年已发货'!$G:$G,I5116,'[1]2025年已发货'!$H:$H,J5116))</f>
        <v>#VALUE!</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1">
        <f>VLOOKUP(B5116,辅助信息!E:J,6,FALSE)</f>
        <v>0</v>
      </c>
      <c r="O5116" s="62" t="str">
        <f ca="1" t="shared" si="242"/>
        <v/>
      </c>
      <c r="P5116" s="62"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8" t="s">
        <v>229</v>
      </c>
      <c r="C5117" s="95">
        <v>45961</v>
      </c>
      <c r="D5117" s="26" t="str">
        <f>VLOOKUP(B5117,辅助信息!E:K,7,FALSE)</f>
        <v>JWDDCD2025092400212</v>
      </c>
      <c r="E5117" s="26" t="str">
        <f>VLOOKUP(F5117,辅助信息!A:B,2,FALSE)</f>
        <v>螺纹钢</v>
      </c>
      <c r="F5117" s="26" t="s">
        <v>66</v>
      </c>
      <c r="G5117" s="59">
        <v>6</v>
      </c>
      <c r="H5117" s="134" t="e">
        <f>IF(SUMIFS('[1]2025年已发货'!$E:$E,'[1]2025年已发货'!$F:$F,C5117,'[1]2025年已发货'!$C:$C,F5117,'[1]2025年已发货'!$G:$G,I5117,'[1]2025年已发货'!$H:$H,J5117)=0,"未发货",SUMIFS('[1]2025年已发货'!$E:$E,'[1]2025年已发货'!$F:$F,C5117,'[1]2025年已发货'!$C:$C,F5117,'[1]2025年已发货'!$G:$G,I5117,'[1]2025年已发货'!$H:$H,J5117))</f>
        <v>#VALUE!</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1">
        <f>VLOOKUP(B5117,辅助信息!E:J,6,FALSE)</f>
        <v>0</v>
      </c>
      <c r="O5117" s="62" t="str">
        <f ca="1" t="shared" si="242"/>
        <v/>
      </c>
      <c r="P5117" s="62"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8" t="s">
        <v>229</v>
      </c>
      <c r="C5118" s="95">
        <v>45961</v>
      </c>
      <c r="D5118" s="26" t="str">
        <f>VLOOKUP(B5118,辅助信息!E:K,7,FALSE)</f>
        <v>JWDDCD2025092400212</v>
      </c>
      <c r="E5118" s="26" t="str">
        <f>VLOOKUP(F5118,辅助信息!A:B,2,FALSE)</f>
        <v>螺纹钢</v>
      </c>
      <c r="F5118" s="26" t="s">
        <v>58</v>
      </c>
      <c r="G5118" s="59">
        <v>6</v>
      </c>
      <c r="H5118" s="134" t="e">
        <f>IF(SUMIFS('[1]2025年已发货'!$E:$E,'[1]2025年已发货'!$F:$F,C5118,'[1]2025年已发货'!$C:$C,F5118,'[1]2025年已发货'!$G:$G,I5118,'[1]2025年已发货'!$H:$H,J5118)=0,"未发货",SUMIFS('[1]2025年已发货'!$E:$E,'[1]2025年已发货'!$F:$F,C5118,'[1]2025年已发货'!$C:$C,F5118,'[1]2025年已发货'!$G:$G,I5118,'[1]2025年已发货'!$H:$H,J5118))</f>
        <v>#VALUE!</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1">
        <f>VLOOKUP(B5118,辅助信息!E:J,6,FALSE)</f>
        <v>0</v>
      </c>
      <c r="O5118" s="62" t="str">
        <f ca="1" t="shared" si="242"/>
        <v/>
      </c>
      <c r="P5118" s="62"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8" t="s">
        <v>229</v>
      </c>
      <c r="C5119" s="95">
        <v>45961</v>
      </c>
      <c r="D5119" s="26" t="str">
        <f>VLOOKUP(B5119,辅助信息!E:K,7,FALSE)</f>
        <v>JWDDCD2025092400212</v>
      </c>
      <c r="E5119" s="26" t="str">
        <f>VLOOKUP(F5119,辅助信息!A:B,2,FALSE)</f>
        <v>螺纹钢</v>
      </c>
      <c r="F5119" s="26" t="s">
        <v>46</v>
      </c>
      <c r="G5119" s="59">
        <v>9</v>
      </c>
      <c r="H5119" s="134" t="e">
        <f>IF(SUMIFS('[1]2025年已发货'!$E:$E,'[1]2025年已发货'!$F:$F,C5119,'[1]2025年已发货'!$C:$C,F5119,'[1]2025年已发货'!$G:$G,I5119,'[1]2025年已发货'!$H:$H,J5119)=0,"未发货",SUMIFS('[1]2025年已发货'!$E:$E,'[1]2025年已发货'!$F:$F,C5119,'[1]2025年已发货'!$C:$C,F5119,'[1]2025年已发货'!$G:$G,I5119,'[1]2025年已发货'!$H:$H,J5119))</f>
        <v>#VALUE!</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1">
        <f>VLOOKUP(B5119,辅助信息!E:J,6,FALSE)</f>
        <v>0</v>
      </c>
      <c r="O5119" s="62" t="str">
        <f ca="1" t="shared" si="242"/>
        <v/>
      </c>
      <c r="P5119" s="62"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8" t="s">
        <v>229</v>
      </c>
      <c r="C5120" s="95">
        <v>45961</v>
      </c>
      <c r="D5120" s="26" t="str">
        <f>VLOOKUP(B5120,辅助信息!E:K,7,FALSE)</f>
        <v>JWDDCD2025092400212</v>
      </c>
      <c r="E5120" s="26" t="str">
        <f>VLOOKUP(F5120,辅助信息!A:B,2,FALSE)</f>
        <v>螺纹钢</v>
      </c>
      <c r="F5120" s="26" t="s">
        <v>22</v>
      </c>
      <c r="G5120" s="59">
        <v>21</v>
      </c>
      <c r="H5120" s="134" t="e">
        <f>IF(SUMIFS('[1]2025年已发货'!$E:$E,'[1]2025年已发货'!$F:$F,C5120,'[1]2025年已发货'!$C:$C,F5120,'[1]2025年已发货'!$G:$G,I5120,'[1]2025年已发货'!$H:$H,J5120)=0,"未发货",SUMIFS('[1]2025年已发货'!$E:$E,'[1]2025年已发货'!$F:$F,C5120,'[1]2025年已发货'!$C:$C,F5120,'[1]2025年已发货'!$G:$G,I5120,'[1]2025年已发货'!$H:$H,J5120))</f>
        <v>#VALUE!</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1">
        <f>VLOOKUP(B5120,辅助信息!E:J,6,FALSE)</f>
        <v>0</v>
      </c>
      <c r="O5120" s="62" t="str">
        <f ca="1" t="shared" si="242"/>
        <v/>
      </c>
      <c r="P5120" s="62"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8" t="s">
        <v>229</v>
      </c>
      <c r="C5121" s="95">
        <v>45961</v>
      </c>
      <c r="D5121" s="26" t="str">
        <f>VLOOKUP(B5121,辅助信息!E:K,7,FALSE)</f>
        <v>JWDDCD2025092400212</v>
      </c>
      <c r="E5121" s="26" t="str">
        <f>VLOOKUP(F5121,辅助信息!A:B,2,FALSE)</f>
        <v>盘螺</v>
      </c>
      <c r="F5121" s="26" t="s">
        <v>41</v>
      </c>
      <c r="G5121" s="59">
        <v>70</v>
      </c>
      <c r="H5121" s="134" t="e">
        <f>IF(SUMIFS('[1]2025年已发货'!$E:$E,'[1]2025年已发货'!$F:$F,C5121,'[1]2025年已发货'!$C:$C,F5121,'[1]2025年已发货'!$G:$G,I5121,'[1]2025年已发货'!$H:$H,J5121)=0,"未发货",SUMIFS('[1]2025年已发货'!$E:$E,'[1]2025年已发货'!$F:$F,C5121,'[1]2025年已发货'!$C:$C,F5121,'[1]2025年已发货'!$G:$G,I5121,'[1]2025年已发货'!$H:$H,J5121))</f>
        <v>#VALUE!</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1">
        <f>VLOOKUP(B5121,辅助信息!E:J,6,FALSE)</f>
        <v>0</v>
      </c>
      <c r="O5121" s="62" t="str">
        <f ca="1" t="shared" si="242"/>
        <v/>
      </c>
      <c r="P5121" s="62"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8" t="s">
        <v>229</v>
      </c>
      <c r="C5122" s="95">
        <v>45961</v>
      </c>
      <c r="D5122" s="26" t="str">
        <f>VLOOKUP(B5122,辅助信息!E:K,7,FALSE)</f>
        <v>JWDDCD2025092400212</v>
      </c>
      <c r="E5122" s="26" t="str">
        <f>VLOOKUP(F5122,辅助信息!A:B,2,FALSE)</f>
        <v>盘螺</v>
      </c>
      <c r="F5122" s="26" t="s">
        <v>49</v>
      </c>
      <c r="G5122" s="59">
        <v>8</v>
      </c>
      <c r="H5122" s="134" t="e">
        <f>IF(SUMIFS('[1]2025年已发货'!$E:$E,'[1]2025年已发货'!$F:$F,C5122,'[1]2025年已发货'!$C:$C,F5122,'[1]2025年已发货'!$G:$G,I5122,'[1]2025年已发货'!$H:$H,J5122)=0,"未发货",SUMIFS('[1]2025年已发货'!$E:$E,'[1]2025年已发货'!$F:$F,C5122,'[1]2025年已发货'!$C:$C,F5122,'[1]2025年已发货'!$G:$G,I5122,'[1]2025年已发货'!$H:$H,J5122))</f>
        <v>#VALUE!</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1">
        <f>VLOOKUP(B5122,辅助信息!E:J,6,FALSE)</f>
        <v>0</v>
      </c>
      <c r="O5122" s="62" t="str">
        <f ca="1" t="shared" si="242"/>
        <v/>
      </c>
      <c r="P5122" s="62"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8" t="s">
        <v>229</v>
      </c>
      <c r="C5123" s="95">
        <v>45961</v>
      </c>
      <c r="D5123" s="26" t="str">
        <f>VLOOKUP(B5123,辅助信息!E:K,7,FALSE)</f>
        <v>JWDDCD2025092400212</v>
      </c>
      <c r="E5123" s="26" t="str">
        <f>VLOOKUP(F5123,辅助信息!A:B,2,FALSE)</f>
        <v>盘螺</v>
      </c>
      <c r="F5123" s="26" t="s">
        <v>40</v>
      </c>
      <c r="G5123" s="59">
        <v>84</v>
      </c>
      <c r="H5123" s="134" t="e">
        <f>IF(SUMIFS('[1]2025年已发货'!$E:$E,'[1]2025年已发货'!$F:$F,C5123,'[1]2025年已发货'!$C:$C,F5123,'[1]2025年已发货'!$G:$G,I5123,'[1]2025年已发货'!$H:$H,J5123)=0,"未发货",SUMIFS('[1]2025年已发货'!$E:$E,'[1]2025年已发货'!$F:$F,C5123,'[1]2025年已发货'!$C:$C,F5123,'[1]2025年已发货'!$G:$G,I5123,'[1]2025年已发货'!$H:$H,J5123))</f>
        <v>#VALUE!</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1">
        <f>VLOOKUP(B5123,辅助信息!E:J,6,FALSE)</f>
        <v>0</v>
      </c>
      <c r="O5123" s="62" t="str">
        <f ca="1" t="shared" si="242"/>
        <v/>
      </c>
      <c r="P5123" s="62"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8" t="s">
        <v>225</v>
      </c>
      <c r="C5124" s="95">
        <v>45961</v>
      </c>
      <c r="D5124" s="26" t="str">
        <f>VLOOKUP(B5124,辅助信息!E:K,7,FALSE)</f>
        <v>JWDDCD2025092400210</v>
      </c>
      <c r="E5124" s="26" t="str">
        <f>VLOOKUP(F5124,辅助信息!A:B,2,FALSE)</f>
        <v>盘螺</v>
      </c>
      <c r="F5124" s="26" t="s">
        <v>40</v>
      </c>
      <c r="G5124" s="59">
        <v>35</v>
      </c>
      <c r="H5124" s="138" t="e">
        <f>IF(SUMIFS('[1]2025年已发货'!$E:$E,'[1]2025年已发货'!$F:$F,C5124,'[1]2025年已发货'!$C:$C,F5124,'[1]2025年已发货'!$G:$G,I5124,'[1]2025年已发货'!$H:$H,J5124)=0,"未发货",SUMIFS('[1]2025年已发货'!$E:$E,'[1]2025年已发货'!$F:$F,C5124,'[1]2025年已发货'!$C:$C,F5124,'[1]2025年已发货'!$G:$G,I5124,'[1]2025年已发货'!$H:$H,J5124))</f>
        <v>#VALUE!</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1">
        <f>VLOOKUP(B5124,辅助信息!E:J,6,FALSE)</f>
        <v>0</v>
      </c>
      <c r="O5124" s="62" t="str">
        <f ca="1" t="shared" si="242"/>
        <v/>
      </c>
      <c r="P5124" s="62"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6" t="s">
        <v>31</v>
      </c>
      <c r="C5125" s="70">
        <v>45962</v>
      </c>
      <c r="D5125" s="120" t="str">
        <f>VLOOKUP(B5125,辅助信息!E:K,7,FALSE)</f>
        <v>JWDDCD2024121000136</v>
      </c>
      <c r="E5125" s="120" t="str">
        <f>VLOOKUP(F5125,辅助信息!A:B,2,FALSE)</f>
        <v>盘螺</v>
      </c>
      <c r="F5125" s="120" t="s">
        <v>49</v>
      </c>
      <c r="G5125" s="121">
        <v>24</v>
      </c>
      <c r="H5125" s="134" t="e">
        <f>IF(SUMIFS('[1]2025年已发货'!$E:$E,'[1]2025年已发货'!$F:$F,C5125,'[1]2025年已发货'!$C:$C,F5125,'[1]2025年已发货'!$G:$G,I5125,'[1]2025年已发货'!$H:$H,J5125)=0,"未发货",SUMIFS('[1]2025年已发货'!$E:$E,'[1]2025年已发货'!$F:$F,C5125,'[1]2025年已发货'!$C:$C,F5125,'[1]2025年已发货'!$G:$G,I5125,'[1]2025年已发货'!$H:$H,J5125))</f>
        <v>#VALUE!</v>
      </c>
      <c r="I5125" s="156" t="str">
        <f>VLOOKUP(B5125,辅助信息!E:I,3,FALSE)</f>
        <v>（四川商建-射洪城乡一体化项目）遂宁市射洪市忠新幼儿园北侧约220米新溪小区</v>
      </c>
      <c r="J5125" s="120" t="str">
        <f>VLOOKUP(B5125,辅助信息!E:I,4,FALSE)</f>
        <v>柏子刚</v>
      </c>
      <c r="K5125" s="120">
        <f>VLOOKUP(J5125,辅助信息!H:I,2,FALSE)</f>
        <v>15692885305</v>
      </c>
      <c r="L5125" s="122" t="str">
        <f>VLOOKUP(B5125,辅助信息!E:J,6,FALSE)</f>
        <v>提前联系到场规格及数量</v>
      </c>
      <c r="M5125" s="91">
        <v>45959</v>
      </c>
      <c r="O5125" s="62">
        <f ca="1" t="shared" si="242"/>
        <v>0</v>
      </c>
      <c r="P5125" s="62">
        <f ca="1" t="shared" si="243"/>
        <v>5</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6" t="s">
        <v>31</v>
      </c>
      <c r="C5126" s="70">
        <v>45962</v>
      </c>
      <c r="D5126" s="120" t="str">
        <f>VLOOKUP(B5126,辅助信息!E:K,7,FALSE)</f>
        <v>JWDDCD2024121000136</v>
      </c>
      <c r="E5126" s="120" t="str">
        <f>VLOOKUP(F5126,辅助信息!A:B,2,FALSE)</f>
        <v>螺纹钢</v>
      </c>
      <c r="F5126" s="120" t="s">
        <v>19</v>
      </c>
      <c r="G5126" s="121">
        <v>11</v>
      </c>
      <c r="H5126" s="134" t="e">
        <f>IF(SUMIFS('[1]2025年已发货'!$E:$E,'[1]2025年已发货'!$F:$F,C5126,'[1]2025年已发货'!$C:$C,F5126,'[1]2025年已发货'!$G:$G,I5126,'[1]2025年已发货'!$H:$H,J5126)=0,"未发货",SUMIFS('[1]2025年已发货'!$E:$E,'[1]2025年已发货'!$F:$F,C5126,'[1]2025年已发货'!$C:$C,F5126,'[1]2025年已发货'!$G:$G,I5126,'[1]2025年已发货'!$H:$H,J5126))</f>
        <v>#VALUE!</v>
      </c>
      <c r="I5126" s="156" t="str">
        <f>VLOOKUP(B5126,辅助信息!E:I,3,FALSE)</f>
        <v>（四川商建-射洪城乡一体化项目）遂宁市射洪市忠新幼儿园北侧约220米新溪小区</v>
      </c>
      <c r="J5126" s="120" t="str">
        <f>VLOOKUP(B5126,辅助信息!E:I,4,FALSE)</f>
        <v>柏子刚</v>
      </c>
      <c r="K5126" s="120">
        <f>VLOOKUP(J5126,辅助信息!H:I,2,FALSE)</f>
        <v>15692885305</v>
      </c>
      <c r="L5126" s="122" t="str">
        <f>VLOOKUP(B5126,辅助信息!E:J,6,FALSE)</f>
        <v>提前联系到场规格及数量</v>
      </c>
      <c r="M5126" s="91">
        <v>45959</v>
      </c>
      <c r="O5126" s="62">
        <f ca="1" t="shared" si="242"/>
        <v>0</v>
      </c>
      <c r="P5126" s="62">
        <f ca="1" t="shared" si="243"/>
        <v>5</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6" t="s">
        <v>31</v>
      </c>
      <c r="C5127" s="70">
        <v>45962</v>
      </c>
      <c r="D5127" s="120" t="str">
        <f>VLOOKUP(B5127,辅助信息!E:K,7,FALSE)</f>
        <v>JWDDCD2024121000136</v>
      </c>
      <c r="E5127" s="120" t="str">
        <f>VLOOKUP(F5127,辅助信息!A:B,2,FALSE)</f>
        <v>螺纹钢</v>
      </c>
      <c r="F5127" s="120" t="s">
        <v>22</v>
      </c>
      <c r="G5127" s="121">
        <v>35</v>
      </c>
      <c r="H5127" s="134" t="e">
        <f>IF(SUMIFS('[1]2025年已发货'!$E:$E,'[1]2025年已发货'!$F:$F,C5127,'[1]2025年已发货'!$C:$C,F5127,'[1]2025年已发货'!$G:$G,I5127,'[1]2025年已发货'!$H:$H,J5127)=0,"未发货",SUMIFS('[1]2025年已发货'!$E:$E,'[1]2025年已发货'!$F:$F,C5127,'[1]2025年已发货'!$C:$C,F5127,'[1]2025年已发货'!$G:$G,I5127,'[1]2025年已发货'!$H:$H,J5127))</f>
        <v>#VALUE!</v>
      </c>
      <c r="I5127" s="156" t="str">
        <f>VLOOKUP(B5127,辅助信息!E:I,3,FALSE)</f>
        <v>（四川商建-射洪城乡一体化项目）遂宁市射洪市忠新幼儿园北侧约220米新溪小区</v>
      </c>
      <c r="J5127" s="120" t="str">
        <f>VLOOKUP(B5127,辅助信息!E:I,4,FALSE)</f>
        <v>柏子刚</v>
      </c>
      <c r="K5127" s="120">
        <f>VLOOKUP(J5127,辅助信息!H:I,2,FALSE)</f>
        <v>15692885305</v>
      </c>
      <c r="L5127" s="122" t="str">
        <f>VLOOKUP(B5127,辅助信息!E:J,6,FALSE)</f>
        <v>提前联系到场规格及数量</v>
      </c>
      <c r="M5127" s="91">
        <v>45959</v>
      </c>
      <c r="O5127" s="62">
        <f ca="1" t="shared" si="242"/>
        <v>0</v>
      </c>
      <c r="P5127" s="62">
        <f ca="1" t="shared" si="243"/>
        <v>5</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6" t="s">
        <v>187</v>
      </c>
      <c r="C5128" s="70">
        <v>45962</v>
      </c>
      <c r="D5128" s="120" t="str">
        <f>VLOOKUP(B5128,辅助信息!E:K,7,FALSE)</f>
        <v>JWDDCD2025072900121</v>
      </c>
      <c r="E5128" s="120" t="str">
        <f>VLOOKUP(F5128,辅助信息!A:B,2,FALSE)</f>
        <v>盘螺</v>
      </c>
      <c r="F5128" s="120" t="s">
        <v>40</v>
      </c>
      <c r="G5128" s="121">
        <v>10</v>
      </c>
      <c r="H5128" s="134" t="e">
        <f>IF(SUMIFS('[1]2025年已发货'!$E:$E,'[1]2025年已发货'!$F:$F,C5128,'[1]2025年已发货'!$C:$C,F5128,'[1]2025年已发货'!$G:$G,I5128,'[1]2025年已发货'!$H:$H,J5128)=0,"未发货",SUMIFS('[1]2025年已发货'!$E:$E,'[1]2025年已发货'!$F:$F,C5128,'[1]2025年已发货'!$C:$C,F5128,'[1]2025年已发货'!$G:$G,I5128,'[1]2025年已发货'!$H:$H,J5128))</f>
        <v>#VALUE!</v>
      </c>
      <c r="I5128" s="156" t="str">
        <f>VLOOKUP(B5128,辅助信息!E:I,3,FALSE)</f>
        <v>(乐山市校地共建产教融合基地建设项目一标段)四川省乐山市市中区苏稽镇周山嘴</v>
      </c>
      <c r="J5128" s="120" t="str">
        <f>VLOOKUP(B5128,辅助信息!E:I,4,FALSE)</f>
        <v>范增云</v>
      </c>
      <c r="K5128" s="120">
        <f>VLOOKUP(J5128,辅助信息!H:I,2,FALSE)</f>
        <v>13668153241</v>
      </c>
      <c r="L5128" s="122" t="str">
        <f>VLOOKUP(B5128,辅助信息!E:J,6,FALSE)</f>
        <v>联系实际收货人（范增云13668153241）现场要求炉批号控制2个以下，超2个不给予签收。提前联系到场规格及数量</v>
      </c>
      <c r="O5128" s="62" t="str">
        <f ca="1" t="shared" si="242"/>
        <v/>
      </c>
      <c r="P5128" s="62"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6" t="s">
        <v>187</v>
      </c>
      <c r="C5129" s="70">
        <v>45962</v>
      </c>
      <c r="D5129" s="120" t="str">
        <f>VLOOKUP(B5129,辅助信息!E:K,7,FALSE)</f>
        <v>JWDDCD2025072900121</v>
      </c>
      <c r="E5129" s="120" t="str">
        <f>VLOOKUP(F5129,辅助信息!A:B,2,FALSE)</f>
        <v>盘螺</v>
      </c>
      <c r="F5129" s="120" t="s">
        <v>41</v>
      </c>
      <c r="G5129" s="121">
        <v>15</v>
      </c>
      <c r="H5129" s="134" t="e">
        <f>IF(SUMIFS('[1]2025年已发货'!$E:$E,'[1]2025年已发货'!$F:$F,C5129,'[1]2025年已发货'!$C:$C,F5129,'[1]2025年已发货'!$G:$G,I5129,'[1]2025年已发货'!$H:$H,J5129)=0,"未发货",SUMIFS('[1]2025年已发货'!$E:$E,'[1]2025年已发货'!$F:$F,C5129,'[1]2025年已发货'!$C:$C,F5129,'[1]2025年已发货'!$G:$G,I5129,'[1]2025年已发货'!$H:$H,J5129))</f>
        <v>#VALUE!</v>
      </c>
      <c r="I5129" s="156" t="str">
        <f>VLOOKUP(B5129,辅助信息!E:I,3,FALSE)</f>
        <v>(乐山市校地共建产教融合基地建设项目一标段)四川省乐山市市中区苏稽镇周山嘴</v>
      </c>
      <c r="J5129" s="120" t="str">
        <f>VLOOKUP(B5129,辅助信息!E:I,4,FALSE)</f>
        <v>范增云</v>
      </c>
      <c r="K5129" s="120">
        <f>VLOOKUP(J5129,辅助信息!H:I,2,FALSE)</f>
        <v>13668153241</v>
      </c>
      <c r="L5129" s="122" t="str">
        <f>VLOOKUP(B5129,辅助信息!E:J,6,FALSE)</f>
        <v>联系实际收货人（范增云13668153241）现场要求炉批号控制2个以下，超2个不给予签收。提前联系到场规格及数量</v>
      </c>
      <c r="O5129" s="62" t="str">
        <f ca="1" t="shared" si="242"/>
        <v/>
      </c>
      <c r="P5129" s="62"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6" t="s">
        <v>187</v>
      </c>
      <c r="C5130" s="70">
        <v>45962</v>
      </c>
      <c r="D5130" s="120" t="str">
        <f>VLOOKUP(B5130,辅助信息!E:K,7,FALSE)</f>
        <v>JWDDCD2025072900121</v>
      </c>
      <c r="E5130" s="120" t="str">
        <f>VLOOKUP(F5130,辅助信息!A:B,2,FALSE)</f>
        <v>螺纹钢</v>
      </c>
      <c r="F5130" s="120" t="s">
        <v>82</v>
      </c>
      <c r="G5130" s="121">
        <v>5</v>
      </c>
      <c r="H5130" s="134" t="e">
        <f>IF(SUMIFS('[1]2025年已发货'!$E:$E,'[1]2025年已发货'!$F:$F,C5130,'[1]2025年已发货'!$C:$C,F5130,'[1]2025年已发货'!$G:$G,I5130,'[1]2025年已发货'!$H:$H,J5130)=0,"未发货",SUMIFS('[1]2025年已发货'!$E:$E,'[1]2025年已发货'!$F:$F,C5130,'[1]2025年已发货'!$C:$C,F5130,'[1]2025年已发货'!$G:$G,I5130,'[1]2025年已发货'!$H:$H,J5130))</f>
        <v>#VALUE!</v>
      </c>
      <c r="I5130" s="156" t="str">
        <f>VLOOKUP(B5130,辅助信息!E:I,3,FALSE)</f>
        <v>(乐山市校地共建产教融合基地建设项目一标段)四川省乐山市市中区苏稽镇周山嘴</v>
      </c>
      <c r="J5130" s="120" t="str">
        <f>VLOOKUP(B5130,辅助信息!E:I,4,FALSE)</f>
        <v>范增云</v>
      </c>
      <c r="K5130" s="120">
        <f>VLOOKUP(J5130,辅助信息!H:I,2,FALSE)</f>
        <v>13668153241</v>
      </c>
      <c r="L5130" s="122" t="str">
        <f>VLOOKUP(B5130,辅助信息!E:J,6,FALSE)</f>
        <v>联系实际收货人（范增云13668153241）现场要求炉批号控制2个以下，超2个不给予签收。提前联系到场规格及数量</v>
      </c>
      <c r="O5130" s="62" t="str">
        <f ca="1" t="shared" si="242"/>
        <v/>
      </c>
      <c r="P5130" s="62"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6" t="s">
        <v>187</v>
      </c>
      <c r="C5131" s="70">
        <v>45962</v>
      </c>
      <c r="D5131" s="120" t="str">
        <f>VLOOKUP(B5131,辅助信息!E:K,7,FALSE)</f>
        <v>JWDDCD2025072900121</v>
      </c>
      <c r="E5131" s="120" t="str">
        <f>VLOOKUP(F5131,辅助信息!A:B,2,FALSE)</f>
        <v>螺纹钢</v>
      </c>
      <c r="F5131" s="120" t="s">
        <v>45</v>
      </c>
      <c r="G5131" s="121">
        <v>5</v>
      </c>
      <c r="H5131" s="134" t="e">
        <f>IF(SUMIFS('[1]2025年已发货'!$E:$E,'[1]2025年已发货'!$F:$F,C5131,'[1]2025年已发货'!$C:$C,F5131,'[1]2025年已发货'!$G:$G,I5131,'[1]2025年已发货'!$H:$H,J5131)=0,"未发货",SUMIFS('[1]2025年已发货'!$E:$E,'[1]2025年已发货'!$F:$F,C5131,'[1]2025年已发货'!$C:$C,F5131,'[1]2025年已发货'!$G:$G,I5131,'[1]2025年已发货'!$H:$H,J5131))</f>
        <v>#VALUE!</v>
      </c>
      <c r="I5131" s="156" t="str">
        <f>VLOOKUP(B5131,辅助信息!E:I,3,FALSE)</f>
        <v>(乐山市校地共建产教融合基地建设项目一标段)四川省乐山市市中区苏稽镇周山嘴</v>
      </c>
      <c r="J5131" s="120" t="str">
        <f>VLOOKUP(B5131,辅助信息!E:I,4,FALSE)</f>
        <v>范增云</v>
      </c>
      <c r="K5131" s="120">
        <f>VLOOKUP(J5131,辅助信息!H:I,2,FALSE)</f>
        <v>13668153241</v>
      </c>
      <c r="L5131" s="122" t="str">
        <f>VLOOKUP(B5131,辅助信息!E:J,6,FALSE)</f>
        <v>联系实际收货人（范增云13668153241）现场要求炉批号控制2个以下，超2个不给予签收。提前联系到场规格及数量</v>
      </c>
      <c r="O5131" s="62" t="str">
        <f ca="1" t="shared" si="242"/>
        <v/>
      </c>
      <c r="P5131" s="62"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5" t="s">
        <v>228</v>
      </c>
      <c r="C5132" s="70">
        <v>45962</v>
      </c>
      <c r="D5132" s="40" t="str">
        <f>VLOOKUP(B5132,辅助信息!E:K,7,FALSE)</f>
        <v>JWDDCD2025092400190</v>
      </c>
      <c r="E5132" s="40" t="str">
        <f>VLOOKUP(F5132,辅助信息!A:B,2,FALSE)</f>
        <v>高线</v>
      </c>
      <c r="F5132" s="40" t="s">
        <v>53</v>
      </c>
      <c r="G5132" s="36">
        <v>2</v>
      </c>
      <c r="H5132" s="134" t="e">
        <f>IF(SUMIFS('[1]2025年已发货'!$E:$E,'[1]2025年已发货'!$F:$F,C5132,'[1]2025年已发货'!$C:$C,F5132,'[1]2025年已发货'!$G:$G,I5132,'[1]2025年已发货'!$H:$H,J5132)=0,"未发货",SUMIFS('[1]2025年已发货'!$E:$E,'[1]2025年已发货'!$F:$F,C5132,'[1]2025年已发货'!$C:$C,F5132,'[1]2025年已发货'!$G:$G,I5132,'[1]2025年已发货'!$H:$H,J5132))</f>
        <v>#VALUE!</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09">
        <f>VLOOKUP(B5132,辅助信息!E:J,6,FALSE)</f>
        <v>0</v>
      </c>
      <c r="O5132" s="62" t="str">
        <f ca="1" t="shared" si="242"/>
        <v/>
      </c>
      <c r="P5132" s="62"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5" t="s">
        <v>228</v>
      </c>
      <c r="C5133" s="70">
        <v>45962</v>
      </c>
      <c r="D5133" s="40" t="str">
        <f>VLOOKUP(B5133,辅助信息!E:K,7,FALSE)</f>
        <v>JWDDCD2025092400190</v>
      </c>
      <c r="E5133" s="40" t="str">
        <f>VLOOKUP(F5133,辅助信息!A:B,2,FALSE)</f>
        <v>盘螺</v>
      </c>
      <c r="F5133" s="40" t="s">
        <v>41</v>
      </c>
      <c r="G5133" s="36">
        <v>16</v>
      </c>
      <c r="H5133" s="134" t="e">
        <f>IF(SUMIFS('[1]2025年已发货'!$E:$E,'[1]2025年已发货'!$F:$F,C5133,'[1]2025年已发货'!$C:$C,F5133,'[1]2025年已发货'!$G:$G,I5133,'[1]2025年已发货'!$H:$H,J5133)=0,"未发货",SUMIFS('[1]2025年已发货'!$E:$E,'[1]2025年已发货'!$F:$F,C5133,'[1]2025年已发货'!$C:$C,F5133,'[1]2025年已发货'!$G:$G,I5133,'[1]2025年已发货'!$H:$H,J5133))</f>
        <v>#VALUE!</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09">
        <f>VLOOKUP(B5133,辅助信息!E:J,6,FALSE)</f>
        <v>0</v>
      </c>
      <c r="O5133" s="62" t="str">
        <f ca="1" t="shared" si="242"/>
        <v/>
      </c>
      <c r="P5133" s="62"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5" t="s">
        <v>224</v>
      </c>
      <c r="C5134" s="70">
        <v>45962</v>
      </c>
      <c r="D5134" s="40" t="str">
        <f>VLOOKUP(B5134,辅助信息!E:K,7,FALSE)</f>
        <v>JWDDCD2025092400188</v>
      </c>
      <c r="E5134" s="40" t="str">
        <f>VLOOKUP(F5134,辅助信息!A:B,2,FALSE)</f>
        <v>螺纹钢</v>
      </c>
      <c r="F5134" s="40" t="s">
        <v>66</v>
      </c>
      <c r="G5134" s="36">
        <v>5</v>
      </c>
      <c r="H5134" s="134" t="e">
        <f>IF(SUMIFS('[1]2025年已发货'!$E:$E,'[1]2025年已发货'!$F:$F,C5134,'[1]2025年已发货'!$C:$C,F5134,'[1]2025年已发货'!$G:$G,I5134,'[1]2025年已发货'!$H:$H,J5134)=0,"未发货",SUMIFS('[1]2025年已发货'!$E:$E,'[1]2025年已发货'!$F:$F,C5134,'[1]2025年已发货'!$C:$C,F5134,'[1]2025年已发货'!$G:$G,I5134,'[1]2025年已发货'!$H:$H,J5134))</f>
        <v>#VALUE!</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09">
        <f>VLOOKUP(B5134,辅助信息!E:J,6,FALSE)</f>
        <v>0</v>
      </c>
      <c r="O5134" s="62" t="str">
        <f ca="1" t="shared" si="242"/>
        <v/>
      </c>
      <c r="P5134" s="62"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5" t="s">
        <v>224</v>
      </c>
      <c r="C5135" s="70">
        <v>45962</v>
      </c>
      <c r="D5135" s="40" t="str">
        <f>VLOOKUP(B5135,辅助信息!E:K,7,FALSE)</f>
        <v>JWDDCD2025092400188</v>
      </c>
      <c r="E5135" s="40" t="str">
        <f>VLOOKUP(F5135,辅助信息!A:B,2,FALSE)</f>
        <v>螺纹钢</v>
      </c>
      <c r="F5135" s="40" t="s">
        <v>45</v>
      </c>
      <c r="G5135" s="36">
        <v>5</v>
      </c>
      <c r="H5135" s="134" t="e">
        <f>IF(SUMIFS('[1]2025年已发货'!$E:$E,'[1]2025年已发货'!$F:$F,C5135,'[1]2025年已发货'!$C:$C,F5135,'[1]2025年已发货'!$G:$G,I5135,'[1]2025年已发货'!$H:$H,J5135)=0,"未发货",SUMIFS('[1]2025年已发货'!$E:$E,'[1]2025年已发货'!$F:$F,C5135,'[1]2025年已发货'!$C:$C,F5135,'[1]2025年已发货'!$G:$G,I5135,'[1]2025年已发货'!$H:$H,J5135))</f>
        <v>#VALUE!</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09">
        <f>VLOOKUP(B5135,辅助信息!E:J,6,FALSE)</f>
        <v>0</v>
      </c>
      <c r="O5135" s="62" t="str">
        <f ca="1" t="shared" si="242"/>
        <v/>
      </c>
      <c r="P5135" s="62"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5" t="s">
        <v>224</v>
      </c>
      <c r="C5136" s="70">
        <v>45962</v>
      </c>
      <c r="D5136" s="40" t="str">
        <f>VLOOKUP(B5136,辅助信息!E:K,7,FALSE)</f>
        <v>JWDDCD2025092400188</v>
      </c>
      <c r="E5136" s="40" t="str">
        <f>VLOOKUP(F5136,辅助信息!A:B,2,FALSE)</f>
        <v>螺纹钢</v>
      </c>
      <c r="F5136" s="40" t="s">
        <v>21</v>
      </c>
      <c r="G5136" s="36">
        <v>10</v>
      </c>
      <c r="H5136" s="134" t="e">
        <f>IF(SUMIFS('[1]2025年已发货'!$E:$E,'[1]2025年已发货'!$F:$F,C5136,'[1]2025年已发货'!$C:$C,F5136,'[1]2025年已发货'!$G:$G,I5136,'[1]2025年已发货'!$H:$H,J5136)=0,"未发货",SUMIFS('[1]2025年已发货'!$E:$E,'[1]2025年已发货'!$F:$F,C5136,'[1]2025年已发货'!$C:$C,F5136,'[1]2025年已发货'!$G:$G,I5136,'[1]2025年已发货'!$H:$H,J5136))</f>
        <v>#VALUE!</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09">
        <f>VLOOKUP(B5136,辅助信息!E:J,6,FALSE)</f>
        <v>0</v>
      </c>
      <c r="O5136" s="62" t="str">
        <f ca="1" t="shared" si="242"/>
        <v/>
      </c>
      <c r="P5136" s="62"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5" t="s">
        <v>224</v>
      </c>
      <c r="C5137" s="70">
        <v>45962</v>
      </c>
      <c r="D5137" s="40" t="str">
        <f>VLOOKUP(B5137,辅助信息!E:K,7,FALSE)</f>
        <v>JWDDCD2025092400188</v>
      </c>
      <c r="E5137" s="40" t="str">
        <f>VLOOKUP(F5137,辅助信息!A:B,2,FALSE)</f>
        <v>螺纹钢</v>
      </c>
      <c r="F5137" s="40" t="s">
        <v>46</v>
      </c>
      <c r="G5137" s="36">
        <v>15</v>
      </c>
      <c r="H5137" s="134" t="e">
        <f>IF(SUMIFS('[1]2025年已发货'!$E:$E,'[1]2025年已发货'!$F:$F,C5137,'[1]2025年已发货'!$C:$C,F5137,'[1]2025年已发货'!$G:$G,I5137,'[1]2025年已发货'!$H:$H,J5137)=0,"未发货",SUMIFS('[1]2025年已发货'!$E:$E,'[1]2025年已发货'!$F:$F,C5137,'[1]2025年已发货'!$C:$C,F5137,'[1]2025年已发货'!$G:$G,I5137,'[1]2025年已发货'!$H:$H,J5137))</f>
        <v>#VALUE!</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09">
        <f>VLOOKUP(B5137,辅助信息!E:J,6,FALSE)</f>
        <v>0</v>
      </c>
      <c r="O5137" s="62" t="str">
        <f ca="1" t="shared" si="242"/>
        <v/>
      </c>
      <c r="P5137" s="62"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5" t="s">
        <v>229</v>
      </c>
      <c r="C5138" s="70">
        <v>45962</v>
      </c>
      <c r="D5138" s="40" t="str">
        <f>VLOOKUP(B5138,辅助信息!E:K,7,FALSE)</f>
        <v>JWDDCD2025092400212</v>
      </c>
      <c r="E5138" s="40" t="str">
        <f>VLOOKUP(F5138,辅助信息!A:B,2,FALSE)</f>
        <v>高线</v>
      </c>
      <c r="F5138" s="40" t="s">
        <v>57</v>
      </c>
      <c r="G5138" s="36">
        <v>2</v>
      </c>
      <c r="H5138" s="134" t="e">
        <f>IF(SUMIFS('[1]2025年已发货'!$E:$E,'[1]2025年已发货'!$F:$F,C5138,'[1]2025年已发货'!$C:$C,F5138,'[1]2025年已发货'!$G:$G,I5138,'[1]2025年已发货'!$H:$H,J5138)=0,"未发货",SUMIFS('[1]2025年已发货'!$E:$E,'[1]2025年已发货'!$F:$F,C5138,'[1]2025年已发货'!$C:$C,F5138,'[1]2025年已发货'!$G:$G,I5138,'[1]2025年已发货'!$H:$H,J5138))</f>
        <v>#VALUE!</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09">
        <f>VLOOKUP(B5138,辅助信息!E:J,6,FALSE)</f>
        <v>0</v>
      </c>
      <c r="O5138" s="62" t="str">
        <f ca="1" t="shared" si="242"/>
        <v/>
      </c>
      <c r="P5138" s="62"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5" t="s">
        <v>229</v>
      </c>
      <c r="C5139" s="70">
        <v>45962</v>
      </c>
      <c r="D5139" s="40" t="str">
        <f>VLOOKUP(B5139,辅助信息!E:K,7,FALSE)</f>
        <v>JWDDCD2025092400212</v>
      </c>
      <c r="E5139" s="40" t="str">
        <f>VLOOKUP(F5139,辅助信息!A:B,2,FALSE)</f>
        <v>高线</v>
      </c>
      <c r="F5139" s="40" t="s">
        <v>53</v>
      </c>
      <c r="G5139" s="36">
        <v>2</v>
      </c>
      <c r="H5139" s="134" t="e">
        <f>IF(SUMIFS('[1]2025年已发货'!$E:$E,'[1]2025年已发货'!$F:$F,C5139,'[1]2025年已发货'!$C:$C,F5139,'[1]2025年已发货'!$G:$G,I5139,'[1]2025年已发货'!$H:$H,J5139)=0,"未发货",SUMIFS('[1]2025年已发货'!$E:$E,'[1]2025年已发货'!$F:$F,C5139,'[1]2025年已发货'!$C:$C,F5139,'[1]2025年已发货'!$G:$G,I5139,'[1]2025年已发货'!$H:$H,J5139))</f>
        <v>#VALUE!</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09">
        <f>VLOOKUP(B5139,辅助信息!E:J,6,FALSE)</f>
        <v>0</v>
      </c>
      <c r="O5139" s="62" t="str">
        <f ca="1" t="shared" si="242"/>
        <v/>
      </c>
      <c r="P5139" s="62"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5" t="s">
        <v>229</v>
      </c>
      <c r="C5140" s="70">
        <v>45962</v>
      </c>
      <c r="D5140" s="40" t="str">
        <f>VLOOKUP(B5140,辅助信息!E:K,7,FALSE)</f>
        <v>JWDDCD2025092400212</v>
      </c>
      <c r="E5140" s="40" t="str">
        <f>VLOOKUP(F5140,辅助信息!A:B,2,FALSE)</f>
        <v>螺纹钢</v>
      </c>
      <c r="F5140" s="40" t="s">
        <v>27</v>
      </c>
      <c r="G5140" s="36">
        <f>117-35</f>
        <v>82</v>
      </c>
      <c r="H5140" s="134" t="e">
        <f>IF(SUMIFS('[1]2025年已发货'!$E:$E,'[1]2025年已发货'!$F:$F,C5140,'[1]2025年已发货'!$C:$C,F5140,'[1]2025年已发货'!$G:$G,I5140,'[1]2025年已发货'!$H:$H,J5140)=0,"未发货",SUMIFS('[1]2025年已发货'!$E:$E,'[1]2025年已发货'!$F:$F,C5140,'[1]2025年已发货'!$C:$C,F5140,'[1]2025年已发货'!$G:$G,I5140,'[1]2025年已发货'!$H:$H,J5140))</f>
        <v>#VALUE!</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09">
        <f>VLOOKUP(B5140,辅助信息!E:J,6,FALSE)</f>
        <v>0</v>
      </c>
      <c r="O5140" s="62" t="str">
        <f ca="1" t="shared" si="242"/>
        <v/>
      </c>
      <c r="P5140" s="62"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5" t="s">
        <v>229</v>
      </c>
      <c r="C5141" s="70">
        <v>45962</v>
      </c>
      <c r="D5141" s="40" t="str">
        <f>VLOOKUP(B5141,辅助信息!E:K,7,FALSE)</f>
        <v>JWDDCD2025092400212</v>
      </c>
      <c r="E5141" s="40" t="str">
        <f>VLOOKUP(F5141,辅助信息!A:B,2,FALSE)</f>
        <v>螺纹钢</v>
      </c>
      <c r="F5141" s="40" t="s">
        <v>19</v>
      </c>
      <c r="G5141" s="36">
        <v>35</v>
      </c>
      <c r="H5141" s="134" t="e">
        <f>IF(SUMIFS('[1]2025年已发货'!$E:$E,'[1]2025年已发货'!$F:$F,C5141,'[1]2025年已发货'!$C:$C,F5141,'[1]2025年已发货'!$G:$G,I5141,'[1]2025年已发货'!$H:$H,J5141)=0,"未发货",SUMIFS('[1]2025年已发货'!$E:$E,'[1]2025年已发货'!$F:$F,C5141,'[1]2025年已发货'!$C:$C,F5141,'[1]2025年已发货'!$G:$G,I5141,'[1]2025年已发货'!$H:$H,J5141))</f>
        <v>#VALUE!</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09">
        <f>VLOOKUP(B5141,辅助信息!E:J,6,FALSE)</f>
        <v>0</v>
      </c>
      <c r="O5141" s="62" t="str">
        <f ca="1" t="shared" si="242"/>
        <v/>
      </c>
      <c r="P5141" s="62"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5" t="s">
        <v>229</v>
      </c>
      <c r="C5142" s="70">
        <v>45962</v>
      </c>
      <c r="D5142" s="40" t="str">
        <f>VLOOKUP(B5142,辅助信息!E:K,7,FALSE)</f>
        <v>JWDDCD2025092400212</v>
      </c>
      <c r="E5142" s="40" t="str">
        <f>VLOOKUP(F5142,辅助信息!A:B,2,FALSE)</f>
        <v>螺纹钢</v>
      </c>
      <c r="F5142" s="40" t="s">
        <v>32</v>
      </c>
      <c r="G5142" s="36">
        <v>10</v>
      </c>
      <c r="H5142" s="134" t="e">
        <f>IF(SUMIFS('[1]2025年已发货'!$E:$E,'[1]2025年已发货'!$F:$F,C5142,'[1]2025年已发货'!$C:$C,F5142,'[1]2025年已发货'!$G:$G,I5142,'[1]2025年已发货'!$H:$H,J5142)=0,"未发货",SUMIFS('[1]2025年已发货'!$E:$E,'[1]2025年已发货'!$F:$F,C5142,'[1]2025年已发货'!$C:$C,F5142,'[1]2025年已发货'!$G:$G,I5142,'[1]2025年已发货'!$H:$H,J5142))</f>
        <v>#VALUE!</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09">
        <f>VLOOKUP(B5142,辅助信息!E:J,6,FALSE)</f>
        <v>0</v>
      </c>
      <c r="O5142" s="62" t="str">
        <f ca="1" t="shared" si="242"/>
        <v/>
      </c>
      <c r="P5142" s="62"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5" t="s">
        <v>229</v>
      </c>
      <c r="C5143" s="70">
        <v>45962</v>
      </c>
      <c r="D5143" s="40" t="str">
        <f>VLOOKUP(B5143,辅助信息!E:K,7,FALSE)</f>
        <v>JWDDCD2025092400212</v>
      </c>
      <c r="E5143" s="40" t="str">
        <f>VLOOKUP(F5143,辅助信息!A:B,2,FALSE)</f>
        <v>螺纹钢</v>
      </c>
      <c r="F5143" s="40" t="s">
        <v>30</v>
      </c>
      <c r="G5143" s="36">
        <f>21-5</f>
        <v>16</v>
      </c>
      <c r="H5143" s="134" t="e">
        <f>IF(SUMIFS('[1]2025年已发货'!$E:$E,'[1]2025年已发货'!$F:$F,C5143,'[1]2025年已发货'!$C:$C,F5143,'[1]2025年已发货'!$G:$G,I5143,'[1]2025年已发货'!$H:$H,J5143)=0,"未发货",SUMIFS('[1]2025年已发货'!$E:$E,'[1]2025年已发货'!$F:$F,C5143,'[1]2025年已发货'!$C:$C,F5143,'[1]2025年已发货'!$G:$G,I5143,'[1]2025年已发货'!$H:$H,J5143))</f>
        <v>#VALUE!</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09">
        <f>VLOOKUP(B5143,辅助信息!E:J,6,FALSE)</f>
        <v>0</v>
      </c>
      <c r="O5143" s="62" t="str">
        <f ca="1" t="shared" si="242"/>
        <v/>
      </c>
      <c r="P5143" s="62"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5" t="s">
        <v>229</v>
      </c>
      <c r="C5144" s="70">
        <v>45962</v>
      </c>
      <c r="D5144" s="40" t="str">
        <f>VLOOKUP(B5144,辅助信息!E:K,7,FALSE)</f>
        <v>JWDDCD2025092400212</v>
      </c>
      <c r="E5144" s="40" t="str">
        <f>VLOOKUP(F5144,辅助信息!A:B,2,FALSE)</f>
        <v>螺纹钢</v>
      </c>
      <c r="F5144" s="40" t="s">
        <v>33</v>
      </c>
      <c r="G5144" s="36">
        <v>8</v>
      </c>
      <c r="H5144" s="134" t="e">
        <f>IF(SUMIFS('[1]2025年已发货'!$E:$E,'[1]2025年已发货'!$F:$F,C5144,'[1]2025年已发货'!$C:$C,F5144,'[1]2025年已发货'!$G:$G,I5144,'[1]2025年已发货'!$H:$H,J5144)=0,"未发货",SUMIFS('[1]2025年已发货'!$E:$E,'[1]2025年已发货'!$F:$F,C5144,'[1]2025年已发货'!$C:$C,F5144,'[1]2025年已发货'!$G:$G,I5144,'[1]2025年已发货'!$H:$H,J5144))</f>
        <v>#VALUE!</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09">
        <f>VLOOKUP(B5144,辅助信息!E:J,6,FALSE)</f>
        <v>0</v>
      </c>
      <c r="O5144" s="62" t="str">
        <f ca="1" t="shared" si="242"/>
        <v/>
      </c>
      <c r="P5144" s="62"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5" t="s">
        <v>229</v>
      </c>
      <c r="C5145" s="70">
        <v>45962</v>
      </c>
      <c r="D5145" s="40" t="str">
        <f>VLOOKUP(B5145,辅助信息!E:K,7,FALSE)</f>
        <v>JWDDCD2025092400212</v>
      </c>
      <c r="E5145" s="40" t="str">
        <f>VLOOKUP(F5145,辅助信息!A:B,2,FALSE)</f>
        <v>螺纹钢</v>
      </c>
      <c r="F5145" s="40" t="s">
        <v>28</v>
      </c>
      <c r="G5145" s="36">
        <v>16</v>
      </c>
      <c r="H5145" s="134" t="e">
        <f>IF(SUMIFS('[1]2025年已发货'!$E:$E,'[1]2025年已发货'!$F:$F,C5145,'[1]2025年已发货'!$C:$C,F5145,'[1]2025年已发货'!$G:$G,I5145,'[1]2025年已发货'!$H:$H,J5145)=0,"未发货",SUMIFS('[1]2025年已发货'!$E:$E,'[1]2025年已发货'!$F:$F,C5145,'[1]2025年已发货'!$C:$C,F5145,'[1]2025年已发货'!$G:$G,I5145,'[1]2025年已发货'!$H:$H,J5145))</f>
        <v>#VALUE!</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09">
        <f>VLOOKUP(B5145,辅助信息!E:J,6,FALSE)</f>
        <v>0</v>
      </c>
      <c r="O5145" s="62" t="str">
        <f ca="1" t="shared" si="242"/>
        <v/>
      </c>
      <c r="P5145" s="62"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5" t="s">
        <v>229</v>
      </c>
      <c r="C5146" s="70">
        <v>45962</v>
      </c>
      <c r="D5146" s="40" t="str">
        <f>VLOOKUP(B5146,辅助信息!E:K,7,FALSE)</f>
        <v>JWDDCD2025092400212</v>
      </c>
      <c r="E5146" s="40" t="str">
        <f>VLOOKUP(F5146,辅助信息!A:B,2,FALSE)</f>
        <v>螺纹钢</v>
      </c>
      <c r="F5146" s="40" t="s">
        <v>18</v>
      </c>
      <c r="G5146" s="36">
        <v>10</v>
      </c>
      <c r="H5146" s="134" t="e">
        <f>IF(SUMIFS('[1]2025年已发货'!$E:$E,'[1]2025年已发货'!$F:$F,C5146,'[1]2025年已发货'!$C:$C,F5146,'[1]2025年已发货'!$G:$G,I5146,'[1]2025年已发货'!$H:$H,J5146)=0,"未发货",SUMIFS('[1]2025年已发货'!$E:$E,'[1]2025年已发货'!$F:$F,C5146,'[1]2025年已发货'!$C:$C,F5146,'[1]2025年已发货'!$G:$G,I5146,'[1]2025年已发货'!$H:$H,J5146))</f>
        <v>#VALUE!</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09">
        <f>VLOOKUP(B5146,辅助信息!E:J,6,FALSE)</f>
        <v>0</v>
      </c>
      <c r="O5146" s="62" t="str">
        <f ca="1" t="shared" si="242"/>
        <v/>
      </c>
      <c r="P5146" s="62"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5" t="s">
        <v>229</v>
      </c>
      <c r="C5147" s="70">
        <v>45962</v>
      </c>
      <c r="D5147" s="40" t="str">
        <f>VLOOKUP(B5147,辅助信息!E:K,7,FALSE)</f>
        <v>JWDDCD2025092400212</v>
      </c>
      <c r="E5147" s="40" t="str">
        <f>VLOOKUP(F5147,辅助信息!A:B,2,FALSE)</f>
        <v>螺纹钢</v>
      </c>
      <c r="F5147" s="40" t="s">
        <v>46</v>
      </c>
      <c r="G5147" s="36">
        <v>9</v>
      </c>
      <c r="H5147" s="134" t="e">
        <f>IF(SUMIFS('[1]2025年已发货'!$E:$E,'[1]2025年已发货'!$F:$F,C5147,'[1]2025年已发货'!$C:$C,F5147,'[1]2025年已发货'!$G:$G,I5147,'[1]2025年已发货'!$H:$H,J5147)=0,"未发货",SUMIFS('[1]2025年已发货'!$E:$E,'[1]2025年已发货'!$F:$F,C5147,'[1]2025年已发货'!$C:$C,F5147,'[1]2025年已发货'!$G:$G,I5147,'[1]2025年已发货'!$H:$H,J5147))</f>
        <v>#VALUE!</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09">
        <f>VLOOKUP(B5147,辅助信息!E:J,6,FALSE)</f>
        <v>0</v>
      </c>
      <c r="O5147" s="62" t="str">
        <f ca="1" t="shared" si="242"/>
        <v/>
      </c>
      <c r="P5147" s="62"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5" t="s">
        <v>229</v>
      </c>
      <c r="C5148" s="70">
        <v>45962</v>
      </c>
      <c r="D5148" s="40" t="str">
        <f>VLOOKUP(B5148,辅助信息!E:K,7,FALSE)</f>
        <v>JWDDCD2025092400212</v>
      </c>
      <c r="E5148" s="40" t="str">
        <f>VLOOKUP(F5148,辅助信息!A:B,2,FALSE)</f>
        <v>盘螺</v>
      </c>
      <c r="F5148" s="40" t="s">
        <v>41</v>
      </c>
      <c r="G5148" s="36">
        <v>35</v>
      </c>
      <c r="H5148" s="134" t="e">
        <f>IF(SUMIFS('[1]2025年已发货'!$E:$E,'[1]2025年已发货'!$F:$F,C5148,'[1]2025年已发货'!$C:$C,F5148,'[1]2025年已发货'!$G:$G,I5148,'[1]2025年已发货'!$H:$H,J5148)=0,"未发货",SUMIFS('[1]2025年已发货'!$E:$E,'[1]2025年已发货'!$F:$F,C5148,'[1]2025年已发货'!$C:$C,F5148,'[1]2025年已发货'!$G:$G,I5148,'[1]2025年已发货'!$H:$H,J5148))</f>
        <v>#VALUE!</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09">
        <f>VLOOKUP(B5148,辅助信息!E:J,6,FALSE)</f>
        <v>0</v>
      </c>
      <c r="O5148" s="62" t="str">
        <f ca="1" t="shared" si="242"/>
        <v/>
      </c>
      <c r="P5148" s="62"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5" t="s">
        <v>229</v>
      </c>
      <c r="C5149" s="70">
        <v>45962</v>
      </c>
      <c r="D5149" s="40" t="str">
        <f>VLOOKUP(B5149,辅助信息!E:K,7,FALSE)</f>
        <v>JWDDCD2025092400212</v>
      </c>
      <c r="E5149" s="40" t="str">
        <f>VLOOKUP(F5149,辅助信息!A:B,2,FALSE)</f>
        <v>盘螺</v>
      </c>
      <c r="F5149" s="40" t="s">
        <v>49</v>
      </c>
      <c r="G5149" s="36">
        <v>8</v>
      </c>
      <c r="H5149" s="134" t="e">
        <f>IF(SUMIFS('[1]2025年已发货'!$E:$E,'[1]2025年已发货'!$F:$F,C5149,'[1]2025年已发货'!$C:$C,F5149,'[1]2025年已发货'!$G:$G,I5149,'[1]2025年已发货'!$H:$H,J5149)=0,"未发货",SUMIFS('[1]2025年已发货'!$E:$E,'[1]2025年已发货'!$F:$F,C5149,'[1]2025年已发货'!$C:$C,F5149,'[1]2025年已发货'!$G:$G,I5149,'[1]2025年已发货'!$H:$H,J5149))</f>
        <v>#VALUE!</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09">
        <f>VLOOKUP(B5149,辅助信息!E:J,6,FALSE)</f>
        <v>0</v>
      </c>
      <c r="O5149" s="62" t="str">
        <f ca="1" t="shared" si="242"/>
        <v/>
      </c>
      <c r="P5149" s="62"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5" t="s">
        <v>229</v>
      </c>
      <c r="C5150" s="70">
        <v>45962</v>
      </c>
      <c r="D5150" s="40" t="str">
        <f>VLOOKUP(B5150,辅助信息!E:K,7,FALSE)</f>
        <v>JWDDCD2025092400212</v>
      </c>
      <c r="E5150" s="40" t="str">
        <f>VLOOKUP(F5150,辅助信息!A:B,2,FALSE)</f>
        <v>盘螺</v>
      </c>
      <c r="F5150" s="40" t="s">
        <v>40</v>
      </c>
      <c r="G5150" s="36">
        <f>84-35</f>
        <v>49</v>
      </c>
      <c r="H5150" s="134" t="e">
        <f>IF(SUMIFS('[1]2025年已发货'!$E:$E,'[1]2025年已发货'!$F:$F,C5150,'[1]2025年已发货'!$C:$C,F5150,'[1]2025年已发货'!$G:$G,I5150,'[1]2025年已发货'!$H:$H,J5150)=0,"未发货",SUMIFS('[1]2025年已发货'!$E:$E,'[1]2025年已发货'!$F:$F,C5150,'[1]2025年已发货'!$C:$C,F5150,'[1]2025年已发货'!$G:$G,I5150,'[1]2025年已发货'!$H:$H,J5150))</f>
        <v>#VALUE!</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09">
        <f>VLOOKUP(B5150,辅助信息!E:J,6,FALSE)</f>
        <v>0</v>
      </c>
      <c r="O5150" s="62" t="str">
        <f ca="1" t="shared" si="242"/>
        <v/>
      </c>
      <c r="P5150" s="62"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5" t="s">
        <v>163</v>
      </c>
      <c r="C5151" s="70">
        <v>45962</v>
      </c>
      <c r="D5151" s="40" t="str">
        <f>VLOOKUP(B5151,辅助信息!E:K,7,FALSE)</f>
        <v>JWDDCD2025052800131</v>
      </c>
      <c r="E5151" s="40" t="str">
        <f>VLOOKUP(F5151,辅助信息!A:B,2,FALSE)</f>
        <v>盘螺</v>
      </c>
      <c r="F5151" s="40" t="s">
        <v>40</v>
      </c>
      <c r="G5151" s="36">
        <v>35</v>
      </c>
      <c r="H5151" s="134" t="e">
        <f>IF(SUMIFS('[1]2025年已发货'!$E:$E,'[1]2025年已发货'!$F:$F,C5151,'[1]2025年已发货'!$C:$C,F5151,'[1]2025年已发货'!$G:$G,I5151,'[1]2025年已发货'!$H:$H,J5151)=0,"未发货",SUMIFS('[1]2025年已发货'!$E:$E,'[1]2025年已发货'!$F:$F,C5151,'[1]2025年已发货'!$C:$C,F5151,'[1]2025年已发货'!$G:$G,I5151,'[1]2025年已发货'!$H:$H,J5151))</f>
        <v>#VALUE!</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09" t="str">
        <f>VLOOKUP(B5151,辅助信息!E:J,6,FALSE)</f>
        <v>控制炉批号！多了现场不收！,优先安排达钢,提前联系到场规格及数量</v>
      </c>
      <c r="O5151" s="62" t="str">
        <f ca="1" t="shared" si="242"/>
        <v/>
      </c>
      <c r="P5151" s="62"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5" t="s">
        <v>163</v>
      </c>
      <c r="C5152" s="70">
        <v>45962</v>
      </c>
      <c r="D5152" s="40" t="str">
        <f>VLOOKUP(B5152,辅助信息!E:K,7,FALSE)</f>
        <v>JWDDCD2025052800131</v>
      </c>
      <c r="E5152" s="40" t="str">
        <f>VLOOKUP(F5152,辅助信息!A:B,2,FALSE)</f>
        <v>螺纹钢</v>
      </c>
      <c r="F5152" s="40" t="s">
        <v>82</v>
      </c>
      <c r="G5152" s="36">
        <v>3</v>
      </c>
      <c r="H5152" s="134" t="e">
        <f>IF(SUMIFS('[1]2025年已发货'!$E:$E,'[1]2025年已发货'!$F:$F,C5152,'[1]2025年已发货'!$C:$C,F5152,'[1]2025年已发货'!$G:$G,I5152,'[1]2025年已发货'!$H:$H,J5152)=0,"未发货",SUMIFS('[1]2025年已发货'!$E:$E,'[1]2025年已发货'!$F:$F,C5152,'[1]2025年已发货'!$C:$C,F5152,'[1]2025年已发货'!$G:$G,I5152,'[1]2025年已发货'!$H:$H,J5152))</f>
        <v>#VALUE!</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09" t="str">
        <f>VLOOKUP(B5152,辅助信息!E:J,6,FALSE)</f>
        <v>控制炉批号！多了现场不收！,优先安排达钢,提前联系到场规格及数量</v>
      </c>
      <c r="O5152" s="62" t="str">
        <f ca="1" t="shared" si="242"/>
        <v/>
      </c>
      <c r="P5152" s="62"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5" t="s">
        <v>163</v>
      </c>
      <c r="C5153" s="70">
        <v>45962</v>
      </c>
      <c r="D5153" s="40" t="str">
        <f>VLOOKUP(B5153,辅助信息!E:K,7,FALSE)</f>
        <v>JWDDCD2025052800131</v>
      </c>
      <c r="E5153" s="40" t="str">
        <f>VLOOKUP(F5153,辅助信息!A:B,2,FALSE)</f>
        <v>螺纹钢</v>
      </c>
      <c r="F5153" s="40" t="s">
        <v>45</v>
      </c>
      <c r="G5153" s="36">
        <v>6</v>
      </c>
      <c r="H5153" s="134" t="e">
        <f>IF(SUMIFS('[1]2025年已发货'!$E:$E,'[1]2025年已发货'!$F:$F,C5153,'[1]2025年已发货'!$C:$C,F5153,'[1]2025年已发货'!$G:$G,I5153,'[1]2025年已发货'!$H:$H,J5153)=0,"未发货",SUMIFS('[1]2025年已发货'!$E:$E,'[1]2025年已发货'!$F:$F,C5153,'[1]2025年已发货'!$C:$C,F5153,'[1]2025年已发货'!$G:$G,I5153,'[1]2025年已发货'!$H:$H,J5153))</f>
        <v>#VALUE!</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09" t="str">
        <f>VLOOKUP(B5153,辅助信息!E:J,6,FALSE)</f>
        <v>控制炉批号！多了现场不收！,优先安排达钢,提前联系到场规格及数量</v>
      </c>
      <c r="O5153" s="62" t="str">
        <f ca="1" t="shared" si="242"/>
        <v/>
      </c>
      <c r="P5153" s="62"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5" t="s">
        <v>163</v>
      </c>
      <c r="C5154" s="70">
        <v>45962</v>
      </c>
      <c r="D5154" s="40" t="str">
        <f>VLOOKUP(B5154,辅助信息!E:K,7,FALSE)</f>
        <v>JWDDCD2025052800131</v>
      </c>
      <c r="E5154" s="40" t="str">
        <f>VLOOKUP(F5154,辅助信息!A:B,2,FALSE)</f>
        <v>螺纹钢</v>
      </c>
      <c r="F5154" s="40" t="s">
        <v>21</v>
      </c>
      <c r="G5154" s="36">
        <v>8</v>
      </c>
      <c r="H5154" s="134" t="e">
        <f>IF(SUMIFS('[1]2025年已发货'!$E:$E,'[1]2025年已发货'!$F:$F,C5154,'[1]2025年已发货'!$C:$C,F5154,'[1]2025年已发货'!$G:$G,I5154,'[1]2025年已发货'!$H:$H,J5154)=0,"未发货",SUMIFS('[1]2025年已发货'!$E:$E,'[1]2025年已发货'!$F:$F,C5154,'[1]2025年已发货'!$C:$C,F5154,'[1]2025年已发货'!$G:$G,I5154,'[1]2025年已发货'!$H:$H,J5154))</f>
        <v>#VALUE!</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09" t="str">
        <f>VLOOKUP(B5154,辅助信息!E:J,6,FALSE)</f>
        <v>控制炉批号！多了现场不收！,优先安排达钢,提前联系到场规格及数量</v>
      </c>
      <c r="O5154" s="62" t="str">
        <f ca="1" t="shared" si="242"/>
        <v/>
      </c>
      <c r="P5154" s="62"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5" t="s">
        <v>163</v>
      </c>
      <c r="C5155" s="70">
        <v>45962</v>
      </c>
      <c r="D5155" s="40" t="str">
        <f>VLOOKUP(B5155,辅助信息!E:K,7,FALSE)</f>
        <v>JWDDCD2025052800131</v>
      </c>
      <c r="E5155" s="40" t="str">
        <f>VLOOKUP(F5155,辅助信息!A:B,2,FALSE)</f>
        <v>螺纹钢</v>
      </c>
      <c r="F5155" s="40" t="s">
        <v>46</v>
      </c>
      <c r="G5155" s="36">
        <v>10</v>
      </c>
      <c r="H5155" s="134" t="e">
        <f>IF(SUMIFS('[1]2025年已发货'!$E:$E,'[1]2025年已发货'!$F:$F,C5155,'[1]2025年已发货'!$C:$C,F5155,'[1]2025年已发货'!$G:$G,I5155,'[1]2025年已发货'!$H:$H,J5155)=0,"未发货",SUMIFS('[1]2025年已发货'!$E:$E,'[1]2025年已发货'!$F:$F,C5155,'[1]2025年已发货'!$C:$C,F5155,'[1]2025年已发货'!$G:$G,I5155,'[1]2025年已发货'!$H:$H,J5155))</f>
        <v>#VALUE!</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09" t="str">
        <f>VLOOKUP(B5155,辅助信息!E:J,6,FALSE)</f>
        <v>控制炉批号！多了现场不收！,优先安排达钢,提前联系到场规格及数量</v>
      </c>
      <c r="O5155" s="62" t="str">
        <f ca="1" t="shared" si="242"/>
        <v/>
      </c>
      <c r="P5155" s="62"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5" t="s">
        <v>163</v>
      </c>
      <c r="C5156" s="70">
        <v>45962</v>
      </c>
      <c r="D5156" s="40" t="str">
        <f>VLOOKUP(B5156,辅助信息!E:K,7,FALSE)</f>
        <v>JWDDCD2025052800131</v>
      </c>
      <c r="E5156" s="40" t="str">
        <f>VLOOKUP(F5156,辅助信息!A:B,2,FALSE)</f>
        <v>螺纹钢</v>
      </c>
      <c r="F5156" s="40" t="s">
        <v>22</v>
      </c>
      <c r="G5156" s="36">
        <v>20</v>
      </c>
      <c r="H5156" s="134" t="e">
        <f>IF(SUMIFS('[1]2025年已发货'!$E:$E,'[1]2025年已发货'!$F:$F,C5156,'[1]2025年已发货'!$C:$C,F5156,'[1]2025年已发货'!$G:$G,I5156,'[1]2025年已发货'!$H:$H,J5156)=0,"未发货",SUMIFS('[1]2025年已发货'!$E:$E,'[1]2025年已发货'!$F:$F,C5156,'[1]2025年已发货'!$C:$C,F5156,'[1]2025年已发货'!$G:$G,I5156,'[1]2025年已发货'!$H:$H,J5156))</f>
        <v>#VALUE!</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09" t="str">
        <f>VLOOKUP(B5156,辅助信息!E:J,6,FALSE)</f>
        <v>控制炉批号！多了现场不收！,优先安排达钢,提前联系到场规格及数量</v>
      </c>
      <c r="O5156" s="62" t="str">
        <f ca="1" t="shared" ref="O5156:O5219" si="244">IF(OR(M5156="",N5156&lt;&gt;""),"",MAX(M5156-TODAY(),0))</f>
        <v/>
      </c>
      <c r="P5156" s="62" t="str">
        <f ca="1" t="shared" ref="P5156:P521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5" t="s">
        <v>112</v>
      </c>
      <c r="C5157" s="70">
        <v>45962</v>
      </c>
      <c r="D5157" s="40" t="str">
        <f>VLOOKUP(B5157,辅助信息!E:K,7,FALSE)</f>
        <v>JWDDCD2025052800131</v>
      </c>
      <c r="E5157" s="40" t="str">
        <f>VLOOKUP(F5157,辅助信息!A:B,2,FALSE)</f>
        <v>盘螺</v>
      </c>
      <c r="F5157" s="40" t="s">
        <v>40</v>
      </c>
      <c r="G5157" s="36">
        <v>18</v>
      </c>
      <c r="H5157" s="134" t="e">
        <f>IF(SUMIFS('[1]2025年已发货'!$E:$E,'[1]2025年已发货'!$F:$F,C5157,'[1]2025年已发货'!$C:$C,F5157,'[1]2025年已发货'!$G:$G,I5157,'[1]2025年已发货'!$H:$H,J5157)=0,"未发货",SUMIFS('[1]2025年已发货'!$E:$E,'[1]2025年已发货'!$F:$F,C5157,'[1]2025年已发货'!$C:$C,F5157,'[1]2025年已发货'!$G:$G,I5157,'[1]2025年已发货'!$H:$H,J5157))</f>
        <v>#VALUE!</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09" t="str">
        <f>VLOOKUP(B5157,辅助信息!E:J,6,FALSE)</f>
        <v>控制炉批号！多了现场不收！,优先安排达钢,提前联系到场规格及数量</v>
      </c>
      <c r="O5157" s="62" t="str">
        <f ca="1" t="shared" si="244"/>
        <v/>
      </c>
      <c r="P5157" s="62"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5" t="s">
        <v>112</v>
      </c>
      <c r="C5158" s="70">
        <v>45962</v>
      </c>
      <c r="D5158" s="40" t="str">
        <f>VLOOKUP(B5158,辅助信息!E:K,7,FALSE)</f>
        <v>JWDDCD2025052800131</v>
      </c>
      <c r="E5158" s="40" t="str">
        <f>VLOOKUP(F5158,辅助信息!A:B,2,FALSE)</f>
        <v>盘螺</v>
      </c>
      <c r="F5158" s="40" t="s">
        <v>41</v>
      </c>
      <c r="G5158" s="36">
        <v>21</v>
      </c>
      <c r="H5158" s="134" t="e">
        <f>IF(SUMIFS('[1]2025年已发货'!$E:$E,'[1]2025年已发货'!$F:$F,C5158,'[1]2025年已发货'!$C:$C,F5158,'[1]2025年已发货'!$G:$G,I5158,'[1]2025年已发货'!$H:$H,J5158)=0,"未发货",SUMIFS('[1]2025年已发货'!$E:$E,'[1]2025年已发货'!$F:$F,C5158,'[1]2025年已发货'!$C:$C,F5158,'[1]2025年已发货'!$G:$G,I5158,'[1]2025年已发货'!$H:$H,J5158))</f>
        <v>#VALUE!</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09" t="str">
        <f>VLOOKUP(B5158,辅助信息!E:J,6,FALSE)</f>
        <v>控制炉批号！多了现场不收！,优先安排达钢,提前联系到场规格及数量</v>
      </c>
      <c r="O5158" s="62" t="str">
        <f ca="1" t="shared" si="244"/>
        <v/>
      </c>
      <c r="P5158" s="62"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5" t="s">
        <v>112</v>
      </c>
      <c r="C5159" s="70">
        <v>45962</v>
      </c>
      <c r="D5159" s="40" t="str">
        <f>VLOOKUP(B5159,辅助信息!E:K,7,FALSE)</f>
        <v>JWDDCD2025052800131</v>
      </c>
      <c r="E5159" s="40" t="str">
        <f>VLOOKUP(F5159,辅助信息!A:B,2,FALSE)</f>
        <v>螺纹钢</v>
      </c>
      <c r="F5159" s="40" t="s">
        <v>27</v>
      </c>
      <c r="G5159" s="36">
        <v>21</v>
      </c>
      <c r="H5159" s="134" t="e">
        <f>IF(SUMIFS('[1]2025年已发货'!$E:$E,'[1]2025年已发货'!$F:$F,C5159,'[1]2025年已发货'!$C:$C,F5159,'[1]2025年已发货'!$G:$G,I5159,'[1]2025年已发货'!$H:$H,J5159)=0,"未发货",SUMIFS('[1]2025年已发货'!$E:$E,'[1]2025年已发货'!$F:$F,C5159,'[1]2025年已发货'!$C:$C,F5159,'[1]2025年已发货'!$G:$G,I5159,'[1]2025年已发货'!$H:$H,J5159))</f>
        <v>#VALUE!</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09" t="str">
        <f>VLOOKUP(B5159,辅助信息!E:J,6,FALSE)</f>
        <v>控制炉批号！多了现场不收！,优先安排达钢,提前联系到场规格及数量</v>
      </c>
      <c r="O5159" s="62" t="str">
        <f ca="1" t="shared" si="244"/>
        <v/>
      </c>
      <c r="P5159" s="62"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5" t="s">
        <v>112</v>
      </c>
      <c r="C5160" s="70">
        <v>45962</v>
      </c>
      <c r="D5160" s="40" t="str">
        <f>VLOOKUP(B5160,辅助信息!E:K,7,FALSE)</f>
        <v>JWDDCD2025052800131</v>
      </c>
      <c r="E5160" s="40" t="str">
        <f>VLOOKUP(F5160,辅助信息!A:B,2,FALSE)</f>
        <v>螺纹钢</v>
      </c>
      <c r="F5160" s="40" t="s">
        <v>28</v>
      </c>
      <c r="G5160" s="36">
        <v>9</v>
      </c>
      <c r="H5160" s="134" t="e">
        <f>IF(SUMIFS('[1]2025年已发货'!$E:$E,'[1]2025年已发货'!$F:$F,C5160,'[1]2025年已发货'!$C:$C,F5160,'[1]2025年已发货'!$G:$G,I5160,'[1]2025年已发货'!$H:$H,J5160)=0,"未发货",SUMIFS('[1]2025年已发货'!$E:$E,'[1]2025年已发货'!$F:$F,C5160,'[1]2025年已发货'!$C:$C,F5160,'[1]2025年已发货'!$G:$G,I5160,'[1]2025年已发货'!$H:$H,J5160))</f>
        <v>#VALUE!</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09" t="str">
        <f>VLOOKUP(B5160,辅助信息!E:J,6,FALSE)</f>
        <v>控制炉批号！多了现场不收！,优先安排达钢,提前联系到场规格及数量</v>
      </c>
      <c r="O5160" s="62" t="str">
        <f ca="1" t="shared" si="244"/>
        <v/>
      </c>
      <c r="P5160" s="62"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5" t="s">
        <v>112</v>
      </c>
      <c r="C5161" s="70">
        <v>45962</v>
      </c>
      <c r="D5161" s="40" t="str">
        <f>VLOOKUP(B5161,辅助信息!E:K,7,FALSE)</f>
        <v>JWDDCD2025052800131</v>
      </c>
      <c r="E5161" s="40" t="str">
        <f>VLOOKUP(F5161,辅助信息!A:B,2,FALSE)</f>
        <v>螺纹钢</v>
      </c>
      <c r="F5161" s="40" t="s">
        <v>18</v>
      </c>
      <c r="G5161" s="36">
        <v>6</v>
      </c>
      <c r="H5161" s="134" t="e">
        <f>IF(SUMIFS('[1]2025年已发货'!$E:$E,'[1]2025年已发货'!$F:$F,C5161,'[1]2025年已发货'!$C:$C,F5161,'[1]2025年已发货'!$G:$G,I5161,'[1]2025年已发货'!$H:$H,J5161)=0,"未发货",SUMIFS('[1]2025年已发货'!$E:$E,'[1]2025年已发货'!$F:$F,C5161,'[1]2025年已发货'!$C:$C,F5161,'[1]2025年已发货'!$G:$G,I5161,'[1]2025年已发货'!$H:$H,J5161))</f>
        <v>#VALUE!</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09" t="str">
        <f>VLOOKUP(B5161,辅助信息!E:J,6,FALSE)</f>
        <v>控制炉批号！多了现场不收！,优先安排达钢,提前联系到场规格及数量</v>
      </c>
      <c r="O5161" s="62" t="str">
        <f ca="1" t="shared" si="244"/>
        <v/>
      </c>
      <c r="P5161" s="62"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5" t="s">
        <v>232</v>
      </c>
      <c r="C5162" s="70">
        <v>45962</v>
      </c>
      <c r="D5162" s="40" t="str">
        <f>VLOOKUP(B5162,辅助信息!E:K,7,FALSE)</f>
        <v>JWDDCD2025052800131</v>
      </c>
      <c r="E5162" s="40" t="str">
        <f>VLOOKUP(F5162,辅助信息!A:B,2,FALSE)</f>
        <v>盘螺</v>
      </c>
      <c r="F5162" s="40" t="s">
        <v>40</v>
      </c>
      <c r="G5162" s="36">
        <v>20</v>
      </c>
      <c r="H5162" s="134" t="e">
        <f>IF(SUMIFS('[1]2025年已发货'!$E:$E,'[1]2025年已发货'!$F:$F,C5162,'[1]2025年已发货'!$C:$C,F5162,'[1]2025年已发货'!$G:$G,I5162,'[1]2025年已发货'!$H:$H,J5162)=0,"未发货",SUMIFS('[1]2025年已发货'!$E:$E,'[1]2025年已发货'!$F:$F,C5162,'[1]2025年已发货'!$C:$C,F5162,'[1]2025年已发货'!$G:$G,I5162,'[1]2025年已发货'!$H:$H,J5162))</f>
        <v>#VALUE!</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09" t="str">
        <f>VLOOKUP(B5162,辅助信息!E:J,6,FALSE)</f>
        <v>控制炉批号！多了现场不收！,优先安排达钢,提前联系到场规格及数量</v>
      </c>
      <c r="O5162" s="62" t="str">
        <f ca="1" t="shared" si="244"/>
        <v/>
      </c>
      <c r="P5162" s="62"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5" t="s">
        <v>232</v>
      </c>
      <c r="C5163" s="70">
        <v>45962</v>
      </c>
      <c r="D5163" s="40" t="str">
        <f>VLOOKUP(B5163,辅助信息!E:K,7,FALSE)</f>
        <v>JWDDCD2025052800131</v>
      </c>
      <c r="E5163" s="40" t="str">
        <f>VLOOKUP(F5163,辅助信息!A:B,2,FALSE)</f>
        <v>盘螺</v>
      </c>
      <c r="F5163" s="40" t="s">
        <v>41</v>
      </c>
      <c r="G5163" s="36">
        <v>20</v>
      </c>
      <c r="H5163" s="134" t="e">
        <f>IF(SUMIFS('[1]2025年已发货'!$E:$E,'[1]2025年已发货'!$F:$F,C5163,'[1]2025年已发货'!$C:$C,F5163,'[1]2025年已发货'!$G:$G,I5163,'[1]2025年已发货'!$H:$H,J5163)=0,"未发货",SUMIFS('[1]2025年已发货'!$E:$E,'[1]2025年已发货'!$F:$F,C5163,'[1]2025年已发货'!$C:$C,F5163,'[1]2025年已发货'!$G:$G,I5163,'[1]2025年已发货'!$H:$H,J5163))</f>
        <v>#VALUE!</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09" t="str">
        <f>VLOOKUP(B5163,辅助信息!E:J,6,FALSE)</f>
        <v>控制炉批号！多了现场不收！,优先安排达钢,提前联系到场规格及数量</v>
      </c>
      <c r="O5163" s="62" t="str">
        <f ca="1" t="shared" si="244"/>
        <v/>
      </c>
      <c r="P5163" s="62"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5" t="s">
        <v>232</v>
      </c>
      <c r="C5164" s="70">
        <v>45962</v>
      </c>
      <c r="D5164" s="40" t="str">
        <f>VLOOKUP(B5164,辅助信息!E:K,7,FALSE)</f>
        <v>JWDDCD2025052800131</v>
      </c>
      <c r="E5164" s="40" t="str">
        <f>VLOOKUP(F5164,辅助信息!A:B,2,FALSE)</f>
        <v>螺纹钢</v>
      </c>
      <c r="F5164" s="40" t="s">
        <v>19</v>
      </c>
      <c r="G5164" s="36">
        <v>50</v>
      </c>
      <c r="H5164" s="134" t="e">
        <f>IF(SUMIFS('[1]2025年已发货'!$E:$E,'[1]2025年已发货'!$F:$F,C5164,'[1]2025年已发货'!$C:$C,F5164,'[1]2025年已发货'!$G:$G,I5164,'[1]2025年已发货'!$H:$H,J5164)=0,"未发货",SUMIFS('[1]2025年已发货'!$E:$E,'[1]2025年已发货'!$F:$F,C5164,'[1]2025年已发货'!$C:$C,F5164,'[1]2025年已发货'!$G:$G,I5164,'[1]2025年已发货'!$H:$H,J5164))</f>
        <v>#VALUE!</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09" t="str">
        <f>VLOOKUP(B5164,辅助信息!E:J,6,FALSE)</f>
        <v>控制炉批号！多了现场不收！,优先安排达钢,提前联系到场规格及数量</v>
      </c>
      <c r="O5164" s="62" t="str">
        <f ca="1" t="shared" si="244"/>
        <v/>
      </c>
      <c r="P5164" s="62"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5" t="s">
        <v>232</v>
      </c>
      <c r="C5165" s="70">
        <v>45962</v>
      </c>
      <c r="D5165" s="40" t="str">
        <f>VLOOKUP(B5165,辅助信息!E:K,7,FALSE)</f>
        <v>JWDDCD2025052800131</v>
      </c>
      <c r="E5165" s="40" t="str">
        <f>VLOOKUP(F5165,辅助信息!A:B,2,FALSE)</f>
        <v>螺纹钢</v>
      </c>
      <c r="F5165" s="40" t="s">
        <v>18</v>
      </c>
      <c r="G5165" s="36">
        <v>12</v>
      </c>
      <c r="H5165" s="134" t="e">
        <f>IF(SUMIFS('[1]2025年已发货'!$E:$E,'[1]2025年已发货'!$F:$F,C5165,'[1]2025年已发货'!$C:$C,F5165,'[1]2025年已发货'!$G:$G,I5165,'[1]2025年已发货'!$H:$H,J5165)=0,"未发货",SUMIFS('[1]2025年已发货'!$E:$E,'[1]2025年已发货'!$F:$F,C5165,'[1]2025年已发货'!$C:$C,F5165,'[1]2025年已发货'!$G:$G,I5165,'[1]2025年已发货'!$H:$H,J5165))</f>
        <v>#VALUE!</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09" t="str">
        <f>VLOOKUP(B5165,辅助信息!E:J,6,FALSE)</f>
        <v>控制炉批号！多了现场不收！,优先安排达钢,提前联系到场规格及数量</v>
      </c>
      <c r="O5165" s="62" t="str">
        <f ca="1" t="shared" si="244"/>
        <v/>
      </c>
      <c r="P5165" s="62"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0" t="s">
        <v>31</v>
      </c>
      <c r="C5166" s="95">
        <v>45963</v>
      </c>
      <c r="D5166" s="150" t="str">
        <f>VLOOKUP(B5166,辅助信息!E:K,7,FALSE)</f>
        <v>JWDDCD2024121000136</v>
      </c>
      <c r="E5166" s="150" t="str">
        <f>VLOOKUP(F5166,辅助信息!A:B,2,FALSE)</f>
        <v>盘螺</v>
      </c>
      <c r="F5166" s="150" t="s">
        <v>49</v>
      </c>
      <c r="G5166" s="151">
        <v>24</v>
      </c>
      <c r="H5166" s="152" t="e">
        <f>IF(SUMIFS('[1]2025年已发货'!$E:$E,'[1]2025年已发货'!$F:$F,C5166,'[1]2025年已发货'!$C:$C,F5166,'[1]2025年已发货'!$G:$G,I5166,'[1]2025年已发货'!$H:$H,J5166)=0,"未发货",SUMIFS('[1]2025年已发货'!$E:$E,'[1]2025年已发货'!$F:$F,C5166,'[1]2025年已发货'!$C:$C,F5166,'[1]2025年已发货'!$G:$G,I5166,'[1]2025年已发货'!$H:$H,J5166))</f>
        <v>#VALUE!</v>
      </c>
      <c r="I5166" s="145" t="str">
        <f>VLOOKUP(B5166,辅助信息!E:I,3,FALSE)</f>
        <v>（四川商建-射洪城乡一体化项目）遂宁市射洪市忠新幼儿园北侧约220米新溪小区</v>
      </c>
      <c r="J5166" s="150" t="str">
        <f>VLOOKUP(B5166,辅助信息!E:I,4,FALSE)</f>
        <v>柏子刚</v>
      </c>
      <c r="K5166" s="150">
        <f>VLOOKUP(J5166,辅助信息!H:I,2,FALSE)</f>
        <v>15692885305</v>
      </c>
      <c r="L5166" s="127" t="str">
        <f>VLOOKUP(B5166,辅助信息!E:J,6,FALSE)</f>
        <v>提前联系到场规格及数量</v>
      </c>
      <c r="M5166" s="91">
        <v>45959</v>
      </c>
      <c r="O5166" s="62">
        <f ca="1" t="shared" si="244"/>
        <v>0</v>
      </c>
      <c r="P5166" s="62">
        <f ca="1" t="shared" si="245"/>
        <v>5</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0" t="s">
        <v>31</v>
      </c>
      <c r="C5167" s="95">
        <v>45963</v>
      </c>
      <c r="D5167" s="150" t="str">
        <f>VLOOKUP(B5167,辅助信息!E:K,7,FALSE)</f>
        <v>JWDDCD2024121000136</v>
      </c>
      <c r="E5167" s="150" t="str">
        <f>VLOOKUP(F5167,辅助信息!A:B,2,FALSE)</f>
        <v>螺纹钢</v>
      </c>
      <c r="F5167" s="150" t="s">
        <v>19</v>
      </c>
      <c r="G5167" s="151">
        <v>11</v>
      </c>
      <c r="H5167" s="152" t="e">
        <f>IF(SUMIFS('[1]2025年已发货'!$E:$E,'[1]2025年已发货'!$F:$F,C5167,'[1]2025年已发货'!$C:$C,F5167,'[1]2025年已发货'!$G:$G,I5167,'[1]2025年已发货'!$H:$H,J5167)=0,"未发货",SUMIFS('[1]2025年已发货'!$E:$E,'[1]2025年已发货'!$F:$F,C5167,'[1]2025年已发货'!$C:$C,F5167,'[1]2025年已发货'!$G:$G,I5167,'[1]2025年已发货'!$H:$H,J5167))</f>
        <v>#VALUE!</v>
      </c>
      <c r="I5167" s="145" t="str">
        <f>VLOOKUP(B5167,辅助信息!E:I,3,FALSE)</f>
        <v>（四川商建-射洪城乡一体化项目）遂宁市射洪市忠新幼儿园北侧约220米新溪小区</v>
      </c>
      <c r="J5167" s="150" t="str">
        <f>VLOOKUP(B5167,辅助信息!E:I,4,FALSE)</f>
        <v>柏子刚</v>
      </c>
      <c r="K5167" s="150">
        <f>VLOOKUP(J5167,辅助信息!H:I,2,FALSE)</f>
        <v>15692885305</v>
      </c>
      <c r="L5167" s="127" t="str">
        <f>VLOOKUP(B5167,辅助信息!E:J,6,FALSE)</f>
        <v>提前联系到场规格及数量</v>
      </c>
      <c r="M5167" s="91">
        <v>45959</v>
      </c>
      <c r="O5167" s="62">
        <f ca="1" t="shared" si="244"/>
        <v>0</v>
      </c>
      <c r="P5167" s="62">
        <f ca="1" t="shared" si="245"/>
        <v>5</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0" t="s">
        <v>31</v>
      </c>
      <c r="C5168" s="95">
        <v>45963</v>
      </c>
      <c r="D5168" s="150" t="str">
        <f>VLOOKUP(B5168,辅助信息!E:K,7,FALSE)</f>
        <v>JWDDCD2024121000136</v>
      </c>
      <c r="E5168" s="150" t="str">
        <f>VLOOKUP(F5168,辅助信息!A:B,2,FALSE)</f>
        <v>螺纹钢</v>
      </c>
      <c r="F5168" s="150" t="s">
        <v>22</v>
      </c>
      <c r="G5168" s="151">
        <v>35</v>
      </c>
      <c r="H5168" s="152" t="e">
        <f>IF(SUMIFS('[1]2025年已发货'!$E:$E,'[1]2025年已发货'!$F:$F,C5168,'[1]2025年已发货'!$C:$C,F5168,'[1]2025年已发货'!$G:$G,I5168,'[1]2025年已发货'!$H:$H,J5168)=0,"未发货",SUMIFS('[1]2025年已发货'!$E:$E,'[1]2025年已发货'!$F:$F,C5168,'[1]2025年已发货'!$C:$C,F5168,'[1]2025年已发货'!$G:$G,I5168,'[1]2025年已发货'!$H:$H,J5168))</f>
        <v>#VALUE!</v>
      </c>
      <c r="I5168" s="145" t="str">
        <f>VLOOKUP(B5168,辅助信息!E:I,3,FALSE)</f>
        <v>（四川商建-射洪城乡一体化项目）遂宁市射洪市忠新幼儿园北侧约220米新溪小区</v>
      </c>
      <c r="J5168" s="150" t="str">
        <f>VLOOKUP(B5168,辅助信息!E:I,4,FALSE)</f>
        <v>柏子刚</v>
      </c>
      <c r="K5168" s="150">
        <f>VLOOKUP(J5168,辅助信息!H:I,2,FALSE)</f>
        <v>15692885305</v>
      </c>
      <c r="L5168" s="127" t="str">
        <f>VLOOKUP(B5168,辅助信息!E:J,6,FALSE)</f>
        <v>提前联系到场规格及数量</v>
      </c>
      <c r="M5168" s="91">
        <v>45959</v>
      </c>
      <c r="O5168" s="62">
        <f ca="1" t="shared" si="244"/>
        <v>0</v>
      </c>
      <c r="P5168" s="62">
        <f ca="1" t="shared" si="245"/>
        <v>5</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0" t="s">
        <v>187</v>
      </c>
      <c r="C5169" s="95">
        <v>45963</v>
      </c>
      <c r="D5169" s="150" t="str">
        <f>VLOOKUP(B5169,辅助信息!E:K,7,FALSE)</f>
        <v>JWDDCD2025072900121</v>
      </c>
      <c r="E5169" s="150" t="str">
        <f>VLOOKUP(F5169,辅助信息!A:B,2,FALSE)</f>
        <v>盘螺</v>
      </c>
      <c r="F5169" s="150" t="s">
        <v>40</v>
      </c>
      <c r="G5169" s="151">
        <v>10</v>
      </c>
      <c r="H5169" s="152" t="e">
        <f>IF(SUMIFS('[1]2025年已发货'!$E:$E,'[1]2025年已发货'!$F:$F,C5169,'[1]2025年已发货'!$C:$C,F5169,'[1]2025年已发货'!$G:$G,I5169,'[1]2025年已发货'!$H:$H,J5169)=0,"未发货",SUMIFS('[1]2025年已发货'!$E:$E,'[1]2025年已发货'!$F:$F,C5169,'[1]2025年已发货'!$C:$C,F5169,'[1]2025年已发货'!$G:$G,I5169,'[1]2025年已发货'!$H:$H,J5169))</f>
        <v>#VALUE!</v>
      </c>
      <c r="I5169" s="145" t="str">
        <f>VLOOKUP(B5169,辅助信息!E:I,3,FALSE)</f>
        <v>(乐山市校地共建产教融合基地建设项目一标段)四川省乐山市市中区苏稽镇周山嘴</v>
      </c>
      <c r="J5169" s="150" t="str">
        <f>VLOOKUP(B5169,辅助信息!E:I,4,FALSE)</f>
        <v>范增云</v>
      </c>
      <c r="K5169" s="150">
        <f>VLOOKUP(J5169,辅助信息!H:I,2,FALSE)</f>
        <v>13668153241</v>
      </c>
      <c r="L5169" s="127" t="str">
        <f>VLOOKUP(B5169,辅助信息!E:J,6,FALSE)</f>
        <v>联系实际收货人（范增云13668153241）现场要求炉批号控制2个以下，超2个不给予签收。提前联系到场规格及数量</v>
      </c>
      <c r="O5169" s="62" t="str">
        <f ca="1" t="shared" si="244"/>
        <v/>
      </c>
      <c r="P5169" s="62"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0" t="s">
        <v>187</v>
      </c>
      <c r="C5170" s="95">
        <v>45963</v>
      </c>
      <c r="D5170" s="150" t="str">
        <f>VLOOKUP(B5170,辅助信息!E:K,7,FALSE)</f>
        <v>JWDDCD2025072900121</v>
      </c>
      <c r="E5170" s="150" t="str">
        <f>VLOOKUP(F5170,辅助信息!A:B,2,FALSE)</f>
        <v>盘螺</v>
      </c>
      <c r="F5170" s="150" t="s">
        <v>41</v>
      </c>
      <c r="G5170" s="151">
        <v>15</v>
      </c>
      <c r="H5170" s="152" t="e">
        <f>IF(SUMIFS('[1]2025年已发货'!$E:$E,'[1]2025年已发货'!$F:$F,C5170,'[1]2025年已发货'!$C:$C,F5170,'[1]2025年已发货'!$G:$G,I5170,'[1]2025年已发货'!$H:$H,J5170)=0,"未发货",SUMIFS('[1]2025年已发货'!$E:$E,'[1]2025年已发货'!$F:$F,C5170,'[1]2025年已发货'!$C:$C,F5170,'[1]2025年已发货'!$G:$G,I5170,'[1]2025年已发货'!$H:$H,J5170))</f>
        <v>#VALUE!</v>
      </c>
      <c r="I5170" s="145" t="str">
        <f>VLOOKUP(B5170,辅助信息!E:I,3,FALSE)</f>
        <v>(乐山市校地共建产教融合基地建设项目一标段)四川省乐山市市中区苏稽镇周山嘴</v>
      </c>
      <c r="J5170" s="150" t="str">
        <f>VLOOKUP(B5170,辅助信息!E:I,4,FALSE)</f>
        <v>范增云</v>
      </c>
      <c r="K5170" s="150">
        <f>VLOOKUP(J5170,辅助信息!H:I,2,FALSE)</f>
        <v>13668153241</v>
      </c>
      <c r="L5170" s="127" t="str">
        <f>VLOOKUP(B5170,辅助信息!E:J,6,FALSE)</f>
        <v>联系实际收货人（范增云13668153241）现场要求炉批号控制2个以下，超2个不给予签收。提前联系到场规格及数量</v>
      </c>
      <c r="O5170" s="62" t="str">
        <f ca="1" t="shared" si="244"/>
        <v/>
      </c>
      <c r="P5170" s="62"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0" t="s">
        <v>187</v>
      </c>
      <c r="C5171" s="95">
        <v>45963</v>
      </c>
      <c r="D5171" s="150" t="str">
        <f>VLOOKUP(B5171,辅助信息!E:K,7,FALSE)</f>
        <v>JWDDCD2025072900121</v>
      </c>
      <c r="E5171" s="150" t="str">
        <f>VLOOKUP(F5171,辅助信息!A:B,2,FALSE)</f>
        <v>螺纹钢</v>
      </c>
      <c r="F5171" s="150" t="s">
        <v>82</v>
      </c>
      <c r="G5171" s="151">
        <v>5</v>
      </c>
      <c r="H5171" s="152" t="e">
        <f>IF(SUMIFS('[1]2025年已发货'!$E:$E,'[1]2025年已发货'!$F:$F,C5171,'[1]2025年已发货'!$C:$C,F5171,'[1]2025年已发货'!$G:$G,I5171,'[1]2025年已发货'!$H:$H,J5171)=0,"未发货",SUMIFS('[1]2025年已发货'!$E:$E,'[1]2025年已发货'!$F:$F,C5171,'[1]2025年已发货'!$C:$C,F5171,'[1]2025年已发货'!$G:$G,I5171,'[1]2025年已发货'!$H:$H,J5171))</f>
        <v>#VALUE!</v>
      </c>
      <c r="I5171" s="145" t="str">
        <f>VLOOKUP(B5171,辅助信息!E:I,3,FALSE)</f>
        <v>(乐山市校地共建产教融合基地建设项目一标段)四川省乐山市市中区苏稽镇周山嘴</v>
      </c>
      <c r="J5171" s="150" t="str">
        <f>VLOOKUP(B5171,辅助信息!E:I,4,FALSE)</f>
        <v>范增云</v>
      </c>
      <c r="K5171" s="150">
        <f>VLOOKUP(J5171,辅助信息!H:I,2,FALSE)</f>
        <v>13668153241</v>
      </c>
      <c r="L5171" s="127" t="str">
        <f>VLOOKUP(B5171,辅助信息!E:J,6,FALSE)</f>
        <v>联系实际收货人（范增云13668153241）现场要求炉批号控制2个以下，超2个不给予签收。提前联系到场规格及数量</v>
      </c>
      <c r="O5171" s="62" t="str">
        <f ca="1" t="shared" si="244"/>
        <v/>
      </c>
      <c r="P5171" s="62"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0" t="s">
        <v>187</v>
      </c>
      <c r="C5172" s="95">
        <v>45963</v>
      </c>
      <c r="D5172" s="150" t="str">
        <f>VLOOKUP(B5172,辅助信息!E:K,7,FALSE)</f>
        <v>JWDDCD2025072900121</v>
      </c>
      <c r="E5172" s="150" t="str">
        <f>VLOOKUP(F5172,辅助信息!A:B,2,FALSE)</f>
        <v>螺纹钢</v>
      </c>
      <c r="F5172" s="150" t="s">
        <v>45</v>
      </c>
      <c r="G5172" s="151">
        <v>5</v>
      </c>
      <c r="H5172" s="152" t="e">
        <f>IF(SUMIFS('[1]2025年已发货'!$E:$E,'[1]2025年已发货'!$F:$F,C5172,'[1]2025年已发货'!$C:$C,F5172,'[1]2025年已发货'!$G:$G,I5172,'[1]2025年已发货'!$H:$H,J5172)=0,"未发货",SUMIFS('[1]2025年已发货'!$E:$E,'[1]2025年已发货'!$F:$F,C5172,'[1]2025年已发货'!$C:$C,F5172,'[1]2025年已发货'!$G:$G,I5172,'[1]2025年已发货'!$H:$H,J5172))</f>
        <v>#VALUE!</v>
      </c>
      <c r="I5172" s="145" t="str">
        <f>VLOOKUP(B5172,辅助信息!E:I,3,FALSE)</f>
        <v>(乐山市校地共建产教融合基地建设项目一标段)四川省乐山市市中区苏稽镇周山嘴</v>
      </c>
      <c r="J5172" s="150" t="str">
        <f>VLOOKUP(B5172,辅助信息!E:I,4,FALSE)</f>
        <v>范增云</v>
      </c>
      <c r="K5172" s="150">
        <f>VLOOKUP(J5172,辅助信息!H:I,2,FALSE)</f>
        <v>13668153241</v>
      </c>
      <c r="L5172" s="127" t="str">
        <f>VLOOKUP(B5172,辅助信息!E:J,6,FALSE)</f>
        <v>联系实际收货人（范增云13668153241）现场要求炉批号控制2个以下，超2个不给予签收。提前联系到场规格及数量</v>
      </c>
      <c r="O5172" s="62" t="str">
        <f ca="1" t="shared" si="244"/>
        <v/>
      </c>
      <c r="P5172" s="62"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spans="2:18">
      <c r="B5173" s="160" t="s">
        <v>228</v>
      </c>
      <c r="C5173" s="95">
        <v>45964</v>
      </c>
      <c r="D5173" s="150" t="str">
        <f>VLOOKUP(B5173,辅助信息!E:K,7,FALSE)</f>
        <v>JWDDCD2025092400190</v>
      </c>
      <c r="E5173" s="150" t="str">
        <f>VLOOKUP(F5173,辅助信息!A:B,2,FALSE)</f>
        <v>高线</v>
      </c>
      <c r="F5173" s="150" t="s">
        <v>53</v>
      </c>
      <c r="G5173" s="151">
        <v>2</v>
      </c>
      <c r="H5173" s="152" t="e">
        <f>IF(SUMIFS('[1]2025年已发货'!$E:$E,'[1]2025年已发货'!$F:$F,C5173,'[1]2025年已发货'!$C:$C,F5173,'[1]2025年已发货'!$G:$G,I5173,'[1]2025年已发货'!$H:$H,J5173)=0,"未发货",SUMIFS('[1]2025年已发货'!$E:$E,'[1]2025年已发货'!$F:$F,C5173,'[1]2025年已发货'!$C:$C,F5173,'[1]2025年已发货'!$G:$G,I5173,'[1]2025年已发货'!$H:$H,J5173))</f>
        <v>#VALUE!</v>
      </c>
      <c r="I5173" s="145" t="str">
        <f>VLOOKUP(B5173,辅助信息!E:I,3,FALSE)</f>
        <v>(五冶钢构龙泉东洪片区70亩住宅、商业及配套工程项目二标段)成都市龙泉驿外东洪路地铁2号线惠王陵地铁C口</v>
      </c>
      <c r="J5173" s="150" t="str">
        <f>VLOOKUP(B5173,辅助信息!E:I,4,FALSE)</f>
        <v>蒋嗣伟</v>
      </c>
      <c r="K5173" s="150">
        <f>VLOOKUP(J5173,辅助信息!H:I,2,FALSE)</f>
        <v>15014331252</v>
      </c>
      <c r="L5173" s="127">
        <f>VLOOKUP(B5173,辅助信息!E:J,6,FALSE)</f>
        <v>0</v>
      </c>
      <c r="O5173" s="62" t="str">
        <f ca="1" t="shared" si="244"/>
        <v/>
      </c>
      <c r="P5173" s="62"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spans="2:18">
      <c r="B5174" s="160" t="s">
        <v>228</v>
      </c>
      <c r="C5174" s="95">
        <v>45964</v>
      </c>
      <c r="D5174" s="150" t="str">
        <f>VLOOKUP(B5174,辅助信息!E:K,7,FALSE)</f>
        <v>JWDDCD2025092400190</v>
      </c>
      <c r="E5174" s="150" t="str">
        <f>VLOOKUP(F5174,辅助信息!A:B,2,FALSE)</f>
        <v>盘螺</v>
      </c>
      <c r="F5174" s="150" t="s">
        <v>41</v>
      </c>
      <c r="G5174" s="151">
        <v>16</v>
      </c>
      <c r="H5174" s="152" t="e">
        <f>IF(SUMIFS('[1]2025年已发货'!$E:$E,'[1]2025年已发货'!$F:$F,C5174,'[1]2025年已发货'!$C:$C,F5174,'[1]2025年已发货'!$G:$G,I5174,'[1]2025年已发货'!$H:$H,J5174)=0,"未发货",SUMIFS('[1]2025年已发货'!$E:$E,'[1]2025年已发货'!$F:$F,C5174,'[1]2025年已发货'!$C:$C,F5174,'[1]2025年已发货'!$G:$G,I5174,'[1]2025年已发货'!$H:$H,J5174))</f>
        <v>#VALUE!</v>
      </c>
      <c r="I5174" s="145" t="str">
        <f>VLOOKUP(B5174,辅助信息!E:I,3,FALSE)</f>
        <v>(五冶钢构龙泉东洪片区70亩住宅、商业及配套工程项目二标段)成都市龙泉驿外东洪路地铁2号线惠王陵地铁C口</v>
      </c>
      <c r="J5174" s="150" t="str">
        <f>VLOOKUP(B5174,辅助信息!E:I,4,FALSE)</f>
        <v>蒋嗣伟</v>
      </c>
      <c r="K5174" s="150">
        <f>VLOOKUP(J5174,辅助信息!H:I,2,FALSE)</f>
        <v>15014331252</v>
      </c>
      <c r="L5174" s="127">
        <f>VLOOKUP(B5174,辅助信息!E:J,6,FALSE)</f>
        <v>0</v>
      </c>
      <c r="O5174" s="62" t="str">
        <f ca="1" t="shared" si="244"/>
        <v/>
      </c>
      <c r="P5174" s="62"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spans="2:18">
      <c r="B5175" s="160" t="s">
        <v>224</v>
      </c>
      <c r="C5175" s="95">
        <v>45964</v>
      </c>
      <c r="D5175" s="150" t="str">
        <f>VLOOKUP(B5175,辅助信息!E:K,7,FALSE)</f>
        <v>JWDDCD2025092400188</v>
      </c>
      <c r="E5175" s="150" t="str">
        <f>VLOOKUP(F5175,辅助信息!A:B,2,FALSE)</f>
        <v>螺纹钢</v>
      </c>
      <c r="F5175" s="150" t="s">
        <v>66</v>
      </c>
      <c r="G5175" s="151">
        <v>5</v>
      </c>
      <c r="H5175" s="152" t="e">
        <f>IF(SUMIFS('[1]2025年已发货'!$E:$E,'[1]2025年已发货'!$F:$F,C5175,'[1]2025年已发货'!$C:$C,F5175,'[1]2025年已发货'!$G:$G,I5175,'[1]2025年已发货'!$H:$H,J5175)=0,"未发货",SUMIFS('[1]2025年已发货'!$E:$E,'[1]2025年已发货'!$F:$F,C5175,'[1]2025年已发货'!$C:$C,F5175,'[1]2025年已发货'!$G:$G,I5175,'[1]2025年已发货'!$H:$H,J5175))</f>
        <v>#VALUE!</v>
      </c>
      <c r="I5175" s="145" t="str">
        <f>VLOOKUP(B5175,辅助信息!E:I,3,FALSE)</f>
        <v>(五冶钢构龙泉东洪片区70亩住宅、商业及配套工程项目一标段)成都市龙泉驿外东洪路地铁2号线惠王陵地铁C口</v>
      </c>
      <c r="J5175" s="150" t="str">
        <f>VLOOKUP(B5175,辅助信息!E:I,4,FALSE)</f>
        <v>邹爱国</v>
      </c>
      <c r="K5175" s="150">
        <f>VLOOKUP(J5175,辅助信息!H:I,2,FALSE)</f>
        <v>13540231225</v>
      </c>
      <c r="L5175" s="127">
        <f>VLOOKUP(B5175,辅助信息!E:J,6,FALSE)</f>
        <v>0</v>
      </c>
      <c r="O5175" s="62" t="str">
        <f ca="1" t="shared" si="244"/>
        <v/>
      </c>
      <c r="P5175" s="62"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spans="2:18">
      <c r="B5176" s="160" t="s">
        <v>224</v>
      </c>
      <c r="C5176" s="95">
        <v>45964</v>
      </c>
      <c r="D5176" s="150" t="str">
        <f>VLOOKUP(B5176,辅助信息!E:K,7,FALSE)</f>
        <v>JWDDCD2025092400188</v>
      </c>
      <c r="E5176" s="150" t="str">
        <f>VLOOKUP(F5176,辅助信息!A:B,2,FALSE)</f>
        <v>螺纹钢</v>
      </c>
      <c r="F5176" s="150" t="s">
        <v>45</v>
      </c>
      <c r="G5176" s="151">
        <v>5</v>
      </c>
      <c r="H5176" s="152" t="e">
        <f>IF(SUMIFS('[1]2025年已发货'!$E:$E,'[1]2025年已发货'!$F:$F,C5176,'[1]2025年已发货'!$C:$C,F5176,'[1]2025年已发货'!$G:$G,I5176,'[1]2025年已发货'!$H:$H,J5176)=0,"未发货",SUMIFS('[1]2025年已发货'!$E:$E,'[1]2025年已发货'!$F:$F,C5176,'[1]2025年已发货'!$C:$C,F5176,'[1]2025年已发货'!$G:$G,I5176,'[1]2025年已发货'!$H:$H,J5176))</f>
        <v>#VALUE!</v>
      </c>
      <c r="I5176" s="145" t="str">
        <f>VLOOKUP(B5176,辅助信息!E:I,3,FALSE)</f>
        <v>(五冶钢构龙泉东洪片区70亩住宅、商业及配套工程项目一标段)成都市龙泉驿外东洪路地铁2号线惠王陵地铁C口</v>
      </c>
      <c r="J5176" s="150" t="str">
        <f>VLOOKUP(B5176,辅助信息!E:I,4,FALSE)</f>
        <v>邹爱国</v>
      </c>
      <c r="K5176" s="150">
        <f>VLOOKUP(J5176,辅助信息!H:I,2,FALSE)</f>
        <v>13540231225</v>
      </c>
      <c r="L5176" s="127">
        <f>VLOOKUP(B5176,辅助信息!E:J,6,FALSE)</f>
        <v>0</v>
      </c>
      <c r="O5176" s="62" t="str">
        <f ca="1" t="shared" si="244"/>
        <v/>
      </c>
      <c r="P5176" s="62"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spans="2:18">
      <c r="B5177" s="160" t="s">
        <v>224</v>
      </c>
      <c r="C5177" s="95">
        <v>45964</v>
      </c>
      <c r="D5177" s="150" t="str">
        <f>VLOOKUP(B5177,辅助信息!E:K,7,FALSE)</f>
        <v>JWDDCD2025092400188</v>
      </c>
      <c r="E5177" s="150" t="str">
        <f>VLOOKUP(F5177,辅助信息!A:B,2,FALSE)</f>
        <v>螺纹钢</v>
      </c>
      <c r="F5177" s="150" t="s">
        <v>21</v>
      </c>
      <c r="G5177" s="151">
        <v>10</v>
      </c>
      <c r="H5177" s="152" t="e">
        <f>IF(SUMIFS('[1]2025年已发货'!$E:$E,'[1]2025年已发货'!$F:$F,C5177,'[1]2025年已发货'!$C:$C,F5177,'[1]2025年已发货'!$G:$G,I5177,'[1]2025年已发货'!$H:$H,J5177)=0,"未发货",SUMIFS('[1]2025年已发货'!$E:$E,'[1]2025年已发货'!$F:$F,C5177,'[1]2025年已发货'!$C:$C,F5177,'[1]2025年已发货'!$G:$G,I5177,'[1]2025年已发货'!$H:$H,J5177))</f>
        <v>#VALUE!</v>
      </c>
      <c r="I5177" s="145" t="str">
        <f>VLOOKUP(B5177,辅助信息!E:I,3,FALSE)</f>
        <v>(五冶钢构龙泉东洪片区70亩住宅、商业及配套工程项目一标段)成都市龙泉驿外东洪路地铁2号线惠王陵地铁C口</v>
      </c>
      <c r="J5177" s="150" t="str">
        <f>VLOOKUP(B5177,辅助信息!E:I,4,FALSE)</f>
        <v>邹爱国</v>
      </c>
      <c r="K5177" s="150">
        <f>VLOOKUP(J5177,辅助信息!H:I,2,FALSE)</f>
        <v>13540231225</v>
      </c>
      <c r="L5177" s="127">
        <f>VLOOKUP(B5177,辅助信息!E:J,6,FALSE)</f>
        <v>0</v>
      </c>
      <c r="O5177" s="62" t="str">
        <f ca="1" t="shared" si="244"/>
        <v/>
      </c>
      <c r="P5177" s="62"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spans="2:18">
      <c r="B5178" s="160" t="s">
        <v>224</v>
      </c>
      <c r="C5178" s="95">
        <v>45964</v>
      </c>
      <c r="D5178" s="150" t="str">
        <f>VLOOKUP(B5178,辅助信息!E:K,7,FALSE)</f>
        <v>JWDDCD2025092400188</v>
      </c>
      <c r="E5178" s="150" t="str">
        <f>VLOOKUP(F5178,辅助信息!A:B,2,FALSE)</f>
        <v>螺纹钢</v>
      </c>
      <c r="F5178" s="150" t="s">
        <v>46</v>
      </c>
      <c r="G5178" s="151">
        <v>15</v>
      </c>
      <c r="H5178" s="152" t="e">
        <f>IF(SUMIFS('[1]2025年已发货'!$E:$E,'[1]2025年已发货'!$F:$F,C5178,'[1]2025年已发货'!$C:$C,F5178,'[1]2025年已发货'!$G:$G,I5178,'[1]2025年已发货'!$H:$H,J5178)=0,"未发货",SUMIFS('[1]2025年已发货'!$E:$E,'[1]2025年已发货'!$F:$F,C5178,'[1]2025年已发货'!$C:$C,F5178,'[1]2025年已发货'!$G:$G,I5178,'[1]2025年已发货'!$H:$H,J5178))</f>
        <v>#VALUE!</v>
      </c>
      <c r="I5178" s="145" t="str">
        <f>VLOOKUP(B5178,辅助信息!E:I,3,FALSE)</f>
        <v>(五冶钢构龙泉东洪片区70亩住宅、商业及配套工程项目一标段)成都市龙泉驿外东洪路地铁2号线惠王陵地铁C口</v>
      </c>
      <c r="J5178" s="150" t="str">
        <f>VLOOKUP(B5178,辅助信息!E:I,4,FALSE)</f>
        <v>邹爱国</v>
      </c>
      <c r="K5178" s="150">
        <f>VLOOKUP(J5178,辅助信息!H:I,2,FALSE)</f>
        <v>13540231225</v>
      </c>
      <c r="L5178" s="127">
        <f>VLOOKUP(B5178,辅助信息!E:J,6,FALSE)</f>
        <v>0</v>
      </c>
      <c r="O5178" s="62" t="str">
        <f ca="1" t="shared" si="244"/>
        <v/>
      </c>
      <c r="P5178" s="62"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spans="2:18">
      <c r="B5179" s="160" t="s">
        <v>229</v>
      </c>
      <c r="C5179" s="95">
        <v>45964</v>
      </c>
      <c r="D5179" s="150" t="str">
        <f>VLOOKUP(B5179,辅助信息!E:K,7,FALSE)</f>
        <v>JWDDCD2025092400212</v>
      </c>
      <c r="E5179" s="150" t="str">
        <f>VLOOKUP(F5179,辅助信息!A:B,2,FALSE)</f>
        <v>高线</v>
      </c>
      <c r="F5179" s="150" t="s">
        <v>57</v>
      </c>
      <c r="G5179" s="151">
        <v>2</v>
      </c>
      <c r="H5179" s="152" t="e">
        <f>IF(SUMIFS('[1]2025年已发货'!$E:$E,'[1]2025年已发货'!$F:$F,C5179,'[1]2025年已发货'!$C:$C,F5179,'[1]2025年已发货'!$G:$G,I5179,'[1]2025年已发货'!$H:$H,J5179)=0,"未发货",SUMIFS('[1]2025年已发货'!$E:$E,'[1]2025年已发货'!$F:$F,C5179,'[1]2025年已发货'!$C:$C,F5179,'[1]2025年已发货'!$G:$G,I5179,'[1]2025年已发货'!$H:$H,J5179))</f>
        <v>#VALUE!</v>
      </c>
      <c r="I5179" s="145" t="str">
        <f>VLOOKUP(B5179,辅助信息!E:I,3,FALSE)</f>
        <v>(五冶钢构龙泉东洪片区85亩住宅、商业及配套工程项目三标段)成都市龙泉驿外东洪路地铁2号线惠王陵地铁C口</v>
      </c>
      <c r="J5179" s="150" t="str">
        <f>VLOOKUP(B5179,辅助信息!E:I,4,FALSE)</f>
        <v>王军宝</v>
      </c>
      <c r="K5179" s="150">
        <f>VLOOKUP(J5179,辅助信息!H:I,2,FALSE)</f>
        <v>13889142392</v>
      </c>
      <c r="L5179" s="127">
        <f>VLOOKUP(B5179,辅助信息!E:J,6,FALSE)</f>
        <v>0</v>
      </c>
      <c r="O5179" s="62" t="str">
        <f ca="1" t="shared" si="244"/>
        <v/>
      </c>
      <c r="P5179" s="62"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spans="2:18">
      <c r="B5180" s="160" t="s">
        <v>229</v>
      </c>
      <c r="C5180" s="95">
        <v>45964</v>
      </c>
      <c r="D5180" s="150" t="str">
        <f>VLOOKUP(B5180,辅助信息!E:K,7,FALSE)</f>
        <v>JWDDCD2025092400212</v>
      </c>
      <c r="E5180" s="150" t="str">
        <f>VLOOKUP(F5180,辅助信息!A:B,2,FALSE)</f>
        <v>高线</v>
      </c>
      <c r="F5180" s="150" t="s">
        <v>53</v>
      </c>
      <c r="G5180" s="151">
        <v>2</v>
      </c>
      <c r="H5180" s="152" t="e">
        <f>IF(SUMIFS('[1]2025年已发货'!$E:$E,'[1]2025年已发货'!$F:$F,C5180,'[1]2025年已发货'!$C:$C,F5180,'[1]2025年已发货'!$G:$G,I5180,'[1]2025年已发货'!$H:$H,J5180)=0,"未发货",SUMIFS('[1]2025年已发货'!$E:$E,'[1]2025年已发货'!$F:$F,C5180,'[1]2025年已发货'!$C:$C,F5180,'[1]2025年已发货'!$G:$G,I5180,'[1]2025年已发货'!$H:$H,J5180))</f>
        <v>#VALUE!</v>
      </c>
      <c r="I5180" s="145" t="str">
        <f>VLOOKUP(B5180,辅助信息!E:I,3,FALSE)</f>
        <v>(五冶钢构龙泉东洪片区85亩住宅、商业及配套工程项目三标段)成都市龙泉驿外东洪路地铁2号线惠王陵地铁C口</v>
      </c>
      <c r="J5180" s="150" t="str">
        <f>VLOOKUP(B5180,辅助信息!E:I,4,FALSE)</f>
        <v>王军宝</v>
      </c>
      <c r="K5180" s="150">
        <f>VLOOKUP(J5180,辅助信息!H:I,2,FALSE)</f>
        <v>13889142392</v>
      </c>
      <c r="L5180" s="127">
        <f>VLOOKUP(B5180,辅助信息!E:J,6,FALSE)</f>
        <v>0</v>
      </c>
      <c r="O5180" s="62" t="str">
        <f ca="1" t="shared" si="244"/>
        <v/>
      </c>
      <c r="P5180" s="62"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spans="2:18">
      <c r="B5181" s="160" t="s">
        <v>229</v>
      </c>
      <c r="C5181" s="95">
        <v>45964</v>
      </c>
      <c r="D5181" s="150" t="str">
        <f>VLOOKUP(B5181,辅助信息!E:K,7,FALSE)</f>
        <v>JWDDCD2025092400212</v>
      </c>
      <c r="E5181" s="150" t="str">
        <f>VLOOKUP(F5181,辅助信息!A:B,2,FALSE)</f>
        <v>螺纹钢</v>
      </c>
      <c r="F5181" s="150" t="s">
        <v>27</v>
      </c>
      <c r="G5181" s="151">
        <f>117-35</f>
        <v>82</v>
      </c>
      <c r="H5181" s="152" t="e">
        <f>IF(SUMIFS('[1]2025年已发货'!$E:$E,'[1]2025年已发货'!$F:$F,C5181,'[1]2025年已发货'!$C:$C,F5181,'[1]2025年已发货'!$G:$G,I5181,'[1]2025年已发货'!$H:$H,J5181)=0,"未发货",SUMIFS('[1]2025年已发货'!$E:$E,'[1]2025年已发货'!$F:$F,C5181,'[1]2025年已发货'!$C:$C,F5181,'[1]2025年已发货'!$G:$G,I5181,'[1]2025年已发货'!$H:$H,J5181))</f>
        <v>#VALUE!</v>
      </c>
      <c r="I5181" s="145" t="str">
        <f>VLOOKUP(B5181,辅助信息!E:I,3,FALSE)</f>
        <v>(五冶钢构龙泉东洪片区85亩住宅、商业及配套工程项目三标段)成都市龙泉驿外东洪路地铁2号线惠王陵地铁C口</v>
      </c>
      <c r="J5181" s="150" t="str">
        <f>VLOOKUP(B5181,辅助信息!E:I,4,FALSE)</f>
        <v>王军宝</v>
      </c>
      <c r="K5181" s="150">
        <f>VLOOKUP(J5181,辅助信息!H:I,2,FALSE)</f>
        <v>13889142392</v>
      </c>
      <c r="L5181" s="127">
        <f>VLOOKUP(B5181,辅助信息!E:J,6,FALSE)</f>
        <v>0</v>
      </c>
      <c r="O5181" s="62" t="str">
        <f ca="1" t="shared" si="244"/>
        <v/>
      </c>
      <c r="P5181" s="62"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spans="2:18">
      <c r="B5182" s="160" t="s">
        <v>229</v>
      </c>
      <c r="C5182" s="95">
        <v>45964</v>
      </c>
      <c r="D5182" s="150" t="str">
        <f>VLOOKUP(B5182,辅助信息!E:K,7,FALSE)</f>
        <v>JWDDCD2025092400212</v>
      </c>
      <c r="E5182" s="150" t="str">
        <f>VLOOKUP(F5182,辅助信息!A:B,2,FALSE)</f>
        <v>螺纹钢</v>
      </c>
      <c r="F5182" s="150" t="s">
        <v>19</v>
      </c>
      <c r="G5182" s="151">
        <v>35</v>
      </c>
      <c r="H5182" s="152" t="e">
        <f>IF(SUMIFS('[1]2025年已发货'!$E:$E,'[1]2025年已发货'!$F:$F,C5182,'[1]2025年已发货'!$C:$C,F5182,'[1]2025年已发货'!$G:$G,I5182,'[1]2025年已发货'!$H:$H,J5182)=0,"未发货",SUMIFS('[1]2025年已发货'!$E:$E,'[1]2025年已发货'!$F:$F,C5182,'[1]2025年已发货'!$C:$C,F5182,'[1]2025年已发货'!$G:$G,I5182,'[1]2025年已发货'!$H:$H,J5182))</f>
        <v>#VALUE!</v>
      </c>
      <c r="I5182" s="145" t="str">
        <f>VLOOKUP(B5182,辅助信息!E:I,3,FALSE)</f>
        <v>(五冶钢构龙泉东洪片区85亩住宅、商业及配套工程项目三标段)成都市龙泉驿外东洪路地铁2号线惠王陵地铁C口</v>
      </c>
      <c r="J5182" s="150" t="str">
        <f>VLOOKUP(B5182,辅助信息!E:I,4,FALSE)</f>
        <v>王军宝</v>
      </c>
      <c r="K5182" s="150">
        <f>VLOOKUP(J5182,辅助信息!H:I,2,FALSE)</f>
        <v>13889142392</v>
      </c>
      <c r="L5182" s="127">
        <f>VLOOKUP(B5182,辅助信息!E:J,6,FALSE)</f>
        <v>0</v>
      </c>
      <c r="O5182" s="62" t="str">
        <f ca="1" t="shared" si="244"/>
        <v/>
      </c>
      <c r="P5182" s="62"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spans="2:18">
      <c r="B5183" s="160" t="s">
        <v>229</v>
      </c>
      <c r="C5183" s="95">
        <v>45964</v>
      </c>
      <c r="D5183" s="150" t="str">
        <f>VLOOKUP(B5183,辅助信息!E:K,7,FALSE)</f>
        <v>JWDDCD2025092400212</v>
      </c>
      <c r="E5183" s="150" t="str">
        <f>VLOOKUP(F5183,辅助信息!A:B,2,FALSE)</f>
        <v>螺纹钢</v>
      </c>
      <c r="F5183" s="150" t="s">
        <v>32</v>
      </c>
      <c r="G5183" s="151">
        <v>10</v>
      </c>
      <c r="H5183" s="152" t="e">
        <f>IF(SUMIFS('[1]2025年已发货'!$E:$E,'[1]2025年已发货'!$F:$F,C5183,'[1]2025年已发货'!$C:$C,F5183,'[1]2025年已发货'!$G:$G,I5183,'[1]2025年已发货'!$H:$H,J5183)=0,"未发货",SUMIFS('[1]2025年已发货'!$E:$E,'[1]2025年已发货'!$F:$F,C5183,'[1]2025年已发货'!$C:$C,F5183,'[1]2025年已发货'!$G:$G,I5183,'[1]2025年已发货'!$H:$H,J5183))</f>
        <v>#VALUE!</v>
      </c>
      <c r="I5183" s="145" t="str">
        <f>VLOOKUP(B5183,辅助信息!E:I,3,FALSE)</f>
        <v>(五冶钢构龙泉东洪片区85亩住宅、商业及配套工程项目三标段)成都市龙泉驿外东洪路地铁2号线惠王陵地铁C口</v>
      </c>
      <c r="J5183" s="150" t="str">
        <f>VLOOKUP(B5183,辅助信息!E:I,4,FALSE)</f>
        <v>王军宝</v>
      </c>
      <c r="K5183" s="150">
        <f>VLOOKUP(J5183,辅助信息!H:I,2,FALSE)</f>
        <v>13889142392</v>
      </c>
      <c r="L5183" s="127">
        <f>VLOOKUP(B5183,辅助信息!E:J,6,FALSE)</f>
        <v>0</v>
      </c>
      <c r="O5183" s="62" t="str">
        <f ca="1" t="shared" si="244"/>
        <v/>
      </c>
      <c r="P5183" s="62"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spans="2:18">
      <c r="B5184" s="160" t="s">
        <v>229</v>
      </c>
      <c r="C5184" s="95">
        <v>45964</v>
      </c>
      <c r="D5184" s="150" t="str">
        <f>VLOOKUP(B5184,辅助信息!E:K,7,FALSE)</f>
        <v>JWDDCD2025092400212</v>
      </c>
      <c r="E5184" s="150" t="str">
        <f>VLOOKUP(F5184,辅助信息!A:B,2,FALSE)</f>
        <v>螺纹钢</v>
      </c>
      <c r="F5184" s="150" t="s">
        <v>30</v>
      </c>
      <c r="G5184" s="151">
        <f>21-5</f>
        <v>16</v>
      </c>
      <c r="H5184" s="152" t="e">
        <f>IF(SUMIFS('[1]2025年已发货'!$E:$E,'[1]2025年已发货'!$F:$F,C5184,'[1]2025年已发货'!$C:$C,F5184,'[1]2025年已发货'!$G:$G,I5184,'[1]2025年已发货'!$H:$H,J5184)=0,"未发货",SUMIFS('[1]2025年已发货'!$E:$E,'[1]2025年已发货'!$F:$F,C5184,'[1]2025年已发货'!$C:$C,F5184,'[1]2025年已发货'!$G:$G,I5184,'[1]2025年已发货'!$H:$H,J5184))</f>
        <v>#VALUE!</v>
      </c>
      <c r="I5184" s="145" t="str">
        <f>VLOOKUP(B5184,辅助信息!E:I,3,FALSE)</f>
        <v>(五冶钢构龙泉东洪片区85亩住宅、商业及配套工程项目三标段)成都市龙泉驿外东洪路地铁2号线惠王陵地铁C口</v>
      </c>
      <c r="J5184" s="150" t="str">
        <f>VLOOKUP(B5184,辅助信息!E:I,4,FALSE)</f>
        <v>王军宝</v>
      </c>
      <c r="K5184" s="150">
        <f>VLOOKUP(J5184,辅助信息!H:I,2,FALSE)</f>
        <v>13889142392</v>
      </c>
      <c r="L5184" s="127">
        <f>VLOOKUP(B5184,辅助信息!E:J,6,FALSE)</f>
        <v>0</v>
      </c>
      <c r="O5184" s="62" t="str">
        <f ca="1" t="shared" si="244"/>
        <v/>
      </c>
      <c r="P5184" s="62"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spans="2:18">
      <c r="B5185" s="160" t="s">
        <v>229</v>
      </c>
      <c r="C5185" s="95">
        <v>45964</v>
      </c>
      <c r="D5185" s="150" t="str">
        <f>VLOOKUP(B5185,辅助信息!E:K,7,FALSE)</f>
        <v>JWDDCD2025092400212</v>
      </c>
      <c r="E5185" s="150" t="str">
        <f>VLOOKUP(F5185,辅助信息!A:B,2,FALSE)</f>
        <v>螺纹钢</v>
      </c>
      <c r="F5185" s="150" t="s">
        <v>33</v>
      </c>
      <c r="G5185" s="151">
        <v>8</v>
      </c>
      <c r="H5185" s="152" t="e">
        <f>IF(SUMIFS('[1]2025年已发货'!$E:$E,'[1]2025年已发货'!$F:$F,C5185,'[1]2025年已发货'!$C:$C,F5185,'[1]2025年已发货'!$G:$G,I5185,'[1]2025年已发货'!$H:$H,J5185)=0,"未发货",SUMIFS('[1]2025年已发货'!$E:$E,'[1]2025年已发货'!$F:$F,C5185,'[1]2025年已发货'!$C:$C,F5185,'[1]2025年已发货'!$G:$G,I5185,'[1]2025年已发货'!$H:$H,J5185))</f>
        <v>#VALUE!</v>
      </c>
      <c r="I5185" s="145" t="str">
        <f>VLOOKUP(B5185,辅助信息!E:I,3,FALSE)</f>
        <v>(五冶钢构龙泉东洪片区85亩住宅、商业及配套工程项目三标段)成都市龙泉驿外东洪路地铁2号线惠王陵地铁C口</v>
      </c>
      <c r="J5185" s="150" t="str">
        <f>VLOOKUP(B5185,辅助信息!E:I,4,FALSE)</f>
        <v>王军宝</v>
      </c>
      <c r="K5185" s="150">
        <f>VLOOKUP(J5185,辅助信息!H:I,2,FALSE)</f>
        <v>13889142392</v>
      </c>
      <c r="L5185" s="127">
        <f>VLOOKUP(B5185,辅助信息!E:J,6,FALSE)</f>
        <v>0</v>
      </c>
      <c r="O5185" s="62" t="str">
        <f ca="1" t="shared" si="244"/>
        <v/>
      </c>
      <c r="P5185" s="62"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spans="2:18">
      <c r="B5186" s="160" t="s">
        <v>229</v>
      </c>
      <c r="C5186" s="95">
        <v>45964</v>
      </c>
      <c r="D5186" s="150" t="str">
        <f>VLOOKUP(B5186,辅助信息!E:K,7,FALSE)</f>
        <v>JWDDCD2025092400212</v>
      </c>
      <c r="E5186" s="150" t="str">
        <f>VLOOKUP(F5186,辅助信息!A:B,2,FALSE)</f>
        <v>螺纹钢</v>
      </c>
      <c r="F5186" s="150" t="s">
        <v>28</v>
      </c>
      <c r="G5186" s="151">
        <v>16</v>
      </c>
      <c r="H5186" s="152" t="e">
        <f>IF(SUMIFS('[1]2025年已发货'!$E:$E,'[1]2025年已发货'!$F:$F,C5186,'[1]2025年已发货'!$C:$C,F5186,'[1]2025年已发货'!$G:$G,I5186,'[1]2025年已发货'!$H:$H,J5186)=0,"未发货",SUMIFS('[1]2025年已发货'!$E:$E,'[1]2025年已发货'!$F:$F,C5186,'[1]2025年已发货'!$C:$C,F5186,'[1]2025年已发货'!$G:$G,I5186,'[1]2025年已发货'!$H:$H,J5186))</f>
        <v>#VALUE!</v>
      </c>
      <c r="I5186" s="145" t="str">
        <f>VLOOKUP(B5186,辅助信息!E:I,3,FALSE)</f>
        <v>(五冶钢构龙泉东洪片区85亩住宅、商业及配套工程项目三标段)成都市龙泉驿外东洪路地铁2号线惠王陵地铁C口</v>
      </c>
      <c r="J5186" s="150" t="str">
        <f>VLOOKUP(B5186,辅助信息!E:I,4,FALSE)</f>
        <v>王军宝</v>
      </c>
      <c r="K5186" s="150">
        <f>VLOOKUP(J5186,辅助信息!H:I,2,FALSE)</f>
        <v>13889142392</v>
      </c>
      <c r="L5186" s="127">
        <f>VLOOKUP(B5186,辅助信息!E:J,6,FALSE)</f>
        <v>0</v>
      </c>
      <c r="O5186" s="62" t="str">
        <f ca="1" t="shared" si="244"/>
        <v/>
      </c>
      <c r="P5186" s="62"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spans="2:18">
      <c r="B5187" s="160" t="s">
        <v>229</v>
      </c>
      <c r="C5187" s="95">
        <v>45964</v>
      </c>
      <c r="D5187" s="150" t="str">
        <f>VLOOKUP(B5187,辅助信息!E:K,7,FALSE)</f>
        <v>JWDDCD2025092400212</v>
      </c>
      <c r="E5187" s="150" t="str">
        <f>VLOOKUP(F5187,辅助信息!A:B,2,FALSE)</f>
        <v>螺纹钢</v>
      </c>
      <c r="F5187" s="150" t="s">
        <v>18</v>
      </c>
      <c r="G5187" s="151">
        <v>10</v>
      </c>
      <c r="H5187" s="152" t="e">
        <f>IF(SUMIFS('[1]2025年已发货'!$E:$E,'[1]2025年已发货'!$F:$F,C5187,'[1]2025年已发货'!$C:$C,F5187,'[1]2025年已发货'!$G:$G,I5187,'[1]2025年已发货'!$H:$H,J5187)=0,"未发货",SUMIFS('[1]2025年已发货'!$E:$E,'[1]2025年已发货'!$F:$F,C5187,'[1]2025年已发货'!$C:$C,F5187,'[1]2025年已发货'!$G:$G,I5187,'[1]2025年已发货'!$H:$H,J5187))</f>
        <v>#VALUE!</v>
      </c>
      <c r="I5187" s="145" t="str">
        <f>VLOOKUP(B5187,辅助信息!E:I,3,FALSE)</f>
        <v>(五冶钢构龙泉东洪片区85亩住宅、商业及配套工程项目三标段)成都市龙泉驿外东洪路地铁2号线惠王陵地铁C口</v>
      </c>
      <c r="J5187" s="150" t="str">
        <f>VLOOKUP(B5187,辅助信息!E:I,4,FALSE)</f>
        <v>王军宝</v>
      </c>
      <c r="K5187" s="150">
        <f>VLOOKUP(J5187,辅助信息!H:I,2,FALSE)</f>
        <v>13889142392</v>
      </c>
      <c r="L5187" s="127">
        <f>VLOOKUP(B5187,辅助信息!E:J,6,FALSE)</f>
        <v>0</v>
      </c>
      <c r="O5187" s="62" t="str">
        <f ca="1" t="shared" si="244"/>
        <v/>
      </c>
      <c r="P5187" s="62"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spans="2:18">
      <c r="B5188" s="160" t="s">
        <v>229</v>
      </c>
      <c r="C5188" s="95">
        <v>45964</v>
      </c>
      <c r="D5188" s="150" t="str">
        <f>VLOOKUP(B5188,辅助信息!E:K,7,FALSE)</f>
        <v>JWDDCD2025092400212</v>
      </c>
      <c r="E5188" s="150" t="str">
        <f>VLOOKUP(F5188,辅助信息!A:B,2,FALSE)</f>
        <v>螺纹钢</v>
      </c>
      <c r="F5188" s="150" t="s">
        <v>46</v>
      </c>
      <c r="G5188" s="151">
        <v>9</v>
      </c>
      <c r="H5188" s="152" t="e">
        <f>IF(SUMIFS('[1]2025年已发货'!$E:$E,'[1]2025年已发货'!$F:$F,C5188,'[1]2025年已发货'!$C:$C,F5188,'[1]2025年已发货'!$G:$G,I5188,'[1]2025年已发货'!$H:$H,J5188)=0,"未发货",SUMIFS('[1]2025年已发货'!$E:$E,'[1]2025年已发货'!$F:$F,C5188,'[1]2025年已发货'!$C:$C,F5188,'[1]2025年已发货'!$G:$G,I5188,'[1]2025年已发货'!$H:$H,J5188))</f>
        <v>#VALUE!</v>
      </c>
      <c r="I5188" s="145" t="str">
        <f>VLOOKUP(B5188,辅助信息!E:I,3,FALSE)</f>
        <v>(五冶钢构龙泉东洪片区85亩住宅、商业及配套工程项目三标段)成都市龙泉驿外东洪路地铁2号线惠王陵地铁C口</v>
      </c>
      <c r="J5188" s="150" t="str">
        <f>VLOOKUP(B5188,辅助信息!E:I,4,FALSE)</f>
        <v>王军宝</v>
      </c>
      <c r="K5188" s="150">
        <f>VLOOKUP(J5188,辅助信息!H:I,2,FALSE)</f>
        <v>13889142392</v>
      </c>
      <c r="L5188" s="127">
        <f>VLOOKUP(B5188,辅助信息!E:J,6,FALSE)</f>
        <v>0</v>
      </c>
      <c r="O5188" s="62" t="str">
        <f ca="1" t="shared" si="244"/>
        <v/>
      </c>
      <c r="P5188" s="62"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spans="2:18">
      <c r="B5189" s="160" t="s">
        <v>229</v>
      </c>
      <c r="C5189" s="95">
        <v>45964</v>
      </c>
      <c r="D5189" s="150" t="str">
        <f>VLOOKUP(B5189,辅助信息!E:K,7,FALSE)</f>
        <v>JWDDCD2025092400212</v>
      </c>
      <c r="E5189" s="150" t="str">
        <f>VLOOKUP(F5189,辅助信息!A:B,2,FALSE)</f>
        <v>盘螺</v>
      </c>
      <c r="F5189" s="150" t="s">
        <v>41</v>
      </c>
      <c r="G5189" s="151">
        <v>35</v>
      </c>
      <c r="H5189" s="152" t="e">
        <f>IF(SUMIFS('[1]2025年已发货'!$E:$E,'[1]2025年已发货'!$F:$F,C5189,'[1]2025年已发货'!$C:$C,F5189,'[1]2025年已发货'!$G:$G,I5189,'[1]2025年已发货'!$H:$H,J5189)=0,"未发货",SUMIFS('[1]2025年已发货'!$E:$E,'[1]2025年已发货'!$F:$F,C5189,'[1]2025年已发货'!$C:$C,F5189,'[1]2025年已发货'!$G:$G,I5189,'[1]2025年已发货'!$H:$H,J5189))</f>
        <v>#VALUE!</v>
      </c>
      <c r="I5189" s="145" t="str">
        <f>VLOOKUP(B5189,辅助信息!E:I,3,FALSE)</f>
        <v>(五冶钢构龙泉东洪片区85亩住宅、商业及配套工程项目三标段)成都市龙泉驿外东洪路地铁2号线惠王陵地铁C口</v>
      </c>
      <c r="J5189" s="150" t="str">
        <f>VLOOKUP(B5189,辅助信息!E:I,4,FALSE)</f>
        <v>王军宝</v>
      </c>
      <c r="K5189" s="150">
        <f>VLOOKUP(J5189,辅助信息!H:I,2,FALSE)</f>
        <v>13889142392</v>
      </c>
      <c r="L5189" s="127">
        <f>VLOOKUP(B5189,辅助信息!E:J,6,FALSE)</f>
        <v>0</v>
      </c>
      <c r="O5189" s="62" t="str">
        <f ca="1" t="shared" si="244"/>
        <v/>
      </c>
      <c r="P5189" s="62"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spans="2:18">
      <c r="B5190" s="160" t="s">
        <v>229</v>
      </c>
      <c r="C5190" s="95">
        <v>45964</v>
      </c>
      <c r="D5190" s="150" t="str">
        <f>VLOOKUP(B5190,辅助信息!E:K,7,FALSE)</f>
        <v>JWDDCD2025092400212</v>
      </c>
      <c r="E5190" s="150" t="str">
        <f>VLOOKUP(F5190,辅助信息!A:B,2,FALSE)</f>
        <v>盘螺</v>
      </c>
      <c r="F5190" s="150" t="s">
        <v>49</v>
      </c>
      <c r="G5190" s="151">
        <v>8</v>
      </c>
      <c r="H5190" s="152" t="e">
        <f>IF(SUMIFS('[1]2025年已发货'!$E:$E,'[1]2025年已发货'!$F:$F,C5190,'[1]2025年已发货'!$C:$C,F5190,'[1]2025年已发货'!$G:$G,I5190,'[1]2025年已发货'!$H:$H,J5190)=0,"未发货",SUMIFS('[1]2025年已发货'!$E:$E,'[1]2025年已发货'!$F:$F,C5190,'[1]2025年已发货'!$C:$C,F5190,'[1]2025年已发货'!$G:$G,I5190,'[1]2025年已发货'!$H:$H,J5190))</f>
        <v>#VALUE!</v>
      </c>
      <c r="I5190" s="145" t="str">
        <f>VLOOKUP(B5190,辅助信息!E:I,3,FALSE)</f>
        <v>(五冶钢构龙泉东洪片区85亩住宅、商业及配套工程项目三标段)成都市龙泉驿外东洪路地铁2号线惠王陵地铁C口</v>
      </c>
      <c r="J5190" s="150" t="str">
        <f>VLOOKUP(B5190,辅助信息!E:I,4,FALSE)</f>
        <v>王军宝</v>
      </c>
      <c r="K5190" s="150">
        <f>VLOOKUP(J5190,辅助信息!H:I,2,FALSE)</f>
        <v>13889142392</v>
      </c>
      <c r="L5190" s="127">
        <f>VLOOKUP(B5190,辅助信息!E:J,6,FALSE)</f>
        <v>0</v>
      </c>
      <c r="O5190" s="62" t="str">
        <f ca="1" t="shared" si="244"/>
        <v/>
      </c>
      <c r="P5190" s="62" t="str">
        <f ca="1" t="shared" si="245"/>
        <v/>
      </c>
      <c r="Q5190" s="29" t="str">
        <f>VLOOKUP(B5190,辅助信息!E:M,9,FALSE)</f>
        <v>ZTWM-CDGS-XS-2025-0156-五冶钢构-2025年九月第一批次钢筋采购合同(三圣乡项目)-中铁物贸成都公司</v>
      </c>
      <c r="R5190" s="29" t="str">
        <f>_xlfn._xlws.FILTER(辅助信息!D:D,辅助信息!E:E=B5190)</f>
        <v>五冶钢构龙泉东洪片区(70亩、85亩)住宅、商业及配套工程项目</v>
      </c>
    </row>
    <row r="5191" spans="2:18">
      <c r="B5191" s="160" t="s">
        <v>229</v>
      </c>
      <c r="C5191" s="95">
        <v>45964</v>
      </c>
      <c r="D5191" s="150" t="str">
        <f>VLOOKUP(B5191,辅助信息!E:K,7,FALSE)</f>
        <v>JWDDCD2025092400212</v>
      </c>
      <c r="E5191" s="150" t="str">
        <f>VLOOKUP(F5191,辅助信息!A:B,2,FALSE)</f>
        <v>盘螺</v>
      </c>
      <c r="F5191" s="150" t="s">
        <v>40</v>
      </c>
      <c r="G5191" s="151">
        <f>84-35</f>
        <v>49</v>
      </c>
      <c r="H5191" s="152" t="e">
        <f>IF(SUMIFS('[1]2025年已发货'!$E:$E,'[1]2025年已发货'!$F:$F,C5191,'[1]2025年已发货'!$C:$C,F5191,'[1]2025年已发货'!$G:$G,I5191,'[1]2025年已发货'!$H:$H,J5191)=0,"未发货",SUMIFS('[1]2025年已发货'!$E:$E,'[1]2025年已发货'!$F:$F,C5191,'[1]2025年已发货'!$C:$C,F5191,'[1]2025年已发货'!$G:$G,I5191,'[1]2025年已发货'!$H:$H,J5191))</f>
        <v>#VALUE!</v>
      </c>
      <c r="I5191" s="145" t="str">
        <f>VLOOKUP(B5191,辅助信息!E:I,3,FALSE)</f>
        <v>(五冶钢构龙泉东洪片区85亩住宅、商业及配套工程项目三标段)成都市龙泉驿外东洪路地铁2号线惠王陵地铁C口</v>
      </c>
      <c r="J5191" s="150" t="str">
        <f>VLOOKUP(B5191,辅助信息!E:I,4,FALSE)</f>
        <v>王军宝</v>
      </c>
      <c r="K5191" s="150">
        <f>VLOOKUP(J5191,辅助信息!H:I,2,FALSE)</f>
        <v>13889142392</v>
      </c>
      <c r="L5191" s="127">
        <f>VLOOKUP(B5191,辅助信息!E:J,6,FALSE)</f>
        <v>0</v>
      </c>
      <c r="O5191" s="62" t="str">
        <f ca="1" t="shared" si="244"/>
        <v/>
      </c>
      <c r="P5191" s="62" t="str">
        <f ca="1" t="shared" si="245"/>
        <v/>
      </c>
      <c r="Q5191" s="29" t="str">
        <f>VLOOKUP(B5191,辅助信息!E:M,9,FALSE)</f>
        <v>ZTWM-CDGS-XS-2025-0156-五冶钢构-2025年九月第一批次钢筋采购合同(三圣乡项目)-中铁物贸成都公司</v>
      </c>
      <c r="R5191" s="29" t="str">
        <f>_xlfn._xlws.FILTER(辅助信息!D:D,辅助信息!E:E=B5191)</f>
        <v>五冶钢构龙泉东洪片区(70亩、85亩)住宅、商业及配套工程项目</v>
      </c>
    </row>
    <row r="5192" spans="2:18">
      <c r="B5192" s="160" t="s">
        <v>163</v>
      </c>
      <c r="C5192" s="95">
        <v>45964</v>
      </c>
      <c r="D5192" s="150" t="str">
        <f>VLOOKUP(B5192,辅助信息!E:K,7,FALSE)</f>
        <v>JWDDCD2025052800131</v>
      </c>
      <c r="E5192" s="150" t="str">
        <f>VLOOKUP(F5192,辅助信息!A:B,2,FALSE)</f>
        <v>盘螺</v>
      </c>
      <c r="F5192" s="150" t="s">
        <v>40</v>
      </c>
      <c r="G5192" s="151">
        <v>22</v>
      </c>
      <c r="H5192" s="152" t="e">
        <f>IF(SUMIFS('[1]2025年已发货'!$E:$E,'[1]2025年已发货'!$F:$F,C5192,'[1]2025年已发货'!$C:$C,F5192,'[1]2025年已发货'!$G:$G,I5192,'[1]2025年已发货'!$H:$H,J5192)=0,"未发货",SUMIFS('[1]2025年已发货'!$E:$E,'[1]2025年已发货'!$F:$F,C5192,'[1]2025年已发货'!$C:$C,F5192,'[1]2025年已发货'!$G:$G,I5192,'[1]2025年已发货'!$H:$H,J5192))</f>
        <v>#VALUE!</v>
      </c>
      <c r="I5192" s="145" t="str">
        <f>VLOOKUP(B5192,辅助信息!E:I,3,FALSE)</f>
        <v>（商投建工达州中医药科技园-4工区-9号楼）达州市通川区达州中医药职业学院犀牛大道北段</v>
      </c>
      <c r="J5192" s="150" t="str">
        <f>VLOOKUP(B5192,辅助信息!E:I,4,FALSE)</f>
        <v>张扬</v>
      </c>
      <c r="K5192" s="150">
        <f>VLOOKUP(J5192,辅助信息!H:I,2,FALSE)</f>
        <v>18381904567</v>
      </c>
      <c r="L5192" s="127" t="str">
        <f>VLOOKUP(B5192,辅助信息!E:J,6,FALSE)</f>
        <v>控制炉批号！多了现场不收！,优先安排达钢,提前联系到场规格及数量</v>
      </c>
      <c r="O5192" s="62" t="str">
        <f ca="1" t="shared" si="244"/>
        <v/>
      </c>
      <c r="P5192" s="62" t="str">
        <f ca="1" t="shared" si="245"/>
        <v/>
      </c>
      <c r="Q5192" s="29" t="str">
        <f>VLOOKUP(B5192,辅助信息!E:M,9,FALSE)</f>
        <v>ZTWM-CDGS-XS-2024-0134-商投建工达州中医药科技成果示范园项目</v>
      </c>
      <c r="R5192" s="29" t="str">
        <f>_xlfn._xlws.FILTER(辅助信息!D:D,辅助信息!E:E=B5192)</f>
        <v>商投建工达州中医药科技园</v>
      </c>
    </row>
    <row r="5193" spans="2:18">
      <c r="B5193" s="160" t="s">
        <v>163</v>
      </c>
      <c r="C5193" s="95">
        <v>45964</v>
      </c>
      <c r="D5193" s="150" t="str">
        <f>VLOOKUP(B5193,辅助信息!E:K,7,FALSE)</f>
        <v>JWDDCD2025052800131</v>
      </c>
      <c r="E5193" s="150" t="str">
        <f>VLOOKUP(F5193,辅助信息!A:B,2,FALSE)</f>
        <v>螺纹钢</v>
      </c>
      <c r="F5193" s="150" t="s">
        <v>82</v>
      </c>
      <c r="G5193" s="151">
        <v>3</v>
      </c>
      <c r="H5193" s="152" t="e">
        <f>IF(SUMIFS('[1]2025年已发货'!$E:$E,'[1]2025年已发货'!$F:$F,C5193,'[1]2025年已发货'!$C:$C,F5193,'[1]2025年已发货'!$G:$G,I5193,'[1]2025年已发货'!$H:$H,J5193)=0,"未发货",SUMIFS('[1]2025年已发货'!$E:$E,'[1]2025年已发货'!$F:$F,C5193,'[1]2025年已发货'!$C:$C,F5193,'[1]2025年已发货'!$G:$G,I5193,'[1]2025年已发货'!$H:$H,J5193))</f>
        <v>#VALUE!</v>
      </c>
      <c r="I5193" s="145" t="str">
        <f>VLOOKUP(B5193,辅助信息!E:I,3,FALSE)</f>
        <v>（商投建工达州中医药科技园-4工区-9号楼）达州市通川区达州中医药职业学院犀牛大道北段</v>
      </c>
      <c r="J5193" s="150" t="str">
        <f>VLOOKUP(B5193,辅助信息!E:I,4,FALSE)</f>
        <v>张扬</v>
      </c>
      <c r="K5193" s="150">
        <f>VLOOKUP(J5193,辅助信息!H:I,2,FALSE)</f>
        <v>18381904567</v>
      </c>
      <c r="L5193" s="127" t="str">
        <f>VLOOKUP(B5193,辅助信息!E:J,6,FALSE)</f>
        <v>控制炉批号！多了现场不收！,优先安排达钢,提前联系到场规格及数量</v>
      </c>
      <c r="O5193" s="62" t="str">
        <f ca="1" t="shared" si="244"/>
        <v/>
      </c>
      <c r="P5193" s="62" t="str">
        <f ca="1" t="shared" si="245"/>
        <v/>
      </c>
      <c r="Q5193" s="29" t="str">
        <f>VLOOKUP(B5193,辅助信息!E:M,9,FALSE)</f>
        <v>ZTWM-CDGS-XS-2024-0134-商投建工达州中医药科技成果示范园项目</v>
      </c>
      <c r="R5193" s="29" t="str">
        <f>_xlfn._xlws.FILTER(辅助信息!D:D,辅助信息!E:E=B5193)</f>
        <v>商投建工达州中医药科技园</v>
      </c>
    </row>
    <row r="5194" spans="2:18">
      <c r="B5194" s="160" t="s">
        <v>163</v>
      </c>
      <c r="C5194" s="95">
        <v>45964</v>
      </c>
      <c r="D5194" s="150" t="str">
        <f>VLOOKUP(B5194,辅助信息!E:K,7,FALSE)</f>
        <v>JWDDCD2025052800131</v>
      </c>
      <c r="E5194" s="150" t="str">
        <f>VLOOKUP(F5194,辅助信息!A:B,2,FALSE)</f>
        <v>螺纹钢</v>
      </c>
      <c r="F5194" s="150" t="s">
        <v>21</v>
      </c>
      <c r="G5194" s="151">
        <v>8</v>
      </c>
      <c r="H5194" s="152" t="e">
        <f>IF(SUMIFS('[1]2025年已发货'!$E:$E,'[1]2025年已发货'!$F:$F,C5194,'[1]2025年已发货'!$C:$C,F5194,'[1]2025年已发货'!$G:$G,I5194,'[1]2025年已发货'!$H:$H,J5194)=0,"未发货",SUMIFS('[1]2025年已发货'!$E:$E,'[1]2025年已发货'!$F:$F,C5194,'[1]2025年已发货'!$C:$C,F5194,'[1]2025年已发货'!$G:$G,I5194,'[1]2025年已发货'!$H:$H,J5194))</f>
        <v>#VALUE!</v>
      </c>
      <c r="I5194" s="145" t="str">
        <f>VLOOKUP(B5194,辅助信息!E:I,3,FALSE)</f>
        <v>（商投建工达州中医药科技园-4工区-9号楼）达州市通川区达州中医药职业学院犀牛大道北段</v>
      </c>
      <c r="J5194" s="150" t="str">
        <f>VLOOKUP(B5194,辅助信息!E:I,4,FALSE)</f>
        <v>张扬</v>
      </c>
      <c r="K5194" s="150">
        <f>VLOOKUP(J5194,辅助信息!H:I,2,FALSE)</f>
        <v>18381904567</v>
      </c>
      <c r="L5194" s="127" t="str">
        <f>VLOOKUP(B5194,辅助信息!E:J,6,FALSE)</f>
        <v>控制炉批号！多了现场不收！,优先安排达钢,提前联系到场规格及数量</v>
      </c>
      <c r="O5194" s="62" t="str">
        <f ca="1" t="shared" si="244"/>
        <v/>
      </c>
      <c r="P5194" s="62" t="str">
        <f ca="1" t="shared" si="245"/>
        <v/>
      </c>
      <c r="Q5194" s="29" t="str">
        <f>VLOOKUP(B5194,辅助信息!E:M,9,FALSE)</f>
        <v>ZTWM-CDGS-XS-2024-0134-商投建工达州中医药科技成果示范园项目</v>
      </c>
      <c r="R5194" s="29" t="str">
        <f>_xlfn._xlws.FILTER(辅助信息!D:D,辅助信息!E:E=B5194)</f>
        <v>商投建工达州中医药科技园</v>
      </c>
    </row>
    <row r="5195" spans="2:18">
      <c r="B5195" s="160" t="s">
        <v>163</v>
      </c>
      <c r="C5195" s="95">
        <v>45964</v>
      </c>
      <c r="D5195" s="150" t="str">
        <f>VLOOKUP(B5195,辅助信息!E:K,7,FALSE)</f>
        <v>JWDDCD2025052800131</v>
      </c>
      <c r="E5195" s="150" t="str">
        <f>VLOOKUP(F5195,辅助信息!A:B,2,FALSE)</f>
        <v>螺纹钢</v>
      </c>
      <c r="F5195" s="150" t="s">
        <v>22</v>
      </c>
      <c r="G5195" s="151">
        <v>2</v>
      </c>
      <c r="H5195" s="152" t="e">
        <f>IF(SUMIFS('[1]2025年已发货'!$E:$E,'[1]2025年已发货'!$F:$F,C5195,'[1]2025年已发货'!$C:$C,F5195,'[1]2025年已发货'!$G:$G,I5195,'[1]2025年已发货'!$H:$H,J5195)=0,"未发货",SUMIFS('[1]2025年已发货'!$E:$E,'[1]2025年已发货'!$F:$F,C5195,'[1]2025年已发货'!$C:$C,F5195,'[1]2025年已发货'!$G:$G,I5195,'[1]2025年已发货'!$H:$H,J5195))</f>
        <v>#VALUE!</v>
      </c>
      <c r="I5195" s="145" t="str">
        <f>VLOOKUP(B5195,辅助信息!E:I,3,FALSE)</f>
        <v>（商投建工达州中医药科技园-4工区-9号楼）达州市通川区达州中医药职业学院犀牛大道北段</v>
      </c>
      <c r="J5195" s="150" t="str">
        <f>VLOOKUP(B5195,辅助信息!E:I,4,FALSE)</f>
        <v>张扬</v>
      </c>
      <c r="K5195" s="150">
        <f>VLOOKUP(J5195,辅助信息!H:I,2,FALSE)</f>
        <v>18381904567</v>
      </c>
      <c r="L5195" s="127" t="str">
        <f>VLOOKUP(B5195,辅助信息!E:J,6,FALSE)</f>
        <v>控制炉批号！多了现场不收！,优先安排达钢,提前联系到场规格及数量</v>
      </c>
      <c r="O5195" s="62" t="str">
        <f ca="1" t="shared" si="244"/>
        <v/>
      </c>
      <c r="P5195" s="62" t="str">
        <f ca="1" t="shared" si="245"/>
        <v/>
      </c>
      <c r="Q5195" s="29" t="str">
        <f>VLOOKUP(B5195,辅助信息!E:M,9,FALSE)</f>
        <v>ZTWM-CDGS-XS-2024-0134-商投建工达州中医药科技成果示范园项目</v>
      </c>
      <c r="R5195" s="29" t="str">
        <f>_xlfn._xlws.FILTER(辅助信息!D:D,辅助信息!E:E=B5195)</f>
        <v>商投建工达州中医药科技园</v>
      </c>
    </row>
    <row r="5196" spans="2:18">
      <c r="B5196" s="160" t="s">
        <v>112</v>
      </c>
      <c r="C5196" s="95">
        <v>45964</v>
      </c>
      <c r="D5196" s="150" t="str">
        <f>VLOOKUP(B5196,辅助信息!E:K,7,FALSE)</f>
        <v>JWDDCD2025052800131</v>
      </c>
      <c r="E5196" s="150" t="str">
        <f>VLOOKUP(F5196,辅助信息!A:B,2,FALSE)</f>
        <v>盘螺</v>
      </c>
      <c r="F5196" s="150" t="s">
        <v>40</v>
      </c>
      <c r="G5196" s="151">
        <v>14</v>
      </c>
      <c r="H5196" s="152" t="e">
        <f>IF(SUMIFS('[1]2025年已发货'!$E:$E,'[1]2025年已发货'!$F:$F,C5196,'[1]2025年已发货'!$C:$C,F5196,'[1]2025年已发货'!$G:$G,I5196,'[1]2025年已发货'!$H:$H,J5196)=0,"未发货",SUMIFS('[1]2025年已发货'!$E:$E,'[1]2025年已发货'!$F:$F,C5196,'[1]2025年已发货'!$C:$C,F5196,'[1]2025年已发货'!$G:$G,I5196,'[1]2025年已发货'!$H:$H,J5196))</f>
        <v>#VALUE!</v>
      </c>
      <c r="I5196" s="145" t="str">
        <f>VLOOKUP(B5196,辅助信息!E:I,3,FALSE)</f>
        <v>（商投建工达州中医药科技园-4工区-10号楼）达州市通川区达州中医药职业学院犀牛大道北段</v>
      </c>
      <c r="J5196" s="150" t="str">
        <f>VLOOKUP(B5196,辅助信息!E:I,4,FALSE)</f>
        <v>张扬</v>
      </c>
      <c r="K5196" s="150">
        <f>VLOOKUP(J5196,辅助信息!H:I,2,FALSE)</f>
        <v>18381904567</v>
      </c>
      <c r="L5196" s="127" t="str">
        <f>VLOOKUP(B5196,辅助信息!E:J,6,FALSE)</f>
        <v>控制炉批号！多了现场不收！,优先安排达钢,提前联系到场规格及数量</v>
      </c>
      <c r="O5196" s="62" t="str">
        <f ca="1" t="shared" si="244"/>
        <v/>
      </c>
      <c r="P5196" s="62" t="str">
        <f ca="1" t="shared" si="245"/>
        <v/>
      </c>
      <c r="Q5196" s="29" t="str">
        <f>VLOOKUP(B5196,辅助信息!E:M,9,FALSE)</f>
        <v>ZTWM-CDGS-XS-2024-0134-商投建工达州中医药科技成果示范园项目</v>
      </c>
      <c r="R5196" s="29" t="str">
        <f>_xlfn._xlws.FILTER(辅助信息!D:D,辅助信息!E:E=B5196)</f>
        <v>商投建工达州中医药科技园</v>
      </c>
    </row>
    <row r="5197" spans="2:18">
      <c r="B5197" s="160" t="s">
        <v>112</v>
      </c>
      <c r="C5197" s="95">
        <v>45964</v>
      </c>
      <c r="D5197" s="150" t="str">
        <f>VLOOKUP(B5197,辅助信息!E:K,7,FALSE)</f>
        <v>JWDDCD2025052800131</v>
      </c>
      <c r="E5197" s="150" t="str">
        <f>VLOOKUP(F5197,辅助信息!A:B,2,FALSE)</f>
        <v>螺纹钢</v>
      </c>
      <c r="F5197" s="150" t="s">
        <v>27</v>
      </c>
      <c r="G5197" s="151">
        <v>21</v>
      </c>
      <c r="H5197" s="152" t="e">
        <f>IF(SUMIFS('[1]2025年已发货'!$E:$E,'[1]2025年已发货'!$F:$F,C5197,'[1]2025年已发货'!$C:$C,F5197,'[1]2025年已发货'!$G:$G,I5197,'[1]2025年已发货'!$H:$H,J5197)=0,"未发货",SUMIFS('[1]2025年已发货'!$E:$E,'[1]2025年已发货'!$F:$F,C5197,'[1]2025年已发货'!$C:$C,F5197,'[1]2025年已发货'!$G:$G,I5197,'[1]2025年已发货'!$H:$H,J5197))</f>
        <v>#VALUE!</v>
      </c>
      <c r="I5197" s="145" t="str">
        <f>VLOOKUP(B5197,辅助信息!E:I,3,FALSE)</f>
        <v>（商投建工达州中医药科技园-4工区-10号楼）达州市通川区达州中医药职业学院犀牛大道北段</v>
      </c>
      <c r="J5197" s="150" t="str">
        <f>VLOOKUP(B5197,辅助信息!E:I,4,FALSE)</f>
        <v>张扬</v>
      </c>
      <c r="K5197" s="150">
        <f>VLOOKUP(J5197,辅助信息!H:I,2,FALSE)</f>
        <v>18381904567</v>
      </c>
      <c r="L5197" s="127" t="str">
        <f>VLOOKUP(B5197,辅助信息!E:J,6,FALSE)</f>
        <v>控制炉批号！多了现场不收！,优先安排达钢,提前联系到场规格及数量</v>
      </c>
      <c r="O5197" s="62" t="str">
        <f ca="1" t="shared" si="244"/>
        <v/>
      </c>
      <c r="P5197" s="62" t="str">
        <f ca="1" t="shared" si="245"/>
        <v/>
      </c>
      <c r="Q5197" s="29" t="str">
        <f>VLOOKUP(B5197,辅助信息!E:M,9,FALSE)</f>
        <v>ZTWM-CDGS-XS-2024-0134-商投建工达州中医药科技成果示范园项目</v>
      </c>
      <c r="R5197" s="29" t="str">
        <f>_xlfn._xlws.FILTER(辅助信息!D:D,辅助信息!E:E=B5197)</f>
        <v>商投建工达州中医药科技园</v>
      </c>
    </row>
    <row r="5198" spans="2:18">
      <c r="B5198" s="58" t="s">
        <v>47</v>
      </c>
      <c r="C5198" s="95">
        <v>45964</v>
      </c>
      <c r="D5198" s="26" t="str">
        <f>VLOOKUP(B5198,辅助信息!E:K,7,FALSE)</f>
        <v>JWDDCD2025052800131</v>
      </c>
      <c r="E5198" s="26" t="str">
        <f>VLOOKUP(F5198,辅助信息!A:B,2,FALSE)</f>
        <v>盘螺</v>
      </c>
      <c r="F5198" s="26" t="s">
        <v>49</v>
      </c>
      <c r="G5198" s="59">
        <v>6</v>
      </c>
      <c r="H5198" s="152" t="e">
        <f>IF(SUMIFS('[1]2025年已发货'!$E:$E,'[1]2025年已发货'!$F:$F,C5198,'[1]2025年已发货'!$C:$C,F5198,'[1]2025年已发货'!$G:$G,I5198,'[1]2025年已发货'!$H:$H,J5198)=0,"未发货",SUMIFS('[1]2025年已发货'!$E:$E,'[1]2025年已发货'!$F:$F,C5198,'[1]2025年已发货'!$C:$C,F5198,'[1]2025年已发货'!$G:$G,I5198,'[1]2025年已发货'!$H:$H,J5198))</f>
        <v>#VALUE!</v>
      </c>
      <c r="I5198" s="29" t="str">
        <f>VLOOKUP(B5198,辅助信息!E:I,3,FALSE)</f>
        <v>（商投建工达州中医药科技园-1工区）达州市通川区达州中医药职业学院犀牛大道北段</v>
      </c>
      <c r="J5198" s="26" t="str">
        <f>VLOOKUP(B5198,辅助信息!E:I,4,FALSE)</f>
        <v>程黄刚</v>
      </c>
      <c r="K5198" s="26">
        <f>VLOOKUP(J5198,辅助信息!H:I,2,FALSE)</f>
        <v>15108211617</v>
      </c>
      <c r="L5198" s="61" t="str">
        <f>VLOOKUP(B5198,辅助信息!E:J,6,FALSE)</f>
        <v>控制炉批号！多了现场不收！,优先安排达钢,提前联系到场规格及数量</v>
      </c>
      <c r="O5198" s="62" t="str">
        <f ca="1" t="shared" si="244"/>
        <v/>
      </c>
      <c r="P5198" s="62" t="str">
        <f ca="1" t="shared" si="245"/>
        <v/>
      </c>
      <c r="Q5198" s="29" t="str">
        <f>VLOOKUP(B5198,辅助信息!E:M,9,FALSE)</f>
        <v>ZTWM-CDGS-XS-2024-0134-商投建工达州中医药科技成果示范园项目</v>
      </c>
      <c r="R5198" s="29" t="str">
        <f>_xlfn._xlws.FILTER(辅助信息!D:D,辅助信息!E:E=B5198)</f>
        <v>商投建工达州中医药科技园</v>
      </c>
    </row>
    <row r="5199" spans="2:18">
      <c r="B5199" s="58" t="s">
        <v>47</v>
      </c>
      <c r="C5199" s="95">
        <v>45964</v>
      </c>
      <c r="D5199" s="26" t="str">
        <f>VLOOKUP(B5199,辅助信息!E:K,7,FALSE)</f>
        <v>JWDDCD2025052800131</v>
      </c>
      <c r="E5199" s="26" t="str">
        <f>VLOOKUP(F5199,辅助信息!A:B,2,FALSE)</f>
        <v>盘螺</v>
      </c>
      <c r="F5199" s="26" t="s">
        <v>40</v>
      </c>
      <c r="G5199" s="59">
        <v>21</v>
      </c>
      <c r="H5199" s="152" t="e">
        <f>IF(SUMIFS('[1]2025年已发货'!$E:$E,'[1]2025年已发货'!$F:$F,C5199,'[1]2025年已发货'!$C:$C,F5199,'[1]2025年已发货'!$G:$G,I5199,'[1]2025年已发货'!$H:$H,J5199)=0,"未发货",SUMIFS('[1]2025年已发货'!$E:$E,'[1]2025年已发货'!$F:$F,C5199,'[1]2025年已发货'!$C:$C,F5199,'[1]2025年已发货'!$G:$G,I5199,'[1]2025年已发货'!$H:$H,J5199))</f>
        <v>#VALUE!</v>
      </c>
      <c r="I5199" s="29" t="str">
        <f>VLOOKUP(B5199,辅助信息!E:I,3,FALSE)</f>
        <v>（商投建工达州中医药科技园-1工区）达州市通川区达州中医药职业学院犀牛大道北段</v>
      </c>
      <c r="J5199" s="26" t="str">
        <f>VLOOKUP(B5199,辅助信息!E:I,4,FALSE)</f>
        <v>程黄刚</v>
      </c>
      <c r="K5199" s="26">
        <f>VLOOKUP(J5199,辅助信息!H:I,2,FALSE)</f>
        <v>15108211617</v>
      </c>
      <c r="L5199" s="61" t="str">
        <f>VLOOKUP(B5199,辅助信息!E:J,6,FALSE)</f>
        <v>控制炉批号！多了现场不收！,优先安排达钢,提前联系到场规格及数量</v>
      </c>
      <c r="O5199" s="62" t="str">
        <f ca="1" t="shared" si="244"/>
        <v/>
      </c>
      <c r="P5199" s="62" t="str">
        <f ca="1" t="shared" si="245"/>
        <v/>
      </c>
      <c r="Q5199" s="29" t="str">
        <f>VLOOKUP(B5199,辅助信息!E:M,9,FALSE)</f>
        <v>ZTWM-CDGS-XS-2024-0134-商投建工达州中医药科技成果示范园项目</v>
      </c>
      <c r="R5199" s="29" t="str">
        <f>_xlfn._xlws.FILTER(辅助信息!D:D,辅助信息!E:E=B5199)</f>
        <v>商投建工达州中医药科技园</v>
      </c>
    </row>
    <row r="5200" spans="2:18">
      <c r="B5200" s="58" t="s">
        <v>47</v>
      </c>
      <c r="C5200" s="95">
        <v>45964</v>
      </c>
      <c r="D5200" s="26" t="str">
        <f>VLOOKUP(B5200,辅助信息!E:K,7,FALSE)</f>
        <v>JWDDCD2025052800131</v>
      </c>
      <c r="E5200" s="26" t="str">
        <f>VLOOKUP(F5200,辅助信息!A:B,2,FALSE)</f>
        <v>盘螺</v>
      </c>
      <c r="F5200" s="26" t="s">
        <v>41</v>
      </c>
      <c r="G5200" s="59">
        <v>9</v>
      </c>
      <c r="H5200" s="152" t="e">
        <f>IF(SUMIFS('[1]2025年已发货'!$E:$E,'[1]2025年已发货'!$F:$F,C5200,'[1]2025年已发货'!$C:$C,F5200,'[1]2025年已发货'!$G:$G,I5200,'[1]2025年已发货'!$H:$H,J5200)=0,"未发货",SUMIFS('[1]2025年已发货'!$E:$E,'[1]2025年已发货'!$F:$F,C5200,'[1]2025年已发货'!$C:$C,F5200,'[1]2025年已发货'!$G:$G,I5200,'[1]2025年已发货'!$H:$H,J5200))</f>
        <v>#VALUE!</v>
      </c>
      <c r="I5200" s="29" t="str">
        <f>VLOOKUP(B5200,辅助信息!E:I,3,FALSE)</f>
        <v>（商投建工达州中医药科技园-1工区）达州市通川区达州中医药职业学院犀牛大道北段</v>
      </c>
      <c r="J5200" s="26" t="str">
        <f>VLOOKUP(B5200,辅助信息!E:I,4,FALSE)</f>
        <v>程黄刚</v>
      </c>
      <c r="K5200" s="26">
        <f>VLOOKUP(J5200,辅助信息!H:I,2,FALSE)</f>
        <v>15108211617</v>
      </c>
      <c r="L5200" s="61" t="str">
        <f>VLOOKUP(B5200,辅助信息!E:J,6,FALSE)</f>
        <v>控制炉批号！多了现场不收！,优先安排达钢,提前联系到场规格及数量</v>
      </c>
      <c r="O5200" s="62" t="str">
        <f ca="1" t="shared" si="244"/>
        <v/>
      </c>
      <c r="P5200" s="62" t="str">
        <f ca="1" t="shared" si="245"/>
        <v/>
      </c>
      <c r="Q5200" s="29" t="str">
        <f>VLOOKUP(B5200,辅助信息!E:M,9,FALSE)</f>
        <v>ZTWM-CDGS-XS-2024-0134-商投建工达州中医药科技成果示范园项目</v>
      </c>
      <c r="R5200" s="29" t="str">
        <f>_xlfn._xlws.FILTER(辅助信息!D:D,辅助信息!E:E=B5200)</f>
        <v>商投建工达州中医药科技园</v>
      </c>
    </row>
    <row r="5201" spans="2:18">
      <c r="B5201" s="58" t="s">
        <v>47</v>
      </c>
      <c r="C5201" s="95">
        <v>45964</v>
      </c>
      <c r="D5201" s="26" t="str">
        <f>VLOOKUP(B5201,辅助信息!E:K,7,FALSE)</f>
        <v>JWDDCD2025052800131</v>
      </c>
      <c r="E5201" s="26" t="str">
        <f>VLOOKUP(F5201,辅助信息!A:B,2,FALSE)</f>
        <v>螺纹钢</v>
      </c>
      <c r="F5201" s="26" t="s">
        <v>32</v>
      </c>
      <c r="G5201" s="59">
        <v>6</v>
      </c>
      <c r="H5201" s="152" t="e">
        <f>IF(SUMIFS('[1]2025年已发货'!$E:$E,'[1]2025年已发货'!$F:$F,C5201,'[1]2025年已发货'!$C:$C,F5201,'[1]2025年已发货'!$G:$G,I5201,'[1]2025年已发货'!$H:$H,J5201)=0,"未发货",SUMIFS('[1]2025年已发货'!$E:$E,'[1]2025年已发货'!$F:$F,C5201,'[1]2025年已发货'!$C:$C,F5201,'[1]2025年已发货'!$G:$G,I5201,'[1]2025年已发货'!$H:$H,J5201))</f>
        <v>#VALUE!</v>
      </c>
      <c r="I5201" s="29" t="str">
        <f>VLOOKUP(B5201,辅助信息!E:I,3,FALSE)</f>
        <v>（商投建工达州中医药科技园-1工区）达州市通川区达州中医药职业学院犀牛大道北段</v>
      </c>
      <c r="J5201" s="26" t="str">
        <f>VLOOKUP(B5201,辅助信息!E:I,4,FALSE)</f>
        <v>程黄刚</v>
      </c>
      <c r="K5201" s="26">
        <f>VLOOKUP(J5201,辅助信息!H:I,2,FALSE)</f>
        <v>15108211617</v>
      </c>
      <c r="L5201" s="61" t="str">
        <f>VLOOKUP(B5201,辅助信息!E:J,6,FALSE)</f>
        <v>控制炉批号！多了现场不收！,优先安排达钢,提前联系到场规格及数量</v>
      </c>
      <c r="O5201" s="62" t="str">
        <f ca="1" t="shared" si="244"/>
        <v/>
      </c>
      <c r="P5201" s="62" t="str">
        <f ca="1" t="shared" si="245"/>
        <v/>
      </c>
      <c r="Q5201" s="29" t="str">
        <f>VLOOKUP(B5201,辅助信息!E:M,9,FALSE)</f>
        <v>ZTWM-CDGS-XS-2024-0134-商投建工达州中医药科技成果示范园项目</v>
      </c>
      <c r="R5201" s="29" t="str">
        <f>_xlfn._xlws.FILTER(辅助信息!D:D,辅助信息!E:E=B5201)</f>
        <v>商投建工达州中医药科技园</v>
      </c>
    </row>
    <row r="5202" spans="2:18">
      <c r="B5202" s="58" t="s">
        <v>47</v>
      </c>
      <c r="C5202" s="95">
        <v>45964</v>
      </c>
      <c r="D5202" s="26" t="str">
        <f>VLOOKUP(B5202,辅助信息!E:K,7,FALSE)</f>
        <v>JWDDCD2025052800131</v>
      </c>
      <c r="E5202" s="26" t="str">
        <f>VLOOKUP(F5202,辅助信息!A:B,2,FALSE)</f>
        <v>螺纹钢</v>
      </c>
      <c r="F5202" s="26" t="s">
        <v>45</v>
      </c>
      <c r="G5202" s="59">
        <v>6</v>
      </c>
      <c r="H5202" s="152" t="e">
        <f>IF(SUMIFS('[1]2025年已发货'!$E:$E,'[1]2025年已发货'!$F:$F,C5202,'[1]2025年已发货'!$C:$C,F5202,'[1]2025年已发货'!$G:$G,I5202,'[1]2025年已发货'!$H:$H,J5202)=0,"未发货",SUMIFS('[1]2025年已发货'!$E:$E,'[1]2025年已发货'!$F:$F,C5202,'[1]2025年已发货'!$C:$C,F5202,'[1]2025年已发货'!$G:$G,I5202,'[1]2025年已发货'!$H:$H,J5202))</f>
        <v>#VALUE!</v>
      </c>
      <c r="I5202" s="29" t="str">
        <f>VLOOKUP(B5202,辅助信息!E:I,3,FALSE)</f>
        <v>（商投建工达州中医药科技园-1工区）达州市通川区达州中医药职业学院犀牛大道北段</v>
      </c>
      <c r="J5202" s="26" t="str">
        <f>VLOOKUP(B5202,辅助信息!E:I,4,FALSE)</f>
        <v>程黄刚</v>
      </c>
      <c r="K5202" s="26">
        <f>VLOOKUP(J5202,辅助信息!H:I,2,FALSE)</f>
        <v>15108211617</v>
      </c>
      <c r="L5202" s="61" t="str">
        <f>VLOOKUP(B5202,辅助信息!E:J,6,FALSE)</f>
        <v>控制炉批号！多了现场不收！,优先安排达钢,提前联系到场规格及数量</v>
      </c>
      <c r="O5202" s="62" t="str">
        <f ca="1" t="shared" si="244"/>
        <v/>
      </c>
      <c r="P5202" s="62" t="str">
        <f ca="1" t="shared" si="245"/>
        <v/>
      </c>
      <c r="Q5202" s="29" t="str">
        <f>VLOOKUP(B5202,辅助信息!E:M,9,FALSE)</f>
        <v>ZTWM-CDGS-XS-2024-0134-商投建工达州中医药科技成果示范园项目</v>
      </c>
      <c r="R5202" s="29" t="str">
        <f>_xlfn._xlws.FILTER(辅助信息!D:D,辅助信息!E:E=B5202)</f>
        <v>商投建工达州中医药科技园</v>
      </c>
    </row>
    <row r="5203" spans="2:18">
      <c r="B5203" s="58" t="s">
        <v>47</v>
      </c>
      <c r="C5203" s="95">
        <v>45964</v>
      </c>
      <c r="D5203" s="26" t="str">
        <f>VLOOKUP(B5203,辅助信息!E:K,7,FALSE)</f>
        <v>JWDDCD2025052800131</v>
      </c>
      <c r="E5203" s="26" t="str">
        <f>VLOOKUP(F5203,辅助信息!A:B,2,FALSE)</f>
        <v>螺纹钢</v>
      </c>
      <c r="F5203" s="26" t="s">
        <v>21</v>
      </c>
      <c r="G5203" s="59">
        <v>12</v>
      </c>
      <c r="H5203" s="152" t="e">
        <f>IF(SUMIFS('[1]2025年已发货'!$E:$E,'[1]2025年已发货'!$F:$F,C5203,'[1]2025年已发货'!$C:$C,F5203,'[1]2025年已发货'!$G:$G,I5203,'[1]2025年已发货'!$H:$H,J5203)=0,"未发货",SUMIFS('[1]2025年已发货'!$E:$E,'[1]2025年已发货'!$F:$F,C5203,'[1]2025年已发货'!$C:$C,F5203,'[1]2025年已发货'!$G:$G,I5203,'[1]2025年已发货'!$H:$H,J5203))</f>
        <v>#VALUE!</v>
      </c>
      <c r="I5203" s="29" t="str">
        <f>VLOOKUP(B5203,辅助信息!E:I,3,FALSE)</f>
        <v>（商投建工达州中医药科技园-1工区）达州市通川区达州中医药职业学院犀牛大道北段</v>
      </c>
      <c r="J5203" s="26" t="str">
        <f>VLOOKUP(B5203,辅助信息!E:I,4,FALSE)</f>
        <v>程黄刚</v>
      </c>
      <c r="K5203" s="26">
        <f>VLOOKUP(J5203,辅助信息!H:I,2,FALSE)</f>
        <v>15108211617</v>
      </c>
      <c r="L5203" s="61" t="str">
        <f>VLOOKUP(B5203,辅助信息!E:J,6,FALSE)</f>
        <v>控制炉批号！多了现场不收！,优先安排达钢,提前联系到场规格及数量</v>
      </c>
      <c r="O5203" s="62" t="str">
        <f ca="1" t="shared" si="244"/>
        <v/>
      </c>
      <c r="P5203" s="62" t="str">
        <f ca="1" t="shared" si="245"/>
        <v/>
      </c>
      <c r="Q5203" s="29" t="str">
        <f>VLOOKUP(B5203,辅助信息!E:M,9,FALSE)</f>
        <v>ZTWM-CDGS-XS-2024-0134-商投建工达州中医药科技成果示范园项目</v>
      </c>
      <c r="R5203" s="29" t="str">
        <f>_xlfn._xlws.FILTER(辅助信息!D:D,辅助信息!E:E=B5203)</f>
        <v>商投建工达州中医药科技园</v>
      </c>
    </row>
    <row r="5204" spans="2:18">
      <c r="B5204" s="58" t="s">
        <v>47</v>
      </c>
      <c r="C5204" s="95">
        <v>45964</v>
      </c>
      <c r="D5204" s="26" t="str">
        <f>VLOOKUP(B5204,辅助信息!E:K,7,FALSE)</f>
        <v>JWDDCD2025052800131</v>
      </c>
      <c r="E5204" s="26" t="str">
        <f>VLOOKUP(F5204,辅助信息!A:B,2,FALSE)</f>
        <v>螺纹钢</v>
      </c>
      <c r="F5204" s="26" t="s">
        <v>58</v>
      </c>
      <c r="G5204" s="59">
        <v>12</v>
      </c>
      <c r="H5204" s="152" t="e">
        <f>IF(SUMIFS('[1]2025年已发货'!$E:$E,'[1]2025年已发货'!$F:$F,C5204,'[1]2025年已发货'!$C:$C,F5204,'[1]2025年已发货'!$G:$G,I5204,'[1]2025年已发货'!$H:$H,J5204)=0,"未发货",SUMIFS('[1]2025年已发货'!$E:$E,'[1]2025年已发货'!$F:$F,C5204,'[1]2025年已发货'!$C:$C,F5204,'[1]2025年已发货'!$G:$G,I5204,'[1]2025年已发货'!$H:$H,J5204))</f>
        <v>#VALUE!</v>
      </c>
      <c r="I5204" s="29" t="str">
        <f>VLOOKUP(B5204,辅助信息!E:I,3,FALSE)</f>
        <v>（商投建工达州中医药科技园-1工区）达州市通川区达州中医药职业学院犀牛大道北段</v>
      </c>
      <c r="J5204" s="26" t="str">
        <f>VLOOKUP(B5204,辅助信息!E:I,4,FALSE)</f>
        <v>程黄刚</v>
      </c>
      <c r="K5204" s="26">
        <f>VLOOKUP(J5204,辅助信息!H:I,2,FALSE)</f>
        <v>15108211617</v>
      </c>
      <c r="L5204" s="61" t="str">
        <f>VLOOKUP(B5204,辅助信息!E:J,6,FALSE)</f>
        <v>控制炉批号！多了现场不收！,优先安排达钢,提前联系到场规格及数量</v>
      </c>
      <c r="O5204" s="62" t="str">
        <f ca="1" t="shared" si="244"/>
        <v/>
      </c>
      <c r="P5204" s="62" t="str">
        <f ca="1" t="shared" si="245"/>
        <v/>
      </c>
      <c r="Q5204" s="29" t="str">
        <f>VLOOKUP(B5204,辅助信息!E:M,9,FALSE)</f>
        <v>ZTWM-CDGS-XS-2024-0134-商投建工达州中医药科技成果示范园项目</v>
      </c>
      <c r="R5204" s="29" t="str">
        <f>_xlfn._xlws.FILTER(辅助信息!D:D,辅助信息!E:E=B5204)</f>
        <v>商投建工达州中医药科技园</v>
      </c>
    </row>
    <row r="5205" spans="2:18">
      <c r="B5205" s="58" t="s">
        <v>47</v>
      </c>
      <c r="C5205" s="95">
        <v>45964</v>
      </c>
      <c r="D5205" s="26" t="str">
        <f>VLOOKUP(B5205,辅助信息!E:K,7,FALSE)</f>
        <v>JWDDCD2025052800131</v>
      </c>
      <c r="E5205" s="26" t="str">
        <f>VLOOKUP(F5205,辅助信息!A:B,2,FALSE)</f>
        <v>螺纹钢</v>
      </c>
      <c r="F5205" s="26" t="s">
        <v>46</v>
      </c>
      <c r="G5205" s="59">
        <v>18</v>
      </c>
      <c r="H5205" s="152" t="e">
        <f>IF(SUMIFS('[1]2025年已发货'!$E:$E,'[1]2025年已发货'!$F:$F,C5205,'[1]2025年已发货'!$C:$C,F5205,'[1]2025年已发货'!$G:$G,I5205,'[1]2025年已发货'!$H:$H,J5205)=0,"未发货",SUMIFS('[1]2025年已发货'!$E:$E,'[1]2025年已发货'!$F:$F,C5205,'[1]2025年已发货'!$C:$C,F5205,'[1]2025年已发货'!$G:$G,I5205,'[1]2025年已发货'!$H:$H,J5205))</f>
        <v>#VALUE!</v>
      </c>
      <c r="I5205" s="29" t="str">
        <f>VLOOKUP(B5205,辅助信息!E:I,3,FALSE)</f>
        <v>（商投建工达州中医药科技园-1工区）达州市通川区达州中医药职业学院犀牛大道北段</v>
      </c>
      <c r="J5205" s="26" t="str">
        <f>VLOOKUP(B5205,辅助信息!E:I,4,FALSE)</f>
        <v>程黄刚</v>
      </c>
      <c r="K5205" s="26">
        <f>VLOOKUP(J5205,辅助信息!H:I,2,FALSE)</f>
        <v>15108211617</v>
      </c>
      <c r="L5205" s="61" t="str">
        <f>VLOOKUP(B5205,辅助信息!E:J,6,FALSE)</f>
        <v>控制炉批号！多了现场不收！,优先安排达钢,提前联系到场规格及数量</v>
      </c>
      <c r="O5205" s="62" t="str">
        <f ca="1" t="shared" si="244"/>
        <v/>
      </c>
      <c r="P5205" s="62" t="str">
        <f ca="1" t="shared" si="245"/>
        <v/>
      </c>
      <c r="Q5205" s="29" t="str">
        <f>VLOOKUP(B5205,辅助信息!E:M,9,FALSE)</f>
        <v>ZTWM-CDGS-XS-2024-0134-商投建工达州中医药科技成果示范园项目</v>
      </c>
      <c r="R5205" s="29" t="str">
        <f>_xlfn._xlws.FILTER(辅助信息!D:D,辅助信息!E:E=B5205)</f>
        <v>商投建工达州中医药科技园</v>
      </c>
    </row>
    <row r="5206" spans="2:18">
      <c r="B5206" s="58" t="s">
        <v>47</v>
      </c>
      <c r="C5206" s="95">
        <v>45964</v>
      </c>
      <c r="D5206" s="26" t="str">
        <f>VLOOKUP(B5206,辅助信息!E:K,7,FALSE)</f>
        <v>JWDDCD2025052800131</v>
      </c>
      <c r="E5206" s="26" t="str">
        <f>VLOOKUP(F5206,辅助信息!A:B,2,FALSE)</f>
        <v>螺纹钢</v>
      </c>
      <c r="F5206" s="26" t="s">
        <v>22</v>
      </c>
      <c r="G5206" s="59">
        <v>15</v>
      </c>
      <c r="H5206" s="152" t="e">
        <f>IF(SUMIFS('[1]2025年已发货'!$E:$E,'[1]2025年已发货'!$F:$F,C5206,'[1]2025年已发货'!$C:$C,F5206,'[1]2025年已发货'!$G:$G,I5206,'[1]2025年已发货'!$H:$H,J5206)=0,"未发货",SUMIFS('[1]2025年已发货'!$E:$E,'[1]2025年已发货'!$F:$F,C5206,'[1]2025年已发货'!$C:$C,F5206,'[1]2025年已发货'!$G:$G,I5206,'[1]2025年已发货'!$H:$H,J5206))</f>
        <v>#VALUE!</v>
      </c>
      <c r="I5206" s="29" t="str">
        <f>VLOOKUP(B5206,辅助信息!E:I,3,FALSE)</f>
        <v>（商投建工达州中医药科技园-1工区）达州市通川区达州中医药职业学院犀牛大道北段</v>
      </c>
      <c r="J5206" s="26" t="str">
        <f>VLOOKUP(B5206,辅助信息!E:I,4,FALSE)</f>
        <v>程黄刚</v>
      </c>
      <c r="K5206" s="26">
        <f>VLOOKUP(J5206,辅助信息!H:I,2,FALSE)</f>
        <v>15108211617</v>
      </c>
      <c r="L5206" s="61" t="str">
        <f>VLOOKUP(B5206,辅助信息!E:J,6,FALSE)</f>
        <v>控制炉批号！多了现场不收！,优先安排达钢,提前联系到场规格及数量</v>
      </c>
      <c r="O5206" s="62" t="str">
        <f ca="1">IF(OR(M5206="",N5206&lt;&gt;""),"",MAX(M5206-TODAY(),0))</f>
        <v/>
      </c>
      <c r="P5206" s="62" t="str">
        <f ca="1">IF(M5206="","",IF(N5206&lt;&gt;"",MAX(N5206-M5206,0),IF(TODAY()&gt;M5206,TODAY()-M5206,0)))</f>
        <v/>
      </c>
      <c r="Q5206" s="29" t="str">
        <f>VLOOKUP(B5206,辅助信息!E:M,9,FALSE)</f>
        <v>ZTWM-CDGS-XS-2024-0134-商投建工达州中医药科技成果示范园项目</v>
      </c>
      <c r="R5206" s="29" t="str">
        <f>_xlfn._xlws.FILTER(辅助信息!D:D,辅助信息!E:E=B5206)</f>
        <v>商投建工达州中医药科技园</v>
      </c>
    </row>
    <row r="5207" spans="2:18">
      <c r="B5207" s="58" t="s">
        <v>194</v>
      </c>
      <c r="C5207" s="95">
        <v>45964</v>
      </c>
      <c r="D5207" s="26" t="str">
        <f>VLOOKUP(B5207,辅助信息!E:K,7,FALSE)</f>
        <v>JWDD2025071500089</v>
      </c>
      <c r="E5207" s="26" t="str">
        <f>VLOOKUP(F5207,辅助信息!A:B,2,FALSE)</f>
        <v>盘螺</v>
      </c>
      <c r="F5207" s="26" t="s">
        <v>49</v>
      </c>
      <c r="G5207" s="59">
        <v>6</v>
      </c>
      <c r="H5207" s="152" t="e">
        <f>IF(SUMIFS('[1]2025年已发货'!$E:$E,'[1]2025年已发货'!$F:$F,C5207,'[1]2025年已发货'!$C:$C,F5207,'[1]2025年已发货'!$G:$G,I5207,'[1]2025年已发货'!$H:$H,J5207)=0,"未发货",SUMIFS('[1]2025年已发货'!$E:$E,'[1]2025年已发货'!$F:$F,C5207,'[1]2025年已发货'!$C:$C,F5207,'[1]2025年已发货'!$G:$G,I5207,'[1]2025年已发货'!$H:$H,J5207))</f>
        <v>#VALUE!</v>
      </c>
      <c r="I5207" s="29" t="str">
        <f>VLOOKUP(B5207,辅助信息!E:I,3,FALSE)</f>
        <v>(宜宾兴港三江新区长江工业园保障性租赁住房建设项目-土建)四川省宜宾市翠屏区永善路南段宜宾市三江新区长江工业园区</v>
      </c>
      <c r="J5207" s="26" t="str">
        <f>VLOOKUP(B5207,辅助信息!E:I,4,FALSE)</f>
        <v>赵元虎</v>
      </c>
      <c r="K5207" s="26">
        <f>VLOOKUP(J5207,辅助信息!H:I,2,FALSE)</f>
        <v>13684167136</v>
      </c>
      <c r="L5207" s="61" t="str">
        <f>VLOOKUP(B5207,辅助信息!E:J,6,FALSE)</f>
        <v>现场要求调度统一联系指定收货人，不单独发司机位置。锈货不收，装货前联系收货人核实到场规格,没提前告知进场规格现场不给予接收</v>
      </c>
      <c r="O5207" s="62" t="str">
        <f ca="1">IF(OR(M5207="",N5207&lt;&gt;""),"",MAX(M5207-TODAY(),0))</f>
        <v/>
      </c>
      <c r="P5207" s="62" t="str">
        <f ca="1">IF(M5207="","",IF(N5207&lt;&gt;"",MAX(N5207-M5207,0),IF(TODAY()&gt;M5207,TODAY()-M5207,0)))</f>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spans="2:18">
      <c r="B5208" s="58" t="s">
        <v>194</v>
      </c>
      <c r="C5208" s="95">
        <v>45964</v>
      </c>
      <c r="D5208" s="26" t="str">
        <f>VLOOKUP(B5208,辅助信息!E:K,7,FALSE)</f>
        <v>JWDD2025071500089</v>
      </c>
      <c r="E5208" s="26" t="str">
        <f>VLOOKUP(F5208,辅助信息!A:B,2,FALSE)</f>
        <v>盘螺</v>
      </c>
      <c r="F5208" s="26" t="s">
        <v>41</v>
      </c>
      <c r="G5208" s="59">
        <v>29</v>
      </c>
      <c r="H5208" s="152" t="e">
        <f>IF(SUMIFS('[1]2025年已发货'!$E:$E,'[1]2025年已发货'!$F:$F,C5208,'[1]2025年已发货'!$C:$C,F5208,'[1]2025年已发货'!$G:$G,I5208,'[1]2025年已发货'!$H:$H,J5208)=0,"未发货",SUMIFS('[1]2025年已发货'!$E:$E,'[1]2025年已发货'!$F:$F,C5208,'[1]2025年已发货'!$C:$C,F5208,'[1]2025年已发货'!$G:$G,I5208,'[1]2025年已发货'!$H:$H,J5208))</f>
        <v>#VALUE!</v>
      </c>
      <c r="I5208" s="29" t="str">
        <f>VLOOKUP(B5208,辅助信息!E:I,3,FALSE)</f>
        <v>(宜宾兴港三江新区长江工业园保障性租赁住房建设项目-土建)四川省宜宾市翠屏区永善路南段宜宾市三江新区长江工业园区</v>
      </c>
      <c r="J5208" s="26" t="str">
        <f>VLOOKUP(B5208,辅助信息!E:I,4,FALSE)</f>
        <v>赵元虎</v>
      </c>
      <c r="K5208" s="26">
        <f>VLOOKUP(J5208,辅助信息!H:I,2,FALSE)</f>
        <v>13684167136</v>
      </c>
      <c r="L5208" s="61" t="str">
        <f>VLOOKUP(B5208,辅助信息!E:J,6,FALSE)</f>
        <v>现场要求调度统一联系指定收货人，不单独发司机位置。锈货不收，装货前联系收货人核实到场规格,没提前告知进场规格现场不给予接收</v>
      </c>
      <c r="O5208" s="62" t="str">
        <f ca="1">IF(OR(M5208="",N5208&lt;&gt;""),"",MAX(M5208-TODAY(),0))</f>
        <v/>
      </c>
      <c r="P5208" s="62" t="str">
        <f ca="1">IF(M5208="","",IF(N5208&lt;&gt;"",MAX(N5208-M5208,0),IF(TODAY()&gt;M5208,TODAY()-M5208,0)))</f>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spans="2:18">
      <c r="B5209" s="58" t="s">
        <v>194</v>
      </c>
      <c r="C5209" s="95">
        <v>45964</v>
      </c>
      <c r="D5209" s="26" t="str">
        <f>VLOOKUP(B5209,辅助信息!E:K,7,FALSE)</f>
        <v>JWDD2025071500089</v>
      </c>
      <c r="E5209" s="26" t="str">
        <f>VLOOKUP(F5209,辅助信息!A:B,2,FALSE)</f>
        <v>螺纹钢</v>
      </c>
      <c r="F5209" s="26" t="s">
        <v>27</v>
      </c>
      <c r="G5209" s="59">
        <v>10</v>
      </c>
      <c r="H5209" s="152" t="e">
        <f>IF(SUMIFS('[1]2025年已发货'!$E:$E,'[1]2025年已发货'!$F:$F,C5209,'[1]2025年已发货'!$C:$C,F5209,'[1]2025年已发货'!$G:$G,I5209,'[1]2025年已发货'!$H:$H,J5209)=0,"未发货",SUMIFS('[1]2025年已发货'!$E:$E,'[1]2025年已发货'!$F:$F,C5209,'[1]2025年已发货'!$C:$C,F5209,'[1]2025年已发货'!$G:$G,I5209,'[1]2025年已发货'!$H:$H,J5209))</f>
        <v>#VALUE!</v>
      </c>
      <c r="I5209" s="29" t="str">
        <f>VLOOKUP(B5209,辅助信息!E:I,3,FALSE)</f>
        <v>(宜宾兴港三江新区长江工业园保障性租赁住房建设项目-土建)四川省宜宾市翠屏区永善路南段宜宾市三江新区长江工业园区</v>
      </c>
      <c r="J5209" s="26" t="str">
        <f>VLOOKUP(B5209,辅助信息!E:I,4,FALSE)</f>
        <v>赵元虎</v>
      </c>
      <c r="K5209" s="26">
        <f>VLOOKUP(J5209,辅助信息!H:I,2,FALSE)</f>
        <v>13684167136</v>
      </c>
      <c r="L5209" s="61" t="str">
        <f>VLOOKUP(B5209,辅助信息!E:J,6,FALSE)</f>
        <v>现场要求调度统一联系指定收货人，不单独发司机位置。锈货不收，装货前联系收货人核实到场规格,没提前告知进场规格现场不给予接收</v>
      </c>
      <c r="O5209" s="62" t="str">
        <f ca="1">IF(OR(M5209="",N5209&lt;&gt;""),"",MAX(M5209-TODAY(),0))</f>
        <v/>
      </c>
      <c r="P5209" s="62" t="str">
        <f ca="1">IF(M5209="","",IF(N5209&lt;&gt;"",MAX(N5209-M5209,0),IF(TODAY()&gt;M5209,TODAY()-M5209,0)))</f>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spans="2:18">
      <c r="B5210" s="58" t="s">
        <v>194</v>
      </c>
      <c r="C5210" s="95">
        <v>45964</v>
      </c>
      <c r="D5210" s="26" t="str">
        <f>VLOOKUP(B5210,辅助信息!E:K,7,FALSE)</f>
        <v>JWDD2025071500089</v>
      </c>
      <c r="E5210" s="26" t="str">
        <f>VLOOKUP(F5210,辅助信息!A:B,2,FALSE)</f>
        <v>螺纹钢</v>
      </c>
      <c r="F5210" s="26" t="s">
        <v>19</v>
      </c>
      <c r="G5210" s="59">
        <v>60</v>
      </c>
      <c r="H5210" s="152" t="e">
        <f>IF(SUMIFS('[1]2025年已发货'!$E:$E,'[1]2025年已发货'!$F:$F,C5210,'[1]2025年已发货'!$C:$C,F5210,'[1]2025年已发货'!$G:$G,I5210,'[1]2025年已发货'!$H:$H,J5210)=0,"未发货",SUMIFS('[1]2025年已发货'!$E:$E,'[1]2025年已发货'!$F:$F,C5210,'[1]2025年已发货'!$C:$C,F5210,'[1]2025年已发货'!$G:$G,I5210,'[1]2025年已发货'!$H:$H,J5210))</f>
        <v>#VALUE!</v>
      </c>
      <c r="I5210" s="29" t="str">
        <f>VLOOKUP(B5210,辅助信息!E:I,3,FALSE)</f>
        <v>(宜宾兴港三江新区长江工业园保障性租赁住房建设项目-土建)四川省宜宾市翠屏区永善路南段宜宾市三江新区长江工业园区</v>
      </c>
      <c r="J5210" s="26" t="str">
        <f>VLOOKUP(B5210,辅助信息!E:I,4,FALSE)</f>
        <v>赵元虎</v>
      </c>
      <c r="K5210" s="26">
        <f>VLOOKUP(J5210,辅助信息!H:I,2,FALSE)</f>
        <v>13684167136</v>
      </c>
      <c r="L5210" s="61" t="str">
        <f>VLOOKUP(B5210,辅助信息!E:J,6,FALSE)</f>
        <v>现场要求调度统一联系指定收货人，不单独发司机位置。锈货不收，装货前联系收货人核实到场规格,没提前告知进场规格现场不给予接收</v>
      </c>
      <c r="O5210" s="62" t="str">
        <f ca="1">IF(OR(M5210="",N5210&lt;&gt;""),"",MAX(M5210-TODAY(),0))</f>
        <v/>
      </c>
      <c r="P5210" s="62" t="str">
        <f ca="1">IF(M5210="","",IF(N5210&lt;&gt;"",MAX(N5210-M5210,0),IF(TODAY()&gt;M5210,TODAY()-M5210,0)))</f>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spans="2:18">
      <c r="B5211" s="58" t="s">
        <v>194</v>
      </c>
      <c r="C5211" s="95">
        <v>45964</v>
      </c>
      <c r="D5211" s="26" t="str">
        <f>VLOOKUP(B5211,辅助信息!E:K,7,FALSE)</f>
        <v>JWDD2025071500089</v>
      </c>
      <c r="E5211" s="26" t="str">
        <f>VLOOKUP(F5211,辅助信息!A:B,2,FALSE)</f>
        <v>螺纹钢</v>
      </c>
      <c r="F5211" s="26" t="s">
        <v>33</v>
      </c>
      <c r="G5211" s="59">
        <v>10</v>
      </c>
      <c r="H5211" s="152" t="e">
        <f>IF(SUMIFS('[1]2025年已发货'!$E:$E,'[1]2025年已发货'!$F:$F,C5211,'[1]2025年已发货'!$C:$C,F5211,'[1]2025年已发货'!$G:$G,I5211,'[1]2025年已发货'!$H:$H,J5211)=0,"未发货",SUMIFS('[1]2025年已发货'!$E:$E,'[1]2025年已发货'!$F:$F,C5211,'[1]2025年已发货'!$C:$C,F5211,'[1]2025年已发货'!$G:$G,I5211,'[1]2025年已发货'!$H:$H,J5211))</f>
        <v>#VALUE!</v>
      </c>
      <c r="I5211" s="29" t="str">
        <f>VLOOKUP(B5211,辅助信息!E:I,3,FALSE)</f>
        <v>(宜宾兴港三江新区长江工业园保障性租赁住房建设项目-土建)四川省宜宾市翠屏区永善路南段宜宾市三江新区长江工业园区</v>
      </c>
      <c r="J5211" s="26" t="str">
        <f>VLOOKUP(B5211,辅助信息!E:I,4,FALSE)</f>
        <v>赵元虎</v>
      </c>
      <c r="K5211" s="26">
        <f>VLOOKUP(J5211,辅助信息!H:I,2,FALSE)</f>
        <v>13684167136</v>
      </c>
      <c r="L5211" s="61" t="str">
        <f>VLOOKUP(B5211,辅助信息!E:J,6,FALSE)</f>
        <v>现场要求调度统一联系指定收货人，不单独发司机位置。锈货不收，装货前联系收货人核实到场规格,没提前告知进场规格现场不给予接收</v>
      </c>
      <c r="O5211" s="62" t="str">
        <f ca="1">IF(OR(M5211="",N5211&lt;&gt;""),"",MAX(M5211-TODAY(),0))</f>
        <v/>
      </c>
      <c r="P5211" s="62" t="str">
        <f ca="1">IF(M5211="","",IF(N5211&lt;&gt;"",MAX(N5211-M5211,0),IF(TODAY()&gt;M5211,TODAY()-M5211,0)))</f>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spans="2:18">
      <c r="B5212" s="58" t="s">
        <v>194</v>
      </c>
      <c r="C5212" s="95">
        <v>45964</v>
      </c>
      <c r="D5212" s="26" t="str">
        <f>VLOOKUP(B5212,辅助信息!E:K,7,FALSE)</f>
        <v>JWDD2025071500089</v>
      </c>
      <c r="E5212" s="26" t="str">
        <f>VLOOKUP(F5212,辅助信息!A:B,2,FALSE)</f>
        <v>螺纹钢</v>
      </c>
      <c r="F5212" s="26" t="s">
        <v>28</v>
      </c>
      <c r="G5212" s="59">
        <v>15</v>
      </c>
      <c r="H5212" s="152" t="e">
        <f>IF(SUMIFS('[1]2025年已发货'!$E:$E,'[1]2025年已发货'!$F:$F,C5212,'[1]2025年已发货'!$C:$C,F5212,'[1]2025年已发货'!$G:$G,I5212,'[1]2025年已发货'!$H:$H,J5212)=0,"未发货",SUMIFS('[1]2025年已发货'!$E:$E,'[1]2025年已发货'!$F:$F,C5212,'[1]2025年已发货'!$C:$C,F5212,'[1]2025年已发货'!$G:$G,I5212,'[1]2025年已发货'!$H:$H,J5212))</f>
        <v>#VALUE!</v>
      </c>
      <c r="I5212" s="29" t="str">
        <f>VLOOKUP(B5212,辅助信息!E:I,3,FALSE)</f>
        <v>(宜宾兴港三江新区长江工业园保障性租赁住房建设项目-土建)四川省宜宾市翠屏区永善路南段宜宾市三江新区长江工业园区</v>
      </c>
      <c r="J5212" s="26" t="str">
        <f>VLOOKUP(B5212,辅助信息!E:I,4,FALSE)</f>
        <v>赵元虎</v>
      </c>
      <c r="K5212" s="26">
        <f>VLOOKUP(J5212,辅助信息!H:I,2,FALSE)</f>
        <v>13684167136</v>
      </c>
      <c r="L5212" s="61" t="str">
        <f>VLOOKUP(B5212,辅助信息!E:J,6,FALSE)</f>
        <v>现场要求调度统一联系指定收货人，不单独发司机位置。锈货不收，装货前联系收货人核实到场规格,没提前告知进场规格现场不给予接收</v>
      </c>
      <c r="O5212" s="62" t="str">
        <f ca="1">IF(OR(M5212="",N5212&lt;&gt;""),"",MAX(M5212-TODAY(),0))</f>
        <v/>
      </c>
      <c r="P5212" s="62" t="str">
        <f ca="1">IF(M5212="","",IF(N5212&lt;&gt;"",MAX(N5212-M5212,0),IF(TODAY()&gt;M5212,TODAY()-M5212,0)))</f>
        <v/>
      </c>
      <c r="Q5212" s="29" t="str">
        <f>VLOOKUP(B5212,辅助信息!E:M,9,FALSE)</f>
        <v>ZTWM-CDYXGS-XS-2025-0014-宜宾兴港建材-三江新区长江工业园片区保障性租赁住房建设项目</v>
      </c>
      <c r="R5212" s="29" t="str">
        <f>_xlfn._xlws.FILTER(辅助信息!D:D,辅助信息!E:E=B5212)</f>
        <v>宜宾兴港三江新区长江工业园建设项目</v>
      </c>
    </row>
    <row r="5213" spans="2:18">
      <c r="B5213" s="58" t="s">
        <v>194</v>
      </c>
      <c r="C5213" s="95">
        <v>45964</v>
      </c>
      <c r="D5213" s="26" t="str">
        <f>VLOOKUP(B5213,辅助信息!E:K,7,FALSE)</f>
        <v>JWDD2025071500089</v>
      </c>
      <c r="E5213" s="26" t="str">
        <f>VLOOKUP(F5213,辅助信息!A:B,2,FALSE)</f>
        <v>螺纹钢</v>
      </c>
      <c r="F5213" s="26" t="s">
        <v>18</v>
      </c>
      <c r="G5213" s="59">
        <v>10</v>
      </c>
      <c r="H5213" s="152" t="e">
        <f>IF(SUMIFS('[1]2025年已发货'!$E:$E,'[1]2025年已发货'!$F:$F,C5213,'[1]2025年已发货'!$C:$C,F5213,'[1]2025年已发货'!$G:$G,I5213,'[1]2025年已发货'!$H:$H,J5213)=0,"未发货",SUMIFS('[1]2025年已发货'!$E:$E,'[1]2025年已发货'!$F:$F,C5213,'[1]2025年已发货'!$C:$C,F5213,'[1]2025年已发货'!$G:$G,I5213,'[1]2025年已发货'!$H:$H,J5213))</f>
        <v>#VALUE!</v>
      </c>
      <c r="I5213" s="29" t="str">
        <f>VLOOKUP(B5213,辅助信息!E:I,3,FALSE)</f>
        <v>(宜宾兴港三江新区长江工业园保障性租赁住房建设项目-土建)四川省宜宾市翠屏区永善路南段宜宾市三江新区长江工业园区</v>
      </c>
      <c r="J5213" s="26" t="str">
        <f>VLOOKUP(B5213,辅助信息!E:I,4,FALSE)</f>
        <v>赵元虎</v>
      </c>
      <c r="K5213" s="26">
        <f>VLOOKUP(J5213,辅助信息!H:I,2,FALSE)</f>
        <v>13684167136</v>
      </c>
      <c r="L5213" s="61" t="str">
        <f>VLOOKUP(B5213,辅助信息!E:J,6,FALSE)</f>
        <v>现场要求调度统一联系指定收货人，不单独发司机位置。锈货不收，装货前联系收货人核实到场规格,没提前告知进场规格现场不给予接收</v>
      </c>
      <c r="O5213" s="62" t="str">
        <f ca="1">IF(OR(M5213="",N5213&lt;&gt;""),"",MAX(M5213-TODAY(),0))</f>
        <v/>
      </c>
      <c r="P5213" s="62" t="str">
        <f ca="1">IF(M5213="","",IF(N5213&lt;&gt;"",MAX(N5213-M5213,0),IF(TODAY()&gt;M5213,TODAY()-M5213,0)))</f>
        <v/>
      </c>
      <c r="Q5213" s="29" t="str">
        <f>VLOOKUP(B5213,辅助信息!E:M,9,FALSE)</f>
        <v>ZTWM-CDYXGS-XS-2025-0014-宜宾兴港建材-三江新区长江工业园片区保障性租赁住房建设项目</v>
      </c>
      <c r="R5213" s="29" t="str">
        <f>_xlfn._xlws.FILTER(辅助信息!D:D,辅助信息!E:E=B5213)</f>
        <v>宜宾兴港三江新区长江工业园建设项目</v>
      </c>
    </row>
    <row r="5214" spans="2:18">
      <c r="B5214" s="58" t="s">
        <v>81</v>
      </c>
      <c r="C5214" s="95">
        <v>45964</v>
      </c>
      <c r="D5214" s="26" t="str">
        <f>VLOOKUP(B5214,辅助信息!E:K,7,FALSE)</f>
        <v>JWDDCD2025060900080</v>
      </c>
      <c r="E5214" s="26" t="str">
        <f>VLOOKUP(F5214,辅助信息!A:B,2,FALSE)</f>
        <v>盘螺</v>
      </c>
      <c r="F5214" s="26" t="s">
        <v>40</v>
      </c>
      <c r="G5214" s="59">
        <v>35</v>
      </c>
      <c r="H5214" s="152" t="e">
        <f>IF(SUMIFS('[1]2025年已发货'!$E:$E,'[1]2025年已发货'!$F:$F,C5214,'[1]2025年已发货'!$C:$C,F5214,'[1]2025年已发货'!$G:$G,I5214,'[1]2025年已发货'!$H:$H,J5214)=0,"未发货",SUMIFS('[1]2025年已发货'!$E:$E,'[1]2025年已发货'!$F:$F,C5214,'[1]2025年已发货'!$C:$C,F5214,'[1]2025年已发货'!$G:$G,I5214,'[1]2025年已发货'!$H:$H,J5214))</f>
        <v>#VALUE!</v>
      </c>
      <c r="I5214" s="29" t="str">
        <f>VLOOKUP(B5214,辅助信息!E:I,3,FALSE)</f>
        <v>（华西简阳西城嘉苑）四川省成都市简阳市简城街道高屋村</v>
      </c>
      <c r="J5214" s="26" t="str">
        <f>VLOOKUP(B5214,辅助信息!E:I,4,FALSE)</f>
        <v>张瀚镭</v>
      </c>
      <c r="K5214" s="26">
        <f>VLOOKUP(J5214,辅助信息!H:I,2,FALSE)</f>
        <v>15884666220</v>
      </c>
      <c r="L5214" s="61" t="str">
        <f>VLOOKUP(B5214,辅助信息!E:J,6,FALSE)</f>
        <v>现场禁止使用氢能源挂车！优先威钢发货,我方卸车,新老国标钢厂不加价可直发，因陕钢多次出现磅差，项目拒绝使用</v>
      </c>
      <c r="O5214" s="62" t="str">
        <f ca="1">IF(OR(M5214="",N5214&lt;&gt;""),"",MAX(M5214-TODAY(),0))</f>
        <v/>
      </c>
      <c r="P5214" s="62" t="str">
        <f ca="1">IF(M5214="","",IF(N5214&lt;&gt;"",MAX(N5214-M5214,0),IF(TODAY()&gt;M5214,TODAY()-M5214,0)))</f>
        <v/>
      </c>
      <c r="Q5214" s="29" t="str">
        <f>VLOOKUP(B5214,辅助信息!E:M,9,FALSE)</f>
        <v>ZTWM-CDGS-XS-2024-0030-华西集采-简州大道</v>
      </c>
      <c r="R5214" s="29" t="str">
        <f>_xlfn._xlws.FILTER(辅助信息!D:D,辅助信息!E:E=B5214)</f>
        <v>华西简阳西城嘉苑</v>
      </c>
    </row>
    <row r="5215" spans="2:18">
      <c r="B5215" s="58" t="s">
        <v>203</v>
      </c>
      <c r="C5215" s="95">
        <v>45964</v>
      </c>
      <c r="D5215" s="26" t="str">
        <f>VLOOKUP(B5215,辅助信息!E:K,7,FALSE)</f>
        <v>JWDDCD2025102100479</v>
      </c>
      <c r="E5215" s="26" t="str">
        <f>VLOOKUP(F5215,辅助信息!A:B,2,FALSE)</f>
        <v>螺纹钢</v>
      </c>
      <c r="F5215" s="26" t="s">
        <v>82</v>
      </c>
      <c r="G5215" s="59">
        <v>5</v>
      </c>
      <c r="H5215" s="152" t="e">
        <f>IF(SUMIFS('[1]2025年已发货'!$E:$E,'[1]2025年已发货'!$F:$F,C5215,'[1]2025年已发货'!$C:$C,F5215,'[1]2025年已发货'!$G:$G,I5215,'[1]2025年已发货'!$H:$H,J5215)=0,"未发货",SUMIFS('[1]2025年已发货'!$E:$E,'[1]2025年已发货'!$F:$F,C5215,'[1]2025年已发货'!$C:$C,F5215,'[1]2025年已发货'!$G:$G,I5215,'[1]2025年已发货'!$H:$H,J5215))</f>
        <v>#VALUE!</v>
      </c>
      <c r="I5215" s="29" t="str">
        <f>VLOOKUP(B5215,辅助信息!E:I,3,FALSE)</f>
        <v>(五冶建设空港兴城怡心街道83亩项目)成都市双流区怡心街道高峰社区一组剑和路一段空港兴城怡心街道83亩项目中国五冶项目部</v>
      </c>
      <c r="J5215" s="26" t="str">
        <f>VLOOKUP(B5215,辅助信息!E:I,4,FALSE)</f>
        <v>王刚</v>
      </c>
      <c r="K5215" s="26">
        <f>VLOOKUP(J5215,辅助信息!H:I,2,FALSE)</f>
        <v>15881190525</v>
      </c>
      <c r="L5215" s="61"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2" t="str">
        <f ca="1">IF(OR(M5215="",N5215&lt;&gt;""),"",MAX(M5215-TODAY(),0))</f>
        <v/>
      </c>
      <c r="P5215" s="62" t="str">
        <f ca="1">IF(M5215="","",IF(N5215&lt;&gt;"",MAX(N5215-M5215,0),IF(TODAY()&gt;M5215,TODAY()-M5215,0)))</f>
        <v/>
      </c>
      <c r="Q5215" s="29" t="str">
        <f>VLOOKUP(B5215,辅助信息!E:M,9,FALSE)</f>
        <v>ZTWM-CDGS-XS-2025-0073-五冶天府-成都怡心湖片区及龙泉驿医院等项目</v>
      </c>
      <c r="R5215" s="29" t="str">
        <f>_xlfn._xlws.FILTER(辅助信息!D:D,辅助信息!E:E=B5215)</f>
        <v>五冶建设空港兴城怡心街道83亩项目</v>
      </c>
    </row>
    <row r="5216" spans="2:18">
      <c r="B5216" s="58" t="s">
        <v>203</v>
      </c>
      <c r="C5216" s="95">
        <v>45964</v>
      </c>
      <c r="D5216" s="26" t="str">
        <f>VLOOKUP(B5216,辅助信息!E:K,7,FALSE)</f>
        <v>JWDDCD2025102100479</v>
      </c>
      <c r="E5216" s="26" t="str">
        <f>VLOOKUP(F5216,辅助信息!A:B,2,FALSE)</f>
        <v>螺纹钢</v>
      </c>
      <c r="F5216" s="26" t="s">
        <v>45</v>
      </c>
      <c r="G5216" s="59">
        <v>5</v>
      </c>
      <c r="H5216" s="152" t="e">
        <f>IF(SUMIFS('[1]2025年已发货'!$E:$E,'[1]2025年已发货'!$F:$F,C5216,'[1]2025年已发货'!$C:$C,F5216,'[1]2025年已发货'!$G:$G,I5216,'[1]2025年已发货'!$H:$H,J5216)=0,"未发货",SUMIFS('[1]2025年已发货'!$E:$E,'[1]2025年已发货'!$F:$F,C5216,'[1]2025年已发货'!$C:$C,F5216,'[1]2025年已发货'!$G:$G,I5216,'[1]2025年已发货'!$H:$H,J5216))</f>
        <v>#VALUE!</v>
      </c>
      <c r="I5216" s="29" t="str">
        <f>VLOOKUP(B5216,辅助信息!E:I,3,FALSE)</f>
        <v>(五冶建设空港兴城怡心街道83亩项目)成都市双流区怡心街道高峰社区一组剑和路一段空港兴城怡心街道83亩项目中国五冶项目部</v>
      </c>
      <c r="J5216" s="26" t="str">
        <f>VLOOKUP(B5216,辅助信息!E:I,4,FALSE)</f>
        <v>王刚</v>
      </c>
      <c r="K5216" s="26">
        <f>VLOOKUP(J5216,辅助信息!H:I,2,FALSE)</f>
        <v>15881190525</v>
      </c>
      <c r="L5216" s="61"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2" t="str">
        <f ca="1">IF(OR(M5216="",N5216&lt;&gt;""),"",MAX(M5216-TODAY(),0))</f>
        <v/>
      </c>
      <c r="P5216" s="62" t="str">
        <f ca="1">IF(M5216="","",IF(N5216&lt;&gt;"",MAX(N5216-M5216,0),IF(TODAY()&gt;M5216,TODAY()-M5216,0)))</f>
        <v/>
      </c>
      <c r="Q5216" s="29" t="str">
        <f>VLOOKUP(B5216,辅助信息!E:M,9,FALSE)</f>
        <v>ZTWM-CDGS-XS-2025-0073-五冶天府-成都怡心湖片区及龙泉驿医院等项目</v>
      </c>
      <c r="R5216" s="29" t="str">
        <f>_xlfn._xlws.FILTER(辅助信息!D:D,辅助信息!E:E=B5216)</f>
        <v>五冶建设空港兴城怡心街道83亩项目</v>
      </c>
    </row>
    <row r="5217" spans="2:18">
      <c r="B5217" s="58" t="s">
        <v>203</v>
      </c>
      <c r="C5217" s="95">
        <v>45964</v>
      </c>
      <c r="D5217" s="26" t="str">
        <f>VLOOKUP(B5217,辅助信息!E:K,7,FALSE)</f>
        <v>JWDDCD2025102100479</v>
      </c>
      <c r="E5217" s="26" t="str">
        <f>VLOOKUP(F5217,辅助信息!A:B,2,FALSE)</f>
        <v>螺纹钢</v>
      </c>
      <c r="F5217" s="26" t="s">
        <v>21</v>
      </c>
      <c r="G5217" s="59">
        <v>5</v>
      </c>
      <c r="H5217" s="152" t="e">
        <f>IF(SUMIFS('[1]2025年已发货'!$E:$E,'[1]2025年已发货'!$F:$F,C5217,'[1]2025年已发货'!$C:$C,F5217,'[1]2025年已发货'!$G:$G,I5217,'[1]2025年已发货'!$H:$H,J5217)=0,"未发货",SUMIFS('[1]2025年已发货'!$E:$E,'[1]2025年已发货'!$F:$F,C5217,'[1]2025年已发货'!$C:$C,F5217,'[1]2025年已发货'!$G:$G,I5217,'[1]2025年已发货'!$H:$H,J5217))</f>
        <v>#VALUE!</v>
      </c>
      <c r="I5217" s="29" t="str">
        <f>VLOOKUP(B5217,辅助信息!E:I,3,FALSE)</f>
        <v>(五冶建设空港兴城怡心街道83亩项目)成都市双流区怡心街道高峰社区一组剑和路一段空港兴城怡心街道83亩项目中国五冶项目部</v>
      </c>
      <c r="J5217" s="26" t="str">
        <f>VLOOKUP(B5217,辅助信息!E:I,4,FALSE)</f>
        <v>王刚</v>
      </c>
      <c r="K5217" s="26">
        <f>VLOOKUP(J5217,辅助信息!H:I,2,FALSE)</f>
        <v>15881190525</v>
      </c>
      <c r="L5217" s="61"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2" t="str">
        <f ca="1">IF(OR(M5217="",N5217&lt;&gt;""),"",MAX(M5217-TODAY(),0))</f>
        <v/>
      </c>
      <c r="P5217" s="62" t="str">
        <f ca="1">IF(M5217="","",IF(N5217&lt;&gt;"",MAX(N5217-M5217,0),IF(TODAY()&gt;M5217,TODAY()-M5217,0)))</f>
        <v/>
      </c>
      <c r="Q5217" s="29" t="str">
        <f>VLOOKUP(B5217,辅助信息!E:M,9,FALSE)</f>
        <v>ZTWM-CDGS-XS-2025-0073-五冶天府-成都怡心湖片区及龙泉驿医院等项目</v>
      </c>
      <c r="R5217" s="29" t="str">
        <f>_xlfn._xlws.FILTER(辅助信息!D:D,辅助信息!E:E=B5217)</f>
        <v>五冶建设空港兴城怡心街道83亩项目</v>
      </c>
    </row>
    <row r="5218" spans="2:18">
      <c r="B5218" s="58" t="s">
        <v>203</v>
      </c>
      <c r="C5218" s="95">
        <v>45964</v>
      </c>
      <c r="D5218" s="26" t="str">
        <f>VLOOKUP(B5218,辅助信息!E:K,7,FALSE)</f>
        <v>JWDDCD2025102100479</v>
      </c>
      <c r="E5218" s="26" t="str">
        <f>VLOOKUP(F5218,辅助信息!A:B,2,FALSE)</f>
        <v>螺纹钢</v>
      </c>
      <c r="F5218" s="26" t="s">
        <v>58</v>
      </c>
      <c r="G5218" s="59">
        <v>10</v>
      </c>
      <c r="H5218" s="152" t="e">
        <f>IF(SUMIFS('[1]2025年已发货'!$E:$E,'[1]2025年已发货'!$F:$F,C5218,'[1]2025年已发货'!$C:$C,F5218,'[1]2025年已发货'!$G:$G,I5218,'[1]2025年已发货'!$H:$H,J5218)=0,"未发货",SUMIFS('[1]2025年已发货'!$E:$E,'[1]2025年已发货'!$F:$F,C5218,'[1]2025年已发货'!$C:$C,F5218,'[1]2025年已发货'!$G:$G,I5218,'[1]2025年已发货'!$H:$H,J5218))</f>
        <v>#VALUE!</v>
      </c>
      <c r="I5218" s="29" t="str">
        <f>VLOOKUP(B5218,辅助信息!E:I,3,FALSE)</f>
        <v>(五冶建设空港兴城怡心街道83亩项目)成都市双流区怡心街道高峰社区一组剑和路一段空港兴城怡心街道83亩项目中国五冶项目部</v>
      </c>
      <c r="J5218" s="26" t="str">
        <f>VLOOKUP(B5218,辅助信息!E:I,4,FALSE)</f>
        <v>王刚</v>
      </c>
      <c r="K5218" s="26">
        <f>VLOOKUP(J5218,辅助信息!H:I,2,FALSE)</f>
        <v>15881190525</v>
      </c>
      <c r="L5218" s="61"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2" t="str">
        <f ca="1">IF(OR(M5218="",N5218&lt;&gt;""),"",MAX(M5218-TODAY(),0))</f>
        <v/>
      </c>
      <c r="P5218" s="62" t="str">
        <f ca="1">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spans="2:18">
      <c r="B5219" s="58" t="s">
        <v>203</v>
      </c>
      <c r="C5219" s="95">
        <v>45964</v>
      </c>
      <c r="D5219" s="26" t="str">
        <f>VLOOKUP(B5219,辅助信息!E:K,7,FALSE)</f>
        <v>JWDDCD2025102100479</v>
      </c>
      <c r="E5219" s="26" t="str">
        <f>VLOOKUP(F5219,辅助信息!A:B,2,FALSE)</f>
        <v>螺纹钢</v>
      </c>
      <c r="F5219" s="26" t="s">
        <v>46</v>
      </c>
      <c r="G5219" s="59">
        <v>10</v>
      </c>
      <c r="H5219" s="152" t="e">
        <f>IF(SUMIFS('[1]2025年已发货'!$E:$E,'[1]2025年已发货'!$F:$F,C5219,'[1]2025年已发货'!$C:$C,F5219,'[1]2025年已发货'!$G:$G,I5219,'[1]2025年已发货'!$H:$H,J5219)=0,"未发货",SUMIFS('[1]2025年已发货'!$E:$E,'[1]2025年已发货'!$F:$F,C5219,'[1]2025年已发货'!$C:$C,F5219,'[1]2025年已发货'!$G:$G,I5219,'[1]2025年已发货'!$H:$H,J5219))</f>
        <v>#VALUE!</v>
      </c>
      <c r="I5219" s="29" t="str">
        <f>VLOOKUP(B5219,辅助信息!E:I,3,FALSE)</f>
        <v>(五冶建设空港兴城怡心街道83亩项目)成都市双流区怡心街道高峰社区一组剑和路一段空港兴城怡心街道83亩项目中国五冶项目部</v>
      </c>
      <c r="J5219" s="26" t="str">
        <f>VLOOKUP(B5219,辅助信息!E:I,4,FALSE)</f>
        <v>王刚</v>
      </c>
      <c r="K5219" s="26">
        <f>VLOOKUP(J5219,辅助信息!H:I,2,FALSE)</f>
        <v>15881190525</v>
      </c>
      <c r="L5219" s="61" t="str">
        <f>VLOOKUP(B5219,辅助信息!E:J,6,FALSE)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9" s="62" t="str">
        <f ca="1">IF(OR(M5219="",N5219&lt;&gt;""),"",MAX(M5219-TODAY(),0))</f>
        <v/>
      </c>
      <c r="P5219" s="62" t="str">
        <f ca="1">IF(M5219="","",IF(N5219&lt;&gt;"",MAX(N5219-M5219,0),IF(TODAY()&gt;M5219,TODAY()-M5219,0)))</f>
        <v/>
      </c>
      <c r="Q5219" s="29" t="str">
        <f>VLOOKUP(B5219,辅助信息!E:M,9,FALSE)</f>
        <v>ZTWM-CDGS-XS-2025-0073-五冶天府-成都怡心湖片区及龙泉驿医院等项目</v>
      </c>
      <c r="R5219" s="29" t="str">
        <f>_xlfn._xlws.FILTER(辅助信息!D:D,辅助信息!E:E=B5219)</f>
        <v>五冶建设空港兴城怡心街道83亩项目</v>
      </c>
    </row>
    <row r="5220" spans="2:18">
      <c r="B5220" s="58" t="s">
        <v>203</v>
      </c>
      <c r="C5220" s="95">
        <v>45964</v>
      </c>
      <c r="D5220" s="26" t="str">
        <f>VLOOKUP(B5220,辅助信息!E:K,7,FALSE)</f>
        <v>JWDDCD2025102100479</v>
      </c>
      <c r="E5220" s="26" t="str">
        <f>VLOOKUP(F5220,辅助信息!A:B,2,FALSE)</f>
        <v>螺纹钢</v>
      </c>
      <c r="F5220" s="26" t="s">
        <v>22</v>
      </c>
      <c r="G5220" s="59">
        <v>35</v>
      </c>
      <c r="H5220" s="152" t="e">
        <f>IF(SUMIFS('[1]2025年已发货'!$E:$E,'[1]2025年已发货'!$F:$F,C5220,'[1]2025年已发货'!$C:$C,F5220,'[1]2025年已发货'!$G:$G,I5220,'[1]2025年已发货'!$H:$H,J5220)=0,"未发货",SUMIFS('[1]2025年已发货'!$E:$E,'[1]2025年已发货'!$F:$F,C5220,'[1]2025年已发货'!$C:$C,F5220,'[1]2025年已发货'!$G:$G,I5220,'[1]2025年已发货'!$H:$H,J5220))</f>
        <v>#VALUE!</v>
      </c>
      <c r="I5220" s="29" t="str">
        <f>VLOOKUP(B5220,辅助信息!E:I,3,FALSE)</f>
        <v>(五冶建设空港兴城怡心街道83亩项目)成都市双流区怡心街道高峰社区一组剑和路一段空港兴城怡心街道83亩项目中国五冶项目部</v>
      </c>
      <c r="J5220" s="26" t="str">
        <f>VLOOKUP(B5220,辅助信息!E:I,4,FALSE)</f>
        <v>王刚</v>
      </c>
      <c r="K5220" s="26">
        <f>VLOOKUP(J5220,辅助信息!H:I,2,FALSE)</f>
        <v>15881190525</v>
      </c>
      <c r="L5220" s="61" t="str">
        <f>VLOOKUP(B5220,辅助信息!E:J,6,FALSE)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20" s="62" t="str">
        <f ca="1">IF(OR(M5220="",N5220&lt;&gt;""),"",MAX(M5220-TODAY(),0))</f>
        <v/>
      </c>
      <c r="P5220" s="62" t="str">
        <f ca="1">IF(M5220="","",IF(N5220&lt;&gt;"",MAX(N5220-M5220,0),IF(TODAY()&gt;M5220,TODAY()-M5220,0)))</f>
        <v/>
      </c>
      <c r="Q5220" s="29" t="str">
        <f>VLOOKUP(B5220,辅助信息!E:M,9,FALSE)</f>
        <v>ZTWM-CDGS-XS-2025-0073-五冶天府-成都怡心湖片区及龙泉驿医院等项目</v>
      </c>
      <c r="R5220" s="29" t="str">
        <f>_xlfn._xlws.FILTER(辅助信息!D:D,辅助信息!E:E=B5220)</f>
        <v>五冶建设空港兴城怡心街道83亩项目</v>
      </c>
    </row>
    <row r="5221" spans="2:18">
      <c r="B5221" s="58" t="s">
        <v>176</v>
      </c>
      <c r="C5221" s="95">
        <v>45964</v>
      </c>
      <c r="D5221" s="26" t="str">
        <f>VLOOKUP(B5221,辅助信息!E:K,7,FALSE)</f>
        <v>JWDDCD2025062200016</v>
      </c>
      <c r="E5221" s="26" t="str">
        <f>VLOOKUP(F5221,辅助信息!A:B,2,FALSE)</f>
        <v>盘螺</v>
      </c>
      <c r="F5221" s="26" t="s">
        <v>41</v>
      </c>
      <c r="G5221" s="59">
        <v>35</v>
      </c>
      <c r="H5221" s="152" t="e">
        <f>IF(SUMIFS('[1]2025年已发货'!$E:$E,'[1]2025年已发货'!$F:$F,C5221,'[1]2025年已发货'!$C:$C,F5221,'[1]2025年已发货'!$G:$G,I5221,'[1]2025年已发货'!$H:$H,J5221)=0,"未发货",SUMIFS('[1]2025年已发货'!$E:$E,'[1]2025年已发货'!$F:$F,C5221,'[1]2025年已发货'!$C:$C,F5221,'[1]2025年已发货'!$G:$G,I5221,'[1]2025年已发货'!$H:$H,J5221))</f>
        <v>#VALUE!</v>
      </c>
      <c r="I5221" s="29" t="str">
        <f>VLOOKUP(B5221,辅助信息!E:I,3,FALSE)</f>
        <v>(武汉电气化局成达万高铁强电项目-渠县)四川省达州市渠县渠北镇雷家湾渠县北站旁</v>
      </c>
      <c r="J5221" s="26" t="str">
        <f>VLOOKUP(B5221,辅助信息!E:I,4,FALSE)</f>
        <v>刘频</v>
      </c>
      <c r="K5221" s="26">
        <f>VLOOKUP(J5221,辅助信息!H:I,2,FALSE)</f>
        <v>18779627939</v>
      </c>
      <c r="L5221" s="61" t="str">
        <f>VLOOKUP(B5221,辅助信息!E:J,6,FALSE)</f>
        <v>锈货不收！！下雨天钢筋没盖篷布不收！！，装货前联系收货人核实到场规格,没提前告知进场规格现场不给予接收</v>
      </c>
      <c r="O5221" s="62" t="str">
        <f ca="1">IF(OR(M5221="",N5221&lt;&gt;""),"",MAX(M5221-TODAY(),0))</f>
        <v/>
      </c>
      <c r="P5221" s="62" t="str">
        <f ca="1">IF(M5221="","",IF(N5221&lt;&gt;"",MAX(N5221-M5221,0),IF(TODAY()&gt;M5221,TODAY()-M5221,0)))</f>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spans="2:18">
      <c r="B5222" s="58" t="s">
        <v>176</v>
      </c>
      <c r="C5222" s="95">
        <v>45964</v>
      </c>
      <c r="D5222" s="26" t="str">
        <f>VLOOKUP(B5222,辅助信息!E:K,7,FALSE)</f>
        <v>JWDDCD2025062200016</v>
      </c>
      <c r="E5222" s="26" t="str">
        <f>VLOOKUP(F5222,辅助信息!A:B,2,FALSE)</f>
        <v>螺纹钢</v>
      </c>
      <c r="F5222" s="26" t="s">
        <v>130</v>
      </c>
      <c r="G5222" s="59">
        <v>6</v>
      </c>
      <c r="H5222" s="152" t="e">
        <f>IF(SUMIFS('[1]2025年已发货'!$E:$E,'[1]2025年已发货'!$F:$F,C5222,'[1]2025年已发货'!$C:$C,F5222,'[1]2025年已发货'!$G:$G,I5222,'[1]2025年已发货'!$H:$H,J5222)=0,"未发货",SUMIFS('[1]2025年已发货'!$E:$E,'[1]2025年已发货'!$F:$F,C5222,'[1]2025年已发货'!$C:$C,F5222,'[1]2025年已发货'!$G:$G,I5222,'[1]2025年已发货'!$H:$H,J5222))</f>
        <v>#VALUE!</v>
      </c>
      <c r="I5222" s="29" t="str">
        <f>VLOOKUP(B5222,辅助信息!E:I,3,FALSE)</f>
        <v>(武汉电气化局成达万高铁强电项目-渠县)四川省达州市渠县渠北镇雷家湾渠县北站旁</v>
      </c>
      <c r="J5222" s="26" t="str">
        <f>VLOOKUP(B5222,辅助信息!E:I,4,FALSE)</f>
        <v>刘频</v>
      </c>
      <c r="K5222" s="26">
        <f>VLOOKUP(J5222,辅助信息!H:I,2,FALSE)</f>
        <v>18779627939</v>
      </c>
      <c r="L5222" s="61" t="str">
        <f>VLOOKUP(B5222,辅助信息!E:J,6,FALSE)</f>
        <v>锈货不收！！下雨天钢筋没盖篷布不收！！，装货前联系收货人核实到场规格,没提前告知进场规格现场不给予接收</v>
      </c>
      <c r="O5222" s="62" t="str">
        <f ca="1">IF(OR(M5222="",N5222&lt;&gt;""),"",MAX(M5222-TODAY(),0))</f>
        <v/>
      </c>
      <c r="P5222" s="62" t="str">
        <f ca="1">IF(M5222="","",IF(N5222&lt;&gt;"",MAX(N5222-M5222,0),IF(TODAY()&gt;M5222,TODAY()-M5222,0)))</f>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spans="2:18">
      <c r="B5223" s="58" t="s">
        <v>176</v>
      </c>
      <c r="C5223" s="95">
        <v>45964</v>
      </c>
      <c r="D5223" s="26" t="str">
        <f>VLOOKUP(B5223,辅助信息!E:K,7,FALSE)</f>
        <v>JWDDCD2025062200016</v>
      </c>
      <c r="E5223" s="26" t="str">
        <f>VLOOKUP(F5223,辅助信息!A:B,2,FALSE)</f>
        <v>螺纹钢</v>
      </c>
      <c r="F5223" s="26" t="s">
        <v>138</v>
      </c>
      <c r="G5223" s="59">
        <v>15</v>
      </c>
      <c r="H5223" s="152" t="e">
        <f>IF(SUMIFS('[1]2025年已发货'!$E:$E,'[1]2025年已发货'!$F:$F,C5223,'[1]2025年已发货'!$C:$C,F5223,'[1]2025年已发货'!$G:$G,I5223,'[1]2025年已发货'!$H:$H,J5223)=0,"未发货",SUMIFS('[1]2025年已发货'!$E:$E,'[1]2025年已发货'!$F:$F,C5223,'[1]2025年已发货'!$C:$C,F5223,'[1]2025年已发货'!$G:$G,I5223,'[1]2025年已发货'!$H:$H,J5223))</f>
        <v>#VALUE!</v>
      </c>
      <c r="I5223" s="29" t="str">
        <f>VLOOKUP(B5223,辅助信息!E:I,3,FALSE)</f>
        <v>(武汉电气化局成达万高铁强电项目-渠县)四川省达州市渠县渠北镇雷家湾渠县北站旁</v>
      </c>
      <c r="J5223" s="26" t="str">
        <f>VLOOKUP(B5223,辅助信息!E:I,4,FALSE)</f>
        <v>刘频</v>
      </c>
      <c r="K5223" s="26">
        <f>VLOOKUP(J5223,辅助信息!H:I,2,FALSE)</f>
        <v>18779627939</v>
      </c>
      <c r="L5223" s="61" t="str">
        <f>VLOOKUP(B5223,辅助信息!E:J,6,FALSE)</f>
        <v>锈货不收！！下雨天钢筋没盖篷布不收！！，装货前联系收货人核实到场规格,没提前告知进场规格现场不给予接收</v>
      </c>
      <c r="O5223" s="62" t="str">
        <f ca="1">IF(OR(M5223="",N5223&lt;&gt;""),"",MAX(M5223-TODAY(),0))</f>
        <v/>
      </c>
      <c r="P5223" s="62" t="str">
        <f ca="1">IF(M5223="","",IF(N5223&lt;&gt;"",MAX(N5223-M5223,0),IF(TODAY()&gt;M5223,TODAY()-M5223,0)))</f>
        <v/>
      </c>
      <c r="Q5223" s="29" t="str">
        <f>VLOOKUP(B5223,辅助信息!E:M,9,FALSE)</f>
        <v>ZTWM-CDGS-XS-2025-0033-中铁武汉电气化局集团有限公司成达万高速铁路强电工程项目</v>
      </c>
      <c r="R5223" s="29" t="str">
        <f>_xlfn._xlws.FILTER(辅助信息!D:D,辅助信息!E:E=B5223)</f>
        <v>武汉电气化局成达万高铁强电项目</v>
      </c>
    </row>
    <row r="5224" spans="2:18">
      <c r="B5224" s="58" t="s">
        <v>176</v>
      </c>
      <c r="C5224" s="95">
        <v>45964</v>
      </c>
      <c r="D5224" s="26" t="str">
        <f>VLOOKUP(B5224,辅助信息!E:K,7,FALSE)</f>
        <v>JWDDCD2025062200016</v>
      </c>
      <c r="E5224" s="26" t="str">
        <f>VLOOKUP(F5224,辅助信息!A:B,2,FALSE)</f>
        <v>螺纹钢</v>
      </c>
      <c r="F5224" s="26" t="s">
        <v>91</v>
      </c>
      <c r="G5224" s="59">
        <v>15</v>
      </c>
      <c r="H5224" s="152" t="e">
        <f>IF(SUMIFS('[1]2025年已发货'!$E:$E,'[1]2025年已发货'!$F:$F,C5224,'[1]2025年已发货'!$C:$C,F5224,'[1]2025年已发货'!$G:$G,I5224,'[1]2025年已发货'!$H:$H,J5224)=0,"未发货",SUMIFS('[1]2025年已发货'!$E:$E,'[1]2025年已发货'!$F:$F,C5224,'[1]2025年已发货'!$C:$C,F5224,'[1]2025年已发货'!$G:$G,I5224,'[1]2025年已发货'!$H:$H,J5224))</f>
        <v>#VALUE!</v>
      </c>
      <c r="I5224" s="29" t="str">
        <f>VLOOKUP(B5224,辅助信息!E:I,3,FALSE)</f>
        <v>(武汉电气化局成达万高铁强电项目-渠县)四川省达州市渠县渠北镇雷家湾渠县北站旁</v>
      </c>
      <c r="J5224" s="26" t="str">
        <f>VLOOKUP(B5224,辅助信息!E:I,4,FALSE)</f>
        <v>刘频</v>
      </c>
      <c r="K5224" s="26">
        <f>VLOOKUP(J5224,辅助信息!H:I,2,FALSE)</f>
        <v>18779627939</v>
      </c>
      <c r="L5224" s="61" t="str">
        <f>VLOOKUP(B5224,辅助信息!E:J,6,FALSE)</f>
        <v>锈货不收！！下雨天钢筋没盖篷布不收！！，装货前联系收货人核实到场规格,没提前告知进场规格现场不给予接收</v>
      </c>
      <c r="O5224" s="62" t="str">
        <f ca="1">IF(OR(M5224="",N5224&lt;&gt;""),"",MAX(M5224-TODAY(),0))</f>
        <v/>
      </c>
      <c r="P5224" s="62" t="str">
        <f ca="1">IF(M5224="","",IF(N5224&lt;&gt;"",MAX(N5224-M5224,0),IF(TODAY()&gt;M5224,TODAY()-M5224,0)))</f>
        <v/>
      </c>
      <c r="Q5224" s="29" t="str">
        <f>VLOOKUP(B5224,辅助信息!E:M,9,FALSE)</f>
        <v>ZTWM-CDGS-XS-2025-0033-中铁武汉电气化局集团有限公司成达万高速铁路强电工程项目</v>
      </c>
      <c r="R5224" s="29" t="str">
        <f>_xlfn._xlws.FILTER(辅助信息!D:D,辅助信息!E:E=B5224)</f>
        <v>武汉电气化局成达万高铁强电项目</v>
      </c>
    </row>
  </sheetData>
  <protectedRanges>
    <protectedRange sqref="M3348:M3353" name="区域1"/>
  </protectedRanges>
  <autoFilter ref="A1:Q5220">
    <filterColumn colId="2">
      <filters>
        <dateGroupItem year="2025" month="11" day="3"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5:D5196">
    <cfRule type="expression" dxfId="4" priority="9256">
      <formula>AND(NOT(HasFormula(XFD5197)),XFD5197&lt;&gt;"")</formula>
    </cfRule>
  </conditionalFormatting>
  <conditionalFormatting sqref="D5216:D5217">
    <cfRule type="expression" dxfId="4" priority="9262">
      <formula>AND(NOT(HasFormula(XFD5218)),XFD5218&lt;&gt;"")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5:E5196">
    <cfRule type="expression" dxfId="4" priority="9257">
      <formula>AND(NOT(HasFormula(A5197)),A5197&lt;&gt;"")</formula>
    </cfRule>
  </conditionalFormatting>
  <conditionalFormatting sqref="E5216:E5217">
    <cfRule type="expression" dxfId="4" priority="9263">
      <formula>AND(NOT(HasFormula(A5218)),A5218&lt;&gt;"")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5:H5196">
    <cfRule type="expression" dxfId="4" priority="9254">
      <formula>AND(NOT(HasFormula(D5197)),D5197&lt;&gt;"")</formula>
    </cfRule>
    <cfRule type="expression" dxfId="3" priority="9255">
      <formula>AND(NOT(HasFormula(XFD5195)),XFD5195&lt;&gt;"")</formula>
    </cfRule>
  </conditionalFormatting>
  <conditionalFormatting sqref="H5206:H5224">
    <cfRule type="expression" dxfId="3" priority="2">
      <formula>AND(NOT(HasFormula(XFD5206)),XFD5206&lt;&gt;"")</formula>
    </cfRule>
    <cfRule type="expression" dxfId="4" priority="1">
      <formula>AND(NOT(HasFormula(D5207)),D5207&lt;&gt;"")</formula>
    </cfRule>
  </conditionalFormatting>
  <conditionalFormatting sqref="H1047492:H1048576">
    <cfRule type="expression" dxfId="4" priority="7705">
      <formula>AND(NOT(HasFormula(D1)),D1&lt;&gt;"")</formula>
    </cfRule>
    <cfRule type="expression" dxfId="3" priority="7706">
      <formula>AND(NOT(HasFormula(XFD1047492)),XFD1047492&lt;&gt;"")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94 H5197:H5205 H5225:H1047491">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5">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94 D5082:D5098 D5197:D5215 D5218:D1047485">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48:O5066 L5067:L5070 L5014:L5047 N5014:O5047 N5067:O5070">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94 E5082:E5098 E5197:E5215 E5218:E1047485">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94 I5082:L5098 I5197:L5215 I5218:L1047491">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5:L5196">
    <cfRule type="expression" dxfId="4" priority="9258">
      <formula>AND(NOT(HasFormula(E5197)),E5197&lt;&gt;"")</formula>
    </cfRule>
    <cfRule type="expression" dxfId="3" priority="9259">
      <formula>AND(NOT(HasFormula(A5195)),A5195&lt;&gt;"")</formula>
    </cfRule>
  </conditionalFormatting>
  <conditionalFormatting sqref="I5216:L5217">
    <cfRule type="expression" dxfId="4" priority="9264">
      <formula>AND(NOT(HasFormula(E5218)),E5218&lt;&gt;"")</formula>
    </cfRule>
    <cfRule type="expression" dxfId="3" priority="9265">
      <formula>AND(NOT(HasFormula(A5216)),A5216&lt;&gt;"")</formula>
    </cfRule>
  </conditionalFormatting>
  <conditionalFormatting sqref="D1047486:E1048576">
    <cfRule type="expression" dxfId="4" priority="7665">
      <formula>AND(NOT(HasFormula(XFD1)),XFD1&lt;&gt;"")</formula>
    </cfRule>
    <cfRule type="expression" dxfId="3" priority="7666">
      <formula>AND(NOT(HasFormula(XEZ1047486)),XEZ1047486&lt;&gt;"")</formula>
    </cfRule>
  </conditionalFormatting>
  <conditionalFormatting sqref="I1047492:L1048576">
    <cfRule type="expression" dxfId="4" priority="7767">
      <formula>AND(NOT(HasFormula(E1)),E1&lt;&gt;"")</formula>
    </cfRule>
    <cfRule type="expression" dxfId="3" priority="7768">
      <formula>AND(NOT(HasFormula(A1047492)),A1047492&lt;&gt;"")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6 J5217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95 J5197:J5216 J521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6 F5217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95 F5197:F5216 F5218: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7" workbookViewId="0">
      <pane xSplit="2" topLeftCell="D1" activePane="topRight" state="frozen"/>
      <selection/>
      <selection pane="topRight" activeCell="E71" sqref="E71"/>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211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211</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405</v>
      </c>
      <c r="E62" s="39" t="s">
        <v>224</v>
      </c>
      <c r="F62" s="40" t="s">
        <v>406</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407</v>
      </c>
      <c r="I62" s="40">
        <v>13540231225</v>
      </c>
      <c r="J62" s="55"/>
      <c r="K62" s="52" t="s">
        <v>408</v>
      </c>
      <c r="L62" s="54"/>
      <c r="M62" s="39" t="s">
        <v>409</v>
      </c>
    </row>
    <row r="63" s="25" customFormat="1" spans="1:13">
      <c r="A63" s="26"/>
      <c r="B63" s="26"/>
      <c r="C63" s="27"/>
      <c r="D63" s="39" t="s">
        <v>405</v>
      </c>
      <c r="E63" s="39" t="s">
        <v>228</v>
      </c>
      <c r="F63" s="40" t="s">
        <v>406</v>
      </c>
      <c r="G63" s="39" t="str">
        <f t="shared" si="2"/>
        <v>(五冶钢构龙泉东洪片区70亩住宅、商业及配套工程项目二标段)成都市龙泉驿外东洪路地铁2号线惠王陵地铁C口</v>
      </c>
      <c r="H63" s="40" t="s">
        <v>410</v>
      </c>
      <c r="I63" s="40">
        <v>15014331252</v>
      </c>
      <c r="J63" s="55"/>
      <c r="K63" s="52" t="s">
        <v>411</v>
      </c>
      <c r="L63" s="54"/>
      <c r="M63" s="39" t="s">
        <v>409</v>
      </c>
    </row>
    <row r="64" s="25" customFormat="1" spans="1:13">
      <c r="A64" s="26"/>
      <c r="B64" s="26"/>
      <c r="C64" s="27"/>
      <c r="D64" s="39" t="s">
        <v>405</v>
      </c>
      <c r="E64" s="39" t="s">
        <v>240</v>
      </c>
      <c r="F64" s="40" t="s">
        <v>406</v>
      </c>
      <c r="G64" s="39" t="str">
        <f t="shared" si="2"/>
        <v>(五冶钢构龙泉东洪片区70亩住宅、商业及配套工程项目三标段)成都市龙泉驿外东洪路地铁2号线惠王陵地铁C口</v>
      </c>
      <c r="H64" s="40" t="s">
        <v>410</v>
      </c>
      <c r="I64" s="40">
        <v>15014331252</v>
      </c>
      <c r="J64" s="55"/>
      <c r="K64" s="52" t="s">
        <v>412</v>
      </c>
      <c r="L64" s="54"/>
      <c r="M64" s="39" t="s">
        <v>409</v>
      </c>
    </row>
    <row r="65" s="25" customFormat="1" spans="1:13">
      <c r="A65" s="26"/>
      <c r="B65" s="26"/>
      <c r="C65" s="27"/>
      <c r="D65" s="39" t="s">
        <v>405</v>
      </c>
      <c r="E65" s="39" t="s">
        <v>225</v>
      </c>
      <c r="F65" s="40" t="s">
        <v>406</v>
      </c>
      <c r="G65" s="39" t="str">
        <f t="shared" si="2"/>
        <v>(五冶钢构龙泉东洪片区85亩住宅、商业及配套工程项目一标段)成都市龙泉驿外东洪路地铁2号线惠王陵地铁C口</v>
      </c>
      <c r="H65" s="40" t="s">
        <v>413</v>
      </c>
      <c r="I65" s="40">
        <v>18599951655</v>
      </c>
      <c r="J65" s="55"/>
      <c r="K65" s="52" t="s">
        <v>414</v>
      </c>
      <c r="L65" s="54"/>
      <c r="M65" s="39" t="s">
        <v>409</v>
      </c>
    </row>
    <row r="66" s="25" customFormat="1" spans="1:13">
      <c r="A66" s="26"/>
      <c r="B66" s="26"/>
      <c r="C66" s="27"/>
      <c r="D66" s="39" t="s">
        <v>405</v>
      </c>
      <c r="E66" s="39" t="s">
        <v>226</v>
      </c>
      <c r="F66" s="40" t="s">
        <v>406</v>
      </c>
      <c r="G66" s="39" t="str">
        <f t="shared" si="2"/>
        <v>(五冶钢构龙泉东洪片区85亩住宅、商业及配套工程项目二标段)成都市龙泉驿外东洪路地铁2号线惠王陵地铁C口</v>
      </c>
      <c r="H66" s="40" t="s">
        <v>415</v>
      </c>
      <c r="I66" s="40">
        <v>18381013849</v>
      </c>
      <c r="J66" s="55"/>
      <c r="K66" s="52" t="s">
        <v>416</v>
      </c>
      <c r="L66" s="54"/>
      <c r="M66" s="39" t="s">
        <v>409</v>
      </c>
    </row>
    <row r="67" s="25" customFormat="1" spans="1:13">
      <c r="A67" s="26"/>
      <c r="B67" s="26"/>
      <c r="C67" s="27"/>
      <c r="D67" s="39" t="s">
        <v>405</v>
      </c>
      <c r="E67" s="39" t="s">
        <v>229</v>
      </c>
      <c r="F67" s="40" t="s">
        <v>406</v>
      </c>
      <c r="G67" s="39" t="str">
        <f t="shared" si="2"/>
        <v>(五冶钢构龙泉东洪片区85亩住宅、商业及配套工程项目三标段)成都市龙泉驿外东洪路地铁2号线惠王陵地铁C口</v>
      </c>
      <c r="H67" s="40" t="s">
        <v>417</v>
      </c>
      <c r="I67" s="40">
        <v>13889142392</v>
      </c>
      <c r="J67" s="55"/>
      <c r="K67" s="52" t="s">
        <v>418</v>
      </c>
      <c r="L67" s="54"/>
      <c r="M67" s="39" t="s">
        <v>409</v>
      </c>
    </row>
    <row r="68" s="25" customFormat="1" spans="1:13">
      <c r="A68" s="26"/>
      <c r="B68" s="26"/>
      <c r="C68" s="27"/>
      <c r="D68" s="46" t="s">
        <v>419</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420</v>
      </c>
      <c r="I68" s="40">
        <v>18228076992</v>
      </c>
      <c r="J68" s="51" t="s">
        <v>421</v>
      </c>
      <c r="K68" s="52" t="s">
        <v>422</v>
      </c>
      <c r="L68" s="54"/>
      <c r="M68" s="39" t="s">
        <v>423</v>
      </c>
    </row>
    <row r="69" s="25" customFormat="1" spans="1:13">
      <c r="A69" s="26"/>
      <c r="B69" s="26"/>
      <c r="C69" s="27"/>
      <c r="D69" s="46" t="s">
        <v>419</v>
      </c>
      <c r="E69" s="39" t="s">
        <v>204</v>
      </c>
      <c r="F69" s="40" t="s">
        <v>401</v>
      </c>
      <c r="G69" s="39" t="str">
        <f>"("&amp;E69&amp;")"&amp;"四川省达州市达川区达州南站"</f>
        <v>(武汉电气化局成达万高铁强电项目-达州主城区-达州南站)四川省达州市达川区达州南站</v>
      </c>
      <c r="H69" s="40" t="s">
        <v>424</v>
      </c>
      <c r="I69" s="40">
        <v>18782679099</v>
      </c>
      <c r="J69" s="51" t="s">
        <v>421</v>
      </c>
      <c r="K69" s="52" t="s">
        <v>422</v>
      </c>
      <c r="L69" s="54"/>
      <c r="M69" s="39" t="s">
        <v>423</v>
      </c>
    </row>
    <row r="70" s="25" customFormat="1" spans="1:13">
      <c r="A70" s="26"/>
      <c r="B70" s="26"/>
      <c r="C70" s="27"/>
      <c r="D70" s="46" t="s">
        <v>419</v>
      </c>
      <c r="E70" s="39" t="s">
        <v>425</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420</v>
      </c>
      <c r="I70" s="40">
        <v>18228076992</v>
      </c>
      <c r="J70" s="51" t="s">
        <v>421</v>
      </c>
      <c r="K70" s="52" t="s">
        <v>422</v>
      </c>
      <c r="L70" s="54"/>
      <c r="M70" s="39" t="s">
        <v>423</v>
      </c>
    </row>
    <row r="71" s="25" customFormat="1" spans="1:13">
      <c r="A71" s="26"/>
      <c r="B71" s="26"/>
      <c r="C71" s="27"/>
      <c r="D71" s="46" t="s">
        <v>419</v>
      </c>
      <c r="E71" s="39" t="s">
        <v>176</v>
      </c>
      <c r="F71" s="40" t="s">
        <v>401</v>
      </c>
      <c r="G71" s="39" t="str">
        <f>"("&amp;E71&amp;")"&amp;"四川省达州市渠县渠北镇雷家湾渠县北站旁"</f>
        <v>(武汉电气化局成达万高铁强电项目-渠县)四川省达州市渠县渠北镇雷家湾渠县北站旁</v>
      </c>
      <c r="H71" s="40" t="s">
        <v>426</v>
      </c>
      <c r="I71" s="40">
        <v>18779627939</v>
      </c>
      <c r="J71" s="51" t="s">
        <v>421</v>
      </c>
      <c r="K71" s="52" t="s">
        <v>422</v>
      </c>
      <c r="L71" s="54"/>
      <c r="M71" s="39" t="s">
        <v>423</v>
      </c>
    </row>
    <row r="72" s="25" customFormat="1" spans="1:13">
      <c r="A72" s="26"/>
      <c r="B72" s="26"/>
      <c r="C72" s="27"/>
      <c r="D72" s="46" t="s">
        <v>419</v>
      </c>
      <c r="E72" s="39" t="s">
        <v>427</v>
      </c>
      <c r="F72" s="40" t="s">
        <v>401</v>
      </c>
      <c r="G72" s="39"/>
      <c r="H72" s="40"/>
      <c r="I72" s="40"/>
      <c r="J72" s="51" t="s">
        <v>421</v>
      </c>
      <c r="K72" s="52" t="s">
        <v>422</v>
      </c>
      <c r="L72" s="54"/>
      <c r="M72" s="39" t="s">
        <v>423</v>
      </c>
    </row>
    <row r="73" s="25" customFormat="1" spans="1:13">
      <c r="A73" s="26"/>
      <c r="B73" s="26"/>
      <c r="C73" s="27"/>
      <c r="D73" s="46" t="s">
        <v>419</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428</v>
      </c>
      <c r="I73" s="40">
        <v>18381485052</v>
      </c>
      <c r="J73" s="51" t="s">
        <v>421</v>
      </c>
      <c r="K73" s="52" t="s">
        <v>422</v>
      </c>
      <c r="L73" s="54"/>
      <c r="M73" s="39" t="s">
        <v>423</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429</v>
      </c>
      <c r="I74" s="40">
        <v>18883488177</v>
      </c>
      <c r="J74" s="51" t="s">
        <v>430</v>
      </c>
      <c r="K74" s="52" t="s">
        <v>431</v>
      </c>
      <c r="L74" s="54"/>
      <c r="M74" s="39" t="s">
        <v>432</v>
      </c>
    </row>
    <row r="75" s="25" customFormat="1" spans="1:13">
      <c r="A75" s="26"/>
      <c r="B75" s="26"/>
      <c r="C75" s="27"/>
      <c r="D75" s="39" t="s">
        <v>433</v>
      </c>
      <c r="E75" s="39" t="s">
        <v>187</v>
      </c>
      <c r="F75" s="40" t="s">
        <v>434</v>
      </c>
      <c r="G75" s="39" t="str">
        <f>"("&amp;E75&amp;")"&amp;"四川省乐山市市中区苏稽镇周山嘴"</f>
        <v>(乐山市校地共建产教融合基地建设项目一标段)四川省乐山市市中区苏稽镇周山嘴</v>
      </c>
      <c r="H75" s="40" t="s">
        <v>435</v>
      </c>
      <c r="I75" s="40">
        <v>13668153241</v>
      </c>
      <c r="J75" s="51" t="s">
        <v>436</v>
      </c>
      <c r="K75" s="52" t="s">
        <v>437</v>
      </c>
      <c r="L75" s="54"/>
      <c r="M75" s="39" t="s">
        <v>438</v>
      </c>
    </row>
    <row r="76" s="25" customFormat="1" spans="1:13">
      <c r="A76" s="26"/>
      <c r="B76" s="26"/>
      <c r="C76" s="27"/>
      <c r="D76" s="39" t="s">
        <v>433</v>
      </c>
      <c r="E76" s="39" t="s">
        <v>186</v>
      </c>
      <c r="F76" s="40" t="s">
        <v>434</v>
      </c>
      <c r="G76" s="39" t="str">
        <f>"("&amp;E76&amp;")"&amp;"四川省乐山市市中区苏稽镇"</f>
        <v>(乐山市校地共建产教融合基地建设项目二标段)四川省乐山市市中区苏稽镇</v>
      </c>
      <c r="H76" s="40" t="s">
        <v>439</v>
      </c>
      <c r="I76" s="40">
        <v>13990276572</v>
      </c>
      <c r="J76" s="51" t="s">
        <v>440</v>
      </c>
      <c r="K76" s="52" t="s">
        <v>441</v>
      </c>
      <c r="L76" s="54"/>
      <c r="M76" s="39" t="s">
        <v>442</v>
      </c>
    </row>
    <row r="77" hidden="1" spans="4:13">
      <c r="D77" s="44" t="s">
        <v>443</v>
      </c>
      <c r="E77" s="45" t="s">
        <v>444</v>
      </c>
      <c r="F77" s="40" t="s">
        <v>445</v>
      </c>
      <c r="G77" s="39" t="str">
        <f t="shared" ref="G71:G116" si="3">"("&amp;E77&amp;")"&amp;"四川省南充市顺庆区搬罾街道学府大道二段"</f>
        <v>(五冶钢构医学科学产业园建设项目房建一部-二标（3-3）)四川省南充市顺庆区搬罾街道学府大道二段</v>
      </c>
      <c r="H77" s="40" t="s">
        <v>446</v>
      </c>
      <c r="I77" s="40">
        <v>18141337338</v>
      </c>
      <c r="J77" s="45" t="s">
        <v>447</v>
      </c>
      <c r="K77" s="50" t="s">
        <v>448</v>
      </c>
      <c r="L77" s="47"/>
      <c r="M77" s="39" t="s">
        <v>449</v>
      </c>
    </row>
    <row r="78" hidden="1" spans="4:13">
      <c r="D78" s="44" t="s">
        <v>443</v>
      </c>
      <c r="E78" s="45" t="s">
        <v>450</v>
      </c>
      <c r="F78" s="40" t="s">
        <v>445</v>
      </c>
      <c r="G78" s="39" t="str">
        <f t="shared" si="3"/>
        <v>(五冶钢构医学科学产业园建设项目房建一部-三标（2-1）)四川省南充市顺庆区搬罾街道学府大道二段</v>
      </c>
      <c r="H78" s="40" t="s">
        <v>446</v>
      </c>
      <c r="I78" s="40">
        <v>18141337338</v>
      </c>
      <c r="J78" s="45" t="s">
        <v>447</v>
      </c>
      <c r="K78" s="50" t="s">
        <v>448</v>
      </c>
      <c r="L78" s="47"/>
      <c r="M78" s="39" t="s">
        <v>449</v>
      </c>
    </row>
    <row r="79" hidden="1" spans="4:13">
      <c r="D79" s="44" t="s">
        <v>443</v>
      </c>
      <c r="E79" s="45" t="s">
        <v>451</v>
      </c>
      <c r="F79" s="40" t="s">
        <v>445</v>
      </c>
      <c r="G79" s="39" t="str">
        <f t="shared" si="3"/>
        <v>(五冶钢构医学科学产业园建设项目房建一部-三标（2-2）)四川省南充市顺庆区搬罾街道学府大道二段</v>
      </c>
      <c r="H79" s="40" t="s">
        <v>446</v>
      </c>
      <c r="I79" s="40">
        <v>18141337338</v>
      </c>
      <c r="J79" s="45" t="s">
        <v>447</v>
      </c>
      <c r="K79" s="50" t="s">
        <v>448</v>
      </c>
      <c r="L79" s="47"/>
      <c r="M79" s="39" t="s">
        <v>449</v>
      </c>
    </row>
    <row r="80" hidden="1" spans="4:13">
      <c r="D80" s="44" t="s">
        <v>443</v>
      </c>
      <c r="E80" s="45" t="s">
        <v>452</v>
      </c>
      <c r="F80" s="40" t="s">
        <v>445</v>
      </c>
      <c r="G80" s="39" t="str">
        <f t="shared" si="3"/>
        <v>(五冶钢构医学科学产业园建设项目房建一部-三标（2-3）)四川省南充市顺庆区搬罾街道学府大道二段</v>
      </c>
      <c r="H80" s="40" t="s">
        <v>446</v>
      </c>
      <c r="I80" s="40">
        <v>18141337338</v>
      </c>
      <c r="J80" s="45" t="s">
        <v>447</v>
      </c>
      <c r="K80" s="50" t="s">
        <v>448</v>
      </c>
      <c r="L80" s="47"/>
      <c r="M80" s="39" t="s">
        <v>449</v>
      </c>
    </row>
    <row r="81" hidden="1" spans="4:13">
      <c r="D81" s="44" t="s">
        <v>443</v>
      </c>
      <c r="E81" s="45" t="s">
        <v>453</v>
      </c>
      <c r="F81" s="40" t="s">
        <v>445</v>
      </c>
      <c r="G81" s="39" t="str">
        <f t="shared" si="3"/>
        <v>(五冶钢构医学科学产业园建设项目房建一部-四标（3-4）)四川省南充市顺庆区搬罾街道学府大道二段</v>
      </c>
      <c r="H81" s="40" t="s">
        <v>446</v>
      </c>
      <c r="I81" s="40">
        <v>18141337338</v>
      </c>
      <c r="J81" s="45" t="s">
        <v>447</v>
      </c>
      <c r="K81" s="50" t="s">
        <v>448</v>
      </c>
      <c r="L81" s="47"/>
      <c r="M81" s="39" t="s">
        <v>449</v>
      </c>
    </row>
    <row r="82" hidden="1" spans="4:13">
      <c r="D82" s="44" t="s">
        <v>443</v>
      </c>
      <c r="E82" s="45" t="s">
        <v>454</v>
      </c>
      <c r="F82" s="40" t="s">
        <v>445</v>
      </c>
      <c r="G82" s="39" t="str">
        <f t="shared" si="3"/>
        <v>(五冶钢构医学科学产业园建设项目房建一部-四标（3-5）)四川省南充市顺庆区搬罾街道学府大道二段</v>
      </c>
      <c r="H82" s="40" t="s">
        <v>446</v>
      </c>
      <c r="I82" s="40">
        <v>18141337338</v>
      </c>
      <c r="J82" s="45" t="s">
        <v>447</v>
      </c>
      <c r="K82" s="50" t="s">
        <v>448</v>
      </c>
      <c r="L82" s="47"/>
      <c r="M82" s="39" t="s">
        <v>449</v>
      </c>
    </row>
    <row r="83" hidden="1" spans="4:13">
      <c r="D83" s="44" t="s">
        <v>443</v>
      </c>
      <c r="E83" s="45" t="s">
        <v>455</v>
      </c>
      <c r="F83" s="40" t="s">
        <v>445</v>
      </c>
      <c r="G83" s="39" t="str">
        <f t="shared" si="3"/>
        <v>(五冶钢构医学科学产业园建设项目房建一部-四标（3-6）)四川省南充市顺庆区搬罾街道学府大道二段</v>
      </c>
      <c r="H83" s="40" t="s">
        <v>446</v>
      </c>
      <c r="I83" s="40">
        <v>18141337338</v>
      </c>
      <c r="J83" s="45" t="s">
        <v>447</v>
      </c>
      <c r="K83" s="50" t="s">
        <v>448</v>
      </c>
      <c r="L83" s="47"/>
      <c r="M83" s="39" t="s">
        <v>449</v>
      </c>
    </row>
    <row r="84" hidden="1" spans="4:13">
      <c r="D84" s="44" t="s">
        <v>443</v>
      </c>
      <c r="E84" s="45" t="s">
        <v>151</v>
      </c>
      <c r="F84" s="40" t="s">
        <v>445</v>
      </c>
      <c r="G84" s="39" t="str">
        <f t="shared" si="3"/>
        <v>(五冶钢构医学科学产业园建设项目房建一部-四标（3-7）)四川省南充市顺庆区搬罾街道学府大道二段</v>
      </c>
      <c r="H84" s="40" t="s">
        <v>446</v>
      </c>
      <c r="I84" s="40">
        <v>18141337338</v>
      </c>
      <c r="J84" s="45" t="s">
        <v>447</v>
      </c>
      <c r="K84" s="50" t="s">
        <v>448</v>
      </c>
      <c r="L84" s="47"/>
      <c r="M84" s="39" t="s">
        <v>449</v>
      </c>
    </row>
    <row r="85" hidden="1" spans="4:13">
      <c r="D85" s="44" t="s">
        <v>443</v>
      </c>
      <c r="E85" s="45" t="s">
        <v>456</v>
      </c>
      <c r="F85" s="40" t="s">
        <v>445</v>
      </c>
      <c r="G85" s="39" t="str">
        <f t="shared" si="3"/>
        <v>(五冶钢构医学科学产业园建设项目房建一部-五标（校医院6-1）)四川省南充市顺庆区搬罾街道学府大道二段</v>
      </c>
      <c r="H85" s="40" t="s">
        <v>446</v>
      </c>
      <c r="I85" s="40">
        <v>18141337338</v>
      </c>
      <c r="J85" s="45" t="s">
        <v>447</v>
      </c>
      <c r="K85" s="50" t="s">
        <v>448</v>
      </c>
      <c r="L85" s="47"/>
      <c r="M85" s="39" t="s">
        <v>449</v>
      </c>
    </row>
    <row r="86" hidden="1" spans="4:13">
      <c r="D86" s="44" t="s">
        <v>443</v>
      </c>
      <c r="E86" s="45" t="s">
        <v>457</v>
      </c>
      <c r="F86" s="40" t="s">
        <v>445</v>
      </c>
      <c r="G86" s="39" t="str">
        <f t="shared" si="3"/>
        <v>(五冶钢构医学科学产业园建设项目房建一部-六标（3-1）)四川省南充市顺庆区搬罾街道学府大道二段</v>
      </c>
      <c r="H86" s="40" t="s">
        <v>446</v>
      </c>
      <c r="I86" s="40">
        <v>18141337338</v>
      </c>
      <c r="J86" s="45" t="s">
        <v>447</v>
      </c>
      <c r="K86" s="50" t="s">
        <v>448</v>
      </c>
      <c r="L86" s="47"/>
      <c r="M86" s="39" t="s">
        <v>449</v>
      </c>
    </row>
    <row r="87" hidden="1" spans="4:13">
      <c r="D87" s="44" t="s">
        <v>443</v>
      </c>
      <c r="E87" s="45" t="s">
        <v>458</v>
      </c>
      <c r="F87" s="40" t="s">
        <v>445</v>
      </c>
      <c r="G87" s="39" t="str">
        <f t="shared" si="3"/>
        <v>(五冶钢构医学科学产业园建设项目房建二部-一标（1-3）)四川省南充市顺庆区搬罾街道学府大道二段</v>
      </c>
      <c r="H87" s="40" t="s">
        <v>459</v>
      </c>
      <c r="I87" s="40">
        <v>19950525030</v>
      </c>
      <c r="J87" s="45" t="s">
        <v>447</v>
      </c>
      <c r="K87" s="50" t="s">
        <v>448</v>
      </c>
      <c r="L87" s="47"/>
      <c r="M87" s="39" t="s">
        <v>449</v>
      </c>
    </row>
    <row r="88" hidden="1" spans="4:13">
      <c r="D88" s="44" t="s">
        <v>443</v>
      </c>
      <c r="E88" s="45" t="s">
        <v>460</v>
      </c>
      <c r="F88" s="40" t="s">
        <v>445</v>
      </c>
      <c r="G88" s="39" t="str">
        <f t="shared" si="3"/>
        <v>(五冶钢构医学科学产业园建设项目房建二部-一标（1-4）)四川省南充市顺庆区搬罾街道学府大道二段</v>
      </c>
      <c r="H88" s="40" t="s">
        <v>459</v>
      </c>
      <c r="I88" s="40">
        <v>19950525030</v>
      </c>
      <c r="J88" s="45" t="s">
        <v>447</v>
      </c>
      <c r="K88" s="50" t="s">
        <v>448</v>
      </c>
      <c r="L88" s="47"/>
      <c r="M88" s="39" t="s">
        <v>449</v>
      </c>
    </row>
    <row r="89" hidden="1" spans="4:13">
      <c r="D89" s="44" t="s">
        <v>443</v>
      </c>
      <c r="E89" s="45" t="s">
        <v>461</v>
      </c>
      <c r="F89" s="40" t="s">
        <v>445</v>
      </c>
      <c r="G89" s="39" t="str">
        <f t="shared" si="3"/>
        <v>(五冶钢构医学科学产业园建设项目房建二部-一标（1-6）)四川省南充市顺庆区搬罾街道学府大道二段</v>
      </c>
      <c r="H89" s="40" t="s">
        <v>459</v>
      </c>
      <c r="I89" s="40">
        <v>19950525030</v>
      </c>
      <c r="J89" s="45" t="s">
        <v>447</v>
      </c>
      <c r="K89" s="50" t="s">
        <v>448</v>
      </c>
      <c r="L89" s="47"/>
      <c r="M89" s="39" t="s">
        <v>449</v>
      </c>
    </row>
    <row r="90" hidden="1" spans="4:13">
      <c r="D90" s="44" t="s">
        <v>443</v>
      </c>
      <c r="E90" s="45" t="s">
        <v>462</v>
      </c>
      <c r="F90" s="40" t="s">
        <v>445</v>
      </c>
      <c r="G90" s="39" t="str">
        <f t="shared" si="3"/>
        <v>(五冶钢构医学科学产业园建设项目房建二部-一标（1-7）)四川省南充市顺庆区搬罾街道学府大道二段</v>
      </c>
      <c r="H90" s="40" t="s">
        <v>459</v>
      </c>
      <c r="I90" s="40">
        <v>19950525030</v>
      </c>
      <c r="J90" s="45" t="s">
        <v>447</v>
      </c>
      <c r="K90" s="50" t="s">
        <v>448</v>
      </c>
      <c r="L90" s="47"/>
      <c r="M90" s="39" t="s">
        <v>449</v>
      </c>
    </row>
    <row r="91" hidden="1" spans="4:13">
      <c r="D91" s="44" t="s">
        <v>443</v>
      </c>
      <c r="E91" s="45" t="s">
        <v>463</v>
      </c>
      <c r="F91" s="40" t="s">
        <v>445</v>
      </c>
      <c r="G91" s="39" t="str">
        <f t="shared" si="3"/>
        <v>(五冶钢构医学科学产业园建设项目房建二部-二标（图情信息中心1-1）)四川省南充市顺庆区搬罾街道学府大道二段</v>
      </c>
      <c r="H91" s="40" t="s">
        <v>459</v>
      </c>
      <c r="I91" s="40">
        <v>19950525030</v>
      </c>
      <c r="J91" s="45" t="s">
        <v>447</v>
      </c>
      <c r="K91" s="50" t="s">
        <v>448</v>
      </c>
      <c r="L91" s="47"/>
      <c r="M91" s="39" t="s">
        <v>449</v>
      </c>
    </row>
    <row r="92" hidden="1" spans="4:13">
      <c r="D92" s="44" t="s">
        <v>443</v>
      </c>
      <c r="E92" s="45" t="s">
        <v>59</v>
      </c>
      <c r="F92" s="40" t="s">
        <v>445</v>
      </c>
      <c r="G92" s="39" t="str">
        <f t="shared" si="3"/>
        <v>(五冶钢构医学科学产业园建设项目房建二部-三标（1-2）)四川省南充市顺庆区搬罾街道学府大道二段</v>
      </c>
      <c r="H92" s="40" t="s">
        <v>459</v>
      </c>
      <c r="I92" s="40">
        <v>19950525030</v>
      </c>
      <c r="J92" s="45" t="s">
        <v>447</v>
      </c>
      <c r="K92" s="50" t="s">
        <v>448</v>
      </c>
      <c r="L92" s="47"/>
      <c r="M92" s="39" t="s">
        <v>449</v>
      </c>
    </row>
    <row r="93" hidden="1" spans="4:13">
      <c r="D93" s="44" t="s">
        <v>443</v>
      </c>
      <c r="E93" s="45" t="s">
        <v>71</v>
      </c>
      <c r="F93" s="40" t="s">
        <v>445</v>
      </c>
      <c r="G93" s="39" t="str">
        <f t="shared" si="3"/>
        <v>(五冶钢构医学科学产业园建设项目房建二部-三标（1-5）)四川省南充市顺庆区搬罾街道学府大道二段</v>
      </c>
      <c r="H93" s="40" t="s">
        <v>459</v>
      </c>
      <c r="I93" s="40">
        <v>19950525030</v>
      </c>
      <c r="J93" s="45" t="s">
        <v>447</v>
      </c>
      <c r="K93" s="50" t="s">
        <v>448</v>
      </c>
      <c r="L93" s="47"/>
      <c r="M93" s="39" t="s">
        <v>449</v>
      </c>
    </row>
    <row r="94" hidden="1" spans="4:13">
      <c r="D94" s="44" t="s">
        <v>443</v>
      </c>
      <c r="E94" s="45" t="s">
        <v>464</v>
      </c>
      <c r="F94" s="40" t="s">
        <v>445</v>
      </c>
      <c r="G94" s="39" t="str">
        <f t="shared" si="3"/>
        <v>(五冶钢构医学科学产业园建设项目房建二部-三标（5-1）)四川省南充市顺庆区搬罾街道学府大道二段</v>
      </c>
      <c r="H94" s="40" t="s">
        <v>459</v>
      </c>
      <c r="I94" s="40">
        <v>19950525030</v>
      </c>
      <c r="J94" s="45" t="s">
        <v>447</v>
      </c>
      <c r="K94" s="50" t="s">
        <v>448</v>
      </c>
      <c r="L94" s="47"/>
      <c r="M94" s="39" t="s">
        <v>449</v>
      </c>
    </row>
    <row r="95" hidden="1" spans="4:13">
      <c r="D95" s="44" t="s">
        <v>443</v>
      </c>
      <c r="E95" s="45" t="s">
        <v>465</v>
      </c>
      <c r="F95" s="40" t="s">
        <v>445</v>
      </c>
      <c r="G95" s="39" t="str">
        <f t="shared" si="3"/>
        <v>(五冶钢构医学科学产业园建设项目房建二部-三标（5-2）)四川省南充市顺庆区搬罾街道学府大道二段</v>
      </c>
      <c r="H95" s="40" t="s">
        <v>459</v>
      </c>
      <c r="I95" s="40">
        <v>19950525030</v>
      </c>
      <c r="J95" s="45" t="s">
        <v>447</v>
      </c>
      <c r="K95" s="50" t="s">
        <v>448</v>
      </c>
      <c r="L95" s="47"/>
      <c r="M95" s="39" t="s">
        <v>449</v>
      </c>
    </row>
    <row r="96" hidden="1" spans="4:13">
      <c r="D96" s="44" t="s">
        <v>443</v>
      </c>
      <c r="E96" s="45" t="s">
        <v>466</v>
      </c>
      <c r="F96" s="40" t="s">
        <v>445</v>
      </c>
      <c r="G96" s="39" t="str">
        <f t="shared" si="3"/>
        <v>(五冶钢构医学科学产业园建设项目房建二部-三标（5-3）)四川省南充市顺庆区搬罾街道学府大道二段</v>
      </c>
      <c r="H96" s="40" t="s">
        <v>459</v>
      </c>
      <c r="I96" s="40">
        <v>19950525030</v>
      </c>
      <c r="J96" s="45" t="s">
        <v>447</v>
      </c>
      <c r="K96" s="50" t="s">
        <v>448</v>
      </c>
      <c r="L96" s="47"/>
      <c r="M96" s="39" t="s">
        <v>449</v>
      </c>
    </row>
    <row r="97" hidden="1" spans="4:13">
      <c r="D97" s="44" t="s">
        <v>443</v>
      </c>
      <c r="E97" s="45" t="s">
        <v>88</v>
      </c>
      <c r="F97" s="40" t="s">
        <v>445</v>
      </c>
      <c r="G97" s="39" t="str">
        <f t="shared" si="3"/>
        <v>(五冶钢构医学科学产业园建设项目房建二部-四标（5-4）)四川省南充市顺庆区搬罾街道学府大道二段</v>
      </c>
      <c r="H97" s="40" t="s">
        <v>459</v>
      </c>
      <c r="I97" s="40">
        <v>19950525030</v>
      </c>
      <c r="J97" s="45" t="s">
        <v>447</v>
      </c>
      <c r="K97" s="50" t="s">
        <v>448</v>
      </c>
      <c r="L97" s="47"/>
      <c r="M97" s="39" t="s">
        <v>449</v>
      </c>
    </row>
    <row r="98" hidden="1" spans="4:13">
      <c r="D98" s="44" t="s">
        <v>443</v>
      </c>
      <c r="E98" s="45" t="s">
        <v>467</v>
      </c>
      <c r="F98" s="40" t="s">
        <v>445</v>
      </c>
      <c r="G98" s="39" t="str">
        <f t="shared" si="3"/>
        <v>(五冶钢构医学科学产业园建设项目房建二部-四标（5-5）)四川省南充市顺庆区搬罾街道学府大道二段</v>
      </c>
      <c r="H98" s="40" t="s">
        <v>459</v>
      </c>
      <c r="I98" s="40">
        <v>19950525030</v>
      </c>
      <c r="J98" s="45" t="s">
        <v>447</v>
      </c>
      <c r="K98" s="50" t="s">
        <v>448</v>
      </c>
      <c r="L98" s="47"/>
      <c r="M98" s="39" t="s">
        <v>449</v>
      </c>
    </row>
    <row r="99" hidden="1" spans="4:13">
      <c r="D99" s="44" t="s">
        <v>443</v>
      </c>
      <c r="E99" s="45" t="s">
        <v>113</v>
      </c>
      <c r="F99" s="40" t="s">
        <v>445</v>
      </c>
      <c r="G99" s="39" t="str">
        <f t="shared" si="3"/>
        <v>(五冶钢构医学科学产业园建设项目房建二部-排洪渠（五标）)四川省南充市顺庆区搬罾街道学府大道二段</v>
      </c>
      <c r="H99" s="40" t="s">
        <v>459</v>
      </c>
      <c r="I99" s="40">
        <v>19950525030</v>
      </c>
      <c r="J99" s="45" t="s">
        <v>447</v>
      </c>
      <c r="K99" s="50" t="s">
        <v>448</v>
      </c>
      <c r="L99" s="47"/>
      <c r="M99" s="39" t="s">
        <v>449</v>
      </c>
    </row>
    <row r="100" hidden="1" spans="4:13">
      <c r="D100" s="44" t="s">
        <v>443</v>
      </c>
      <c r="E100" s="45" t="s">
        <v>60</v>
      </c>
      <c r="F100" s="40" t="s">
        <v>445</v>
      </c>
      <c r="G100" s="39" t="str">
        <f t="shared" si="3"/>
        <v>(五冶钢构医学科学产业园建设项目房建二部-六标)四川省南充市顺庆区搬罾街道学府大道二段</v>
      </c>
      <c r="H100" s="40" t="s">
        <v>459</v>
      </c>
      <c r="I100" s="40">
        <v>19950525030</v>
      </c>
      <c r="J100" s="45" t="s">
        <v>447</v>
      </c>
      <c r="K100" s="50" t="s">
        <v>448</v>
      </c>
      <c r="L100" s="47"/>
      <c r="M100" s="39" t="s">
        <v>449</v>
      </c>
    </row>
    <row r="101" hidden="1" spans="4:13">
      <c r="D101" s="44" t="s">
        <v>443</v>
      </c>
      <c r="E101" s="45" t="s">
        <v>72</v>
      </c>
      <c r="F101" s="40" t="s">
        <v>445</v>
      </c>
      <c r="G101" s="39" t="str">
        <f t="shared" si="3"/>
        <v>(五冶钢构医学科学产业园建设项目房建二部-网羽馆（6-5）)四川省南充市顺庆区搬罾街道学府大道二段</v>
      </c>
      <c r="H101" s="40" t="s">
        <v>459</v>
      </c>
      <c r="I101" s="40">
        <v>19950525030</v>
      </c>
      <c r="J101" s="45" t="s">
        <v>447</v>
      </c>
      <c r="K101" s="50" t="s">
        <v>448</v>
      </c>
      <c r="L101" s="47"/>
      <c r="M101" s="39" t="s">
        <v>449</v>
      </c>
    </row>
    <row r="102" hidden="1" spans="4:13">
      <c r="D102" s="44" t="s">
        <v>443</v>
      </c>
      <c r="E102" s="45" t="s">
        <v>468</v>
      </c>
      <c r="F102" s="40" t="s">
        <v>445</v>
      </c>
      <c r="G102" s="39" t="str">
        <f t="shared" si="3"/>
        <v>(五冶钢构医学科学产业园建设项目房建三部-一标（4-1）)四川省南充市顺庆区搬罾街道学府大道二段</v>
      </c>
      <c r="H102" s="40" t="s">
        <v>469</v>
      </c>
      <c r="I102" s="40">
        <v>18349955455</v>
      </c>
      <c r="J102" s="45" t="s">
        <v>447</v>
      </c>
      <c r="K102" s="50" t="s">
        <v>448</v>
      </c>
      <c r="L102" s="47"/>
      <c r="M102" s="39" t="s">
        <v>449</v>
      </c>
    </row>
    <row r="103" hidden="1" spans="4:13">
      <c r="D103" s="44" t="s">
        <v>443</v>
      </c>
      <c r="E103" s="45" t="s">
        <v>470</v>
      </c>
      <c r="F103" s="40" t="s">
        <v>445</v>
      </c>
      <c r="G103" s="39" t="str">
        <f t="shared" si="3"/>
        <v>(五冶钢构医学科学产业园建设项目房建三部-一标（4-2）)四川省南充市顺庆区搬罾街道学府大道二段</v>
      </c>
      <c r="H103" s="40" t="s">
        <v>469</v>
      </c>
      <c r="I103" s="40">
        <v>18349955455</v>
      </c>
      <c r="J103" s="45" t="s">
        <v>447</v>
      </c>
      <c r="K103" s="50" t="s">
        <v>448</v>
      </c>
      <c r="L103" s="47"/>
      <c r="M103" s="39" t="s">
        <v>449</v>
      </c>
    </row>
    <row r="104" hidden="1" spans="4:13">
      <c r="D104" s="44" t="s">
        <v>443</v>
      </c>
      <c r="E104" s="45" t="s">
        <v>471</v>
      </c>
      <c r="F104" s="40" t="s">
        <v>445</v>
      </c>
      <c r="G104" s="39" t="str">
        <f t="shared" si="3"/>
        <v>(五冶钢构医学科学产业园建设项目房建三部-一标（4-3）)四川省南充市顺庆区搬罾街道学府大道二段</v>
      </c>
      <c r="H104" s="40" t="s">
        <v>469</v>
      </c>
      <c r="I104" s="40">
        <v>18349955455</v>
      </c>
      <c r="J104" s="45" t="s">
        <v>447</v>
      </c>
      <c r="K104" s="50" t="s">
        <v>448</v>
      </c>
      <c r="L104" s="47"/>
      <c r="M104" s="39" t="s">
        <v>449</v>
      </c>
    </row>
    <row r="105" hidden="1" spans="4:13">
      <c r="D105" s="44" t="s">
        <v>443</v>
      </c>
      <c r="E105" s="45" t="s">
        <v>472</v>
      </c>
      <c r="F105" s="40" t="s">
        <v>445</v>
      </c>
      <c r="G105" s="39" t="str">
        <f t="shared" si="3"/>
        <v>(五冶钢构医学科学产业园建设项目房建三部-一标（4-4）)四川省南充市顺庆区搬罾街道学府大道二段</v>
      </c>
      <c r="H105" s="40" t="s">
        <v>469</v>
      </c>
      <c r="I105" s="40">
        <v>18349955455</v>
      </c>
      <c r="J105" s="45" t="s">
        <v>447</v>
      </c>
      <c r="K105" s="50" t="s">
        <v>448</v>
      </c>
      <c r="L105" s="47"/>
      <c r="M105" s="39" t="s">
        <v>449</v>
      </c>
    </row>
    <row r="106" hidden="1" spans="4:13">
      <c r="D106" s="44" t="s">
        <v>443</v>
      </c>
      <c r="E106" s="45" t="s">
        <v>473</v>
      </c>
      <c r="F106" s="40" t="s">
        <v>445</v>
      </c>
      <c r="G106" s="39" t="str">
        <f t="shared" si="3"/>
        <v>(五冶钢构医学科学产业园建设项目房建三部-一标（4-5）)四川省南充市顺庆区搬罾街道学府大道二段</v>
      </c>
      <c r="H106" s="40" t="s">
        <v>469</v>
      </c>
      <c r="I106" s="40">
        <v>18349955455</v>
      </c>
      <c r="J106" s="45" t="s">
        <v>447</v>
      </c>
      <c r="K106" s="50" t="s">
        <v>448</v>
      </c>
      <c r="L106" s="47"/>
      <c r="M106" s="39" t="s">
        <v>449</v>
      </c>
    </row>
    <row r="107" hidden="1" spans="4:13">
      <c r="D107" s="44" t="s">
        <v>443</v>
      </c>
      <c r="E107" s="45" t="s">
        <v>474</v>
      </c>
      <c r="F107" s="40" t="s">
        <v>445</v>
      </c>
      <c r="G107" s="39" t="str">
        <f t="shared" si="3"/>
        <v>(五冶钢构医学科学产业园建设项目房建三部-一标（4-6）)四川省南充市顺庆区搬罾街道学府大道二段</v>
      </c>
      <c r="H107" s="40" t="s">
        <v>469</v>
      </c>
      <c r="I107" s="40">
        <v>18349955455</v>
      </c>
      <c r="J107" s="45" t="s">
        <v>447</v>
      </c>
      <c r="K107" s="50" t="s">
        <v>448</v>
      </c>
      <c r="L107" s="47"/>
      <c r="M107" s="39" t="s">
        <v>449</v>
      </c>
    </row>
    <row r="108" hidden="1" spans="4:13">
      <c r="D108" s="44" t="s">
        <v>443</v>
      </c>
      <c r="E108" s="45" t="s">
        <v>73</v>
      </c>
      <c r="F108" s="40" t="s">
        <v>445</v>
      </c>
      <c r="G108" s="39" t="str">
        <f t="shared" si="3"/>
        <v>(五冶钢构医学科学产业园建设项目房建三部-一标（7-1）)四川省南充市顺庆区搬罾街道学府大道二段</v>
      </c>
      <c r="H108" s="40" t="s">
        <v>469</v>
      </c>
      <c r="I108" s="40">
        <v>18349955455</v>
      </c>
      <c r="J108" s="45" t="s">
        <v>447</v>
      </c>
      <c r="K108" s="50" t="s">
        <v>448</v>
      </c>
      <c r="L108" s="47"/>
      <c r="M108" s="39" t="s">
        <v>449</v>
      </c>
    </row>
    <row r="109" hidden="1" spans="4:13">
      <c r="D109" s="44" t="s">
        <v>443</v>
      </c>
      <c r="E109" s="45" t="s">
        <v>20</v>
      </c>
      <c r="F109" s="40" t="s">
        <v>445</v>
      </c>
      <c r="G109" s="39" t="str">
        <f t="shared" si="3"/>
        <v>(五冶钢构医学科学产业园建设项目房建三部-一标（7-2）)四川省南充市顺庆区搬罾街道学府大道二段</v>
      </c>
      <c r="H109" s="40" t="s">
        <v>469</v>
      </c>
      <c r="I109" s="40">
        <v>18349955455</v>
      </c>
      <c r="J109" s="45" t="s">
        <v>447</v>
      </c>
      <c r="K109" s="50" t="s">
        <v>448</v>
      </c>
      <c r="L109" s="47"/>
      <c r="M109" s="39" t="s">
        <v>449</v>
      </c>
    </row>
    <row r="110" hidden="1" spans="4:13">
      <c r="D110" s="44" t="s">
        <v>443</v>
      </c>
      <c r="E110" s="45" t="s">
        <v>23</v>
      </c>
      <c r="F110" s="40" t="s">
        <v>445</v>
      </c>
      <c r="G110" s="39" t="str">
        <f t="shared" si="3"/>
        <v>(五冶钢构医学科学产业园建设项目房建三部-一标（7-3）)四川省南充市顺庆区搬罾街道学府大道二段</v>
      </c>
      <c r="H110" s="40" t="s">
        <v>469</v>
      </c>
      <c r="I110" s="40">
        <v>18349955455</v>
      </c>
      <c r="J110" s="45" t="s">
        <v>447</v>
      </c>
      <c r="K110" s="50" t="s">
        <v>448</v>
      </c>
      <c r="L110" s="47"/>
      <c r="M110" s="39" t="s">
        <v>449</v>
      </c>
    </row>
    <row r="111" hidden="1" spans="4:13">
      <c r="D111" s="44" t="s">
        <v>443</v>
      </c>
      <c r="E111" s="45" t="s">
        <v>24</v>
      </c>
      <c r="F111" s="40" t="s">
        <v>445</v>
      </c>
      <c r="G111" s="39" t="str">
        <f t="shared" si="3"/>
        <v>(五冶钢构医学科学产业园建设项目房建三部-一标（7-4）)四川省南充市顺庆区搬罾街道学府大道二段</v>
      </c>
      <c r="H111" s="40" t="s">
        <v>469</v>
      </c>
      <c r="I111" s="40">
        <v>18349955455</v>
      </c>
      <c r="J111" s="45" t="s">
        <v>447</v>
      </c>
      <c r="K111" s="50" t="s">
        <v>448</v>
      </c>
      <c r="L111" s="47"/>
      <c r="M111" s="39" t="s">
        <v>449</v>
      </c>
    </row>
    <row r="112" hidden="1" spans="4:13">
      <c r="D112" s="44" t="s">
        <v>443</v>
      </c>
      <c r="E112" s="39" t="s">
        <v>89</v>
      </c>
      <c r="F112" s="40" t="s">
        <v>445</v>
      </c>
      <c r="G112" s="39" t="str">
        <f t="shared" si="3"/>
        <v>(五冶钢构医学科学产业园建设项目房建三部-排洪渠)四川省南充市顺庆区搬罾街道学府大道二段</v>
      </c>
      <c r="H112" s="40" t="s">
        <v>469</v>
      </c>
      <c r="I112" s="40">
        <v>18349955455</v>
      </c>
      <c r="J112" s="45" t="s">
        <v>447</v>
      </c>
      <c r="K112" s="50" t="s">
        <v>448</v>
      </c>
      <c r="L112" s="47"/>
      <c r="M112" s="39" t="s">
        <v>449</v>
      </c>
    </row>
    <row r="113" hidden="1" spans="4:13">
      <c r="D113" s="44" t="s">
        <v>443</v>
      </c>
      <c r="E113" s="39" t="s">
        <v>127</v>
      </c>
      <c r="F113" s="40" t="s">
        <v>445</v>
      </c>
      <c r="G113" s="39" t="str">
        <f t="shared" si="3"/>
        <v>(五冶钢构医学科学产业园建设项目房建三部-管网总坪)四川省南充市顺庆区搬罾街道学府大道二段</v>
      </c>
      <c r="H113" s="40" t="s">
        <v>469</v>
      </c>
      <c r="I113" s="40">
        <v>18349955455</v>
      </c>
      <c r="J113" s="45" t="s">
        <v>447</v>
      </c>
      <c r="K113" s="50" t="s">
        <v>448</v>
      </c>
      <c r="L113" s="47"/>
      <c r="M113" s="39" t="s">
        <v>449</v>
      </c>
    </row>
    <row r="114" hidden="1" spans="4:13">
      <c r="D114" s="44" t="s">
        <v>443</v>
      </c>
      <c r="E114" s="39" t="s">
        <v>117</v>
      </c>
      <c r="F114" s="40" t="s">
        <v>445</v>
      </c>
      <c r="G114" s="39" t="str">
        <f t="shared" si="3"/>
        <v>(五冶钢构医学科学产业园建设项目房建三部-配套用房及围墙)四川省南充市顺庆区搬罾街道学府大道二段</v>
      </c>
      <c r="H114" s="40" t="s">
        <v>469</v>
      </c>
      <c r="I114" s="40">
        <v>18349955455</v>
      </c>
      <c r="J114" s="45" t="s">
        <v>447</v>
      </c>
      <c r="K114" s="50" t="s">
        <v>448</v>
      </c>
      <c r="L114" s="47"/>
      <c r="M114" s="39" t="s">
        <v>449</v>
      </c>
    </row>
    <row r="115" hidden="1" spans="4:13">
      <c r="D115" s="44" t="s">
        <v>443</v>
      </c>
      <c r="E115" s="39" t="s">
        <v>475</v>
      </c>
      <c r="F115" s="40" t="s">
        <v>445</v>
      </c>
      <c r="G115" s="39" t="str">
        <f t="shared" si="3"/>
        <v>(五冶钢构医学科学产业园建设项目房建连接线道路工程-1)四川省南充市顺庆区搬罾街道学府大道二段</v>
      </c>
      <c r="H115" s="40" t="s">
        <v>476</v>
      </c>
      <c r="I115" s="40">
        <v>13908143055</v>
      </c>
      <c r="J115" s="45" t="s">
        <v>447</v>
      </c>
      <c r="K115" s="50" t="s">
        <v>448</v>
      </c>
      <c r="L115" s="47"/>
      <c r="M115" s="39" t="s">
        <v>449</v>
      </c>
    </row>
    <row r="116" hidden="1" spans="4:13">
      <c r="D116" s="44" t="s">
        <v>443</v>
      </c>
      <c r="E116" s="39" t="s">
        <v>477</v>
      </c>
      <c r="F116" s="40" t="s">
        <v>445</v>
      </c>
      <c r="G116" s="39" t="str">
        <f t="shared" si="3"/>
        <v>(五冶钢构医学科学产业园建设项目房建连接线道路工程-2)四川省南充市顺庆区搬罾街道学府大道二段</v>
      </c>
      <c r="H116" s="40" t="s">
        <v>478</v>
      </c>
      <c r="I116" s="40">
        <v>15982411682</v>
      </c>
      <c r="J116" s="45" t="s">
        <v>447</v>
      </c>
      <c r="K116" s="50" t="s">
        <v>448</v>
      </c>
      <c r="L116" s="47"/>
      <c r="M116" s="39" t="s">
        <v>449</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M51" sqref="M5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479</v>
      </c>
      <c r="B1" s="20" t="s">
        <v>480</v>
      </c>
      <c r="C1" s="20" t="s">
        <v>481</v>
      </c>
    </row>
    <row r="2" s="18" customFormat="1" spans="1:4">
      <c r="A2" s="21" t="s">
        <v>482</v>
      </c>
      <c r="B2" s="21" t="s">
        <v>483</v>
      </c>
      <c r="C2" s="22" t="s">
        <v>484</v>
      </c>
      <c r="D2" s="23"/>
    </row>
    <row r="3" s="18" customFormat="1" spans="1:4">
      <c r="A3" s="21" t="s">
        <v>81</v>
      </c>
      <c r="B3" s="21" t="s">
        <v>485</v>
      </c>
      <c r="C3" s="24" t="s">
        <v>486</v>
      </c>
      <c r="D3" s="23"/>
    </row>
    <row r="4" s="18" customFormat="1" spans="1:4">
      <c r="A4" s="21" t="s">
        <v>44</v>
      </c>
      <c r="B4" s="21" t="s">
        <v>487</v>
      </c>
      <c r="C4" s="24" t="s">
        <v>488</v>
      </c>
      <c r="D4" s="23"/>
    </row>
    <row r="5" s="18" customFormat="1" spans="1:4">
      <c r="A5" s="21" t="s">
        <v>92</v>
      </c>
      <c r="B5" s="21" t="s">
        <v>489</v>
      </c>
      <c r="C5" s="24" t="s">
        <v>490</v>
      </c>
      <c r="D5" s="23"/>
    </row>
    <row r="6" s="18" customFormat="1" spans="1:4">
      <c r="A6" s="21" t="s">
        <v>275</v>
      </c>
      <c r="B6" s="21" t="s">
        <v>491</v>
      </c>
      <c r="C6" s="24" t="s">
        <v>492</v>
      </c>
      <c r="D6" s="23"/>
    </row>
    <row r="7" s="18" customFormat="1" spans="1:4">
      <c r="A7" s="21" t="s">
        <v>287</v>
      </c>
      <c r="B7" s="21" t="s">
        <v>493</v>
      </c>
      <c r="C7" s="24" t="s">
        <v>494</v>
      </c>
      <c r="D7" s="23"/>
    </row>
    <row r="8" s="18" customFormat="1" spans="1:4">
      <c r="A8" s="21" t="s">
        <v>186</v>
      </c>
      <c r="B8" s="21" t="s">
        <v>495</v>
      </c>
      <c r="C8" s="24" t="s">
        <v>496</v>
      </c>
      <c r="D8" s="23"/>
    </row>
    <row r="9" s="18" customFormat="1" spans="1:4">
      <c r="A9" s="21" t="s">
        <v>187</v>
      </c>
      <c r="B9" s="21" t="s">
        <v>497</v>
      </c>
      <c r="C9" s="24" t="s">
        <v>498</v>
      </c>
      <c r="D9" s="23"/>
    </row>
    <row r="10" s="18" customFormat="1" spans="1:4">
      <c r="A10" s="21" t="s">
        <v>307</v>
      </c>
      <c r="B10" s="21" t="s">
        <v>499</v>
      </c>
      <c r="C10" s="24" t="s">
        <v>500</v>
      </c>
      <c r="D10" s="23"/>
    </row>
    <row r="11" s="18" customFormat="1" spans="1:4">
      <c r="A11" s="21" t="s">
        <v>501</v>
      </c>
      <c r="B11" s="21" t="s">
        <v>502</v>
      </c>
      <c r="C11" s="24" t="s">
        <v>503</v>
      </c>
      <c r="D11" s="23"/>
    </row>
    <row r="12" s="18" customFormat="1" spans="1:4">
      <c r="A12" s="21" t="s">
        <v>341</v>
      </c>
      <c r="B12" s="21" t="s">
        <v>504</v>
      </c>
      <c r="C12" s="24" t="s">
        <v>505</v>
      </c>
      <c r="D12" s="23"/>
    </row>
    <row r="13" s="18" customFormat="1" spans="1:4">
      <c r="A13" s="21" t="s">
        <v>405</v>
      </c>
      <c r="B13" s="21" t="s">
        <v>506</v>
      </c>
      <c r="C13" s="22" t="s">
        <v>507</v>
      </c>
      <c r="D13" s="23"/>
    </row>
    <row r="14" s="18" customFormat="1" spans="1:4">
      <c r="A14" s="21" t="s">
        <v>338</v>
      </c>
      <c r="B14" s="21" t="s">
        <v>508</v>
      </c>
      <c r="C14" s="24" t="s">
        <v>509</v>
      </c>
      <c r="D14" s="23"/>
    </row>
    <row r="15" s="18" customFormat="1" spans="1:4">
      <c r="A15" s="21" t="s">
        <v>192</v>
      </c>
      <c r="B15" s="21" t="s">
        <v>510</v>
      </c>
      <c r="C15" s="24" t="s">
        <v>511</v>
      </c>
      <c r="D15" s="23"/>
    </row>
    <row r="16" s="18" customFormat="1" spans="1:4">
      <c r="A16" s="21" t="s">
        <v>211</v>
      </c>
      <c r="B16" s="21" t="s">
        <v>512</v>
      </c>
      <c r="C16" s="22" t="s">
        <v>513</v>
      </c>
      <c r="D16" s="23"/>
    </row>
    <row r="17" s="18" customFormat="1" spans="1:4">
      <c r="A17" s="21" t="s">
        <v>208</v>
      </c>
      <c r="B17" s="21" t="s">
        <v>514</v>
      </c>
      <c r="C17" s="22" t="s">
        <v>515</v>
      </c>
      <c r="D17" s="23"/>
    </row>
    <row r="18" s="18" customFormat="1" spans="1:4">
      <c r="A18" s="21" t="s">
        <v>203</v>
      </c>
      <c r="B18" s="21" t="s">
        <v>516</v>
      </c>
      <c r="C18" s="22" t="s">
        <v>517</v>
      </c>
      <c r="D18" s="23"/>
    </row>
    <row r="19" s="18" customFormat="1" spans="1:4">
      <c r="A19" s="21" t="s">
        <v>167</v>
      </c>
      <c r="B19" s="21" t="s">
        <v>518</v>
      </c>
      <c r="C19" s="24" t="s">
        <v>519</v>
      </c>
      <c r="D19" s="23"/>
    </row>
    <row r="20" s="18" customFormat="1" spans="1:4">
      <c r="A20" s="21" t="s">
        <v>371</v>
      </c>
      <c r="B20" s="21" t="s">
        <v>520</v>
      </c>
      <c r="C20" s="24" t="s">
        <v>521</v>
      </c>
      <c r="D20" s="23"/>
    </row>
    <row r="21" s="18" customFormat="1" spans="1:4">
      <c r="A21" s="21" t="s">
        <v>215</v>
      </c>
      <c r="B21" s="21" t="s">
        <v>522</v>
      </c>
      <c r="C21" s="22" t="s">
        <v>523</v>
      </c>
      <c r="D21" s="23"/>
    </row>
    <row r="22" s="18" customFormat="1" spans="1:4">
      <c r="A22" s="21" t="s">
        <v>196</v>
      </c>
      <c r="B22" s="21" t="s">
        <v>524</v>
      </c>
      <c r="C22" s="22" t="s">
        <v>525</v>
      </c>
      <c r="D22" s="23"/>
    </row>
    <row r="23" s="18" customFormat="1" spans="1:4">
      <c r="A23" s="21" t="s">
        <v>419</v>
      </c>
      <c r="B23" s="21" t="s">
        <v>526</v>
      </c>
      <c r="C23" s="24" t="s">
        <v>527</v>
      </c>
      <c r="D23" s="23"/>
    </row>
    <row r="24" s="18" customFormat="1" spans="1:4">
      <c r="A24" s="21" t="s">
        <v>128</v>
      </c>
      <c r="B24" s="21" t="s">
        <v>528</v>
      </c>
      <c r="C24" s="24" t="s">
        <v>529</v>
      </c>
      <c r="D24" s="23"/>
    </row>
    <row r="25" s="18" customFormat="1" spans="1:4">
      <c r="A25" s="21" t="s">
        <v>150</v>
      </c>
      <c r="B25" s="21" t="s">
        <v>530</v>
      </c>
      <c r="C25" s="24" t="s">
        <v>531</v>
      </c>
      <c r="D25" s="23"/>
    </row>
    <row r="26" s="18" customFormat="1" spans="1:4">
      <c r="A26" s="21" t="s">
        <v>160</v>
      </c>
      <c r="B26" s="21" t="s">
        <v>532</v>
      </c>
      <c r="C26" s="24" t="s">
        <v>533</v>
      </c>
      <c r="D26" s="23"/>
    </row>
  </sheetData>
  <hyperlinks>
    <hyperlink ref="C19" r:id="rId1" display="https://ztwmzyxm.streamlit.app/?project=wyjsklytzx2"/>
    <hyperlink ref="C17"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534</v>
      </c>
      <c r="C2" s="14" t="s">
        <v>535</v>
      </c>
    </row>
    <row r="3" spans="1:3">
      <c r="A3" s="14" t="s">
        <v>44</v>
      </c>
      <c r="B3" s="15" t="s">
        <v>534</v>
      </c>
      <c r="C3" s="14" t="s">
        <v>536</v>
      </c>
    </row>
    <row r="4" spans="1:3">
      <c r="A4" s="14" t="s">
        <v>92</v>
      </c>
      <c r="B4" s="15" t="s">
        <v>534</v>
      </c>
      <c r="C4" s="14" t="s">
        <v>537</v>
      </c>
    </row>
    <row r="5" spans="1:3">
      <c r="A5" s="14" t="s">
        <v>275</v>
      </c>
      <c r="B5" s="15" t="s">
        <v>534</v>
      </c>
      <c r="C5" s="14" t="s">
        <v>538</v>
      </c>
    </row>
    <row r="6" spans="1:3">
      <c r="A6" s="14" t="s">
        <v>287</v>
      </c>
      <c r="B6" s="15" t="s">
        <v>534</v>
      </c>
      <c r="C6" s="14" t="s">
        <v>539</v>
      </c>
    </row>
    <row r="7" spans="1:3">
      <c r="A7" s="14" t="s">
        <v>291</v>
      </c>
      <c r="B7" s="15" t="s">
        <v>534</v>
      </c>
      <c r="C7" s="14" t="s">
        <v>540</v>
      </c>
    </row>
    <row r="8" spans="1:3">
      <c r="A8" s="14" t="s">
        <v>186</v>
      </c>
      <c r="B8" s="15" t="s">
        <v>534</v>
      </c>
      <c r="C8" s="14" t="s">
        <v>541</v>
      </c>
    </row>
    <row r="9" spans="1:3">
      <c r="A9" s="14" t="s">
        <v>187</v>
      </c>
      <c r="B9" s="15" t="s">
        <v>534</v>
      </c>
      <c r="C9" s="14" t="s">
        <v>542</v>
      </c>
    </row>
    <row r="10" ht="13.5" spans="1:3">
      <c r="A10" s="14" t="s">
        <v>307</v>
      </c>
      <c r="B10" s="15" t="s">
        <v>534</v>
      </c>
      <c r="C10" s="16" t="s">
        <v>543</v>
      </c>
    </row>
    <row r="11" spans="1:3">
      <c r="A11" s="14" t="s">
        <v>333</v>
      </c>
      <c r="B11" s="15" t="s">
        <v>534</v>
      </c>
      <c r="C11" s="14" t="s">
        <v>544</v>
      </c>
    </row>
    <row r="12" spans="1:3">
      <c r="A12" s="14" t="s">
        <v>253</v>
      </c>
      <c r="B12" s="15" t="s">
        <v>534</v>
      </c>
      <c r="C12" s="14" t="s">
        <v>545</v>
      </c>
    </row>
    <row r="13" spans="1:3">
      <c r="A13" s="14" t="s">
        <v>145</v>
      </c>
      <c r="B13" s="15" t="s">
        <v>534</v>
      </c>
      <c r="C13" s="14" t="s">
        <v>546</v>
      </c>
    </row>
    <row r="14" spans="1:3">
      <c r="A14" s="14" t="s">
        <v>341</v>
      </c>
      <c r="B14" s="15" t="s">
        <v>534</v>
      </c>
      <c r="C14" s="14" t="s">
        <v>547</v>
      </c>
    </row>
    <row r="15" spans="1:3">
      <c r="A15" s="14" t="s">
        <v>228</v>
      </c>
      <c r="B15" s="15" t="s">
        <v>534</v>
      </c>
      <c r="C15" s="14" t="s">
        <v>548</v>
      </c>
    </row>
    <row r="16" spans="1:3">
      <c r="A16" s="14" t="s">
        <v>240</v>
      </c>
      <c r="B16" s="15" t="s">
        <v>534</v>
      </c>
      <c r="C16" s="14" t="s">
        <v>549</v>
      </c>
    </row>
    <row r="17" spans="1:3">
      <c r="A17" s="14" t="s">
        <v>224</v>
      </c>
      <c r="B17" s="15" t="s">
        <v>534</v>
      </c>
      <c r="C17" s="14" t="s">
        <v>550</v>
      </c>
    </row>
    <row r="18" spans="1:3">
      <c r="A18" s="14" t="s">
        <v>226</v>
      </c>
      <c r="B18" s="15" t="s">
        <v>534</v>
      </c>
      <c r="C18" s="14" t="s">
        <v>551</v>
      </c>
    </row>
    <row r="19" spans="1:3">
      <c r="A19" s="14" t="s">
        <v>229</v>
      </c>
      <c r="B19" s="15" t="s">
        <v>534</v>
      </c>
      <c r="C19" s="14" t="s">
        <v>552</v>
      </c>
    </row>
    <row r="20" spans="1:3">
      <c r="A20" s="14" t="s">
        <v>225</v>
      </c>
      <c r="B20" s="15" t="s">
        <v>534</v>
      </c>
      <c r="C20" s="14" t="s">
        <v>553</v>
      </c>
    </row>
    <row r="21" spans="1:3">
      <c r="A21" s="14" t="s">
        <v>338</v>
      </c>
      <c r="B21" s="15" t="s">
        <v>534</v>
      </c>
      <c r="C21" s="14" t="s">
        <v>554</v>
      </c>
    </row>
    <row r="22" spans="1:3">
      <c r="A22" s="14" t="s">
        <v>192</v>
      </c>
      <c r="B22" s="15" t="s">
        <v>534</v>
      </c>
      <c r="C22" s="14" t="s">
        <v>555</v>
      </c>
    </row>
    <row r="23" spans="1:3">
      <c r="A23" s="14" t="s">
        <v>230</v>
      </c>
      <c r="B23" s="15" t="s">
        <v>534</v>
      </c>
      <c r="C23" s="14" t="s">
        <v>556</v>
      </c>
    </row>
    <row r="24" spans="1:3">
      <c r="A24" s="14" t="s">
        <v>231</v>
      </c>
      <c r="B24" s="15" t="s">
        <v>534</v>
      </c>
      <c r="C24" s="14" t="s">
        <v>557</v>
      </c>
    </row>
    <row r="25" spans="1:3">
      <c r="A25" s="14" t="s">
        <v>208</v>
      </c>
      <c r="B25" s="15" t="s">
        <v>534</v>
      </c>
      <c r="C25" s="14" t="s">
        <v>558</v>
      </c>
    </row>
    <row r="26" spans="1:3">
      <c r="A26" s="14" t="s">
        <v>203</v>
      </c>
      <c r="B26" s="15" t="s">
        <v>534</v>
      </c>
      <c r="C26" s="14" t="s">
        <v>559</v>
      </c>
    </row>
    <row r="27" spans="1:3">
      <c r="A27" s="14" t="s">
        <v>167</v>
      </c>
      <c r="B27" s="15" t="s">
        <v>534</v>
      </c>
      <c r="C27" s="14" t="s">
        <v>560</v>
      </c>
    </row>
    <row r="28" spans="1:3">
      <c r="A28" s="14" t="s">
        <v>371</v>
      </c>
      <c r="B28" s="15" t="s">
        <v>534</v>
      </c>
      <c r="C28" s="14" t="s">
        <v>561</v>
      </c>
    </row>
    <row r="29" spans="1:3">
      <c r="A29" s="14" t="s">
        <v>215</v>
      </c>
      <c r="B29" s="15" t="s">
        <v>534</v>
      </c>
      <c r="C29" s="14" t="s">
        <v>562</v>
      </c>
    </row>
    <row r="30" spans="1:3">
      <c r="A30" s="14" t="s">
        <v>196</v>
      </c>
      <c r="B30" s="17" t="s">
        <v>534</v>
      </c>
      <c r="C30" s="14" t="s">
        <v>563</v>
      </c>
    </row>
    <row r="31" spans="1:3">
      <c r="A31" s="14" t="s">
        <v>297</v>
      </c>
      <c r="B31" s="15" t="s">
        <v>534</v>
      </c>
      <c r="C31" s="14" t="s">
        <v>564</v>
      </c>
    </row>
    <row r="32" spans="1:3">
      <c r="A32" s="14" t="s">
        <v>248</v>
      </c>
      <c r="B32" s="15" t="s">
        <v>534</v>
      </c>
      <c r="C32" s="14" t="s">
        <v>565</v>
      </c>
    </row>
    <row r="33" spans="1:3">
      <c r="A33" s="14" t="s">
        <v>258</v>
      </c>
      <c r="B33" s="15" t="s">
        <v>534</v>
      </c>
      <c r="C33" s="14" t="s">
        <v>566</v>
      </c>
    </row>
    <row r="34" spans="1:3">
      <c r="A34" s="14" t="s">
        <v>419</v>
      </c>
      <c r="B34" s="15" t="s">
        <v>534</v>
      </c>
      <c r="C34" s="14" t="s">
        <v>567</v>
      </c>
    </row>
    <row r="35" spans="1:3">
      <c r="A35" s="14" t="s">
        <v>128</v>
      </c>
      <c r="B35" s="15" t="s">
        <v>534</v>
      </c>
      <c r="C35" s="14" t="s">
        <v>568</v>
      </c>
    </row>
    <row r="36" spans="1:3">
      <c r="A36" s="14" t="s">
        <v>150</v>
      </c>
      <c r="B36" s="15" t="s">
        <v>534</v>
      </c>
      <c r="C36" s="14" t="s">
        <v>569</v>
      </c>
    </row>
    <row r="37" spans="1:3">
      <c r="A37" s="14" t="s">
        <v>160</v>
      </c>
      <c r="B37" s="15" t="s">
        <v>534</v>
      </c>
      <c r="C37" s="14" t="s">
        <v>570</v>
      </c>
    </row>
    <row r="38" spans="1:3">
      <c r="A38" s="14" t="s">
        <v>326</v>
      </c>
      <c r="B38" s="15" t="s">
        <v>534</v>
      </c>
      <c r="C38" s="14" t="s">
        <v>571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572</v>
      </c>
      <c r="B1" s="11" t="s">
        <v>573</v>
      </c>
      <c r="C1" s="11" t="s">
        <v>3</v>
      </c>
      <c r="D1" s="11" t="s">
        <v>4</v>
      </c>
    </row>
    <row r="2" spans="1:4">
      <c r="A2" s="12">
        <f ca="1" t="shared" ref="A2:A12" si="0">TODAY()</f>
        <v>45964</v>
      </c>
      <c r="B2" s="9" t="s">
        <v>574</v>
      </c>
      <c r="C2" s="9" t="str">
        <f>VLOOKUP(D2,辅助信息!A:B,2,FALSE)</f>
        <v>盘螺</v>
      </c>
      <c r="D2" s="9" t="s">
        <v>41</v>
      </c>
    </row>
    <row r="3" spans="1:4">
      <c r="A3" s="12">
        <f ca="1" t="shared" si="0"/>
        <v>45964</v>
      </c>
      <c r="B3" s="9" t="s">
        <v>574</v>
      </c>
      <c r="C3" s="9" t="str">
        <f>VLOOKUP(D3,辅助信息!A:B,2,FALSE)</f>
        <v>螺纹钢</v>
      </c>
      <c r="D3" s="9" t="s">
        <v>27</v>
      </c>
    </row>
    <row r="4" spans="1:4">
      <c r="A4" s="12">
        <f ca="1" t="shared" si="0"/>
        <v>45964</v>
      </c>
      <c r="B4" s="9" t="s">
        <v>574</v>
      </c>
      <c r="C4" s="9" t="str">
        <f>VLOOKUP(D4,辅助信息!A:B,2,FALSE)</f>
        <v>螺纹钢</v>
      </c>
      <c r="D4" s="9" t="s">
        <v>19</v>
      </c>
    </row>
    <row r="5" spans="1:4">
      <c r="A5" s="12">
        <f ca="1" t="shared" si="0"/>
        <v>45964</v>
      </c>
      <c r="B5" s="9" t="s">
        <v>574</v>
      </c>
      <c r="C5" s="9" t="str">
        <f>VLOOKUP(D5,辅助信息!A:B,2,FALSE)</f>
        <v>螺纹钢</v>
      </c>
      <c r="D5" s="9" t="s">
        <v>28</v>
      </c>
    </row>
    <row r="6" spans="1:4">
      <c r="A6" s="12">
        <f ca="1" t="shared" si="0"/>
        <v>45964</v>
      </c>
      <c r="B6" s="9" t="s">
        <v>574</v>
      </c>
      <c r="C6" s="9" t="str">
        <f>VLOOKUP(D6,辅助信息!A:B,2,FALSE)</f>
        <v>螺纹钢</v>
      </c>
      <c r="D6" s="9" t="s">
        <v>52</v>
      </c>
    </row>
    <row r="7" spans="1:4">
      <c r="A7" s="12">
        <f ca="1" t="shared" si="0"/>
        <v>45964</v>
      </c>
      <c r="B7" s="9" t="s">
        <v>574</v>
      </c>
      <c r="C7" s="9" t="str">
        <f>VLOOKUP(D7,辅助信息!A:B,2,FALSE)</f>
        <v>螺纹钢</v>
      </c>
      <c r="D7" s="9" t="s">
        <v>76</v>
      </c>
    </row>
    <row r="8" spans="1:4">
      <c r="A8" s="12">
        <f ca="1" t="shared" si="0"/>
        <v>45964</v>
      </c>
      <c r="B8" s="9" t="s">
        <v>574</v>
      </c>
      <c r="C8" s="9" t="str">
        <f>VLOOKUP(D8,辅助信息!A:B,2,FALSE)</f>
        <v>螺纹钢</v>
      </c>
      <c r="D8" s="9" t="s">
        <v>86</v>
      </c>
    </row>
    <row r="9" spans="1:4">
      <c r="A9" s="12">
        <f ca="1" t="shared" si="0"/>
        <v>45964</v>
      </c>
      <c r="B9" s="9" t="s">
        <v>574</v>
      </c>
      <c r="C9" s="9" t="str">
        <f>VLOOKUP(D9,辅助信息!A:B,2,FALSE)</f>
        <v>螺纹钢</v>
      </c>
      <c r="D9" s="9" t="s">
        <v>82</v>
      </c>
    </row>
    <row r="10" spans="1:4">
      <c r="A10" s="12">
        <f ca="1" t="shared" si="0"/>
        <v>45964</v>
      </c>
      <c r="B10" s="9" t="s">
        <v>574</v>
      </c>
      <c r="C10" s="9" t="str">
        <f>VLOOKUP(D10,辅助信息!A:B,2,FALSE)</f>
        <v>螺纹钢</v>
      </c>
      <c r="D10" s="9" t="s">
        <v>45</v>
      </c>
    </row>
    <row r="11" spans="1:4">
      <c r="A11" s="12">
        <f ca="1" t="shared" si="0"/>
        <v>45964</v>
      </c>
      <c r="B11" s="9" t="s">
        <v>574</v>
      </c>
      <c r="C11" s="9" t="str">
        <f>VLOOKUP(D11,辅助信息!A:B,2,FALSE)</f>
        <v>螺纹钢</v>
      </c>
      <c r="D11" s="9" t="s">
        <v>21</v>
      </c>
    </row>
    <row r="12" ht="18.95" customHeight="1" spans="1:1">
      <c r="A12" s="12">
        <f ca="1" t="shared" si="0"/>
        <v>45964</v>
      </c>
    </row>
    <row r="13" spans="1:4">
      <c r="A13" s="12">
        <f ca="1" t="shared" ref="A13:A26" si="1">TODAY()</f>
        <v>45964</v>
      </c>
      <c r="B13" s="13" t="s">
        <v>575</v>
      </c>
      <c r="C13" s="9" t="str">
        <f>VLOOKUP(D13,辅助信息!A:B,2,FALSE)</f>
        <v>螺纹钢</v>
      </c>
      <c r="D13" s="9" t="s">
        <v>133</v>
      </c>
    </row>
    <row r="14" spans="1:4">
      <c r="A14" s="12">
        <f ca="1" t="shared" si="1"/>
        <v>45964</v>
      </c>
      <c r="B14" s="13" t="s">
        <v>575</v>
      </c>
      <c r="C14" s="9" t="str">
        <f>VLOOKUP(D14,辅助信息!A:B,2,FALSE)</f>
        <v>螺纹钢</v>
      </c>
      <c r="D14" s="9" t="s">
        <v>91</v>
      </c>
    </row>
    <row r="15" spans="1:4">
      <c r="A15" s="12">
        <f ca="1" t="shared" si="1"/>
        <v>45964</v>
      </c>
      <c r="B15" s="13" t="s">
        <v>575</v>
      </c>
      <c r="C15" s="9" t="str">
        <f>VLOOKUP(D15,辅助信息!A:B,2,FALSE)</f>
        <v>螺纹钢</v>
      </c>
      <c r="D15" s="9" t="s">
        <v>77</v>
      </c>
    </row>
    <row r="16" spans="1:4">
      <c r="A16" s="12">
        <f ca="1" t="shared" si="1"/>
        <v>45964</v>
      </c>
      <c r="B16" s="13" t="s">
        <v>575</v>
      </c>
      <c r="C16" s="9" t="str">
        <f>VLOOKUP(D16,辅助信息!A:B,2,FALSE)</f>
        <v>螺纹钢</v>
      </c>
      <c r="D16" s="9" t="s">
        <v>86</v>
      </c>
    </row>
    <row r="17" spans="1:4">
      <c r="A17" s="12">
        <f ca="1" t="shared" si="1"/>
        <v>45964</v>
      </c>
      <c r="B17" s="13" t="s">
        <v>575</v>
      </c>
      <c r="C17" s="9" t="str">
        <f>VLOOKUP(D17,辅助信息!A:B,2,FALSE)</f>
        <v>螺纹钢</v>
      </c>
      <c r="D17" s="9" t="s">
        <v>66</v>
      </c>
    </row>
    <row r="18" spans="1:4">
      <c r="A18" s="12">
        <f ca="1" t="shared" si="1"/>
        <v>45964</v>
      </c>
      <c r="B18" s="13" t="s">
        <v>575</v>
      </c>
      <c r="C18" s="9" t="str">
        <f>VLOOKUP(D18,辅助信息!A:B,2,FALSE)</f>
        <v>螺纹钢</v>
      </c>
      <c r="D18" s="9" t="s">
        <v>82</v>
      </c>
    </row>
    <row r="19" spans="1:4">
      <c r="A19" s="12">
        <f ca="1" t="shared" si="1"/>
        <v>45964</v>
      </c>
      <c r="B19" s="13" t="s">
        <v>575</v>
      </c>
      <c r="C19" s="9" t="str">
        <f>VLOOKUP(D19,辅助信息!A:B,2,FALSE)</f>
        <v>螺纹钢</v>
      </c>
      <c r="D19" s="9" t="s">
        <v>45</v>
      </c>
    </row>
    <row r="20" spans="1:4">
      <c r="A20" s="12">
        <f ca="1" t="shared" si="1"/>
        <v>45964</v>
      </c>
      <c r="B20" s="13" t="s">
        <v>575</v>
      </c>
      <c r="C20" s="9" t="str">
        <f>VLOOKUP(D20,辅助信息!A:B,2,FALSE)</f>
        <v>螺纹钢</v>
      </c>
      <c r="D20" s="9" t="s">
        <v>21</v>
      </c>
    </row>
    <row r="21" spans="1:4">
      <c r="A21" s="12">
        <f ca="1" t="shared" si="1"/>
        <v>45964</v>
      </c>
      <c r="B21" s="13" t="s">
        <v>575</v>
      </c>
      <c r="C21" s="9" t="str">
        <f>VLOOKUP(D21,辅助信息!A:B,2,FALSE)</f>
        <v>螺纹钢</v>
      </c>
      <c r="D21" s="9" t="s">
        <v>58</v>
      </c>
    </row>
    <row r="22" spans="1:4">
      <c r="A22" s="12">
        <f ca="1" t="shared" si="1"/>
        <v>45964</v>
      </c>
      <c r="B22" s="13" t="s">
        <v>575</v>
      </c>
      <c r="C22" s="9" t="str">
        <f>VLOOKUP(D22,辅助信息!A:B,2,FALSE)</f>
        <v>螺纹钢</v>
      </c>
      <c r="D22" s="9" t="s">
        <v>46</v>
      </c>
    </row>
    <row r="23" spans="1:4">
      <c r="A23" s="12">
        <f ca="1" t="shared" si="1"/>
        <v>45964</v>
      </c>
      <c r="B23" s="13" t="s">
        <v>575</v>
      </c>
      <c r="C23" s="9" t="str">
        <f>VLOOKUP(D23,辅助信息!A:B,2,FALSE)</f>
        <v>螺纹钢</v>
      </c>
      <c r="D23" s="9" t="s">
        <v>22</v>
      </c>
    </row>
    <row r="24" spans="1:4">
      <c r="A24" s="12">
        <f ca="1" t="shared" si="1"/>
        <v>45964</v>
      </c>
      <c r="B24" s="13" t="s">
        <v>575</v>
      </c>
      <c r="C24" s="9" t="str">
        <f>VLOOKUP(D24,辅助信息!A:B,2,FALSE)</f>
        <v>螺纹钢</v>
      </c>
      <c r="D24" s="9" t="s">
        <v>181</v>
      </c>
    </row>
    <row r="25" spans="1:4">
      <c r="A25" s="12">
        <f ca="1" t="shared" si="1"/>
        <v>45964</v>
      </c>
      <c r="B25" s="13" t="s">
        <v>575</v>
      </c>
      <c r="C25" s="9" t="str">
        <f>VLOOKUP(D25,辅助信息!A:B,2,FALSE)</f>
        <v>螺纹钢</v>
      </c>
      <c r="D25" s="9" t="s">
        <v>182</v>
      </c>
    </row>
    <row r="26" spans="1:4">
      <c r="A26" s="12">
        <f ca="1" t="shared" si="1"/>
        <v>45964</v>
      </c>
      <c r="B26" s="9" t="s">
        <v>576</v>
      </c>
      <c r="C26" s="9" t="str">
        <f>VLOOKUP(D26,辅助信息!A:B,2,FALSE)</f>
        <v>盘螺</v>
      </c>
      <c r="D26" s="9" t="s">
        <v>49</v>
      </c>
    </row>
    <row r="27" spans="1:4">
      <c r="A27" s="12">
        <f ca="1" t="shared" ref="A27:A36" si="2">TODAY()</f>
        <v>45964</v>
      </c>
      <c r="B27" s="9" t="s">
        <v>576</v>
      </c>
      <c r="C27" s="9" t="str">
        <f>VLOOKUP(D27,辅助信息!A:B,2,FALSE)</f>
        <v>盘螺</v>
      </c>
      <c r="D27" s="9" t="s">
        <v>40</v>
      </c>
    </row>
    <row r="28" spans="1:4">
      <c r="A28" s="12">
        <f ca="1" t="shared" si="2"/>
        <v>45964</v>
      </c>
      <c r="B28" s="9" t="s">
        <v>576</v>
      </c>
      <c r="C28" s="9" t="str">
        <f>VLOOKUP(D28,辅助信息!A:B,2,FALSE)</f>
        <v>盘螺</v>
      </c>
      <c r="D28" s="9" t="s">
        <v>41</v>
      </c>
    </row>
    <row r="29" spans="1:4">
      <c r="A29" s="12">
        <f ca="1" t="shared" si="2"/>
        <v>45964</v>
      </c>
      <c r="B29" s="9" t="s">
        <v>576</v>
      </c>
      <c r="C29" s="9" t="str">
        <f>VLOOKUP(D29,辅助信息!A:B,2,FALSE)</f>
        <v>盘螺</v>
      </c>
      <c r="D29" s="9" t="s">
        <v>26</v>
      </c>
    </row>
    <row r="30" spans="1:4">
      <c r="A30" s="12">
        <f ca="1" t="shared" si="2"/>
        <v>45964</v>
      </c>
      <c r="B30" s="9" t="s">
        <v>576</v>
      </c>
      <c r="C30" s="9" t="e">
        <f>VLOOKUP(D30,辅助信息!A:B,2,FALSE)</f>
        <v>#N/A</v>
      </c>
      <c r="D30" s="9" t="s">
        <v>577</v>
      </c>
    </row>
    <row r="31" spans="1:4">
      <c r="A31" s="12">
        <f ca="1" t="shared" si="2"/>
        <v>45964</v>
      </c>
      <c r="B31" s="9" t="s">
        <v>576</v>
      </c>
      <c r="C31" s="9" t="str">
        <f>VLOOKUP(D31,辅助信息!A:B,2,FALSE)</f>
        <v>螺纹钢</v>
      </c>
      <c r="D31" s="9" t="s">
        <v>27</v>
      </c>
    </row>
    <row r="32" spans="1:4">
      <c r="A32" s="12">
        <f ca="1" t="shared" si="2"/>
        <v>45964</v>
      </c>
      <c r="B32" s="9" t="s">
        <v>576</v>
      </c>
      <c r="C32" s="9" t="str">
        <f>VLOOKUP(D32,辅助信息!A:B,2,FALSE)</f>
        <v>螺纹钢</v>
      </c>
      <c r="D32" s="9" t="s">
        <v>19</v>
      </c>
    </row>
    <row r="33" spans="1:4">
      <c r="A33" s="12">
        <f ca="1" t="shared" si="2"/>
        <v>45964</v>
      </c>
      <c r="B33" s="9" t="s">
        <v>576</v>
      </c>
      <c r="C33" s="9" t="str">
        <f>VLOOKUP(D33,辅助信息!A:B,2,FALSE)</f>
        <v>螺纹钢</v>
      </c>
      <c r="D33" s="9" t="s">
        <v>32</v>
      </c>
    </row>
    <row r="34" spans="1:4">
      <c r="A34" s="12">
        <f ca="1" t="shared" si="2"/>
        <v>45964</v>
      </c>
      <c r="B34" s="9" t="s">
        <v>576</v>
      </c>
      <c r="C34" s="9" t="str">
        <f>VLOOKUP(D34,辅助信息!A:B,2,FALSE)</f>
        <v>螺纹钢</v>
      </c>
      <c r="D34" s="9" t="s">
        <v>33</v>
      </c>
    </row>
    <row r="35" spans="1:4">
      <c r="A35" s="12">
        <f ca="1" t="shared" si="2"/>
        <v>45964</v>
      </c>
      <c r="B35" s="9" t="s">
        <v>576</v>
      </c>
      <c r="C35" s="9" t="str">
        <f>VLOOKUP(D35,辅助信息!A:B,2,FALSE)</f>
        <v>螺纹钢</v>
      </c>
      <c r="D35" s="9" t="s">
        <v>28</v>
      </c>
    </row>
    <row r="36" spans="1:4">
      <c r="A36" s="12">
        <f ca="1" t="shared" si="2"/>
        <v>45964</v>
      </c>
      <c r="B36" s="9" t="s">
        <v>576</v>
      </c>
      <c r="C36" s="9" t="str">
        <f>VLOOKUP(D36,辅助信息!A:B,2,FALSE)</f>
        <v>螺纹钢</v>
      </c>
      <c r="D36" s="9" t="s">
        <v>18</v>
      </c>
    </row>
    <row r="37" spans="1:4">
      <c r="A37" s="12">
        <f ca="1" t="shared" ref="A37:A46" si="3">TODAY()</f>
        <v>45964</v>
      </c>
      <c r="B37" s="9" t="s">
        <v>576</v>
      </c>
      <c r="C37" s="9" t="str">
        <f>VLOOKUP(D37,辅助信息!A:B,2,FALSE)</f>
        <v>螺纹钢</v>
      </c>
      <c r="D37" s="9" t="s">
        <v>65</v>
      </c>
    </row>
    <row r="38" spans="1:4">
      <c r="A38" s="12">
        <f ca="1" t="shared" si="3"/>
        <v>45964</v>
      </c>
      <c r="B38" s="9" t="s">
        <v>576</v>
      </c>
      <c r="C38" s="9" t="str">
        <f>VLOOKUP(D38,辅助信息!A:B,2,FALSE)</f>
        <v>螺纹钢</v>
      </c>
      <c r="D38" s="9" t="s">
        <v>52</v>
      </c>
    </row>
    <row r="39" spans="1:4">
      <c r="A39" s="12">
        <f ca="1" t="shared" si="3"/>
        <v>45964</v>
      </c>
      <c r="B39" s="9" t="s">
        <v>576</v>
      </c>
      <c r="C39" s="9" t="str">
        <f>VLOOKUP(D39,辅助信息!A:B,2,FALSE)</f>
        <v>螺纹钢</v>
      </c>
      <c r="D39" s="9" t="s">
        <v>111</v>
      </c>
    </row>
    <row r="40" spans="1:4">
      <c r="A40" s="12">
        <f ca="1" t="shared" si="3"/>
        <v>45964</v>
      </c>
      <c r="B40" s="9" t="s">
        <v>576</v>
      </c>
      <c r="C40" s="9" t="str">
        <f>VLOOKUP(D40,辅助信息!A:B,2,FALSE)</f>
        <v>螺纹钢</v>
      </c>
      <c r="D40" s="9" t="s">
        <v>76</v>
      </c>
    </row>
    <row r="41" spans="1:4">
      <c r="A41" s="12">
        <f ca="1" t="shared" si="3"/>
        <v>45964</v>
      </c>
      <c r="B41" s="9" t="s">
        <v>576</v>
      </c>
      <c r="C41" s="9" t="str">
        <f>VLOOKUP(D41,辅助信息!A:B,2,FALSE)</f>
        <v>螺纹钢</v>
      </c>
      <c r="D41" s="9" t="s">
        <v>90</v>
      </c>
    </row>
    <row r="42" spans="1:4">
      <c r="A42" s="12">
        <f ca="1" t="shared" si="3"/>
        <v>45964</v>
      </c>
      <c r="B42" s="9" t="s">
        <v>576</v>
      </c>
      <c r="C42" s="9" t="str">
        <f>VLOOKUP(D42,辅助信息!A:B,2,FALSE)</f>
        <v>螺纹钢</v>
      </c>
      <c r="D42" s="9" t="s">
        <v>130</v>
      </c>
    </row>
    <row r="43" spans="1:4">
      <c r="A43" s="12">
        <f ca="1" t="shared" si="3"/>
        <v>45964</v>
      </c>
      <c r="B43" s="9" t="s">
        <v>576</v>
      </c>
      <c r="C43" s="9" t="str">
        <f>VLOOKUP(D43,辅助信息!A:B,2,FALSE)</f>
        <v>螺纹钢</v>
      </c>
      <c r="D43" s="9" t="s">
        <v>133</v>
      </c>
    </row>
    <row r="44" spans="1:4">
      <c r="A44" s="12">
        <f ca="1" t="shared" si="3"/>
        <v>45964</v>
      </c>
      <c r="B44" s="9" t="s">
        <v>576</v>
      </c>
      <c r="C44" s="9" t="str">
        <f>VLOOKUP(D44,辅助信息!A:B,2,FALSE)</f>
        <v>螺纹钢</v>
      </c>
      <c r="D44" s="9" t="s">
        <v>91</v>
      </c>
    </row>
    <row r="45" spans="1:4">
      <c r="A45" s="12">
        <f ca="1" t="shared" si="3"/>
        <v>45964</v>
      </c>
      <c r="B45" s="9" t="s">
        <v>576</v>
      </c>
      <c r="C45" s="9" t="str">
        <f>VLOOKUP(D45,辅助信息!A:B,2,FALSE)</f>
        <v>螺纹钢</v>
      </c>
      <c r="D45" s="9" t="s">
        <v>77</v>
      </c>
    </row>
    <row r="46" spans="1:4">
      <c r="A46" s="12">
        <f ca="1" t="shared" si="3"/>
        <v>45964</v>
      </c>
      <c r="B46" s="9" t="s">
        <v>576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578</v>
      </c>
      <c r="G1" s="2" t="s">
        <v>7</v>
      </c>
      <c r="H1" s="2" t="str">
        <f>'[1]2025年已发货'!H:H</f>
        <v>联系人</v>
      </c>
      <c r="I1" s="2" t="str">
        <f>'[1]2025年已发货'!I:I</f>
        <v>联系方式</v>
      </c>
      <c r="J1" s="6" t="s">
        <v>16</v>
      </c>
      <c r="K1" s="6" t="s">
        <v>579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(乐山市校地共建产教融合基地建设项目一标段)四川省乐山市市中区苏稽镇周山嘴</v>
      </c>
      <c r="H9218" s="2" t="str">
        <f>'[1]2025年已发货'!H:H</f>
        <v>范增云</v>
      </c>
      <c r="I9218" s="2">
        <f>'[1]2025年已发货'!I:I</f>
        <v>13668153241</v>
      </c>
      <c r="J9218" s="2" t="str">
        <f>_xlfn._xlws.FILTER(辅助信息!D:D,辅助信息!G:G=G9218)</f>
        <v>乐山市校地共建产教融合基地建设项目</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(乐山市校地共建产教融合基地建设项目一标段)四川省乐山市市中区苏稽镇周山嘴</v>
      </c>
      <c r="H9219" s="2" t="str">
        <f>'[1]2025年已发货'!H:H</f>
        <v>范增云</v>
      </c>
      <c r="I9219" s="2">
        <f>'[1]2025年已发货'!I:I</f>
        <v>13668153241</v>
      </c>
      <c r="J9219" s="2" t="str">
        <f>_xlfn._xlws.FILTER(辅助信息!D:D,辅助信息!G:G=G9219)</f>
        <v>乐山市校地共建产教融合基地建设项目</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(乐山市校地共建产教融合基地建设项目一标段)四川省乐山市市中区苏稽镇周山嘴</v>
      </c>
      <c r="H9220" s="2" t="str">
        <f>'[1]2025年已发货'!H:H</f>
        <v>范增云</v>
      </c>
      <c r="I9220" s="2">
        <f>'[1]2025年已发货'!I:I</f>
        <v>13668153241</v>
      </c>
      <c r="J9220" s="2" t="str">
        <f>_xlfn._xlws.FILTER(辅助信息!D:D,辅助信息!G:G=G9220)</f>
        <v>乐山市校地共建产教融合基地建设项目</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(乐山市校地共建产教融合基地建设项目一标段)四川省乐山市市中区苏稽镇周山嘴</v>
      </c>
      <c r="H9221" s="2" t="str">
        <f>'[1]2025年已发货'!H:H</f>
        <v>范增云</v>
      </c>
      <c r="I9221" s="2">
        <f>'[1]2025年已发货'!I:I</f>
        <v>13668153241</v>
      </c>
      <c r="J9221" s="2" t="str">
        <f>_xlfn._xlws.FILTER(辅助信息!D:D,辅助信息!G:G=G9221)</f>
        <v>乐山市校地共建产教融合基地建设项目</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(乐山市校地共建产教融合基地建设项目一标段)四川省乐山市市中区苏稽镇周山嘴</v>
      </c>
      <c r="H9222" s="2" t="str">
        <f>'[1]2025年已发货'!H:H</f>
        <v>范增云</v>
      </c>
      <c r="I9222" s="2">
        <f>'[1]2025年已发货'!I:I</f>
        <v>13668153241</v>
      </c>
      <c r="J9222" s="2" t="str">
        <f>_xlfn._xlws.FILTER(辅助信息!D:D,辅助信息!G:G=G9222)</f>
        <v>乐山市校地共建产教融合基地建设项目</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(乐山市校地共建产教融合基地建设项目一标段)四川省乐山市市中区苏稽镇周山嘴</v>
      </c>
      <c r="H9223" s="2" t="str">
        <f>'[1]2025年已发货'!H:H</f>
        <v>范增云</v>
      </c>
      <c r="I9223" s="2">
        <f>'[1]2025年已发货'!I:I</f>
        <v>13668153241</v>
      </c>
      <c r="J9223" s="2" t="str">
        <f>_xlfn._xlws.FILTER(辅助信息!D:D,辅助信息!G:G=G9223)</f>
        <v>乐山市校地共建产教融合基地建设项目</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(乐山市校地共建产教融合基地建设项目一标段)四川省乐山市市中区苏稽镇周山嘴</v>
      </c>
      <c r="H9224" s="2" t="str">
        <f>'[1]2025年已发货'!H:H</f>
        <v>范增云</v>
      </c>
      <c r="I9224" s="2">
        <f>'[1]2025年已发货'!I:I</f>
        <v>13668153241</v>
      </c>
      <c r="J9224" s="2" t="str">
        <f>_xlfn._xlws.FILTER(辅助信息!D:D,辅助信息!G:G=G9224)</f>
        <v>乐山市校地共建产教融合基地建设项目</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(乐山市校地共建产教融合基地建设项目一标段)四川省乐山市市中区苏稽镇周山嘴</v>
      </c>
      <c r="H9225" s="2" t="str">
        <f>'[1]2025年已发货'!H:H</f>
        <v>范增云</v>
      </c>
      <c r="I9225" s="2">
        <f>'[1]2025年已发货'!I:I</f>
        <v>13668153241</v>
      </c>
      <c r="J9225" s="2" t="str">
        <f>_xlfn._xlws.FILTER(辅助信息!D:D,辅助信息!G:G=G9225)</f>
        <v>乐山市校地共建产教融合基地建设项目</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2025-11-03T03:52:29Z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