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汇总计划!$A$1:$Q$1261</definedName>
    <definedName name="_xlnm._FilterDatabase" localSheetId="3" hidden="1">物流明细!$A$1:$K$350</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<sst xmlns="http://schemas.openxmlformats.org/spreadsheetml/2006/main" count="5990" uniqueCount="468">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</sst>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m/d;@"/>
    <numFmt numFmtId="178" formatCode="[$-F800]dddd\,\ mmmm\ dd\,\ yyyy"/>
    <numFmt numFmtId="179" formatCode="0_);[Red]\(0\)"/>
    <numFmt numFmtId="180" formatCode="yyyy/m/d;@"/>
    <numFmt numFmtId="181" formatCode="0.000_ "/>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26">
    <xf numFmtId="0" fontId="0" fillId="0" borderId="0" xfId="0" applyAlignment="1">
      <alignment vertical="center"/>
    </xf>
    <xf numFmtId="0" fontId="1" fillId="0" borderId="1" xfId="0" applyFont="1" applyBorder="1" applyAlignment="1">
      <alignment horizontal="center" vertical="center"/>
    </xf>
    <xf numFmtId="179" fontId="1" fillId="0" borderId="1" xfId="0" applyNumberFormat="1" applyFont="1" applyBorder="1" applyAlignment="1">
      <alignment horizontal="center" vertical="center"/>
    </xf>
    <xf numFmtId="180"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9" fontId="2" fillId="0" borderId="1" xfId="0" applyNumberFormat="1" applyFont="1" applyBorder="1" applyAlignment="1">
      <alignment horizontal="center" vertical="center"/>
    </xf>
    <xf numFmtId="180"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81" fontId="1" fillId="0" borderId="1" xfId="0" applyNumberFormat="1" applyFont="1" applyFill="1" applyBorder="1" applyAlignment="1">
      <alignment horizontal="center" vertical="center"/>
    </xf>
    <xf numFmtId="180"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181"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1" fontId="1" fillId="2" borderId="1" xfId="0" applyNumberFormat="1" applyFont="1" applyFill="1" applyBorder="1" applyAlignment="1">
      <alignment horizontal="center" vertical="center"/>
    </xf>
    <xf numFmtId="180"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80" fontId="14" fillId="0" borderId="1" xfId="0" applyNumberFormat="1" applyFont="1" applyFill="1" applyBorder="1" applyAlignment="1">
      <alignment horizontal="center" vertical="center"/>
    </xf>
    <xf numFmtId="177" fontId="14" fillId="0" borderId="1" xfId="0" applyNumberFormat="1" applyFont="1" applyFill="1" applyBorder="1" applyAlignment="1">
      <alignment horizontal="center" vertical="center"/>
    </xf>
    <xf numFmtId="177"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80"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4"/>
  <sheetViews>
    <sheetView tabSelected="1" workbookViewId="0">
      <pane ySplit="1" topLeftCell="A2" activePane="bottomLeft" state="frozen"/>
      <selection/>
      <selection pane="bottomLeft" activeCell="E1229" sqref="E1229"/>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71</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71</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71</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71</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71</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71</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71</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71</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71</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71</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71</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71</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71</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71</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72</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72</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72</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72</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71</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71</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71</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71</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71</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71</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72</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72</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72</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72</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73</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72</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72</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72</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71</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71</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71</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70</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70</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70</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70</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69</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69</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69</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69</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69</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69</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69</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69</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69</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69</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69</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70</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70</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70</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70</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70</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70</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70</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70</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70</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70</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70</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70</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70</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70</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70</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71</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71</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71</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70</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70</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70</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70</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69</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69</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69</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69</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69</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69</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69</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69</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69</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70</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70</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70</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70</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69</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69</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69</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65</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65</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65</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65</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68</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68</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63</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63</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63</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63</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71</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71</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71</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70</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70</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69</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69</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69</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69</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69</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70</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70</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70</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70</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69</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69</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69</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65</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68</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68</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63</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63</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63</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63</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68</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68</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68</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68</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71</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71</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71</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69</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69</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69</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69</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69</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70</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70</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70</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70</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69</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69</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69</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65</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68</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68</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63</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63</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63</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63</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68</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68</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68</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68</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68</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68</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68</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68</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68</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68</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68</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68</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67</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67</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67</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67</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66</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66</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66</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66</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66</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66</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66</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66</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66</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66</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66</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66</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66</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66</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66</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71</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71</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71</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71</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69</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69</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69</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69</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70</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69</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69</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65</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68</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68</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63</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63</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63</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63</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68</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68</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68</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68</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66</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66</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66</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66</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66</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66</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66</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66</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66</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66</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66</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66</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66</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66</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66</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66</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66</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66</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69</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69</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69</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69</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70</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69</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69</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65</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68</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68</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63</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63</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63</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63</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68</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68</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68</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66</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66</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66</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66</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66</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65</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65</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65</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65</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65</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65</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66</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66</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66</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66</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66</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66</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66</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66</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66</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66</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66</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66</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66</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64</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70</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69</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69</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69</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69</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65</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68</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68</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63</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63</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63</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63</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68</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68</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68</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66</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66</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66</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66</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65</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65</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65</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65</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65</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65</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66</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66</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64</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63</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70</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64</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64</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69</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69</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69</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69</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63</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63</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63</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63</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65</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65</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65</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65</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65</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65</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66</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66</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63</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70</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69</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69</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69</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69</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63</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63</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63</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63</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65</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65</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65</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65</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65</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65</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66</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66</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62</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62</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62</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62</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62</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62</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56</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56</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56</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56</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56</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60</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60</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58</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58</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58</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58</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58</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62</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62</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62</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62</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60</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60</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58</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58</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58</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60</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60</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60</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60</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60</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60</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65</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65</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65</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65</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65</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58</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58</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58</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58</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58</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58</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58</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58</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58</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58</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58</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58</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58</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58</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58</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57</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57</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57</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57</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57</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58</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58</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58</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58</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58</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58</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58</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58</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58</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58</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58</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58</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58</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58</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58</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58</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58</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58</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58</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58</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58</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58</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57</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57</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57</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57</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57</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58</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58</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58</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58</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58</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58</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58</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58</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58</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57</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57</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57</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57</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57</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58</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58</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58</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58</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58</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58</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57</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56</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56</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56</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56</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56</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56</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54</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54</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56</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56</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56</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55</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55</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50</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50</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56</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56</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55</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55</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55</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55</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55</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55</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55</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57</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57</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57</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58</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58</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54</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56</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56</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52</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52</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52</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52</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52</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51</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51</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52</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52</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52</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52</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52</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52</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52</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58</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58</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54</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56</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56</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52</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52</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52</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52</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52</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52</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52</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52</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50</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50</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50</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50</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51</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51</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51</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51</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51</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51</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58</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58</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54</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48</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48</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52</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52</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52</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52</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52</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52</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52</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52</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50</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50</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50</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50</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48</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46</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46</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48</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48</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48</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48</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47</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47</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47</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47</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47</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47</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47</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47</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47</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47</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47</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47</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47</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47</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46</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46</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46</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46</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43</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43</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43</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46</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46</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46</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46</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46</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46</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46</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46</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46</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46</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46</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46</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46</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46</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46</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46</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46</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46</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46</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46</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48</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48</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48</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48</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48</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48</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48</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46</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46</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47</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47</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47</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47</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47</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46</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46</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46</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46</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46</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46</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48</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48</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48</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43</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43</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43</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43</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46</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46</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46</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46</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46</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46</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48</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48</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48</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43</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43</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43</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43</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41</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41</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41</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41</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36</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36</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36</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36</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41</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41</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41</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41</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41</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41</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41</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41</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41</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41</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41</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41</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41</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41</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41</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41</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41</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41</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41</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40</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43</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41</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41</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38</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36</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36</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36</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36</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36</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36</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36</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36</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36</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36</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36</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36</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36</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36</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36</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36</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36</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33</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33</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33</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36</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36</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36</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36</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36</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22</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22</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22</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22</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28</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28</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27</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27</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27</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27</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27</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27</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27</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24</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24</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24</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24</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24</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24</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24</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24</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24</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25</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25</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25</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25</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24</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24</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27</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27</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27</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27</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27</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27</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27</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27</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27</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27</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27</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27</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27</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6</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6</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5</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5</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5</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5</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5</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5</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5</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5</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5</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v>
      </c>
      <c r="M1119" s="97">
        <v>45769</v>
      </c>
      <c r="O1119" s="66">
        <f ca="1" t="shared" si="40"/>
        <v>0</v>
      </c>
      <c r="P1119" s="66">
        <f ca="1" t="shared" si="39"/>
        <v>5</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v>
      </c>
      <c r="M1120" s="97">
        <v>45769</v>
      </c>
      <c r="O1120" s="66">
        <f ca="1" t="shared" si="40"/>
        <v>0</v>
      </c>
      <c r="P1120" s="66">
        <f ca="1" t="shared" si="39"/>
        <v>5</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v>
      </c>
      <c r="M1121" s="97">
        <v>45769</v>
      </c>
      <c r="O1121" s="66">
        <f ca="1" t="shared" si="40"/>
        <v>0</v>
      </c>
      <c r="P1121" s="66">
        <f ca="1" t="shared" si="39"/>
        <v>5</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v>
      </c>
      <c r="M1122" s="97">
        <v>45769</v>
      </c>
      <c r="O1122" s="66">
        <f ca="1" t="shared" si="40"/>
        <v>0</v>
      </c>
      <c r="P1122" s="66">
        <f ca="1" t="shared" si="39"/>
        <v>5</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5</v>
      </c>
      <c r="Q1139" s="67" t="str">
        <f>VLOOKUP(B1139,辅助信息!E:M,9,FALSE)</f>
        <v>ZTWM-CDGS-XS-2024-0030-华西集采-简州大道</v>
      </c>
      <c r="R1139" s="67" t="str">
        <f>_xlfn._xlws.FILTER(辅助信息!D:D,辅助信息!E:E=B1139)</f>
        <v>华西简阳西城嘉苑</v>
      </c>
    </row>
    <row r="1140" s="34" customFormat="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6</v>
      </c>
      <c r="Q1140" s="67" t="str">
        <f>VLOOKUP(B1140,辅助信息!E:M,9,FALSE)</f>
        <v>ZTWM-CDGS-XS-2024-0181-五冶天府-国道542项目（二批次）</v>
      </c>
      <c r="R1140" s="67" t="str">
        <f>_xlfn._xlws.FILTER(辅助信息!D:D,辅助信息!E:E=B1140)</f>
        <v>五冶达州国道542项目</v>
      </c>
    </row>
    <row r="1141" s="34" customFormat="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2</v>
      </c>
      <c r="Q1141" s="67" t="str">
        <f>VLOOKUP(B1141,辅助信息!E:M,9,FALSE)</f>
        <v>ZTWM-CDGS-XS-2024-0181-五冶天府-国道542项目（二批次）</v>
      </c>
      <c r="R1141" s="67" t="str">
        <f>_xlfn._xlws.FILTER(辅助信息!D:D,辅助信息!E:E=B1141)</f>
        <v>五冶达州国道542项目</v>
      </c>
    </row>
    <row r="1142" s="34" customFormat="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2</v>
      </c>
      <c r="Q1142" s="67" t="str">
        <f>VLOOKUP(B1142,辅助信息!E:M,9,FALSE)</f>
        <v>ZTWM-CDGS-XS-2024-0181-五冶天府-国道542项目（二批次）</v>
      </c>
      <c r="R1142" s="67" t="str">
        <f>_xlfn._xlws.FILTER(辅助信息!D:D,辅助信息!E:E=B1142)</f>
        <v>五冶达州国道542项目</v>
      </c>
    </row>
    <row r="1143" s="34" customFormat="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2</v>
      </c>
      <c r="Q1143" s="67" t="str">
        <f>VLOOKUP(B1143,辅助信息!E:M,9,FALSE)</f>
        <v>ZTWM-CDGS-XS-2024-0181-五冶天府-国道542项目（二批次）</v>
      </c>
      <c r="R1143" s="67" t="str">
        <f>_xlfn._xlws.FILTER(辅助信息!D:D,辅助信息!E:E=B1143)</f>
        <v>五冶达州国道542项目</v>
      </c>
    </row>
    <row r="1144" s="34" customFormat="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2</v>
      </c>
      <c r="Q1144" s="67" t="str">
        <f>VLOOKUP(B1144,辅助信息!E:M,9,FALSE)</f>
        <v>ZTWM-CDGS-XS-2024-0181-五冶天府-国道542项目（二批次）</v>
      </c>
      <c r="R1144" s="67" t="str">
        <f>_xlfn._xlws.FILTER(辅助信息!D:D,辅助信息!E:E=B1144)</f>
        <v>五冶达州国道542项目</v>
      </c>
    </row>
    <row r="1145" s="34" customFormat="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6</v>
      </c>
      <c r="Q1159" s="67" t="str">
        <f>VLOOKUP(B1159,辅助信息!E:M,9,FALSE)</f>
        <v>ZTWM-CDGS-XS-2024-0134-商投建工达州中医药科技成果示范园项目</v>
      </c>
      <c r="R1159" s="67" t="str">
        <f>_xlfn._xlws.FILTER(辅助信息!D:D,辅助信息!E:E=B1159)</f>
        <v>商投建工达州中医药科技园</v>
      </c>
    </row>
    <row r="1160" s="34" customFormat="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2</v>
      </c>
      <c r="Q1160" s="67" t="str">
        <f>VLOOKUP(B1160,辅助信息!E:M,9,FALSE)</f>
        <v>ZTWM-CDGS-XS-2024-0181-五冶天府-国道542项目（二批次）</v>
      </c>
      <c r="R1160" s="67" t="str">
        <f>_xlfn._xlws.FILTER(辅助信息!D:D,辅助信息!E:E=B1160)</f>
        <v>五冶达州国道542项目</v>
      </c>
    </row>
    <row r="1161" s="34" customFormat="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2</v>
      </c>
      <c r="Q1161" s="67" t="str">
        <f>VLOOKUP(B1161,辅助信息!E:M,9,FALSE)</f>
        <v>ZTWM-CDGS-XS-2024-0181-五冶天府-国道542项目（二批次）</v>
      </c>
      <c r="R1161" s="67" t="str">
        <f>_xlfn._xlws.FILTER(辅助信息!D:D,辅助信息!E:E=B1161)</f>
        <v>五冶达州国道542项目</v>
      </c>
    </row>
    <row r="1162" s="34" customFormat="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2</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2</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2</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v>
      </c>
      <c r="M1170" s="97">
        <v>45773</v>
      </c>
      <c r="O1170" s="66">
        <f ca="1" t="shared" si="45"/>
        <v>0</v>
      </c>
      <c r="P1170" s="66">
        <f ca="1" t="shared" si="44"/>
        <v>1</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v>
      </c>
      <c r="M1171" s="97">
        <v>45773</v>
      </c>
      <c r="O1171" s="66">
        <f ca="1" t="shared" si="45"/>
        <v>0</v>
      </c>
      <c r="P1171" s="66">
        <f ca="1" t="shared" si="44"/>
        <v>1</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v>
      </c>
      <c r="M1172" s="97">
        <v>45773</v>
      </c>
      <c r="O1172" s="66">
        <f ca="1" t="shared" si="45"/>
        <v>0</v>
      </c>
      <c r="P1172" s="66">
        <f ca="1" t="shared" si="44"/>
        <v>1</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v>
      </c>
      <c r="M1173" s="97">
        <v>45773</v>
      </c>
      <c r="O1173" s="66">
        <f ca="1" t="shared" si="45"/>
        <v>0</v>
      </c>
      <c r="P1173" s="66">
        <f ca="1" t="shared" si="44"/>
        <v>1</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v>
      </c>
      <c r="M1174" s="97">
        <v>45773</v>
      </c>
      <c r="O1174" s="66">
        <f ca="1" t="shared" si="45"/>
        <v>0</v>
      </c>
      <c r="P1174" s="66">
        <f ca="1" t="shared" si="44"/>
        <v>1</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v>
      </c>
      <c r="M1175" s="97">
        <v>45773</v>
      </c>
      <c r="O1175" s="66">
        <f ca="1" t="shared" si="45"/>
        <v>0</v>
      </c>
      <c r="P1175" s="66">
        <f ca="1" t="shared" si="44"/>
        <v>1</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v>
      </c>
      <c r="M1176" s="97">
        <v>45773</v>
      </c>
      <c r="O1176" s="66">
        <f ca="1" t="shared" si="45"/>
        <v>0</v>
      </c>
      <c r="P1176" s="66">
        <f ca="1" t="shared" si="44"/>
        <v>1</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v>
      </c>
      <c r="M1177" s="97">
        <v>45773</v>
      </c>
      <c r="O1177" s="66">
        <f ca="1" t="shared" si="45"/>
        <v>0</v>
      </c>
      <c r="P1177" s="66">
        <f ca="1" t="shared" si="44"/>
        <v>1</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v>
      </c>
      <c r="M1178" s="97">
        <v>45773</v>
      </c>
      <c r="O1178" s="66">
        <f ca="1" t="shared" si="45"/>
        <v>0</v>
      </c>
      <c r="P1178" s="66">
        <f ca="1" t="shared" si="44"/>
        <v>1</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v>
      </c>
      <c r="M1179" s="97">
        <v>45773</v>
      </c>
      <c r="O1179" s="66">
        <f ca="1" t="shared" si="45"/>
        <v>0</v>
      </c>
      <c r="P1179" s="66">
        <f ca="1" t="shared" si="44"/>
        <v>1</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v>
      </c>
      <c r="M1180" s="97">
        <v>45773</v>
      </c>
      <c r="O1180" s="66">
        <f ca="1" t="shared" si="45"/>
        <v>0</v>
      </c>
      <c r="P1180" s="66">
        <f ca="1" t="shared" si="44"/>
        <v>1</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v>
      </c>
      <c r="M1181" s="97">
        <v>45773</v>
      </c>
      <c r="O1181" s="66">
        <f ca="1" t="shared" si="45"/>
        <v>0</v>
      </c>
      <c r="P1181" s="66">
        <f ca="1" t="shared" si="44"/>
        <v>1</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v>
      </c>
      <c r="M1182" s="97">
        <v>45773</v>
      </c>
      <c r="O1182" s="66">
        <f ca="1" t="shared" si="45"/>
        <v>0</v>
      </c>
      <c r="P1182" s="66">
        <f ca="1" t="shared" si="44"/>
        <v>1</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v>
      </c>
      <c r="M1183" s="97">
        <v>45773</v>
      </c>
      <c r="O1183" s="66">
        <f ca="1" t="shared" si="45"/>
        <v>0</v>
      </c>
      <c r="P1183" s="66">
        <f ca="1" t="shared" si="44"/>
        <v>1</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v>
      </c>
      <c r="M1184" s="97">
        <v>45773</v>
      </c>
      <c r="O1184" s="66">
        <f ca="1" t="shared" si="45"/>
        <v>0</v>
      </c>
      <c r="P1184" s="66">
        <f ca="1" t="shared" si="44"/>
        <v>1</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v>
      </c>
      <c r="M1185" s="97">
        <v>45773</v>
      </c>
      <c r="O1185" s="66">
        <f ca="1" t="shared" si="45"/>
        <v>0</v>
      </c>
      <c r="P1185" s="66">
        <f ca="1" t="shared" si="44"/>
        <v>1</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v>
      </c>
      <c r="M1186" s="97">
        <v>45773</v>
      </c>
      <c r="O1186" s="66">
        <f ca="1" t="shared" si="45"/>
        <v>0</v>
      </c>
      <c r="P1186" s="66">
        <f ca="1" t="shared" si="44"/>
        <v>1</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v>
      </c>
      <c r="M1187" s="97">
        <v>45773</v>
      </c>
      <c r="O1187" s="66">
        <f ca="1" t="shared" si="45"/>
        <v>0</v>
      </c>
      <c r="P1187" s="66">
        <f ca="1" t="shared" si="44"/>
        <v>1</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v>
      </c>
      <c r="M1188" s="97">
        <v>45773</v>
      </c>
      <c r="O1188" s="66">
        <f ca="1" t="shared" si="45"/>
        <v>0</v>
      </c>
      <c r="P1188" s="66">
        <f ca="1" t="shared" si="44"/>
        <v>1</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v>
      </c>
      <c r="M1189" s="97">
        <v>45773</v>
      </c>
      <c r="O1189" s="66">
        <f ca="1" t="shared" si="45"/>
        <v>0</v>
      </c>
      <c r="P1189" s="66">
        <f ca="1" t="shared" si="44"/>
        <v>1</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v>
      </c>
      <c r="M1190" s="97">
        <v>45773</v>
      </c>
      <c r="O1190" s="66">
        <f ca="1" t="shared" si="45"/>
        <v>0</v>
      </c>
      <c r="P1190" s="66">
        <f ca="1" t="shared" si="44"/>
        <v>1</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v>
      </c>
      <c r="M1191" s="97">
        <v>45773</v>
      </c>
      <c r="O1191" s="66">
        <f ca="1" t="shared" si="45"/>
        <v>0</v>
      </c>
      <c r="P1191" s="66">
        <f ca="1" t="shared" si="44"/>
        <v>1</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v>
      </c>
      <c r="M1192" s="97">
        <v>45773</v>
      </c>
      <c r="O1192" s="66">
        <f ca="1" t="shared" si="45"/>
        <v>0</v>
      </c>
      <c r="P1192" s="66">
        <f ca="1" t="shared" si="44"/>
        <v>1</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v>
      </c>
      <c r="M1193" s="97">
        <v>45773</v>
      </c>
      <c r="O1193" s="66">
        <f ca="1" t="shared" si="45"/>
        <v>0</v>
      </c>
      <c r="P1193" s="66">
        <f ca="1" t="shared" si="44"/>
        <v>1</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v>
      </c>
      <c r="M1194" s="97">
        <v>45773</v>
      </c>
      <c r="O1194" s="66">
        <f ca="1" t="shared" ref="O1194:O1203" si="47">IF(OR(M1194="",N1194&lt;&gt;""),"",MAX(M1194-TODAY(),0))</f>
        <v>0</v>
      </c>
      <c r="P1194" s="66">
        <f ca="1" t="shared" si="44"/>
        <v>1</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v>
      </c>
      <c r="M1195" s="97">
        <v>45773</v>
      </c>
      <c r="O1195" s="66">
        <f ca="1" t="shared" si="47"/>
        <v>0</v>
      </c>
      <c r="P1195" s="66">
        <f ca="1" t="shared" si="44"/>
        <v>1</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v>
      </c>
      <c r="M1196" s="97">
        <v>45773</v>
      </c>
      <c r="O1196" s="66">
        <f ca="1" t="shared" si="47"/>
        <v>0</v>
      </c>
      <c r="P1196" s="66">
        <f ca="1" t="shared" si="44"/>
        <v>1</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v>
      </c>
      <c r="M1197" s="97">
        <v>45773</v>
      </c>
      <c r="O1197" s="66">
        <f ca="1" t="shared" si="47"/>
        <v>0</v>
      </c>
      <c r="P1197" s="66">
        <f ca="1" t="shared" si="44"/>
        <v>1</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v>
      </c>
      <c r="M1198" s="97">
        <v>45773</v>
      </c>
      <c r="O1198" s="66">
        <f ca="1" t="shared" si="47"/>
        <v>0</v>
      </c>
      <c r="P1198" s="66">
        <f ca="1" t="shared" si="44"/>
        <v>1</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v>
      </c>
      <c r="M1199" s="97">
        <v>45773</v>
      </c>
      <c r="O1199" s="66">
        <f ca="1" t="shared" si="47"/>
        <v>0</v>
      </c>
      <c r="P1199" s="66">
        <f ca="1" t="shared" si="44"/>
        <v>1</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v>
      </c>
      <c r="M1200" s="97">
        <v>45773</v>
      </c>
      <c r="O1200" s="66">
        <f ca="1" t="shared" si="47"/>
        <v>0</v>
      </c>
      <c r="P1200" s="66">
        <f ca="1" t="shared" si="44"/>
        <v>1</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v>
      </c>
      <c r="M1201" s="97">
        <v>45773</v>
      </c>
      <c r="O1201" s="66">
        <f ca="1" t="shared" si="47"/>
        <v>0</v>
      </c>
      <c r="P1201" s="66">
        <f ca="1" t="shared" si="44"/>
        <v>1</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v>
      </c>
      <c r="M1202" s="97">
        <v>45773</v>
      </c>
      <c r="O1202" s="66">
        <f ca="1" t="shared" si="47"/>
        <v>0</v>
      </c>
      <c r="P1202" s="66">
        <f ca="1" t="shared" si="44"/>
        <v>1</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v>
      </c>
      <c r="P1206" s="66" t="str">
        <f ca="1" t="shared" si="44"/>
        <v/>
      </c>
    </row>
    <row r="1207" s="62" customFormat="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5</v>
      </c>
      <c r="Q1207" s="62" t="str">
        <f>VLOOKUP(B1207,辅助信息!E:M,9,FALSE)</f>
        <v>ZTWM-CDGS-XS-2024-0030-华西集采-简州大道</v>
      </c>
      <c r="R1207" s="62" t="str">
        <f>_xlfn._xlws.FILTER(辅助信息!D:D,辅助信息!E:E=B1207)</f>
        <v>华西简阳西城嘉苑</v>
      </c>
    </row>
    <row r="1208" s="62" customFormat="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5</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11</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6</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6</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2</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2</v>
      </c>
      <c r="Q1218" s="34" t="str">
        <f>VLOOKUP(B1218,辅助信息!E:M,9,FALSE)</f>
        <v>ZTWM-CDGS-XS-2024-0134-商投建工达州中医药科技成果示范园项目</v>
      </c>
      <c r="R1218" s="34" t="str">
        <f>_xlfn._xlws.FILTER(辅助信息!D:D,辅助信息!E:E=B1218)</f>
        <v>商投建工达州中医药科技园</v>
      </c>
    </row>
    <row r="1219" s="34" customFormat="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2</v>
      </c>
      <c r="Q1219" s="34" t="str">
        <f>VLOOKUP(B1219,辅助信息!E:M,9,FALSE)</f>
        <v>ZTWM-CDGS-XS-2024-0134-商投建工达州中医药科技成果示范园项目</v>
      </c>
      <c r="R1219" s="34" t="str">
        <f>_xlfn._xlws.FILTER(辅助信息!D:D,辅助信息!E:E=B1219)</f>
        <v>商投建工达州中医药科技园</v>
      </c>
    </row>
    <row r="1220" s="34" customFormat="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v>
      </c>
      <c r="M1220" s="97">
        <v>45773</v>
      </c>
      <c r="N1220" s="66"/>
      <c r="O1220" s="66">
        <f ca="1" t="shared" si="49"/>
        <v>0</v>
      </c>
      <c r="P1220" s="66">
        <f ca="1" t="shared" si="50"/>
        <v>1</v>
      </c>
      <c r="Q1220" s="34">
        <f>VLOOKUP(B1220,辅助信息!E:M,9,FALSE)</f>
        <v>0</v>
      </c>
      <c r="R1220" s="34" t="str">
        <f>_xlfn._xlws.FILTER(辅助信息!D:D,辅助信息!E:E=B1220)</f>
        <v>宜宾兴港三江新区长江工业园建设项目</v>
      </c>
    </row>
    <row r="1221" s="34" customFormat="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7">
        <v>45773</v>
      </c>
      <c r="N1221" s="66"/>
      <c r="O1221" s="66">
        <f ca="1" t="shared" si="49"/>
        <v>0</v>
      </c>
      <c r="P1221" s="66">
        <f ca="1" t="shared" si="50"/>
        <v>1</v>
      </c>
      <c r="Q1221" s="34">
        <f>VLOOKUP(B1221,辅助信息!E:M,9,FALSE)</f>
        <v>0</v>
      </c>
      <c r="R1221" s="34" t="str">
        <f>_xlfn._xlws.FILTER(辅助信息!D:D,辅助信息!E:E=B1221)</f>
        <v>宜宾兴港三江新区长江工业园建设项目</v>
      </c>
    </row>
    <row r="1222" s="34" customFormat="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7">
        <v>45773</v>
      </c>
      <c r="N1222" s="66"/>
      <c r="O1222" s="66">
        <f ca="1" t="shared" si="49"/>
        <v>0</v>
      </c>
      <c r="P1222" s="66">
        <f ca="1" t="shared" si="50"/>
        <v>1</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v>
      </c>
      <c r="M1223" s="97">
        <v>45773</v>
      </c>
      <c r="N1223" s="66"/>
      <c r="O1223" s="66">
        <f ca="1" t="shared" si="49"/>
        <v>0</v>
      </c>
      <c r="P1223" s="66">
        <f ca="1" t="shared" si="50"/>
        <v>1</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v>
      </c>
      <c r="M1224" s="97">
        <v>45773</v>
      </c>
      <c r="N1224" s="66"/>
      <c r="O1224" s="66">
        <f ca="1" t="shared" si="49"/>
        <v>0</v>
      </c>
      <c r="P1224" s="66">
        <f ca="1" t="shared" si="50"/>
        <v>1</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v>
      </c>
      <c r="M1225" s="97">
        <v>45773</v>
      </c>
      <c r="N1225" s="66"/>
      <c r="O1225" s="66">
        <f ca="1" t="shared" si="49"/>
        <v>0</v>
      </c>
      <c r="P1225" s="66">
        <f ca="1" t="shared" si="50"/>
        <v>1</v>
      </c>
      <c r="Q1225" s="34">
        <f>VLOOKUP(B1225,辅助信息!E:M,9,FALSE)</f>
        <v>0</v>
      </c>
      <c r="R1225" s="34" t="str">
        <f>_xlfn._xlws.FILTER(辅助信息!D:D,辅助信息!E:E=B1225)</f>
        <v>宜宾兴港三江新区长江工业园建设项目</v>
      </c>
    </row>
    <row r="1226"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5</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5</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5</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5</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5</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spans="2:18">
      <c r="B1231" s="47" t="s">
        <v>47</v>
      </c>
      <c r="C1231" s="76">
        <v>45774</v>
      </c>
      <c r="D1231" s="116" t="str">
        <f>VLOOKUP(B1231,辅助信息!E:K,7,FALSE)</f>
        <v>JWDDCD2025011400164</v>
      </c>
      <c r="E1231" s="116" t="str">
        <f>VLOOKUP(F1231,辅助信息!A:B,2,FALSE)</f>
        <v>螺纹钢</v>
      </c>
      <c r="F1231" s="47" t="s">
        <v>30</v>
      </c>
      <c r="G1231" s="43">
        <v>3</v>
      </c>
      <c r="H1231" s="117" t="str">
        <f>_xlfn.XLOOKUP(C1231&amp;F1231&amp;I1231&amp;J1231,'[1]2025年已发货'!$F:$F&amp;'[1]2025年已发货'!$C:$C&amp;'[1]2025年已发货'!$G:$G&amp;'[1]2025年已发货'!$H:$H,'[1]2025年已发货'!$E:$E,"未发货")</f>
        <v>未发货</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5</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5</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5</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5</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67" si="53">IF(OR(M1235="",N1235&lt;&gt;""),"",MAX(M1235-TODAY(),0))</f>
        <v>0</v>
      </c>
      <c r="P1235" s="66">
        <f ca="1" t="shared" ref="P1235:P1267" si="54">IF(M1235="","",IF(N1235&lt;&gt;"",MAX(N1235-M1235,0),IF(TODAY()&gt;M1235,TODAY()-M1235,0)))</f>
        <v>1</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1</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1</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1</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1</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1</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1</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1</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1</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1</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1</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1</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1</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1</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1</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1</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1</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1</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1</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1</v>
      </c>
      <c r="Q1254" s="67" t="str">
        <f>VLOOKUP(B1254,辅助信息!E:M,9,FALSE)</f>
        <v>ZTWM-CDGS-XS-2024-0181-五冶天府-国道542项目（二批次）</v>
      </c>
      <c r="R1254" s="67" t="str">
        <f>_xlfn._xlws.FILTER(辅助信息!D:D,辅助信息!E:E=B1254)</f>
        <v>五冶达州国道542项目</v>
      </c>
    </row>
    <row r="1255"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1</v>
      </c>
      <c r="P1255" s="66">
        <f ca="1" t="shared" si="54"/>
        <v>0</v>
      </c>
      <c r="Q1255" s="67" t="str">
        <f>VLOOKUP(B1255,辅助信息!E:M,9,FALSE)</f>
        <v>ZTWM-CDGS-XS-2024-0030-华西集采-简州大道</v>
      </c>
      <c r="R1255" s="67" t="str">
        <f>_xlfn._xlws.FILTER(辅助信息!D:D,辅助信息!E:E=B1255)</f>
        <v>华西简阳西城嘉苑</v>
      </c>
    </row>
    <row r="1256"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1</v>
      </c>
      <c r="P1256" s="66">
        <f ca="1" t="shared" si="54"/>
        <v>0</v>
      </c>
      <c r="Q1256" s="67" t="str">
        <f>VLOOKUP(B1256,辅助信息!E:M,9,FALSE)</f>
        <v>ZTWM-CDGS-XS-2024-0030-华西集采-简州大道</v>
      </c>
      <c r="R1256" s="67" t="str">
        <f>_xlfn._xlws.FILTER(辅助信息!D:D,辅助信息!E:E=B1256)</f>
        <v>华西简阳西城嘉苑</v>
      </c>
    </row>
    <row r="1257"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1</v>
      </c>
      <c r="P1257" s="66">
        <f ca="1" t="shared" si="54"/>
        <v>0</v>
      </c>
      <c r="Q1257" s="67" t="str">
        <f>VLOOKUP(B1257,辅助信息!E:M,9,FALSE)</f>
        <v>ZTWM-CDGS-XS-2024-0030-华西集采-简州大道</v>
      </c>
      <c r="R1257" s="67" t="str">
        <f>_xlfn._xlws.FILTER(辅助信息!D:D,辅助信息!E:E=B1257)</f>
        <v>华西简阳西城嘉苑</v>
      </c>
    </row>
    <row r="1258"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v>
      </c>
      <c r="M1258" s="97">
        <v>45775</v>
      </c>
      <c r="O1258" s="66">
        <f ca="1" t="shared" si="53"/>
        <v>1</v>
      </c>
      <c r="P1258" s="66">
        <f ca="1" t="shared" si="54"/>
        <v>0</v>
      </c>
      <c r="Q1258" s="67">
        <f>VLOOKUP(B1258,辅助信息!E:M,9,FALSE)</f>
        <v>0</v>
      </c>
      <c r="R1258" s="67" t="str">
        <f>_xlfn._xlws.FILTER(辅助信息!D:D,辅助信息!E:E=B1258)</f>
        <v>宜宾兴港三江新区长江工业园建设项目</v>
      </c>
    </row>
    <row r="1259"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v>
      </c>
      <c r="M1259" s="97">
        <v>45775</v>
      </c>
      <c r="O1259" s="66">
        <f ca="1" t="shared" si="53"/>
        <v>1</v>
      </c>
      <c r="P1259" s="66">
        <f ca="1" t="shared" si="54"/>
        <v>0</v>
      </c>
      <c r="Q1259" s="67">
        <f>VLOOKUP(B1259,辅助信息!E:M,9,FALSE)</f>
        <v>0</v>
      </c>
      <c r="R1259" s="67" t="str">
        <f>_xlfn._xlws.FILTER(辅助信息!D:D,辅助信息!E:E=B1259)</f>
        <v>宜宾兴港三江新区长江工业园建设项目</v>
      </c>
    </row>
    <row r="1260"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1</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1</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spans="2:18">
      <c r="B1262" s="125" t="s">
        <v>106</v>
      </c>
      <c r="C1262" s="76">
        <v>45774</v>
      </c>
      <c r="D1262" s="116" t="str">
        <f>VLOOKUP(B1262,辅助信息!E:K,7,FALSE)</f>
        <v>JWDDCD2024101600133</v>
      </c>
      <c r="E1262" s="116" t="str">
        <f>VLOOKUP(F1262,辅助信息!A:B,2,FALSE)</f>
        <v>盘螺</v>
      </c>
      <c r="F1262" s="125"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IF(OR(M1262="",N1262&lt;&gt;""),"",MAX(M1262-TODAY(),0))</f>
        <v>1</v>
      </c>
      <c r="P1262" s="66">
        <f ca="1">IF(M1262="","",IF(N1262&lt;&gt;"",MAX(N1262-M1262,0),IF(TODAY()&gt;M1262,TODAY()-M1262,0)))</f>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spans="2:18">
      <c r="B1263" s="125" t="s">
        <v>106</v>
      </c>
      <c r="C1263" s="76">
        <v>45774</v>
      </c>
      <c r="D1263" s="116" t="str">
        <f>VLOOKUP(B1263,辅助信息!E:K,7,FALSE)</f>
        <v>JWDDCD2024101600133</v>
      </c>
      <c r="E1263" s="116" t="str">
        <f>VLOOKUP(F1263,辅助信息!A:B,2,FALSE)</f>
        <v>盘螺</v>
      </c>
      <c r="F1263" s="125"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IF(OR(M1263="",N1263&lt;&gt;""),"",MAX(M1263-TODAY(),0))</f>
        <v>1</v>
      </c>
      <c r="P1263" s="66">
        <f ca="1">IF(M1263="","",IF(N1263&lt;&gt;"",MAX(N1263-M1263,0),IF(TODAY()&gt;M1263,TODAY()-M1263,0)))</f>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spans="2:18">
      <c r="B1264" s="125" t="s">
        <v>106</v>
      </c>
      <c r="C1264" s="76">
        <v>45774</v>
      </c>
      <c r="D1264" s="116" t="str">
        <f>VLOOKUP(B1264,辅助信息!E:K,7,FALSE)</f>
        <v>JWDDCD2024101600133</v>
      </c>
      <c r="E1264" s="116" t="str">
        <f>VLOOKUP(F1264,辅助信息!A:B,2,FALSE)</f>
        <v>螺纹钢</v>
      </c>
      <c r="F1264" s="125"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IF(OR(M1264="",N1264&lt;&gt;""),"",MAX(M1264-TODAY(),0))</f>
        <v>1</v>
      </c>
      <c r="P1264" s="66">
        <f ca="1">IF(M1264="","",IF(N1264&lt;&gt;"",MAX(N1264-M1264,0),IF(TODAY()&gt;M1264,TODAY()-M1264,0)))</f>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sheetData>
  <autoFilter ref="A1:Q1261">
    <filterColumn colId="2">
      <filters>
        <dateGroupItem year="2025" month="4" day="27"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E1" activePane="topRight" state="frozen"/>
      <selection/>
      <selection pane="topRight" activeCell="E27" sqref="E27"/>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144</v>
      </c>
      <c r="F1" s="42" t="s">
        <v>145</v>
      </c>
      <c r="G1" s="42" t="s">
        <v>7</v>
      </c>
      <c r="H1" s="42" t="s">
        <v>8</v>
      </c>
      <c r="I1" s="42" t="s">
        <v>9</v>
      </c>
      <c r="J1" s="42" t="s">
        <v>146</v>
      </c>
      <c r="K1" s="39" t="s">
        <v>2</v>
      </c>
      <c r="L1" s="54" t="s">
        <v>147</v>
      </c>
      <c r="M1" s="39" t="s">
        <v>15</v>
      </c>
    </row>
    <row r="2" spans="1:13">
      <c r="A2" s="43" t="s">
        <v>57</v>
      </c>
      <c r="B2" s="43" t="s">
        <v>148</v>
      </c>
      <c r="C2" s="44"/>
      <c r="D2" s="45" t="s">
        <v>149</v>
      </c>
      <c r="E2" s="46" t="s">
        <v>149</v>
      </c>
      <c r="F2" s="47" t="s">
        <v>150</v>
      </c>
      <c r="G2" s="47" t="s">
        <v>151</v>
      </c>
      <c r="H2" s="47" t="s">
        <v>152</v>
      </c>
      <c r="I2" s="47">
        <v>18980927613</v>
      </c>
      <c r="J2" s="52" t="s">
        <v>153</v>
      </c>
      <c r="K2" s="55"/>
      <c r="L2" s="54"/>
      <c r="M2" s="54"/>
    </row>
    <row r="3" spans="1:13">
      <c r="A3" s="43" t="s">
        <v>53</v>
      </c>
      <c r="B3" s="43" t="s">
        <v>148</v>
      </c>
      <c r="C3" s="44"/>
      <c r="D3" s="45" t="s">
        <v>154</v>
      </c>
      <c r="E3" s="46" t="s">
        <v>154</v>
      </c>
      <c r="F3" s="47" t="s">
        <v>155</v>
      </c>
      <c r="G3" s="47" t="s">
        <v>156</v>
      </c>
      <c r="H3" s="47" t="s">
        <v>157</v>
      </c>
      <c r="I3" s="47">
        <v>18308463588</v>
      </c>
      <c r="J3" s="52" t="s">
        <v>158</v>
      </c>
      <c r="K3" s="55"/>
      <c r="L3" s="54"/>
      <c r="M3" s="54"/>
    </row>
    <row r="4" spans="1:13">
      <c r="A4" s="43" t="s">
        <v>51</v>
      </c>
      <c r="B4" s="43" t="s">
        <v>148</v>
      </c>
      <c r="C4" s="44"/>
      <c r="D4" s="45" t="s">
        <v>159</v>
      </c>
      <c r="E4" s="46" t="s">
        <v>159</v>
      </c>
      <c r="F4" s="47" t="s">
        <v>160</v>
      </c>
      <c r="G4" s="48" t="s">
        <v>161</v>
      </c>
      <c r="H4" s="47" t="s">
        <v>162</v>
      </c>
      <c r="I4" s="47">
        <v>18683358310</v>
      </c>
      <c r="J4" s="52" t="s">
        <v>163</v>
      </c>
      <c r="K4" s="55"/>
      <c r="L4" s="54"/>
      <c r="M4" s="54"/>
    </row>
    <row r="5" spans="1:13">
      <c r="A5" s="43" t="s">
        <v>61</v>
      </c>
      <c r="B5" s="43" t="s">
        <v>148</v>
      </c>
      <c r="C5" s="44"/>
      <c r="D5" s="45" t="s">
        <v>44</v>
      </c>
      <c r="E5" s="46" t="s">
        <v>44</v>
      </c>
      <c r="F5" s="47" t="s">
        <v>164</v>
      </c>
      <c r="G5" s="47" t="s">
        <v>165</v>
      </c>
      <c r="H5" s="47" t="s">
        <v>166</v>
      </c>
      <c r="I5" s="47">
        <v>18384145895</v>
      </c>
      <c r="J5" s="52" t="s">
        <v>167</v>
      </c>
      <c r="K5" s="56" t="s">
        <v>168</v>
      </c>
      <c r="L5" s="54"/>
      <c r="M5" s="46" t="s">
        <v>169</v>
      </c>
    </row>
    <row r="6" spans="1:13">
      <c r="A6" s="47"/>
      <c r="B6" s="47"/>
      <c r="C6" s="44"/>
      <c r="D6" s="45" t="s">
        <v>81</v>
      </c>
      <c r="E6" s="46" t="s">
        <v>81</v>
      </c>
      <c r="F6" s="47" t="s">
        <v>170</v>
      </c>
      <c r="G6" s="47" t="s">
        <v>171</v>
      </c>
      <c r="H6" s="47" t="s">
        <v>172</v>
      </c>
      <c r="I6" s="47">
        <v>15884666220</v>
      </c>
      <c r="J6" s="52" t="s">
        <v>173</v>
      </c>
      <c r="K6" s="56" t="s">
        <v>174</v>
      </c>
      <c r="L6" s="54"/>
      <c r="M6" s="46" t="s">
        <v>175</v>
      </c>
    </row>
    <row r="7" spans="1:13">
      <c r="A7" s="43" t="s">
        <v>49</v>
      </c>
      <c r="B7" s="43" t="s">
        <v>119</v>
      </c>
      <c r="C7" s="44"/>
      <c r="D7" s="45" t="s">
        <v>176</v>
      </c>
      <c r="E7" s="46" t="s">
        <v>176</v>
      </c>
      <c r="F7" s="47" t="s">
        <v>177</v>
      </c>
      <c r="G7" s="47" t="s">
        <v>178</v>
      </c>
      <c r="H7" s="47" t="s">
        <v>179</v>
      </c>
      <c r="I7" s="47">
        <v>18180498749</v>
      </c>
      <c r="J7" s="52" t="s">
        <v>180</v>
      </c>
      <c r="K7" s="57" t="s">
        <v>181</v>
      </c>
      <c r="L7" s="54"/>
      <c r="M7" s="54"/>
    </row>
    <row r="8" spans="1:13">
      <c r="A8" s="43" t="s">
        <v>40</v>
      </c>
      <c r="B8" s="43" t="s">
        <v>119</v>
      </c>
      <c r="C8" s="44"/>
      <c r="D8" s="45" t="s">
        <v>92</v>
      </c>
      <c r="E8" s="46" t="s">
        <v>92</v>
      </c>
      <c r="F8" s="47" t="s">
        <v>182</v>
      </c>
      <c r="G8" s="47" t="s">
        <v>183</v>
      </c>
      <c r="H8" s="47" t="s">
        <v>184</v>
      </c>
      <c r="I8" s="47">
        <v>13458642015</v>
      </c>
      <c r="J8" s="52" t="s">
        <v>185</v>
      </c>
      <c r="K8" s="56" t="s">
        <v>186</v>
      </c>
      <c r="L8" s="54"/>
      <c r="M8" s="46" t="s">
        <v>187</v>
      </c>
    </row>
    <row r="9" spans="1:13">
      <c r="A9" s="43" t="s">
        <v>41</v>
      </c>
      <c r="B9" s="43" t="s">
        <v>119</v>
      </c>
      <c r="C9" s="44"/>
      <c r="D9" s="45" t="s">
        <v>188</v>
      </c>
      <c r="E9" s="49" t="s">
        <v>48</v>
      </c>
      <c r="F9" s="47" t="s">
        <v>182</v>
      </c>
      <c r="G9" s="47" t="str">
        <f>"("&amp;(E9)&amp;")"&amp;"成都市简阳市白金山水库"</f>
        <v>(华西颐海-科创农业生态谷-1号钢筋房)成都市简阳市白金山水库</v>
      </c>
      <c r="H9" s="47" t="s">
        <v>184</v>
      </c>
      <c r="I9" s="47">
        <v>13458642015</v>
      </c>
      <c r="J9" s="52" t="s">
        <v>185</v>
      </c>
      <c r="K9" s="56" t="s">
        <v>189</v>
      </c>
      <c r="L9" s="54"/>
      <c r="M9" s="46" t="s">
        <v>190</v>
      </c>
    </row>
    <row r="10" spans="1:13">
      <c r="A10" s="43" t="s">
        <v>26</v>
      </c>
      <c r="B10" s="43" t="s">
        <v>119</v>
      </c>
      <c r="C10" s="44"/>
      <c r="D10" s="45" t="s">
        <v>188</v>
      </c>
      <c r="E10" s="49" t="s">
        <v>191</v>
      </c>
      <c r="F10" s="47" t="s">
        <v>182</v>
      </c>
      <c r="G10" s="47" t="str">
        <f>"("&amp;(E10)&amp;")"&amp;"成都市简阳市白金山水库"</f>
        <v>(华西颐海-科创农业生态谷-2号钢筋房)成都市简阳市白金山水库</v>
      </c>
      <c r="H10" s="47" t="s">
        <v>184</v>
      </c>
      <c r="I10" s="47">
        <v>13458642015</v>
      </c>
      <c r="J10" s="52" t="s">
        <v>185</v>
      </c>
      <c r="K10" s="56" t="s">
        <v>189</v>
      </c>
      <c r="L10" s="54"/>
      <c r="M10" s="46" t="s">
        <v>190</v>
      </c>
    </row>
    <row r="11" spans="1:13">
      <c r="A11" s="43" t="s">
        <v>192</v>
      </c>
      <c r="B11" s="43" t="s">
        <v>119</v>
      </c>
      <c r="C11" s="44"/>
      <c r="D11" s="45" t="s">
        <v>193</v>
      </c>
      <c r="E11" s="46" t="s">
        <v>193</v>
      </c>
      <c r="F11" s="47" t="s">
        <v>194</v>
      </c>
      <c r="G11" s="47" t="s">
        <v>195</v>
      </c>
      <c r="H11" s="47" t="s">
        <v>196</v>
      </c>
      <c r="I11" s="47">
        <v>18683201292</v>
      </c>
      <c r="J11" s="52" t="s">
        <v>167</v>
      </c>
      <c r="K11" s="56" t="s">
        <v>197</v>
      </c>
      <c r="L11" s="54"/>
      <c r="M11" s="46" t="s">
        <v>198</v>
      </c>
    </row>
    <row r="12" spans="1:13">
      <c r="A12" s="47"/>
      <c r="B12" s="47"/>
      <c r="C12" s="44"/>
      <c r="D12" s="45" t="s">
        <v>199</v>
      </c>
      <c r="E12" s="46" t="s">
        <v>199</v>
      </c>
      <c r="F12" s="47" t="s">
        <v>200</v>
      </c>
      <c r="G12" s="47" t="s">
        <v>201</v>
      </c>
      <c r="H12" s="47" t="s">
        <v>202</v>
      </c>
      <c r="I12" s="47">
        <v>19982812229</v>
      </c>
      <c r="J12" s="52"/>
      <c r="K12" s="56" t="s">
        <v>203</v>
      </c>
      <c r="L12" s="54"/>
      <c r="M12" s="46"/>
    </row>
    <row r="13" spans="1:13">
      <c r="A13" s="43" t="s">
        <v>204</v>
      </c>
      <c r="B13" s="43" t="s">
        <v>116</v>
      </c>
      <c r="C13" s="44"/>
      <c r="D13" s="45" t="s">
        <v>205</v>
      </c>
      <c r="E13" s="46" t="s">
        <v>205</v>
      </c>
      <c r="F13" s="47" t="s">
        <v>206</v>
      </c>
      <c r="G13" s="47" t="s">
        <v>207</v>
      </c>
      <c r="H13" s="47" t="s">
        <v>208</v>
      </c>
      <c r="I13" s="47">
        <v>15528785906</v>
      </c>
      <c r="J13" s="52" t="s">
        <v>209</v>
      </c>
      <c r="K13" s="56" t="s">
        <v>210</v>
      </c>
      <c r="L13" s="54"/>
      <c r="M13" s="46"/>
    </row>
    <row r="14" spans="1:13">
      <c r="A14" s="43" t="s">
        <v>27</v>
      </c>
      <c r="B14" s="43" t="s">
        <v>116</v>
      </c>
      <c r="C14" s="44"/>
      <c r="D14" s="45" t="s">
        <v>211</v>
      </c>
      <c r="E14" s="46" t="s">
        <v>47</v>
      </c>
      <c r="F14" s="47" t="s">
        <v>212</v>
      </c>
      <c r="G14" s="47" t="s">
        <v>213</v>
      </c>
      <c r="H14" s="50" t="s">
        <v>214</v>
      </c>
      <c r="I14" s="47">
        <v>15108211617</v>
      </c>
      <c r="J14" s="52" t="s">
        <v>215</v>
      </c>
      <c r="K14" s="56" t="s">
        <v>115</v>
      </c>
      <c r="L14" s="54"/>
      <c r="M14" s="46" t="s">
        <v>216</v>
      </c>
    </row>
    <row r="15" spans="1:13">
      <c r="A15" s="43" t="s">
        <v>19</v>
      </c>
      <c r="B15" s="43" t="s">
        <v>116</v>
      </c>
      <c r="C15" s="44"/>
      <c r="D15" s="45" t="s">
        <v>211</v>
      </c>
      <c r="E15" s="46" t="s">
        <v>68</v>
      </c>
      <c r="F15" s="47" t="s">
        <v>212</v>
      </c>
      <c r="G15" s="47" t="s">
        <v>217</v>
      </c>
      <c r="H15" s="50" t="s">
        <v>218</v>
      </c>
      <c r="I15" s="47">
        <v>18381899787</v>
      </c>
      <c r="J15" s="52" t="s">
        <v>215</v>
      </c>
      <c r="K15" s="56" t="s">
        <v>115</v>
      </c>
      <c r="L15" s="54"/>
      <c r="M15" s="46" t="s">
        <v>216</v>
      </c>
    </row>
    <row r="16" spans="1:13">
      <c r="A16" s="43" t="s">
        <v>32</v>
      </c>
      <c r="B16" s="43" t="s">
        <v>116</v>
      </c>
      <c r="C16" s="44"/>
      <c r="D16" s="45" t="s">
        <v>211</v>
      </c>
      <c r="E16" s="46" t="s">
        <v>219</v>
      </c>
      <c r="F16" s="47" t="s">
        <v>212</v>
      </c>
      <c r="G16" s="47" t="s">
        <v>220</v>
      </c>
      <c r="H16" s="50" t="s">
        <v>218</v>
      </c>
      <c r="I16" s="47">
        <v>18381899787</v>
      </c>
      <c r="J16" s="52" t="s">
        <v>215</v>
      </c>
      <c r="K16" s="56" t="s">
        <v>115</v>
      </c>
      <c r="L16" s="54"/>
      <c r="M16" s="46" t="s">
        <v>216</v>
      </c>
    </row>
    <row r="17" spans="1:13">
      <c r="A17" s="43" t="s">
        <v>30</v>
      </c>
      <c r="B17" s="43" t="s">
        <v>116</v>
      </c>
      <c r="C17" s="44"/>
      <c r="D17" s="45" t="s">
        <v>211</v>
      </c>
      <c r="E17" s="46" t="s">
        <v>221</v>
      </c>
      <c r="F17" s="47" t="s">
        <v>212</v>
      </c>
      <c r="G17" s="47" t="s">
        <v>222</v>
      </c>
      <c r="H17" s="50" t="s">
        <v>223</v>
      </c>
      <c r="I17" s="47"/>
      <c r="J17" s="52" t="s">
        <v>215</v>
      </c>
      <c r="K17" s="56" t="s">
        <v>115</v>
      </c>
      <c r="L17" s="54"/>
      <c r="M17" s="46" t="s">
        <v>216</v>
      </c>
    </row>
    <row r="18" spans="1:13">
      <c r="A18" s="43" t="s">
        <v>33</v>
      </c>
      <c r="B18" s="43" t="s">
        <v>116</v>
      </c>
      <c r="C18" s="44"/>
      <c r="D18" s="45" t="s">
        <v>211</v>
      </c>
      <c r="E18" s="46" t="s">
        <v>69</v>
      </c>
      <c r="F18" s="47" t="s">
        <v>212</v>
      </c>
      <c r="G18" s="47" t="s">
        <v>224</v>
      </c>
      <c r="H18" s="50" t="s">
        <v>225</v>
      </c>
      <c r="I18" s="47">
        <v>18381904567</v>
      </c>
      <c r="J18" s="52" t="s">
        <v>215</v>
      </c>
      <c r="K18" s="56" t="s">
        <v>115</v>
      </c>
      <c r="L18" s="54"/>
      <c r="M18" s="46" t="s">
        <v>216</v>
      </c>
    </row>
    <row r="19" spans="1:13">
      <c r="A19" s="43" t="s">
        <v>28</v>
      </c>
      <c r="B19" s="43" t="s">
        <v>116</v>
      </c>
      <c r="C19" s="44"/>
      <c r="D19" s="45" t="s">
        <v>211</v>
      </c>
      <c r="E19" s="46" t="s">
        <v>226</v>
      </c>
      <c r="F19" s="47" t="s">
        <v>212</v>
      </c>
      <c r="G19" s="47" t="s">
        <v>227</v>
      </c>
      <c r="H19" s="50" t="s">
        <v>225</v>
      </c>
      <c r="I19" s="47">
        <v>18381904567</v>
      </c>
      <c r="J19" s="52" t="s">
        <v>215</v>
      </c>
      <c r="K19" s="56" t="s">
        <v>115</v>
      </c>
      <c r="L19" s="54"/>
      <c r="M19" s="46" t="s">
        <v>216</v>
      </c>
    </row>
    <row r="20" ht="13" customHeight="1" spans="1:13">
      <c r="A20" s="43" t="s">
        <v>18</v>
      </c>
      <c r="B20" s="43" t="s">
        <v>116</v>
      </c>
      <c r="C20" s="44"/>
      <c r="D20" s="45" t="s">
        <v>211</v>
      </c>
      <c r="E20" s="46" t="s">
        <v>56</v>
      </c>
      <c r="F20" s="47" t="s">
        <v>212</v>
      </c>
      <c r="G20" s="47" t="s">
        <v>228</v>
      </c>
      <c r="H20" s="50" t="s">
        <v>225</v>
      </c>
      <c r="I20" s="47">
        <v>18381904567</v>
      </c>
      <c r="J20" s="52" t="s">
        <v>215</v>
      </c>
      <c r="K20" s="56" t="s">
        <v>115</v>
      </c>
      <c r="L20" s="54"/>
      <c r="M20" s="46" t="s">
        <v>216</v>
      </c>
    </row>
    <row r="21" ht="13" customHeight="1" spans="1:13">
      <c r="A21" s="43" t="s">
        <v>65</v>
      </c>
      <c r="B21" s="43" t="s">
        <v>116</v>
      </c>
      <c r="C21" s="44"/>
      <c r="D21" s="45" t="s">
        <v>211</v>
      </c>
      <c r="E21" s="46" t="s">
        <v>229</v>
      </c>
      <c r="F21" s="47" t="s">
        <v>212</v>
      </c>
      <c r="G21" s="47" t="s">
        <v>230</v>
      </c>
      <c r="H21" s="50" t="s">
        <v>225</v>
      </c>
      <c r="I21" s="47">
        <v>18381904567</v>
      </c>
      <c r="J21" s="52" t="s">
        <v>215</v>
      </c>
      <c r="K21" s="56" t="s">
        <v>115</v>
      </c>
      <c r="L21" s="54"/>
      <c r="M21" s="46" t="s">
        <v>216</v>
      </c>
    </row>
    <row r="22" ht="13" customHeight="1" spans="1:13">
      <c r="A22" s="43" t="s">
        <v>52</v>
      </c>
      <c r="B22" s="43" t="s">
        <v>116</v>
      </c>
      <c r="C22" s="44"/>
      <c r="D22" s="45" t="s">
        <v>211</v>
      </c>
      <c r="E22" s="46" t="s">
        <v>231</v>
      </c>
      <c r="F22" s="47" t="s">
        <v>212</v>
      </c>
      <c r="G22" s="47" t="s">
        <v>232</v>
      </c>
      <c r="H22" s="50" t="s">
        <v>225</v>
      </c>
      <c r="I22" s="47">
        <v>18381904567</v>
      </c>
      <c r="J22" s="52" t="s">
        <v>215</v>
      </c>
      <c r="K22" s="56" t="s">
        <v>115</v>
      </c>
      <c r="L22" s="54"/>
      <c r="M22" s="46" t="s">
        <v>216</v>
      </c>
    </row>
    <row r="23" ht="13" customHeight="1" spans="1:13">
      <c r="A23" s="43"/>
      <c r="B23" s="43"/>
      <c r="C23" s="44"/>
      <c r="D23" s="45" t="s">
        <v>211</v>
      </c>
      <c r="E23" s="46" t="s">
        <v>112</v>
      </c>
      <c r="F23" s="47" t="s">
        <v>212</v>
      </c>
      <c r="G23" s="47" t="s">
        <v>233</v>
      </c>
      <c r="H23" s="50" t="s">
        <v>225</v>
      </c>
      <c r="I23" s="47">
        <v>18381904567</v>
      </c>
      <c r="J23" s="52" t="s">
        <v>215</v>
      </c>
      <c r="K23" s="56" t="s">
        <v>115</v>
      </c>
      <c r="L23" s="54"/>
      <c r="M23" s="46" t="s">
        <v>216</v>
      </c>
    </row>
    <row r="24" spans="1:13">
      <c r="A24" s="43" t="s">
        <v>111</v>
      </c>
      <c r="B24" s="43" t="s">
        <v>116</v>
      </c>
      <c r="C24" s="44"/>
      <c r="D24" s="45" t="s">
        <v>211</v>
      </c>
      <c r="E24" s="46" t="s">
        <v>234</v>
      </c>
      <c r="F24" s="47" t="s">
        <v>212</v>
      </c>
      <c r="G24" s="47" t="s">
        <v>235</v>
      </c>
      <c r="H24" s="50" t="s">
        <v>225</v>
      </c>
      <c r="I24" s="47">
        <v>18381904567</v>
      </c>
      <c r="J24" s="52" t="s">
        <v>215</v>
      </c>
      <c r="K24" s="56" t="s">
        <v>115</v>
      </c>
      <c r="L24" s="54"/>
      <c r="M24" s="46" t="s">
        <v>216</v>
      </c>
    </row>
    <row r="25" spans="1:13">
      <c r="A25" s="43" t="s">
        <v>76</v>
      </c>
      <c r="B25" s="43" t="s">
        <v>116</v>
      </c>
      <c r="C25" s="44"/>
      <c r="D25" s="45" t="s">
        <v>236</v>
      </c>
      <c r="E25" s="46" t="s">
        <v>236</v>
      </c>
      <c r="F25" s="47" t="s">
        <v>237</v>
      </c>
      <c r="G25" s="47" t="s">
        <v>238</v>
      </c>
      <c r="H25" s="47" t="s">
        <v>239</v>
      </c>
      <c r="I25" s="47">
        <v>15283947738</v>
      </c>
      <c r="J25" s="52" t="s">
        <v>240</v>
      </c>
      <c r="K25" s="56" t="s">
        <v>241</v>
      </c>
      <c r="L25" s="54"/>
      <c r="M25" s="46" t="s">
        <v>242</v>
      </c>
    </row>
    <row r="26" spans="1:13">
      <c r="A26" s="43" t="s">
        <v>90</v>
      </c>
      <c r="B26" s="43" t="s">
        <v>116</v>
      </c>
      <c r="C26" s="44"/>
      <c r="D26" s="45" t="s">
        <v>243</v>
      </c>
      <c r="E26" s="46" t="s">
        <v>31</v>
      </c>
      <c r="F26" s="47" t="s">
        <v>212</v>
      </c>
      <c r="G26" s="47" t="s">
        <v>244</v>
      </c>
      <c r="H26" s="47" t="s">
        <v>245</v>
      </c>
      <c r="I26" s="47">
        <v>15692885305</v>
      </c>
      <c r="J26" s="52" t="s">
        <v>38</v>
      </c>
      <c r="K26" s="56" t="s">
        <v>246</v>
      </c>
      <c r="L26" s="54"/>
      <c r="M26" s="46" t="s">
        <v>247</v>
      </c>
    </row>
    <row r="27" customFormat="1" spans="1:13">
      <c r="A27" s="43" t="s">
        <v>130</v>
      </c>
      <c r="B27" s="43" t="s">
        <v>116</v>
      </c>
      <c r="C27" s="44"/>
      <c r="D27" s="51" t="s">
        <v>248</v>
      </c>
      <c r="E27" s="46" t="s">
        <v>106</v>
      </c>
      <c r="F27" s="47" t="s">
        <v>249</v>
      </c>
      <c r="G27" s="47" t="s">
        <v>122</v>
      </c>
      <c r="H27" s="47" t="s">
        <v>123</v>
      </c>
      <c r="I27" s="47">
        <v>15228205853</v>
      </c>
      <c r="J27" s="52" t="s">
        <v>124</v>
      </c>
      <c r="K27" s="57" t="s">
        <v>121</v>
      </c>
      <c r="L27" s="54"/>
      <c r="M27" s="46" t="s">
        <v>250</v>
      </c>
    </row>
    <row r="28" spans="1:13">
      <c r="A28" s="43" t="s">
        <v>138</v>
      </c>
      <c r="B28" s="43" t="s">
        <v>116</v>
      </c>
      <c r="C28" s="44"/>
      <c r="D28" s="51" t="s">
        <v>248</v>
      </c>
      <c r="E28" s="46" t="s">
        <v>107</v>
      </c>
      <c r="F28" s="47" t="s">
        <v>249</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251</v>
      </c>
      <c r="K28" s="56" t="s">
        <v>121</v>
      </c>
      <c r="L28" s="54"/>
      <c r="M28" s="46" t="s">
        <v>250</v>
      </c>
    </row>
    <row r="29" spans="1:13">
      <c r="A29" s="43" t="s">
        <v>133</v>
      </c>
      <c r="B29" s="43" t="s">
        <v>116</v>
      </c>
      <c r="C29" s="44"/>
      <c r="D29" s="51" t="s">
        <v>248</v>
      </c>
      <c r="E29" s="46" t="s">
        <v>252</v>
      </c>
      <c r="F29" s="47" t="s">
        <v>249</v>
      </c>
      <c r="G29" s="47" t="str">
        <f>"("&amp;E29&amp;")"&amp;"四川省宜宾市南溪区罗龙街道远东电缆对面五冶项目部"</f>
        <v>(五冶钢构宜宾南溪区项目土建2标)四川省宜宾市南溪区罗龙街道远东电缆对面五冶项目部</v>
      </c>
      <c r="H29" s="47" t="s">
        <v>253</v>
      </c>
      <c r="I29" s="47">
        <v>17684338382</v>
      </c>
      <c r="J29" s="52" t="s">
        <v>251</v>
      </c>
      <c r="K29" s="56" t="s">
        <v>121</v>
      </c>
      <c r="L29" s="54"/>
      <c r="M29" s="46" t="s">
        <v>250</v>
      </c>
    </row>
    <row r="30" spans="1:13">
      <c r="A30" s="43" t="s">
        <v>91</v>
      </c>
      <c r="B30" s="43" t="s">
        <v>116</v>
      </c>
      <c r="C30" s="44"/>
      <c r="D30" s="51" t="s">
        <v>248</v>
      </c>
      <c r="E30" s="46" t="s">
        <v>254</v>
      </c>
      <c r="F30" s="47" t="s">
        <v>249</v>
      </c>
      <c r="G30" s="47" t="str">
        <f>"("&amp;E30&amp;")"&amp;"四川省宜宾市南溪区罗龙街道远东电缆对面五冶项目部"</f>
        <v>(五冶钢构宜宾南溪区项目土建3标)四川省宜宾市南溪区罗龙街道远东电缆对面五冶项目部</v>
      </c>
      <c r="H30" s="47" t="s">
        <v>253</v>
      </c>
      <c r="I30" s="47">
        <v>17684338382</v>
      </c>
      <c r="J30" s="52" t="s">
        <v>251</v>
      </c>
      <c r="K30" s="56" t="s">
        <v>121</v>
      </c>
      <c r="L30" s="54"/>
      <c r="M30" s="46" t="s">
        <v>250</v>
      </c>
    </row>
    <row r="31" customFormat="1" spans="1:13">
      <c r="A31" s="43" t="s">
        <v>77</v>
      </c>
      <c r="B31" s="43" t="s">
        <v>116</v>
      </c>
      <c r="C31" s="44"/>
      <c r="D31" s="45" t="s">
        <v>255</v>
      </c>
      <c r="E31" s="52" t="s">
        <v>17</v>
      </c>
      <c r="F31" s="47" t="s">
        <v>256</v>
      </c>
      <c r="G31" s="52" t="s">
        <v>257</v>
      </c>
      <c r="H31" s="47" t="s">
        <v>258</v>
      </c>
      <c r="I31" s="47">
        <v>13658059919</v>
      </c>
      <c r="J31" s="52" t="s">
        <v>259</v>
      </c>
      <c r="K31" s="57" t="s">
        <v>260</v>
      </c>
      <c r="L31" s="57" t="s">
        <v>261</v>
      </c>
      <c r="M31" s="46" t="s">
        <v>262</v>
      </c>
    </row>
    <row r="32" spans="1:13">
      <c r="A32" s="43" t="s">
        <v>86</v>
      </c>
      <c r="B32" s="43" t="s">
        <v>116</v>
      </c>
      <c r="C32" s="44"/>
      <c r="D32" s="45" t="s">
        <v>255</v>
      </c>
      <c r="E32" s="52" t="s">
        <v>39</v>
      </c>
      <c r="F32" s="47" t="s">
        <v>256</v>
      </c>
      <c r="G32" s="52" t="s">
        <v>263</v>
      </c>
      <c r="H32" s="47" t="s">
        <v>258</v>
      </c>
      <c r="I32" s="47">
        <v>13658059919</v>
      </c>
      <c r="J32" s="52" t="s">
        <v>259</v>
      </c>
      <c r="K32" s="56" t="s">
        <v>260</v>
      </c>
      <c r="L32" s="57" t="s">
        <v>261</v>
      </c>
      <c r="M32" s="46" t="s">
        <v>262</v>
      </c>
    </row>
    <row r="33" spans="1:13">
      <c r="A33" s="47"/>
      <c r="B33" s="47"/>
      <c r="C33" s="44"/>
      <c r="D33" s="45" t="s">
        <v>255</v>
      </c>
      <c r="E33" s="52" t="s">
        <v>43</v>
      </c>
      <c r="F33" s="47" t="s">
        <v>256</v>
      </c>
      <c r="G33" s="52" t="s">
        <v>264</v>
      </c>
      <c r="H33" s="47" t="s">
        <v>265</v>
      </c>
      <c r="I33" s="47">
        <v>15982487227</v>
      </c>
      <c r="J33" s="52" t="s">
        <v>259</v>
      </c>
      <c r="K33" s="56" t="s">
        <v>260</v>
      </c>
      <c r="L33" s="57" t="s">
        <v>261</v>
      </c>
      <c r="M33" s="46" t="s">
        <v>262</v>
      </c>
    </row>
    <row r="34" spans="1:13">
      <c r="A34" s="43" t="s">
        <v>66</v>
      </c>
      <c r="B34" s="43" t="s">
        <v>116</v>
      </c>
      <c r="C34" s="44"/>
      <c r="D34" s="45" t="s">
        <v>255</v>
      </c>
      <c r="E34" s="52" t="s">
        <v>104</v>
      </c>
      <c r="F34" s="47" t="s">
        <v>256</v>
      </c>
      <c r="G34" s="52" t="s">
        <v>266</v>
      </c>
      <c r="H34" s="47" t="s">
        <v>265</v>
      </c>
      <c r="I34" s="47">
        <v>15982487227</v>
      </c>
      <c r="J34" s="52" t="s">
        <v>259</v>
      </c>
      <c r="K34" s="56" t="s">
        <v>260</v>
      </c>
      <c r="L34" s="57" t="s">
        <v>261</v>
      </c>
      <c r="M34" s="46" t="s">
        <v>262</v>
      </c>
    </row>
    <row r="35" spans="1:13">
      <c r="A35" s="43" t="s">
        <v>82</v>
      </c>
      <c r="B35" s="43" t="s">
        <v>116</v>
      </c>
      <c r="C35" s="44"/>
      <c r="D35" s="45" t="s">
        <v>267</v>
      </c>
      <c r="E35" s="52" t="s">
        <v>268</v>
      </c>
      <c r="F35" s="47" t="s">
        <v>269</v>
      </c>
      <c r="G35" s="52" t="s">
        <v>270</v>
      </c>
      <c r="H35" s="47" t="s">
        <v>271</v>
      </c>
      <c r="I35" s="47">
        <v>17602827856</v>
      </c>
      <c r="J35" s="52" t="s">
        <v>272</v>
      </c>
      <c r="K35" s="57" t="s">
        <v>273</v>
      </c>
      <c r="L35" s="54"/>
      <c r="M35" s="46" t="s">
        <v>274</v>
      </c>
    </row>
    <row r="36" spans="1:13">
      <c r="A36" s="43" t="s">
        <v>45</v>
      </c>
      <c r="B36" s="43" t="s">
        <v>116</v>
      </c>
      <c r="C36" s="44"/>
      <c r="D36" s="45" t="s">
        <v>267</v>
      </c>
      <c r="E36" s="52" t="s">
        <v>275</v>
      </c>
      <c r="F36" s="47" t="s">
        <v>276</v>
      </c>
      <c r="G36" s="52" t="s">
        <v>277</v>
      </c>
      <c r="H36" s="47" t="s">
        <v>278</v>
      </c>
      <c r="I36" s="47">
        <v>15828538619</v>
      </c>
      <c r="J36" s="52" t="s">
        <v>279</v>
      </c>
      <c r="K36" s="57" t="s">
        <v>273</v>
      </c>
      <c r="L36" s="54"/>
      <c r="M36" s="46" t="s">
        <v>274</v>
      </c>
    </row>
    <row r="37" spans="1:13">
      <c r="A37" s="43" t="s">
        <v>21</v>
      </c>
      <c r="B37" s="43" t="s">
        <v>116</v>
      </c>
      <c r="C37" s="44"/>
      <c r="D37" s="45" t="s">
        <v>267</v>
      </c>
      <c r="E37" s="52" t="s">
        <v>78</v>
      </c>
      <c r="F37" s="47" t="s">
        <v>276</v>
      </c>
      <c r="G37" s="52" t="s">
        <v>280</v>
      </c>
      <c r="H37" s="47" t="s">
        <v>278</v>
      </c>
      <c r="I37" s="47">
        <v>15828538619</v>
      </c>
      <c r="J37" s="52" t="s">
        <v>281</v>
      </c>
      <c r="K37" s="57" t="s">
        <v>273</v>
      </c>
      <c r="L37" s="54"/>
      <c r="M37" s="46" t="s">
        <v>274</v>
      </c>
    </row>
    <row r="38" spans="1:13">
      <c r="A38" s="43" t="s">
        <v>58</v>
      </c>
      <c r="B38" s="43" t="s">
        <v>116</v>
      </c>
      <c r="C38" s="44"/>
      <c r="D38" s="45" t="s">
        <v>267</v>
      </c>
      <c r="E38" s="52" t="s">
        <v>54</v>
      </c>
      <c r="F38" s="47" t="s">
        <v>276</v>
      </c>
      <c r="G38" s="52" t="s">
        <v>282</v>
      </c>
      <c r="H38" s="47" t="s">
        <v>278</v>
      </c>
      <c r="I38" s="47">
        <v>15828538619</v>
      </c>
      <c r="J38" s="52" t="s">
        <v>279</v>
      </c>
      <c r="K38" s="57" t="s">
        <v>273</v>
      </c>
      <c r="L38" s="54"/>
      <c r="M38" s="46" t="s">
        <v>274</v>
      </c>
    </row>
    <row r="39" spans="1:13">
      <c r="A39" s="43" t="s">
        <v>46</v>
      </c>
      <c r="B39" s="43" t="s">
        <v>116</v>
      </c>
      <c r="C39" s="44"/>
      <c r="D39" s="45" t="s">
        <v>267</v>
      </c>
      <c r="E39" s="52" t="s">
        <v>29</v>
      </c>
      <c r="F39" s="47" t="s">
        <v>269</v>
      </c>
      <c r="G39" s="52" t="s">
        <v>283</v>
      </c>
      <c r="H39" s="47" t="s">
        <v>284</v>
      </c>
      <c r="I39" s="47">
        <v>13551450899</v>
      </c>
      <c r="J39" s="52" t="s">
        <v>281</v>
      </c>
      <c r="K39" s="57" t="s">
        <v>273</v>
      </c>
      <c r="L39" s="54"/>
      <c r="M39" s="46" t="s">
        <v>274</v>
      </c>
    </row>
    <row r="40" spans="1:13">
      <c r="A40" s="43" t="s">
        <v>22</v>
      </c>
      <c r="B40" s="43" t="s">
        <v>116</v>
      </c>
      <c r="C40" s="44"/>
      <c r="D40" s="45" t="s">
        <v>267</v>
      </c>
      <c r="E40" s="52" t="s">
        <v>25</v>
      </c>
      <c r="F40" s="47" t="s">
        <v>269</v>
      </c>
      <c r="G40" s="52" t="s">
        <v>285</v>
      </c>
      <c r="H40" s="47" t="s">
        <v>286</v>
      </c>
      <c r="I40" s="47">
        <v>18281865966</v>
      </c>
      <c r="J40" s="52" t="s">
        <v>287</v>
      </c>
      <c r="K40" s="57" t="s">
        <v>273</v>
      </c>
      <c r="L40" s="54"/>
      <c r="M40" s="46" t="s">
        <v>274</v>
      </c>
    </row>
    <row r="41" spans="1:13">
      <c r="A41" s="43" t="s">
        <v>288</v>
      </c>
      <c r="B41" s="43" t="s">
        <v>116</v>
      </c>
      <c r="C41" s="44"/>
      <c r="D41" s="45" t="s">
        <v>267</v>
      </c>
      <c r="E41" s="53" t="s">
        <v>63</v>
      </c>
      <c r="F41" s="47" t="s">
        <v>269</v>
      </c>
      <c r="G41" s="52" t="s">
        <v>289</v>
      </c>
      <c r="H41" s="47" t="s">
        <v>290</v>
      </c>
      <c r="I41" s="47">
        <v>18280895666</v>
      </c>
      <c r="J41" s="52" t="s">
        <v>291</v>
      </c>
      <c r="K41" s="57" t="s">
        <v>273</v>
      </c>
      <c r="L41" s="54"/>
      <c r="M41" s="46" t="s">
        <v>274</v>
      </c>
    </row>
    <row r="42" spans="1:13">
      <c r="A42" s="43" t="s">
        <v>292</v>
      </c>
      <c r="B42" s="43" t="s">
        <v>116</v>
      </c>
      <c r="C42" s="44"/>
      <c r="D42" s="45" t="s">
        <v>267</v>
      </c>
      <c r="E42" s="52" t="s">
        <v>293</v>
      </c>
      <c r="F42" s="47" t="s">
        <v>269</v>
      </c>
      <c r="G42" s="52" t="s">
        <v>294</v>
      </c>
      <c r="H42" s="47" t="s">
        <v>290</v>
      </c>
      <c r="I42" s="47">
        <v>18280895667</v>
      </c>
      <c r="J42" s="52" t="s">
        <v>291</v>
      </c>
      <c r="K42" s="57" t="s">
        <v>273</v>
      </c>
      <c r="L42" s="54"/>
      <c r="M42" s="46" t="s">
        <v>274</v>
      </c>
    </row>
    <row r="43" spans="1:13">
      <c r="A43" s="47"/>
      <c r="B43" s="47"/>
      <c r="C43" s="44"/>
      <c r="D43" s="45" t="s">
        <v>267</v>
      </c>
      <c r="E43" s="52" t="s">
        <v>295</v>
      </c>
      <c r="F43" s="47" t="s">
        <v>269</v>
      </c>
      <c r="G43" s="52" t="s">
        <v>296</v>
      </c>
      <c r="H43" s="47" t="s">
        <v>297</v>
      </c>
      <c r="I43" s="47">
        <v>18302894198</v>
      </c>
      <c r="J43" s="52" t="s">
        <v>291</v>
      </c>
      <c r="K43" s="57" t="s">
        <v>273</v>
      </c>
      <c r="L43" s="54"/>
      <c r="M43" s="46" t="s">
        <v>274</v>
      </c>
    </row>
    <row r="44" spans="1:13">
      <c r="A44" s="43" t="s">
        <v>298</v>
      </c>
      <c r="B44" s="43" t="s">
        <v>116</v>
      </c>
      <c r="C44" s="44"/>
      <c r="D44" s="45" t="s">
        <v>267</v>
      </c>
      <c r="E44" s="52" t="s">
        <v>299</v>
      </c>
      <c r="F44" s="47" t="s">
        <v>269</v>
      </c>
      <c r="G44" s="52" t="s">
        <v>300</v>
      </c>
      <c r="H44" s="47" t="s">
        <v>290</v>
      </c>
      <c r="I44" s="47">
        <v>18280895666</v>
      </c>
      <c r="J44" s="52" t="s">
        <v>291</v>
      </c>
      <c r="K44" s="57" t="s">
        <v>273</v>
      </c>
      <c r="L44" s="54"/>
      <c r="M44" s="46" t="s">
        <v>274</v>
      </c>
    </row>
    <row r="45" spans="1:13">
      <c r="A45" s="43" t="s">
        <v>140</v>
      </c>
      <c r="B45" s="43" t="s">
        <v>116</v>
      </c>
      <c r="D45" s="45" t="s">
        <v>267</v>
      </c>
      <c r="E45" s="52" t="s">
        <v>108</v>
      </c>
      <c r="F45" s="47" t="s">
        <v>269</v>
      </c>
      <c r="G45" s="52" t="s">
        <v>301</v>
      </c>
      <c r="H45" s="47" t="s">
        <v>290</v>
      </c>
      <c r="I45" s="47">
        <v>18280895666</v>
      </c>
      <c r="J45" s="52" t="s">
        <v>291</v>
      </c>
      <c r="K45" s="57" t="s">
        <v>273</v>
      </c>
      <c r="L45" s="57" t="s">
        <v>302</v>
      </c>
      <c r="M45" s="46" t="s">
        <v>274</v>
      </c>
    </row>
    <row r="46" spans="1:13">
      <c r="A46" s="43" t="s">
        <v>303</v>
      </c>
      <c r="B46" s="43" t="s">
        <v>116</v>
      </c>
      <c r="D46" s="45" t="s">
        <v>267</v>
      </c>
      <c r="E46" s="52" t="s">
        <v>304</v>
      </c>
      <c r="F46" s="47" t="s">
        <v>269</v>
      </c>
      <c r="G46" s="52" t="s">
        <v>305</v>
      </c>
      <c r="H46" s="47" t="s">
        <v>290</v>
      </c>
      <c r="I46" s="47">
        <v>18280895666</v>
      </c>
      <c r="J46" s="52" t="s">
        <v>291</v>
      </c>
      <c r="K46" s="57" t="s">
        <v>273</v>
      </c>
      <c r="L46" s="57" t="s">
        <v>306</v>
      </c>
      <c r="M46" s="46" t="s">
        <v>274</v>
      </c>
    </row>
    <row r="47" spans="1:13">
      <c r="A47" s="43" t="s">
        <v>307</v>
      </c>
      <c r="B47" s="43" t="s">
        <v>116</v>
      </c>
      <c r="D47" s="45" t="s">
        <v>267</v>
      </c>
      <c r="E47" s="52" t="s">
        <v>64</v>
      </c>
      <c r="F47" s="47" t="s">
        <v>269</v>
      </c>
      <c r="G47" s="52" t="s">
        <v>308</v>
      </c>
      <c r="H47" s="47" t="s">
        <v>309</v>
      </c>
      <c r="I47" s="47">
        <v>18302833536</v>
      </c>
      <c r="J47" s="52" t="s">
        <v>291</v>
      </c>
      <c r="K47" s="57" t="s">
        <v>273</v>
      </c>
      <c r="L47" s="54"/>
      <c r="M47" s="46" t="s">
        <v>274</v>
      </c>
    </row>
    <row r="48" spans="1:13">
      <c r="A48" s="43" t="s">
        <v>310</v>
      </c>
      <c r="B48" s="43" t="s">
        <v>116</v>
      </c>
      <c r="D48" s="45" t="s">
        <v>267</v>
      </c>
      <c r="E48" s="52" t="s">
        <v>74</v>
      </c>
      <c r="F48" s="47" t="s">
        <v>269</v>
      </c>
      <c r="G48" s="52" t="s">
        <v>311</v>
      </c>
      <c r="H48" s="47" t="s">
        <v>312</v>
      </c>
      <c r="I48" s="47">
        <v>18820030907</v>
      </c>
      <c r="J48" s="52" t="s">
        <v>313</v>
      </c>
      <c r="K48" s="57" t="s">
        <v>273</v>
      </c>
      <c r="L48" s="54"/>
      <c r="M48" s="46" t="s">
        <v>274</v>
      </c>
    </row>
    <row r="49" spans="1:13">
      <c r="A49" s="43" t="s">
        <v>141</v>
      </c>
      <c r="B49" s="43" t="s">
        <v>116</v>
      </c>
      <c r="D49" s="45" t="s">
        <v>267</v>
      </c>
      <c r="E49" s="52" t="s">
        <v>314</v>
      </c>
      <c r="F49" s="47" t="s">
        <v>269</v>
      </c>
      <c r="G49" s="52" t="s">
        <v>315</v>
      </c>
      <c r="H49" s="47" t="s">
        <v>312</v>
      </c>
      <c r="I49" s="47">
        <v>18820030907</v>
      </c>
      <c r="J49" s="52" t="s">
        <v>291</v>
      </c>
      <c r="K49" s="57" t="s">
        <v>273</v>
      </c>
      <c r="L49" s="54"/>
      <c r="M49" s="46" t="s">
        <v>274</v>
      </c>
    </row>
    <row r="50" spans="1:13">
      <c r="A50" s="43" t="s">
        <v>142</v>
      </c>
      <c r="B50" s="43" t="s">
        <v>116</v>
      </c>
      <c r="D50" s="45" t="s">
        <v>267</v>
      </c>
      <c r="E50" s="52" t="s">
        <v>79</v>
      </c>
      <c r="F50" s="47" t="s">
        <v>269</v>
      </c>
      <c r="G50" s="52" t="s">
        <v>316</v>
      </c>
      <c r="H50" s="47" t="s">
        <v>317</v>
      </c>
      <c r="I50" s="47">
        <v>13281725223</v>
      </c>
      <c r="J50" s="52" t="s">
        <v>291</v>
      </c>
      <c r="K50" s="57" t="s">
        <v>273</v>
      </c>
      <c r="L50" s="54"/>
      <c r="M50" s="46" t="s">
        <v>274</v>
      </c>
    </row>
    <row r="51" spans="1:13">
      <c r="A51" s="43" t="s">
        <v>318</v>
      </c>
      <c r="B51" s="43" t="s">
        <v>116</v>
      </c>
      <c r="D51" s="45" t="s">
        <v>267</v>
      </c>
      <c r="E51" s="52" t="s">
        <v>84</v>
      </c>
      <c r="F51" s="47" t="s">
        <v>276</v>
      </c>
      <c r="G51" s="52" t="s">
        <v>319</v>
      </c>
      <c r="H51" s="47" t="s">
        <v>320</v>
      </c>
      <c r="I51" s="47">
        <v>13527304849</v>
      </c>
      <c r="J51" s="52" t="s">
        <v>313</v>
      </c>
      <c r="K51" s="57" t="s">
        <v>273</v>
      </c>
      <c r="L51" s="54"/>
      <c r="M51" s="46" t="s">
        <v>274</v>
      </c>
    </row>
    <row r="52" spans="1:13">
      <c r="A52" s="43" t="s">
        <v>321</v>
      </c>
      <c r="B52" s="43" t="s">
        <v>116</v>
      </c>
      <c r="D52" s="45" t="s">
        <v>267</v>
      </c>
      <c r="E52" s="52" t="s">
        <v>70</v>
      </c>
      <c r="F52" s="47" t="s">
        <v>276</v>
      </c>
      <c r="G52" s="52" t="s">
        <v>322</v>
      </c>
      <c r="H52" s="47" t="s">
        <v>323</v>
      </c>
      <c r="I52" s="47">
        <v>13518257339</v>
      </c>
      <c r="J52" s="52" t="s">
        <v>324</v>
      </c>
      <c r="K52" s="57" t="s">
        <v>273</v>
      </c>
      <c r="L52" s="54"/>
      <c r="M52" s="46" t="s">
        <v>274</v>
      </c>
    </row>
    <row r="53" spans="4:13">
      <c r="D53" s="45" t="s">
        <v>267</v>
      </c>
      <c r="E53" s="52" t="s">
        <v>325</v>
      </c>
      <c r="F53" s="47" t="s">
        <v>276</v>
      </c>
      <c r="G53" s="52" t="s">
        <v>326</v>
      </c>
      <c r="H53" s="47" t="s">
        <v>327</v>
      </c>
      <c r="I53" s="47">
        <v>18398563998</v>
      </c>
      <c r="J53" s="52" t="s">
        <v>313</v>
      </c>
      <c r="K53" s="57" t="s">
        <v>273</v>
      </c>
      <c r="L53" s="54"/>
      <c r="M53" s="46" t="s">
        <v>274</v>
      </c>
    </row>
    <row r="54" spans="4:13">
      <c r="D54" s="45" t="s">
        <v>267</v>
      </c>
      <c r="E54" s="52" t="s">
        <v>328</v>
      </c>
      <c r="F54" s="47" t="s">
        <v>276</v>
      </c>
      <c r="G54" s="52" t="s">
        <v>329</v>
      </c>
      <c r="H54" s="47" t="s">
        <v>327</v>
      </c>
      <c r="I54" s="47">
        <v>18398563998</v>
      </c>
      <c r="J54" s="52" t="s">
        <v>313</v>
      </c>
      <c r="K54" s="57" t="s">
        <v>273</v>
      </c>
      <c r="L54" s="54"/>
      <c r="M54" s="46" t="s">
        <v>274</v>
      </c>
    </row>
    <row r="55" spans="4:13">
      <c r="D55" s="45" t="s">
        <v>267</v>
      </c>
      <c r="E55" s="52" t="s">
        <v>50</v>
      </c>
      <c r="F55" s="47" t="s">
        <v>276</v>
      </c>
      <c r="G55" s="52" t="s">
        <v>330</v>
      </c>
      <c r="H55" s="47" t="s">
        <v>327</v>
      </c>
      <c r="I55" s="47">
        <v>18398563998</v>
      </c>
      <c r="J55" s="52" t="s">
        <v>313</v>
      </c>
      <c r="K55" s="57" t="s">
        <v>273</v>
      </c>
      <c r="L55" s="54"/>
      <c r="M55" s="46" t="s">
        <v>274</v>
      </c>
    </row>
    <row r="56" spans="4:13">
      <c r="D56" s="45" t="s">
        <v>267</v>
      </c>
      <c r="E56" s="52" t="s">
        <v>120</v>
      </c>
      <c r="F56" s="47" t="s">
        <v>276</v>
      </c>
      <c r="G56" s="52" t="s">
        <v>331</v>
      </c>
      <c r="H56" s="47" t="s">
        <v>327</v>
      </c>
      <c r="I56" s="47">
        <v>18398563998</v>
      </c>
      <c r="J56" s="52" t="s">
        <v>291</v>
      </c>
      <c r="K56" s="57" t="s">
        <v>273</v>
      </c>
      <c r="L56" s="54"/>
      <c r="M56" s="46" t="s">
        <v>274</v>
      </c>
    </row>
    <row r="57" spans="4:13">
      <c r="D57" s="45" t="s">
        <v>267</v>
      </c>
      <c r="E57" s="52" t="s">
        <v>87</v>
      </c>
      <c r="F57" s="47" t="s">
        <v>276</v>
      </c>
      <c r="G57" s="52" t="s">
        <v>332</v>
      </c>
      <c r="H57" s="47" t="s">
        <v>333</v>
      </c>
      <c r="I57" s="47">
        <v>13518183653</v>
      </c>
      <c r="J57" s="52" t="s">
        <v>291</v>
      </c>
      <c r="K57" s="57" t="s">
        <v>273</v>
      </c>
      <c r="L57" s="54"/>
      <c r="M57" s="46" t="s">
        <v>274</v>
      </c>
    </row>
    <row r="58" spans="4:13">
      <c r="D58" s="45" t="s">
        <v>267</v>
      </c>
      <c r="E58" s="52" t="s">
        <v>334</v>
      </c>
      <c r="F58" s="47" t="s">
        <v>276</v>
      </c>
      <c r="G58" s="52" t="s">
        <v>335</v>
      </c>
      <c r="H58" s="47" t="s">
        <v>327</v>
      </c>
      <c r="I58" s="47">
        <v>18398563998</v>
      </c>
      <c r="J58" s="52" t="s">
        <v>313</v>
      </c>
      <c r="K58" s="57" t="s">
        <v>273</v>
      </c>
      <c r="L58" s="54"/>
      <c r="M58" s="46" t="s">
        <v>274</v>
      </c>
    </row>
    <row r="59" spans="4:13">
      <c r="D59" s="45" t="s">
        <v>267</v>
      </c>
      <c r="E59" s="52" t="s">
        <v>336</v>
      </c>
      <c r="F59" s="47" t="s">
        <v>276</v>
      </c>
      <c r="G59" s="52" t="s">
        <v>337</v>
      </c>
      <c r="H59" s="47" t="s">
        <v>327</v>
      </c>
      <c r="I59" s="47">
        <v>18398563998</v>
      </c>
      <c r="J59" s="52" t="s">
        <v>313</v>
      </c>
      <c r="K59" s="57" t="s">
        <v>273</v>
      </c>
      <c r="L59" s="54"/>
      <c r="M59" s="46" t="s">
        <v>274</v>
      </c>
    </row>
    <row r="60" spans="4:13">
      <c r="D60" s="45" t="s">
        <v>267</v>
      </c>
      <c r="E60" s="52" t="s">
        <v>75</v>
      </c>
      <c r="F60" s="47" t="s">
        <v>276</v>
      </c>
      <c r="G60" s="52" t="s">
        <v>338</v>
      </c>
      <c r="H60" s="47" t="s">
        <v>327</v>
      </c>
      <c r="I60" s="47">
        <v>18398563998</v>
      </c>
      <c r="J60" s="52" t="s">
        <v>313</v>
      </c>
      <c r="K60" s="57" t="s">
        <v>273</v>
      </c>
      <c r="L60" s="54"/>
      <c r="M60" s="46" t="s">
        <v>274</v>
      </c>
    </row>
    <row r="61" spans="4:13">
      <c r="D61" s="51" t="s">
        <v>339</v>
      </c>
      <c r="E61" s="52" t="s">
        <v>340</v>
      </c>
      <c r="F61" s="47" t="s">
        <v>341</v>
      </c>
      <c r="G61" s="52" t="str">
        <f t="shared" ref="G61:G105" si="0">"("&amp;E61&amp;")"&amp;"四川省南充市顺庆区搬罾街道学府大道二段"</f>
        <v>(五冶钢构医学科学产业园建设项目房建一部-一标)四川省南充市顺庆区搬罾街道学府大道二段</v>
      </c>
      <c r="H61" s="47" t="s">
        <v>342</v>
      </c>
      <c r="I61" s="47">
        <v>18141337338</v>
      </c>
      <c r="J61" s="52" t="s">
        <v>343</v>
      </c>
      <c r="K61" s="57" t="s">
        <v>118</v>
      </c>
      <c r="L61" s="54"/>
      <c r="M61" s="46" t="s">
        <v>344</v>
      </c>
    </row>
    <row r="62" spans="4:13">
      <c r="D62" s="51" t="s">
        <v>339</v>
      </c>
      <c r="E62" s="52" t="s">
        <v>345</v>
      </c>
      <c r="F62" s="47" t="s">
        <v>341</v>
      </c>
      <c r="G62" s="52" t="str">
        <f t="shared" si="0"/>
        <v>(五冶钢构医学科学产业园建设项目房建一部-一标（2-4）)四川省南充市顺庆区搬罾街道学府大道二段</v>
      </c>
      <c r="H62" s="47" t="s">
        <v>342</v>
      </c>
      <c r="I62" s="47">
        <v>18141337338</v>
      </c>
      <c r="J62" s="52" t="s">
        <v>343</v>
      </c>
      <c r="K62" s="57" t="s">
        <v>118</v>
      </c>
      <c r="L62" s="54"/>
      <c r="M62" s="46" t="s">
        <v>344</v>
      </c>
    </row>
    <row r="63" spans="4:13">
      <c r="D63" s="51" t="s">
        <v>339</v>
      </c>
      <c r="E63" s="52" t="s">
        <v>346</v>
      </c>
      <c r="F63" s="47" t="s">
        <v>341</v>
      </c>
      <c r="G63" s="52" t="str">
        <f t="shared" si="0"/>
        <v>(五冶钢构医学科学产业园建设项目房建一部-一标（2-5）)四川省南充市顺庆区搬罾街道学府大道二段</v>
      </c>
      <c r="H63" s="47" t="s">
        <v>342</v>
      </c>
      <c r="I63" s="47">
        <v>18141337338</v>
      </c>
      <c r="J63" s="52" t="s">
        <v>343</v>
      </c>
      <c r="K63" s="57" t="s">
        <v>118</v>
      </c>
      <c r="L63" s="54"/>
      <c r="M63" s="46" t="s">
        <v>344</v>
      </c>
    </row>
    <row r="64" spans="4:13">
      <c r="D64" s="51" t="s">
        <v>339</v>
      </c>
      <c r="E64" s="52" t="s">
        <v>98</v>
      </c>
      <c r="F64" s="47" t="s">
        <v>341</v>
      </c>
      <c r="G64" s="52" t="str">
        <f t="shared" si="0"/>
        <v>(五冶钢构医学科学产业园建设项目房建一部-一标（2-6）)四川省南充市顺庆区搬罾街道学府大道二段</v>
      </c>
      <c r="H64" s="47" t="s">
        <v>342</v>
      </c>
      <c r="I64" s="47">
        <v>18141337338</v>
      </c>
      <c r="J64" s="52" t="s">
        <v>343</v>
      </c>
      <c r="K64" s="57" t="s">
        <v>118</v>
      </c>
      <c r="L64" s="54"/>
      <c r="M64" s="46" t="s">
        <v>344</v>
      </c>
    </row>
    <row r="65" spans="4:13">
      <c r="D65" s="51" t="s">
        <v>339</v>
      </c>
      <c r="E65" s="52" t="s">
        <v>347</v>
      </c>
      <c r="F65" s="47" t="s">
        <v>341</v>
      </c>
      <c r="G65" s="52" t="str">
        <f t="shared" si="0"/>
        <v>(五冶钢构医学科学产业园建设项目房建一部-一标（2-7）)四川省南充市顺庆区搬罾街道学府大道二段</v>
      </c>
      <c r="H65" s="47" t="s">
        <v>342</v>
      </c>
      <c r="I65" s="47">
        <v>18141337338</v>
      </c>
      <c r="J65" s="52" t="s">
        <v>343</v>
      </c>
      <c r="K65" s="57" t="s">
        <v>118</v>
      </c>
      <c r="L65" s="54"/>
      <c r="M65" s="46" t="s">
        <v>344</v>
      </c>
    </row>
    <row r="66" spans="4:13">
      <c r="D66" s="51" t="s">
        <v>339</v>
      </c>
      <c r="E66" s="52" t="s">
        <v>348</v>
      </c>
      <c r="F66" s="47" t="s">
        <v>341</v>
      </c>
      <c r="G66" s="52" t="str">
        <f t="shared" si="0"/>
        <v>(五冶钢构医学科学产业园建设项目房建一部-二标（3-2）)四川省南充市顺庆区搬罾街道学府大道二段</v>
      </c>
      <c r="H66" s="47" t="s">
        <v>342</v>
      </c>
      <c r="I66" s="47">
        <v>18141337338</v>
      </c>
      <c r="J66" s="52" t="s">
        <v>343</v>
      </c>
      <c r="K66" s="57" t="s">
        <v>118</v>
      </c>
      <c r="L66" s="54"/>
      <c r="M66" s="46" t="s">
        <v>344</v>
      </c>
    </row>
    <row r="67" spans="4:13">
      <c r="D67" s="51" t="s">
        <v>339</v>
      </c>
      <c r="E67" s="52" t="s">
        <v>349</v>
      </c>
      <c r="F67" s="47" t="s">
        <v>341</v>
      </c>
      <c r="G67" s="52" t="str">
        <f t="shared" si="0"/>
        <v>(五冶钢构医学科学产业园建设项目房建一部-二标（3-3）)四川省南充市顺庆区搬罾街道学府大道二段</v>
      </c>
      <c r="H67" s="47" t="s">
        <v>342</v>
      </c>
      <c r="I67" s="47">
        <v>18141337338</v>
      </c>
      <c r="J67" s="52" t="s">
        <v>343</v>
      </c>
      <c r="K67" s="57" t="s">
        <v>118</v>
      </c>
      <c r="L67" s="54"/>
      <c r="M67" s="46" t="s">
        <v>344</v>
      </c>
    </row>
    <row r="68" spans="4:13">
      <c r="D68" s="51" t="s">
        <v>339</v>
      </c>
      <c r="E68" s="52" t="s">
        <v>350</v>
      </c>
      <c r="F68" s="47" t="s">
        <v>341</v>
      </c>
      <c r="G68" s="52" t="str">
        <f t="shared" si="0"/>
        <v>(五冶钢构医学科学产业园建设项目房建一部-三标（2-1）)四川省南充市顺庆区搬罾街道学府大道二段</v>
      </c>
      <c r="H68" s="47" t="s">
        <v>342</v>
      </c>
      <c r="I68" s="47">
        <v>18141337338</v>
      </c>
      <c r="J68" s="52" t="s">
        <v>343</v>
      </c>
      <c r="K68" s="57" t="s">
        <v>118</v>
      </c>
      <c r="L68" s="54"/>
      <c r="M68" s="46" t="s">
        <v>344</v>
      </c>
    </row>
    <row r="69" spans="4:13">
      <c r="D69" s="51" t="s">
        <v>339</v>
      </c>
      <c r="E69" s="52" t="s">
        <v>351</v>
      </c>
      <c r="F69" s="47" t="s">
        <v>341</v>
      </c>
      <c r="G69" s="52" t="str">
        <f t="shared" si="0"/>
        <v>(五冶钢构医学科学产业园建设项目房建一部-三标（2-2）)四川省南充市顺庆区搬罾街道学府大道二段</v>
      </c>
      <c r="H69" s="47" t="s">
        <v>342</v>
      </c>
      <c r="I69" s="47">
        <v>18141337338</v>
      </c>
      <c r="J69" s="52" t="s">
        <v>343</v>
      </c>
      <c r="K69" s="57" t="s">
        <v>118</v>
      </c>
      <c r="L69" s="54"/>
      <c r="M69" s="46" t="s">
        <v>344</v>
      </c>
    </row>
    <row r="70" spans="4:13">
      <c r="D70" s="51" t="s">
        <v>339</v>
      </c>
      <c r="E70" s="52" t="s">
        <v>352</v>
      </c>
      <c r="F70" s="47" t="s">
        <v>341</v>
      </c>
      <c r="G70" s="52" t="str">
        <f t="shared" si="0"/>
        <v>(五冶钢构医学科学产业园建设项目房建一部-三标（2-3）)四川省南充市顺庆区搬罾街道学府大道二段</v>
      </c>
      <c r="H70" s="47" t="s">
        <v>342</v>
      </c>
      <c r="I70" s="47">
        <v>18141337338</v>
      </c>
      <c r="J70" s="52" t="s">
        <v>343</v>
      </c>
      <c r="K70" s="57" t="s">
        <v>118</v>
      </c>
      <c r="L70" s="54"/>
      <c r="M70" s="46" t="s">
        <v>344</v>
      </c>
    </row>
    <row r="71" spans="4:13">
      <c r="D71" s="51" t="s">
        <v>339</v>
      </c>
      <c r="E71" s="52" t="s">
        <v>353</v>
      </c>
      <c r="F71" s="47" t="s">
        <v>341</v>
      </c>
      <c r="G71" s="52" t="str">
        <f t="shared" si="0"/>
        <v>(五冶钢构医学科学产业园建设项目房建一部-四标（3-4）)四川省南充市顺庆区搬罾街道学府大道二段</v>
      </c>
      <c r="H71" s="47" t="s">
        <v>342</v>
      </c>
      <c r="I71" s="47">
        <v>18141337338</v>
      </c>
      <c r="J71" s="52" t="s">
        <v>343</v>
      </c>
      <c r="K71" s="57" t="s">
        <v>118</v>
      </c>
      <c r="L71" s="54"/>
      <c r="M71" s="46" t="s">
        <v>344</v>
      </c>
    </row>
    <row r="72" spans="4:13">
      <c r="D72" s="51" t="s">
        <v>339</v>
      </c>
      <c r="E72" s="52" t="s">
        <v>354</v>
      </c>
      <c r="F72" s="47" t="s">
        <v>341</v>
      </c>
      <c r="G72" s="52" t="str">
        <f t="shared" si="0"/>
        <v>(五冶钢构医学科学产业园建设项目房建一部-四标（3-5）)四川省南充市顺庆区搬罾街道学府大道二段</v>
      </c>
      <c r="H72" s="47" t="s">
        <v>342</v>
      </c>
      <c r="I72" s="47">
        <v>18141337338</v>
      </c>
      <c r="J72" s="52" t="s">
        <v>343</v>
      </c>
      <c r="K72" s="57" t="s">
        <v>118</v>
      </c>
      <c r="L72" s="54"/>
      <c r="M72" s="46" t="s">
        <v>344</v>
      </c>
    </row>
    <row r="73" spans="4:13">
      <c r="D73" s="51" t="s">
        <v>339</v>
      </c>
      <c r="E73" s="52" t="s">
        <v>355</v>
      </c>
      <c r="F73" s="47" t="s">
        <v>341</v>
      </c>
      <c r="G73" s="52" t="str">
        <f t="shared" si="0"/>
        <v>(五冶钢构医学科学产业园建设项目房建一部-四标（3-6）)四川省南充市顺庆区搬罾街道学府大道二段</v>
      </c>
      <c r="H73" s="47" t="s">
        <v>342</v>
      </c>
      <c r="I73" s="47">
        <v>18141337338</v>
      </c>
      <c r="J73" s="52" t="s">
        <v>343</v>
      </c>
      <c r="K73" s="57" t="s">
        <v>118</v>
      </c>
      <c r="L73" s="54"/>
      <c r="M73" s="46" t="s">
        <v>344</v>
      </c>
    </row>
    <row r="74" spans="4:13">
      <c r="D74" s="51" t="s">
        <v>339</v>
      </c>
      <c r="E74" s="52" t="s">
        <v>356</v>
      </c>
      <c r="F74" s="47" t="s">
        <v>341</v>
      </c>
      <c r="G74" s="52" t="str">
        <f t="shared" si="0"/>
        <v>(五冶钢构医学科学产业园建设项目房建一部-四标（3-7）)四川省南充市顺庆区搬罾街道学府大道二段</v>
      </c>
      <c r="H74" s="47" t="s">
        <v>342</v>
      </c>
      <c r="I74" s="47">
        <v>18141337338</v>
      </c>
      <c r="J74" s="52" t="s">
        <v>343</v>
      </c>
      <c r="K74" s="57" t="s">
        <v>118</v>
      </c>
      <c r="L74" s="54"/>
      <c r="M74" s="46" t="s">
        <v>344</v>
      </c>
    </row>
    <row r="75" spans="4:13">
      <c r="D75" s="51" t="s">
        <v>339</v>
      </c>
      <c r="E75" s="52" t="s">
        <v>357</v>
      </c>
      <c r="F75" s="47" t="s">
        <v>341</v>
      </c>
      <c r="G75" s="52" t="str">
        <f t="shared" si="0"/>
        <v>(五冶钢构医学科学产业园建设项目房建一部-五标（校医院6-1）)四川省南充市顺庆区搬罾街道学府大道二段</v>
      </c>
      <c r="H75" s="47" t="s">
        <v>342</v>
      </c>
      <c r="I75" s="47">
        <v>18141337338</v>
      </c>
      <c r="J75" s="52" t="s">
        <v>343</v>
      </c>
      <c r="K75" s="57" t="s">
        <v>118</v>
      </c>
      <c r="L75" s="54"/>
      <c r="M75" s="46" t="s">
        <v>344</v>
      </c>
    </row>
    <row r="76" spans="4:13">
      <c r="D76" s="51" t="s">
        <v>339</v>
      </c>
      <c r="E76" s="52" t="s">
        <v>358</v>
      </c>
      <c r="F76" s="47" t="s">
        <v>341</v>
      </c>
      <c r="G76" s="52" t="str">
        <f t="shared" si="0"/>
        <v>(五冶钢构医学科学产业园建设项目房建一部-六标（3-1）)四川省南充市顺庆区搬罾街道学府大道二段</v>
      </c>
      <c r="H76" s="47" t="s">
        <v>342</v>
      </c>
      <c r="I76" s="47">
        <v>18141337338</v>
      </c>
      <c r="J76" s="52" t="s">
        <v>343</v>
      </c>
      <c r="K76" s="57" t="s">
        <v>118</v>
      </c>
      <c r="L76" s="54"/>
      <c r="M76" s="46" t="s">
        <v>344</v>
      </c>
    </row>
    <row r="77" spans="4:13">
      <c r="D77" s="51" t="s">
        <v>339</v>
      </c>
      <c r="E77" s="52" t="s">
        <v>359</v>
      </c>
      <c r="F77" s="47" t="s">
        <v>341</v>
      </c>
      <c r="G77" s="52" t="str">
        <f t="shared" si="0"/>
        <v>(五冶钢构医学科学产业园建设项目房建二部-一标（1-3）)四川省南充市顺庆区搬罾街道学府大道二段</v>
      </c>
      <c r="H77" s="47" t="s">
        <v>360</v>
      </c>
      <c r="I77" s="47">
        <v>19950525030</v>
      </c>
      <c r="J77" s="52" t="s">
        <v>343</v>
      </c>
      <c r="K77" s="57" t="s">
        <v>118</v>
      </c>
      <c r="L77" s="54"/>
      <c r="M77" s="46" t="s">
        <v>344</v>
      </c>
    </row>
    <row r="78" spans="4:13">
      <c r="D78" s="51" t="s">
        <v>339</v>
      </c>
      <c r="E78" s="52" t="s">
        <v>361</v>
      </c>
      <c r="F78" s="47" t="s">
        <v>341</v>
      </c>
      <c r="G78" s="52" t="str">
        <f t="shared" si="0"/>
        <v>(五冶钢构医学科学产业园建设项目房建二部-一标（1-4）)四川省南充市顺庆区搬罾街道学府大道二段</v>
      </c>
      <c r="H78" s="47" t="s">
        <v>360</v>
      </c>
      <c r="I78" s="47">
        <v>19950525030</v>
      </c>
      <c r="J78" s="52" t="s">
        <v>343</v>
      </c>
      <c r="K78" s="57" t="s">
        <v>118</v>
      </c>
      <c r="L78" s="54"/>
      <c r="M78" s="46" t="s">
        <v>344</v>
      </c>
    </row>
    <row r="79" spans="4:13">
      <c r="D79" s="51" t="s">
        <v>339</v>
      </c>
      <c r="E79" s="52" t="s">
        <v>362</v>
      </c>
      <c r="F79" s="47" t="s">
        <v>341</v>
      </c>
      <c r="G79" s="52" t="str">
        <f t="shared" si="0"/>
        <v>(五冶钢构医学科学产业园建设项目房建二部-一标（1-6）)四川省南充市顺庆区搬罾街道学府大道二段</v>
      </c>
      <c r="H79" s="47" t="s">
        <v>360</v>
      </c>
      <c r="I79" s="47">
        <v>19950525030</v>
      </c>
      <c r="J79" s="52" t="s">
        <v>343</v>
      </c>
      <c r="K79" s="57" t="s">
        <v>118</v>
      </c>
      <c r="L79" s="54"/>
      <c r="M79" s="46" t="s">
        <v>344</v>
      </c>
    </row>
    <row r="80" spans="4:13">
      <c r="D80" s="51" t="s">
        <v>339</v>
      </c>
      <c r="E80" s="52" t="s">
        <v>363</v>
      </c>
      <c r="F80" s="47" t="s">
        <v>341</v>
      </c>
      <c r="G80" s="52" t="str">
        <f t="shared" si="0"/>
        <v>(五冶钢构医学科学产业园建设项目房建二部-一标（1-7）)四川省南充市顺庆区搬罾街道学府大道二段</v>
      </c>
      <c r="H80" s="47" t="s">
        <v>360</v>
      </c>
      <c r="I80" s="47">
        <v>19950525030</v>
      </c>
      <c r="J80" s="52" t="s">
        <v>343</v>
      </c>
      <c r="K80" s="57" t="s">
        <v>118</v>
      </c>
      <c r="L80" s="54"/>
      <c r="M80" s="46" t="s">
        <v>344</v>
      </c>
    </row>
    <row r="81" spans="4:13">
      <c r="D81" s="51" t="s">
        <v>339</v>
      </c>
      <c r="E81" s="52" t="s">
        <v>364</v>
      </c>
      <c r="F81" s="47" t="s">
        <v>341</v>
      </c>
      <c r="G81" s="52" t="str">
        <f t="shared" si="0"/>
        <v>(五冶钢构医学科学产业园建设项目房建二部-二标（图情信息中心1-1）)四川省南充市顺庆区搬罾街道学府大道二段</v>
      </c>
      <c r="H81" s="47" t="s">
        <v>360</v>
      </c>
      <c r="I81" s="47">
        <v>19950525030</v>
      </c>
      <c r="J81" s="52" t="s">
        <v>343</v>
      </c>
      <c r="K81" s="57" t="s">
        <v>118</v>
      </c>
      <c r="L81" s="54"/>
      <c r="M81" s="46" t="s">
        <v>344</v>
      </c>
    </row>
    <row r="82" spans="4:13">
      <c r="D82" s="51" t="s">
        <v>339</v>
      </c>
      <c r="E82" s="52" t="s">
        <v>59</v>
      </c>
      <c r="F82" s="47" t="s">
        <v>341</v>
      </c>
      <c r="G82" s="52" t="str">
        <f t="shared" si="0"/>
        <v>(五冶钢构医学科学产业园建设项目房建二部-三标（1-2）)四川省南充市顺庆区搬罾街道学府大道二段</v>
      </c>
      <c r="H82" s="47" t="s">
        <v>360</v>
      </c>
      <c r="I82" s="47">
        <v>19950525030</v>
      </c>
      <c r="J82" s="52" t="s">
        <v>343</v>
      </c>
      <c r="K82" s="57" t="s">
        <v>118</v>
      </c>
      <c r="L82" s="54"/>
      <c r="M82" s="46" t="s">
        <v>344</v>
      </c>
    </row>
    <row r="83" spans="4:13">
      <c r="D83" s="51" t="s">
        <v>339</v>
      </c>
      <c r="E83" s="52" t="s">
        <v>71</v>
      </c>
      <c r="F83" s="47" t="s">
        <v>341</v>
      </c>
      <c r="G83" s="52" t="str">
        <f t="shared" si="0"/>
        <v>(五冶钢构医学科学产业园建设项目房建二部-三标（1-5）)四川省南充市顺庆区搬罾街道学府大道二段</v>
      </c>
      <c r="H83" s="47" t="s">
        <v>360</v>
      </c>
      <c r="I83" s="47">
        <v>19950525030</v>
      </c>
      <c r="J83" s="52" t="s">
        <v>343</v>
      </c>
      <c r="K83" s="57" t="s">
        <v>118</v>
      </c>
      <c r="L83" s="54"/>
      <c r="M83" s="46" t="s">
        <v>344</v>
      </c>
    </row>
    <row r="84" spans="4:13">
      <c r="D84" s="51" t="s">
        <v>339</v>
      </c>
      <c r="E84" s="52" t="s">
        <v>365</v>
      </c>
      <c r="F84" s="47" t="s">
        <v>341</v>
      </c>
      <c r="G84" s="52" t="str">
        <f t="shared" si="0"/>
        <v>(五冶钢构医学科学产业园建设项目房建二部-三标（5-1）)四川省南充市顺庆区搬罾街道学府大道二段</v>
      </c>
      <c r="H84" s="47" t="s">
        <v>360</v>
      </c>
      <c r="I84" s="47">
        <v>19950525030</v>
      </c>
      <c r="J84" s="52" t="s">
        <v>343</v>
      </c>
      <c r="K84" s="57" t="s">
        <v>118</v>
      </c>
      <c r="L84" s="54"/>
      <c r="M84" s="46" t="s">
        <v>344</v>
      </c>
    </row>
    <row r="85" spans="4:13">
      <c r="D85" s="51" t="s">
        <v>339</v>
      </c>
      <c r="E85" s="52" t="s">
        <v>366</v>
      </c>
      <c r="F85" s="47" t="s">
        <v>341</v>
      </c>
      <c r="G85" s="52" t="str">
        <f t="shared" si="0"/>
        <v>(五冶钢构医学科学产业园建设项目房建二部-三标（5-2）)四川省南充市顺庆区搬罾街道学府大道二段</v>
      </c>
      <c r="H85" s="47" t="s">
        <v>360</v>
      </c>
      <c r="I85" s="47">
        <v>19950525030</v>
      </c>
      <c r="J85" s="52" t="s">
        <v>343</v>
      </c>
      <c r="K85" s="57" t="s">
        <v>118</v>
      </c>
      <c r="L85" s="54"/>
      <c r="M85" s="46" t="s">
        <v>344</v>
      </c>
    </row>
    <row r="86" spans="4:13">
      <c r="D86" s="51" t="s">
        <v>339</v>
      </c>
      <c r="E86" s="52" t="s">
        <v>367</v>
      </c>
      <c r="F86" s="47" t="s">
        <v>341</v>
      </c>
      <c r="G86" s="52" t="str">
        <f t="shared" si="0"/>
        <v>(五冶钢构医学科学产业园建设项目房建二部-三标（5-3）)四川省南充市顺庆区搬罾街道学府大道二段</v>
      </c>
      <c r="H86" s="47" t="s">
        <v>360</v>
      </c>
      <c r="I86" s="47">
        <v>19950525030</v>
      </c>
      <c r="J86" s="52" t="s">
        <v>343</v>
      </c>
      <c r="K86" s="57" t="s">
        <v>118</v>
      </c>
      <c r="L86" s="54"/>
      <c r="M86" s="46" t="s">
        <v>344</v>
      </c>
    </row>
    <row r="87" spans="4:13">
      <c r="D87" s="51" t="s">
        <v>339</v>
      </c>
      <c r="E87" s="52" t="s">
        <v>88</v>
      </c>
      <c r="F87" s="47" t="s">
        <v>341</v>
      </c>
      <c r="G87" s="52" t="str">
        <f t="shared" si="0"/>
        <v>(五冶钢构医学科学产业园建设项目房建二部-四标（5-4）)四川省南充市顺庆区搬罾街道学府大道二段</v>
      </c>
      <c r="H87" s="47" t="s">
        <v>360</v>
      </c>
      <c r="I87" s="47">
        <v>19950525030</v>
      </c>
      <c r="J87" s="52" t="s">
        <v>343</v>
      </c>
      <c r="K87" s="57" t="s">
        <v>118</v>
      </c>
      <c r="L87" s="54"/>
      <c r="M87" s="46" t="s">
        <v>344</v>
      </c>
    </row>
    <row r="88" spans="4:13">
      <c r="D88" s="51" t="s">
        <v>339</v>
      </c>
      <c r="E88" s="52" t="s">
        <v>368</v>
      </c>
      <c r="F88" s="47" t="s">
        <v>341</v>
      </c>
      <c r="G88" s="52" t="str">
        <f t="shared" si="0"/>
        <v>(五冶钢构医学科学产业园建设项目房建二部-四标（5-5）)四川省南充市顺庆区搬罾街道学府大道二段</v>
      </c>
      <c r="H88" s="47" t="s">
        <v>360</v>
      </c>
      <c r="I88" s="47">
        <v>19950525030</v>
      </c>
      <c r="J88" s="52" t="s">
        <v>343</v>
      </c>
      <c r="K88" s="57" t="s">
        <v>118</v>
      </c>
      <c r="L88" s="54"/>
      <c r="M88" s="46" t="s">
        <v>344</v>
      </c>
    </row>
    <row r="89" spans="4:13">
      <c r="D89" s="51" t="s">
        <v>339</v>
      </c>
      <c r="E89" s="52" t="s">
        <v>113</v>
      </c>
      <c r="F89" s="47" t="s">
        <v>341</v>
      </c>
      <c r="G89" s="52" t="str">
        <f t="shared" si="0"/>
        <v>(五冶钢构医学科学产业园建设项目房建二部-排洪渠（五标）)四川省南充市顺庆区搬罾街道学府大道二段</v>
      </c>
      <c r="H89" s="47" t="s">
        <v>360</v>
      </c>
      <c r="I89" s="47">
        <v>19950525030</v>
      </c>
      <c r="J89" s="52" t="s">
        <v>343</v>
      </c>
      <c r="K89" s="57" t="s">
        <v>118</v>
      </c>
      <c r="L89" s="54"/>
      <c r="M89" s="46" t="s">
        <v>344</v>
      </c>
    </row>
    <row r="90" spans="4:13">
      <c r="D90" s="51" t="s">
        <v>339</v>
      </c>
      <c r="E90" s="52" t="s">
        <v>60</v>
      </c>
      <c r="F90" s="47" t="s">
        <v>341</v>
      </c>
      <c r="G90" s="52" t="str">
        <f t="shared" si="0"/>
        <v>(五冶钢构医学科学产业园建设项目房建二部-六标)四川省南充市顺庆区搬罾街道学府大道二段</v>
      </c>
      <c r="H90" s="47" t="s">
        <v>360</v>
      </c>
      <c r="I90" s="47">
        <v>19950525030</v>
      </c>
      <c r="J90" s="52" t="s">
        <v>343</v>
      </c>
      <c r="K90" s="57" t="s">
        <v>118</v>
      </c>
      <c r="L90" s="54"/>
      <c r="M90" s="46" t="s">
        <v>344</v>
      </c>
    </row>
    <row r="91" spans="4:13">
      <c r="D91" s="51" t="s">
        <v>339</v>
      </c>
      <c r="E91" s="52" t="s">
        <v>72</v>
      </c>
      <c r="F91" s="47" t="s">
        <v>341</v>
      </c>
      <c r="G91" s="52" t="str">
        <f t="shared" si="0"/>
        <v>(五冶钢构医学科学产业园建设项目房建二部-网羽馆（6-5）)四川省南充市顺庆区搬罾街道学府大道二段</v>
      </c>
      <c r="H91" s="47" t="s">
        <v>360</v>
      </c>
      <c r="I91" s="47">
        <v>19950525030</v>
      </c>
      <c r="J91" s="52" t="s">
        <v>343</v>
      </c>
      <c r="K91" s="57" t="s">
        <v>118</v>
      </c>
      <c r="L91" s="54"/>
      <c r="M91" s="46" t="s">
        <v>344</v>
      </c>
    </row>
    <row r="92" spans="4:13">
      <c r="D92" s="51" t="s">
        <v>339</v>
      </c>
      <c r="E92" s="52" t="s">
        <v>369</v>
      </c>
      <c r="F92" s="47" t="s">
        <v>341</v>
      </c>
      <c r="G92" s="52" t="str">
        <f t="shared" si="0"/>
        <v>(五冶钢构医学科学产业园建设项目房建三部-一标（4-1）)四川省南充市顺庆区搬罾街道学府大道二段</v>
      </c>
      <c r="H92" s="47" t="s">
        <v>370</v>
      </c>
      <c r="I92" s="47">
        <v>18349955455</v>
      </c>
      <c r="J92" s="52" t="s">
        <v>343</v>
      </c>
      <c r="K92" s="57" t="s">
        <v>118</v>
      </c>
      <c r="L92" s="54"/>
      <c r="M92" s="46" t="s">
        <v>344</v>
      </c>
    </row>
    <row r="93" spans="4:13">
      <c r="D93" s="51" t="s">
        <v>339</v>
      </c>
      <c r="E93" s="52" t="s">
        <v>371</v>
      </c>
      <c r="F93" s="47" t="s">
        <v>341</v>
      </c>
      <c r="G93" s="52" t="str">
        <f t="shared" si="0"/>
        <v>(五冶钢构医学科学产业园建设项目房建三部-一标（4-2）)四川省南充市顺庆区搬罾街道学府大道二段</v>
      </c>
      <c r="H93" s="47" t="s">
        <v>370</v>
      </c>
      <c r="I93" s="47">
        <v>18349955455</v>
      </c>
      <c r="J93" s="52" t="s">
        <v>343</v>
      </c>
      <c r="K93" s="57" t="s">
        <v>118</v>
      </c>
      <c r="L93" s="54"/>
      <c r="M93" s="46" t="s">
        <v>344</v>
      </c>
    </row>
    <row r="94" spans="4:13">
      <c r="D94" s="51" t="s">
        <v>339</v>
      </c>
      <c r="E94" s="52" t="s">
        <v>372</v>
      </c>
      <c r="F94" s="47" t="s">
        <v>341</v>
      </c>
      <c r="G94" s="52" t="str">
        <f t="shared" si="0"/>
        <v>(五冶钢构医学科学产业园建设项目房建三部-一标（4-3）)四川省南充市顺庆区搬罾街道学府大道二段</v>
      </c>
      <c r="H94" s="47" t="s">
        <v>370</v>
      </c>
      <c r="I94" s="47">
        <v>18349955455</v>
      </c>
      <c r="J94" s="52" t="s">
        <v>343</v>
      </c>
      <c r="K94" s="57" t="s">
        <v>118</v>
      </c>
      <c r="L94" s="54"/>
      <c r="M94" s="46" t="s">
        <v>344</v>
      </c>
    </row>
    <row r="95" spans="4:13">
      <c r="D95" s="51" t="s">
        <v>339</v>
      </c>
      <c r="E95" s="52" t="s">
        <v>373</v>
      </c>
      <c r="F95" s="47" t="s">
        <v>341</v>
      </c>
      <c r="G95" s="52" t="str">
        <f t="shared" si="0"/>
        <v>(五冶钢构医学科学产业园建设项目房建三部-一标（4-4）)四川省南充市顺庆区搬罾街道学府大道二段</v>
      </c>
      <c r="H95" s="47" t="s">
        <v>370</v>
      </c>
      <c r="I95" s="47">
        <v>18349955455</v>
      </c>
      <c r="J95" s="52" t="s">
        <v>343</v>
      </c>
      <c r="K95" s="57" t="s">
        <v>118</v>
      </c>
      <c r="L95" s="54"/>
      <c r="M95" s="46" t="s">
        <v>344</v>
      </c>
    </row>
    <row r="96" spans="4:13">
      <c r="D96" s="51" t="s">
        <v>339</v>
      </c>
      <c r="E96" s="52" t="s">
        <v>374</v>
      </c>
      <c r="F96" s="47" t="s">
        <v>341</v>
      </c>
      <c r="G96" s="52" t="str">
        <f t="shared" si="0"/>
        <v>(五冶钢构医学科学产业园建设项目房建三部-一标（4-5）)四川省南充市顺庆区搬罾街道学府大道二段</v>
      </c>
      <c r="H96" s="47" t="s">
        <v>370</v>
      </c>
      <c r="I96" s="47">
        <v>18349955455</v>
      </c>
      <c r="J96" s="52" t="s">
        <v>343</v>
      </c>
      <c r="K96" s="57" t="s">
        <v>118</v>
      </c>
      <c r="L96" s="54"/>
      <c r="M96" s="46" t="s">
        <v>344</v>
      </c>
    </row>
    <row r="97" spans="4:13">
      <c r="D97" s="51" t="s">
        <v>339</v>
      </c>
      <c r="E97" s="52" t="s">
        <v>375</v>
      </c>
      <c r="F97" s="47" t="s">
        <v>341</v>
      </c>
      <c r="G97" s="52" t="str">
        <f t="shared" si="0"/>
        <v>(五冶钢构医学科学产业园建设项目房建三部-一标（4-6）)四川省南充市顺庆区搬罾街道学府大道二段</v>
      </c>
      <c r="H97" s="47" t="s">
        <v>370</v>
      </c>
      <c r="I97" s="47">
        <v>18349955455</v>
      </c>
      <c r="J97" s="52" t="s">
        <v>343</v>
      </c>
      <c r="K97" s="57" t="s">
        <v>118</v>
      </c>
      <c r="L97" s="54"/>
      <c r="M97" s="46" t="s">
        <v>344</v>
      </c>
    </row>
    <row r="98" spans="4:13">
      <c r="D98" s="51" t="s">
        <v>339</v>
      </c>
      <c r="E98" s="52" t="s">
        <v>73</v>
      </c>
      <c r="F98" s="47" t="s">
        <v>341</v>
      </c>
      <c r="G98" s="52" t="str">
        <f t="shared" si="0"/>
        <v>(五冶钢构医学科学产业园建设项目房建三部-一标（7-1）)四川省南充市顺庆区搬罾街道学府大道二段</v>
      </c>
      <c r="H98" s="47" t="s">
        <v>370</v>
      </c>
      <c r="I98" s="47">
        <v>18349955455</v>
      </c>
      <c r="J98" s="52" t="s">
        <v>343</v>
      </c>
      <c r="K98" s="57" t="s">
        <v>118</v>
      </c>
      <c r="L98" s="54"/>
      <c r="M98" s="46" t="s">
        <v>344</v>
      </c>
    </row>
    <row r="99" spans="4:13">
      <c r="D99" s="51" t="s">
        <v>339</v>
      </c>
      <c r="E99" s="52" t="s">
        <v>20</v>
      </c>
      <c r="F99" s="47" t="s">
        <v>341</v>
      </c>
      <c r="G99" s="52" t="str">
        <f t="shared" si="0"/>
        <v>(五冶钢构医学科学产业园建设项目房建三部-一标（7-2）)四川省南充市顺庆区搬罾街道学府大道二段</v>
      </c>
      <c r="H99" s="47" t="s">
        <v>370</v>
      </c>
      <c r="I99" s="47">
        <v>18349955455</v>
      </c>
      <c r="J99" s="52" t="s">
        <v>343</v>
      </c>
      <c r="K99" s="57" t="s">
        <v>118</v>
      </c>
      <c r="L99" s="54"/>
      <c r="M99" s="46" t="s">
        <v>344</v>
      </c>
    </row>
    <row r="100" spans="4:13">
      <c r="D100" s="51" t="s">
        <v>339</v>
      </c>
      <c r="E100" s="52" t="s">
        <v>23</v>
      </c>
      <c r="F100" s="47" t="s">
        <v>341</v>
      </c>
      <c r="G100" s="52" t="str">
        <f t="shared" si="0"/>
        <v>(五冶钢构医学科学产业园建设项目房建三部-一标（7-3）)四川省南充市顺庆区搬罾街道学府大道二段</v>
      </c>
      <c r="H100" s="47" t="s">
        <v>370</v>
      </c>
      <c r="I100" s="47">
        <v>18349955455</v>
      </c>
      <c r="J100" s="52" t="s">
        <v>343</v>
      </c>
      <c r="K100" s="57" t="s">
        <v>118</v>
      </c>
      <c r="L100" s="54"/>
      <c r="M100" s="46" t="s">
        <v>344</v>
      </c>
    </row>
    <row r="101" spans="4:13">
      <c r="D101" s="51" t="s">
        <v>339</v>
      </c>
      <c r="E101" s="52" t="s">
        <v>24</v>
      </c>
      <c r="F101" s="47" t="s">
        <v>341</v>
      </c>
      <c r="G101" s="52" t="str">
        <f t="shared" si="0"/>
        <v>(五冶钢构医学科学产业园建设项目房建三部-一标（7-4）)四川省南充市顺庆区搬罾街道学府大道二段</v>
      </c>
      <c r="H101" s="47" t="s">
        <v>370</v>
      </c>
      <c r="I101" s="47">
        <v>18349955455</v>
      </c>
      <c r="J101" s="52" t="s">
        <v>343</v>
      </c>
      <c r="K101" s="57" t="s">
        <v>118</v>
      </c>
      <c r="L101" s="54"/>
      <c r="M101" s="46" t="s">
        <v>344</v>
      </c>
    </row>
    <row r="102" spans="4:13">
      <c r="D102" s="51" t="s">
        <v>339</v>
      </c>
      <c r="E102" s="46" t="s">
        <v>89</v>
      </c>
      <c r="F102" s="47" t="s">
        <v>341</v>
      </c>
      <c r="G102" s="52" t="str">
        <f t="shared" si="0"/>
        <v>(五冶钢构医学科学产业园建设项目房建三部-排洪渠)四川省南充市顺庆区搬罾街道学府大道二段</v>
      </c>
      <c r="H102" s="47" t="s">
        <v>370</v>
      </c>
      <c r="I102" s="47">
        <v>18349955455</v>
      </c>
      <c r="J102" s="52" t="s">
        <v>343</v>
      </c>
      <c r="K102" s="57" t="s">
        <v>118</v>
      </c>
      <c r="L102" s="54"/>
      <c r="M102" s="46" t="s">
        <v>344</v>
      </c>
    </row>
    <row r="103" spans="4:13">
      <c r="D103" s="51" t="s">
        <v>339</v>
      </c>
      <c r="E103" s="46" t="s">
        <v>127</v>
      </c>
      <c r="F103" s="47" t="s">
        <v>341</v>
      </c>
      <c r="G103" s="52" t="str">
        <f t="shared" si="0"/>
        <v>(五冶钢构医学科学产业园建设项目房建三部-管网总坪)四川省南充市顺庆区搬罾街道学府大道二段</v>
      </c>
      <c r="H103" s="47" t="s">
        <v>370</v>
      </c>
      <c r="I103" s="47">
        <v>18349955455</v>
      </c>
      <c r="J103" s="52" t="s">
        <v>343</v>
      </c>
      <c r="K103" s="57" t="s">
        <v>118</v>
      </c>
      <c r="L103" s="54"/>
      <c r="M103" s="46" t="s">
        <v>344</v>
      </c>
    </row>
    <row r="104" spans="4:13">
      <c r="D104" s="51" t="s">
        <v>339</v>
      </c>
      <c r="E104" s="46" t="s">
        <v>117</v>
      </c>
      <c r="F104" s="47" t="s">
        <v>341</v>
      </c>
      <c r="G104" s="52" t="str">
        <f t="shared" si="0"/>
        <v>(五冶钢构医学科学产业园建设项目房建三部-配套用房及围墙)四川省南充市顺庆区搬罾街道学府大道二段</v>
      </c>
      <c r="H104" s="47" t="s">
        <v>370</v>
      </c>
      <c r="I104" s="47">
        <v>18349955455</v>
      </c>
      <c r="J104" s="52" t="s">
        <v>343</v>
      </c>
      <c r="K104" s="57" t="s">
        <v>118</v>
      </c>
      <c r="L104" s="54"/>
      <c r="M104" s="46" t="s">
        <v>344</v>
      </c>
    </row>
    <row r="105" spans="4:13">
      <c r="D105" s="51" t="s">
        <v>339</v>
      </c>
      <c r="E105" s="46" t="s">
        <v>99</v>
      </c>
      <c r="F105" s="47" t="s">
        <v>341</v>
      </c>
      <c r="G105" s="52" t="str">
        <f t="shared" si="0"/>
        <v>(五冶钢构医学科学产业园建设项目房建连接线道路工程)四川省南充市顺庆区搬罾街道学府大道二段</v>
      </c>
      <c r="H105" s="47" t="s">
        <v>376</v>
      </c>
      <c r="I105" s="47">
        <v>13908143055</v>
      </c>
      <c r="J105" s="52" t="s">
        <v>343</v>
      </c>
      <c r="K105" s="57" t="s">
        <v>118</v>
      </c>
      <c r="L105" s="54"/>
      <c r="M105" s="46" t="s">
        <v>344</v>
      </c>
    </row>
    <row r="106" spans="4:13">
      <c r="D106" s="51" t="s">
        <v>377</v>
      </c>
      <c r="E106" s="46" t="s">
        <v>378</v>
      </c>
      <c r="F106" s="47" t="str">
        <f>F61</f>
        <v>攀成钢,威钢,昆钢,龙钢,德胜,成实,达钢,鞍钢,宝钢,酒钢,冷钢</v>
      </c>
      <c r="G106" s="52" t="str">
        <f>"("&amp;E106&amp;")"&amp;"广汉市汉州街道邓家院子"</f>
        <v>(德阳新欧鹏文教城牛津公馆一标)广汉市汉州街道邓家院子</v>
      </c>
      <c r="H106" s="47" t="s">
        <v>379</v>
      </c>
      <c r="I106" s="47">
        <v>17726331991</v>
      </c>
      <c r="J106" s="52" t="s">
        <v>380</v>
      </c>
      <c r="K106" s="57" t="s">
        <v>381</v>
      </c>
      <c r="L106" s="54"/>
      <c r="M106" s="46" t="s">
        <v>344</v>
      </c>
    </row>
    <row r="107" spans="4:13">
      <c r="D107" s="51" t="s">
        <v>377</v>
      </c>
      <c r="E107" s="46" t="s">
        <v>382</v>
      </c>
      <c r="F107" s="47" t="str">
        <f>F62</f>
        <v>攀成钢,威钢,昆钢,龙钢,德胜,成实,达钢,鞍钢,宝钢,酒钢,冷钢</v>
      </c>
      <c r="G107" s="52" t="str">
        <f>"("&amp;E107&amp;")"&amp;"广汉市汉州街道邓家院子"</f>
        <v>(德阳新鸥鹏文教城牛津公馆二标)广汉市汉州街道邓家院子</v>
      </c>
      <c r="H107" s="47" t="s">
        <v>379</v>
      </c>
      <c r="I107" s="47">
        <v>17726331991</v>
      </c>
      <c r="J107" s="52" t="s">
        <v>380</v>
      </c>
      <c r="K107" s="57" t="s">
        <v>381</v>
      </c>
      <c r="L107" s="54"/>
      <c r="M107" s="46" t="s">
        <v>344</v>
      </c>
    </row>
    <row r="108" spans="4:13">
      <c r="D108" s="51" t="s">
        <v>377</v>
      </c>
      <c r="E108" s="46" t="s">
        <v>383</v>
      </c>
      <c r="F108" s="47" t="str">
        <f>F63</f>
        <v>攀成钢,威钢,昆钢,龙钢,德胜,成实,达钢,鞍钢,宝钢,酒钢,冷钢</v>
      </c>
      <c r="G108" s="52" t="str">
        <f>"("&amp;E108&amp;")"&amp;"广汉市汉州街道张家大院子"</f>
        <v>(德阳新鸥鹏文教城巴川府)广汉市汉州街道张家大院子</v>
      </c>
      <c r="H108" s="47" t="s">
        <v>379</v>
      </c>
      <c r="I108" s="47">
        <v>17726331991</v>
      </c>
      <c r="J108" s="52" t="s">
        <v>380</v>
      </c>
      <c r="K108" s="57" t="s">
        <v>381</v>
      </c>
      <c r="L108" s="54"/>
      <c r="M108" s="46" t="s">
        <v>344</v>
      </c>
    </row>
    <row r="109" spans="4:13">
      <c r="D109" s="51" t="s">
        <v>377</v>
      </c>
      <c r="E109" s="46" t="s">
        <v>384</v>
      </c>
      <c r="F109" s="47" t="str">
        <f>F64</f>
        <v>攀成钢,威钢,昆钢,龙钢,德胜,成实,达钢,鞍钢,宝钢,酒钢,冷钢</v>
      </c>
      <c r="G109" s="52" t="str">
        <f>"("&amp;E109&amp;")"&amp;"广汉市汉州街道邓家院子"</f>
        <v>(德阳新鸥鹏文教城巴川印)广汉市汉州街道邓家院子</v>
      </c>
      <c r="H109" s="47" t="s">
        <v>379</v>
      </c>
      <c r="I109" s="47">
        <v>17726331991</v>
      </c>
      <c r="J109" s="52" t="s">
        <v>380</v>
      </c>
      <c r="K109" s="57" t="s">
        <v>381</v>
      </c>
      <c r="L109" s="54"/>
      <c r="M109" s="46" t="s">
        <v>344</v>
      </c>
    </row>
    <row r="110" ht="24" customHeight="1" spans="4:13">
      <c r="D110" s="51" t="s">
        <v>385</v>
      </c>
      <c r="E110" s="46" t="s">
        <v>385</v>
      </c>
      <c r="F110" s="47" t="s">
        <v>386</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387</v>
      </c>
      <c r="I110" s="50" t="s">
        <v>388</v>
      </c>
      <c r="J110" s="52" t="s">
        <v>389</v>
      </c>
      <c r="K110" s="57"/>
      <c r="L110" s="54"/>
      <c r="M110" s="46" t="s">
        <v>390</v>
      </c>
    </row>
    <row r="111" spans="4:13">
      <c r="D111" s="59" t="s">
        <v>128</v>
      </c>
      <c r="E111" s="46" t="s">
        <v>132</v>
      </c>
      <c r="F111" s="47" t="s">
        <v>391</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392</v>
      </c>
      <c r="I111" s="50">
        <v>15924731822</v>
      </c>
      <c r="J111" s="52" t="s">
        <v>389</v>
      </c>
      <c r="K111" s="57"/>
      <c r="L111" s="54"/>
      <c r="M111" s="46"/>
    </row>
    <row r="112" spans="4:13">
      <c r="D112" s="51" t="s">
        <v>128</v>
      </c>
      <c r="E112" s="46" t="s">
        <v>135</v>
      </c>
      <c r="F112" s="47" t="s">
        <v>391</v>
      </c>
      <c r="G112" s="58" t="str">
        <f t="shared" si="1"/>
        <v>(宜宾兴港三江新区长江工业园建设项目-M2-2#厂房)宜宾市翠屏区宜宾汽车零部件配套产业基地(纬五路南)</v>
      </c>
      <c r="H112" s="47" t="s">
        <v>393</v>
      </c>
      <c r="I112" s="50">
        <v>18381110677</v>
      </c>
      <c r="J112" s="52" t="s">
        <v>389</v>
      </c>
      <c r="K112" s="57"/>
      <c r="L112" s="54"/>
      <c r="M112" s="46"/>
    </row>
    <row r="113" spans="4:13">
      <c r="D113" s="51" t="s">
        <v>128</v>
      </c>
      <c r="E113" s="46" t="s">
        <v>136</v>
      </c>
      <c r="F113" s="47" t="s">
        <v>391</v>
      </c>
      <c r="G113" s="58" t="str">
        <f t="shared" si="1"/>
        <v>(宜宾兴港三江新区长江工业园建设项目-M2-00-04桩)宜宾市翠屏区宜宾汽车零部件配套产业基地(纬五路南)</v>
      </c>
      <c r="H113" s="47" t="s">
        <v>393</v>
      </c>
      <c r="I113" s="50">
        <v>18381110677</v>
      </c>
      <c r="J113" s="52" t="s">
        <v>389</v>
      </c>
      <c r="K113" s="57"/>
      <c r="L113" s="54"/>
      <c r="M113" s="46"/>
    </row>
    <row r="114" spans="4:13">
      <c r="D114" s="51" t="s">
        <v>128</v>
      </c>
      <c r="E114" s="46" t="s">
        <v>137</v>
      </c>
      <c r="F114" s="47" t="s">
        <v>391</v>
      </c>
      <c r="G114" s="58" t="str">
        <f t="shared" si="1"/>
        <v>(宜宾兴港三江新区长江工业园建设项目-M2-6#厂房)宜宾市翠屏区宜宾汽车零部件配套产业基地(纬五路南)</v>
      </c>
      <c r="H114" s="47" t="s">
        <v>393</v>
      </c>
      <c r="I114" s="50">
        <v>18381110677</v>
      </c>
      <c r="J114" s="52" t="s">
        <v>389</v>
      </c>
      <c r="K114" s="57"/>
      <c r="L114" s="54"/>
      <c r="M114" s="46"/>
    </row>
    <row r="115" spans="4:13">
      <c r="D115" s="51" t="s">
        <v>128</v>
      </c>
      <c r="E115" s="46" t="s">
        <v>139</v>
      </c>
      <c r="F115" s="47" t="s">
        <v>391</v>
      </c>
      <c r="G115" s="58" t="str">
        <f t="shared" si="1"/>
        <v>(宜宾兴港三江新区长江工业园建设项目-M2-7#厂房)宜宾市翠屏区宜宾汽车零部件配套产业基地(纬五路南)</v>
      </c>
      <c r="H115" s="47" t="s">
        <v>393</v>
      </c>
      <c r="I115" s="50">
        <v>18381110677</v>
      </c>
      <c r="J115" s="52" t="s">
        <v>389</v>
      </c>
      <c r="K115" s="57"/>
      <c r="L115" s="54"/>
      <c r="M115" s="46"/>
    </row>
    <row r="116" spans="4:13">
      <c r="D116" s="51" t="s">
        <v>128</v>
      </c>
      <c r="E116" s="46" t="s">
        <v>131</v>
      </c>
      <c r="F116" s="47" t="s">
        <v>391</v>
      </c>
      <c r="G116" s="58" t="str">
        <f t="shared" si="1"/>
        <v>(宜宾兴港三江新区长江工业园建设项目-11#厂房)宜宾市翠屏区宜宾汽车零部件配套产业基地(纬五路南)</v>
      </c>
      <c r="H116" s="47" t="s">
        <v>392</v>
      </c>
      <c r="I116" s="50">
        <v>15924731822</v>
      </c>
      <c r="J116" s="52" t="s">
        <v>389</v>
      </c>
      <c r="K116" s="57"/>
      <c r="L116" s="54"/>
      <c r="M116" s="46"/>
    </row>
    <row r="117" spans="4:13">
      <c r="D117" s="51" t="s">
        <v>128</v>
      </c>
      <c r="E117" s="46" t="s">
        <v>394</v>
      </c>
      <c r="F117" s="47" t="s">
        <v>391</v>
      </c>
      <c r="G117" s="58" t="str">
        <f t="shared" si="1"/>
        <v>(宜宾兴港三江新区长江工业园建设项目-3#8#9#承台)宜宾市翠屏区宜宾汽车零部件配套产业基地(纬五路南)</v>
      </c>
      <c r="H117" s="47" t="s">
        <v>392</v>
      </c>
      <c r="I117" s="50">
        <v>15924731822</v>
      </c>
      <c r="J117" s="52" t="s">
        <v>389</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395</v>
      </c>
      <c r="B1" s="31" t="s">
        <v>396</v>
      </c>
      <c r="C1" s="31" t="s">
        <v>3</v>
      </c>
      <c r="D1" s="31" t="s">
        <v>4</v>
      </c>
    </row>
    <row r="2" spans="1:4">
      <c r="A2" s="32">
        <f ca="1" t="shared" ref="A2:A15" si="0">TODAY()</f>
        <v>45774</v>
      </c>
      <c r="B2" s="29" t="s">
        <v>397</v>
      </c>
      <c r="C2" s="29" t="str">
        <f>VLOOKUP(D2,辅助信息!A:B,2,FALSE)</f>
        <v>盘螺</v>
      </c>
      <c r="D2" s="29" t="s">
        <v>41</v>
      </c>
    </row>
    <row r="3" spans="1:4">
      <c r="A3" s="32">
        <f ca="1" t="shared" si="0"/>
        <v>45774</v>
      </c>
      <c r="B3" s="29" t="s">
        <v>397</v>
      </c>
      <c r="C3" s="29" t="str">
        <f>VLOOKUP(D3,辅助信息!A:B,2,FALSE)</f>
        <v>螺纹钢</v>
      </c>
      <c r="D3" s="29" t="s">
        <v>27</v>
      </c>
    </row>
    <row r="4" spans="1:4">
      <c r="A4" s="32">
        <f ca="1" t="shared" si="0"/>
        <v>45774</v>
      </c>
      <c r="B4" s="29" t="s">
        <v>397</v>
      </c>
      <c r="C4" s="29" t="str">
        <f>VLOOKUP(D4,辅助信息!A:B,2,FALSE)</f>
        <v>螺纹钢</v>
      </c>
      <c r="D4" s="29" t="s">
        <v>19</v>
      </c>
    </row>
    <row r="5" spans="1:4">
      <c r="A5" s="32">
        <f ca="1" t="shared" si="0"/>
        <v>45774</v>
      </c>
      <c r="B5" s="29" t="s">
        <v>397</v>
      </c>
      <c r="C5" s="29" t="str">
        <f>VLOOKUP(D5,辅助信息!A:B,2,FALSE)</f>
        <v>螺纹钢</v>
      </c>
      <c r="D5" s="29" t="s">
        <v>28</v>
      </c>
    </row>
    <row r="6" spans="1:4">
      <c r="A6" s="32">
        <f ca="1" t="shared" si="0"/>
        <v>45774</v>
      </c>
      <c r="B6" s="29" t="s">
        <v>397</v>
      </c>
      <c r="C6" s="29" t="str">
        <f>VLOOKUP(D6,辅助信息!A:B,2,FALSE)</f>
        <v>螺纹钢</v>
      </c>
      <c r="D6" s="29" t="s">
        <v>52</v>
      </c>
    </row>
    <row r="7" spans="1:4">
      <c r="A7" s="32">
        <f ca="1" t="shared" si="0"/>
        <v>45774</v>
      </c>
      <c r="B7" s="29" t="s">
        <v>397</v>
      </c>
      <c r="C7" s="29" t="str">
        <f>VLOOKUP(D7,辅助信息!A:B,2,FALSE)</f>
        <v>螺纹钢</v>
      </c>
      <c r="D7" s="29" t="s">
        <v>76</v>
      </c>
    </row>
    <row r="8" spans="1:4">
      <c r="A8" s="32">
        <f ca="1" t="shared" si="0"/>
        <v>45774</v>
      </c>
      <c r="B8" s="29" t="s">
        <v>397</v>
      </c>
      <c r="C8" s="29" t="str">
        <f>VLOOKUP(D8,辅助信息!A:B,2,FALSE)</f>
        <v>螺纹钢</v>
      </c>
      <c r="D8" s="29" t="s">
        <v>86</v>
      </c>
    </row>
    <row r="9" spans="1:4">
      <c r="A9" s="32">
        <f ca="1" t="shared" si="0"/>
        <v>45774</v>
      </c>
      <c r="B9" s="29" t="s">
        <v>397</v>
      </c>
      <c r="C9" s="29" t="str">
        <f>VLOOKUP(D9,辅助信息!A:B,2,FALSE)</f>
        <v>螺纹钢</v>
      </c>
      <c r="D9" s="29" t="s">
        <v>82</v>
      </c>
    </row>
    <row r="10" spans="1:4">
      <c r="A10" s="32">
        <f ca="1" t="shared" si="0"/>
        <v>45774</v>
      </c>
      <c r="B10" s="29" t="s">
        <v>397</v>
      </c>
      <c r="C10" s="29" t="str">
        <f>VLOOKUP(D10,辅助信息!A:B,2,FALSE)</f>
        <v>螺纹钢</v>
      </c>
      <c r="D10" s="29" t="s">
        <v>45</v>
      </c>
    </row>
    <row r="11" spans="1:4">
      <c r="A11" s="32">
        <f ca="1" t="shared" si="0"/>
        <v>45774</v>
      </c>
      <c r="B11" s="29" t="s">
        <v>397</v>
      </c>
      <c r="C11" s="29" t="str">
        <f>VLOOKUP(D11,辅助信息!A:B,2,FALSE)</f>
        <v>螺纹钢</v>
      </c>
      <c r="D11" s="29" t="s">
        <v>21</v>
      </c>
    </row>
    <row r="12" spans="1:1">
      <c r="A12" s="32">
        <f ca="1" t="shared" si="0"/>
        <v>45774</v>
      </c>
    </row>
    <row r="13" spans="1:4">
      <c r="A13" s="32">
        <f ca="1" t="shared" si="0"/>
        <v>45774</v>
      </c>
      <c r="B13" s="33" t="s">
        <v>398</v>
      </c>
      <c r="C13" s="29" t="str">
        <f>VLOOKUP(D13,辅助信息!A:B,2,FALSE)</f>
        <v>螺纹钢</v>
      </c>
      <c r="D13" s="29" t="s">
        <v>27</v>
      </c>
    </row>
    <row r="14" spans="1:4">
      <c r="A14" s="32">
        <f ca="1" t="shared" si="0"/>
        <v>45774</v>
      </c>
      <c r="B14" s="33" t="s">
        <v>398</v>
      </c>
      <c r="C14" s="29" t="str">
        <f>VLOOKUP(D14,辅助信息!A:B,2,FALSE)</f>
        <v>螺纹钢</v>
      </c>
      <c r="D14" s="29" t="s">
        <v>19</v>
      </c>
    </row>
    <row r="15" spans="1:4">
      <c r="A15" s="32">
        <f ca="1" t="shared" si="0"/>
        <v>45774</v>
      </c>
      <c r="B15" s="33" t="s">
        <v>398</v>
      </c>
      <c r="C15" s="29" t="str">
        <f>VLOOKUP(D15,辅助信息!A:B,2,FALSE)</f>
        <v>螺纹钢</v>
      </c>
      <c r="D15" s="29" t="s">
        <v>32</v>
      </c>
    </row>
    <row r="16" spans="1:4">
      <c r="A16" s="32">
        <f ca="1" t="shared" ref="A16:A39" si="1">TODAY()</f>
        <v>45774</v>
      </c>
      <c r="B16" s="33" t="s">
        <v>398</v>
      </c>
      <c r="C16" s="29" t="str">
        <f>VLOOKUP(D16,辅助信息!A:B,2,FALSE)</f>
        <v>螺纹钢</v>
      </c>
      <c r="D16" s="29" t="s">
        <v>33</v>
      </c>
    </row>
    <row r="17" spans="1:4">
      <c r="A17" s="32">
        <f ca="1" t="shared" si="1"/>
        <v>45774</v>
      </c>
      <c r="B17" s="33" t="s">
        <v>398</v>
      </c>
      <c r="C17" s="29" t="str">
        <f>VLOOKUP(D17,辅助信息!A:B,2,FALSE)</f>
        <v>螺纹钢</v>
      </c>
      <c r="D17" s="29" t="s">
        <v>28</v>
      </c>
    </row>
    <row r="18" spans="1:4">
      <c r="A18" s="32">
        <f ca="1" t="shared" si="1"/>
        <v>45774</v>
      </c>
      <c r="B18" s="33" t="s">
        <v>398</v>
      </c>
      <c r="C18" s="29" t="str">
        <f>VLOOKUP(D18,辅助信息!A:B,2,FALSE)</f>
        <v>螺纹钢</v>
      </c>
      <c r="D18" s="29" t="s">
        <v>18</v>
      </c>
    </row>
    <row r="19" spans="1:4">
      <c r="A19" s="32">
        <f ca="1" t="shared" si="1"/>
        <v>45774</v>
      </c>
      <c r="B19" s="33" t="s">
        <v>398</v>
      </c>
      <c r="C19" s="29" t="str">
        <f>VLOOKUP(D19,辅助信息!A:B,2,FALSE)</f>
        <v>螺纹钢</v>
      </c>
      <c r="D19" s="29" t="s">
        <v>65</v>
      </c>
    </row>
    <row r="20" spans="1:4">
      <c r="A20" s="32">
        <f ca="1" t="shared" si="1"/>
        <v>45774</v>
      </c>
      <c r="B20" s="33" t="s">
        <v>398</v>
      </c>
      <c r="C20" s="29" t="str">
        <f>VLOOKUP(D20,辅助信息!A:B,2,FALSE)</f>
        <v>螺纹钢</v>
      </c>
      <c r="D20" s="29" t="s">
        <v>52</v>
      </c>
    </row>
    <row r="21" spans="1:4">
      <c r="A21" s="32">
        <f ca="1" t="shared" si="1"/>
        <v>45774</v>
      </c>
      <c r="B21" s="33" t="s">
        <v>398</v>
      </c>
      <c r="C21" s="29" t="str">
        <f>VLOOKUP(D21,辅助信息!A:B,2,FALSE)</f>
        <v>螺纹钢</v>
      </c>
      <c r="D21" s="29" t="s">
        <v>111</v>
      </c>
    </row>
    <row r="22" spans="1:4">
      <c r="A22" s="32">
        <f ca="1" t="shared" si="1"/>
        <v>45774</v>
      </c>
      <c r="B22" s="33" t="s">
        <v>398</v>
      </c>
      <c r="C22" s="29" t="str">
        <f>VLOOKUP(D22,辅助信息!A:B,2,FALSE)</f>
        <v>螺纹钢</v>
      </c>
      <c r="D22" s="29" t="s">
        <v>76</v>
      </c>
    </row>
    <row r="23" spans="1:4">
      <c r="A23" s="32">
        <f ca="1" t="shared" si="1"/>
        <v>45774</v>
      </c>
      <c r="B23" s="33" t="s">
        <v>398</v>
      </c>
      <c r="C23" s="29" t="str">
        <f>VLOOKUP(D23,辅助信息!A:B,2,FALSE)</f>
        <v>螺纹钢</v>
      </c>
      <c r="D23" s="29" t="s">
        <v>90</v>
      </c>
    </row>
    <row r="24" spans="1:4">
      <c r="A24" s="32">
        <f ca="1" t="shared" si="1"/>
        <v>45774</v>
      </c>
      <c r="B24" s="33" t="s">
        <v>398</v>
      </c>
      <c r="C24" s="29" t="str">
        <f>VLOOKUP(D24,辅助信息!A:B,2,FALSE)</f>
        <v>螺纹钢</v>
      </c>
      <c r="D24" s="29" t="s">
        <v>130</v>
      </c>
    </row>
    <row r="25" spans="1:4">
      <c r="A25" s="32">
        <f ca="1" t="shared" si="1"/>
        <v>45774</v>
      </c>
      <c r="B25" s="33" t="s">
        <v>398</v>
      </c>
      <c r="C25" s="29" t="str">
        <f>VLOOKUP(D25,辅助信息!A:B,2,FALSE)</f>
        <v>螺纹钢</v>
      </c>
      <c r="D25" s="29" t="s">
        <v>138</v>
      </c>
    </row>
    <row r="26" spans="1:4">
      <c r="A26" s="32">
        <f ca="1" t="shared" si="1"/>
        <v>45774</v>
      </c>
      <c r="B26" s="33" t="s">
        <v>398</v>
      </c>
      <c r="C26" s="29" t="str">
        <f>VLOOKUP(D26,辅助信息!A:B,2,FALSE)</f>
        <v>螺纹钢</v>
      </c>
      <c r="D26" s="29" t="s">
        <v>133</v>
      </c>
    </row>
    <row r="27" spans="1:4">
      <c r="A27" s="32">
        <f ca="1" t="shared" si="1"/>
        <v>45774</v>
      </c>
      <c r="B27" s="33" t="s">
        <v>398</v>
      </c>
      <c r="C27" s="29" t="str">
        <f>VLOOKUP(D27,辅助信息!A:B,2,FALSE)</f>
        <v>螺纹钢</v>
      </c>
      <c r="D27" s="29" t="s">
        <v>91</v>
      </c>
    </row>
    <row r="28" spans="1:4">
      <c r="A28" s="32">
        <f ca="1" t="shared" si="1"/>
        <v>45774</v>
      </c>
      <c r="B28" s="33" t="s">
        <v>398</v>
      </c>
      <c r="C28" s="29" t="str">
        <f>VLOOKUP(D28,辅助信息!A:B,2,FALSE)</f>
        <v>螺纹钢</v>
      </c>
      <c r="D28" s="29" t="s">
        <v>77</v>
      </c>
    </row>
    <row r="29" spans="1:4">
      <c r="A29" s="32">
        <f ca="1" t="shared" si="1"/>
        <v>45774</v>
      </c>
      <c r="B29" s="33" t="s">
        <v>398</v>
      </c>
      <c r="C29" s="29" t="str">
        <f>VLOOKUP(D29,辅助信息!A:B,2,FALSE)</f>
        <v>螺纹钢</v>
      </c>
      <c r="D29" s="29" t="s">
        <v>86</v>
      </c>
    </row>
    <row r="30" spans="1:4">
      <c r="A30" s="32">
        <f ca="1" t="shared" si="1"/>
        <v>45774</v>
      </c>
      <c r="B30" s="33" t="s">
        <v>398</v>
      </c>
      <c r="C30" s="29" t="str">
        <f>VLOOKUP(D30,辅助信息!A:B,2,FALSE)</f>
        <v>螺纹钢</v>
      </c>
      <c r="D30" s="29" t="s">
        <v>66</v>
      </c>
    </row>
    <row r="31" spans="1:4">
      <c r="A31" s="32">
        <f ca="1" t="shared" si="1"/>
        <v>45774</v>
      </c>
      <c r="B31" s="33" t="s">
        <v>398</v>
      </c>
      <c r="C31" s="29" t="str">
        <f>VLOOKUP(D31,辅助信息!A:B,2,FALSE)</f>
        <v>螺纹钢</v>
      </c>
      <c r="D31" s="29" t="s">
        <v>82</v>
      </c>
    </row>
    <row r="32" spans="1:4">
      <c r="A32" s="32">
        <f ca="1" t="shared" si="1"/>
        <v>45774</v>
      </c>
      <c r="B32" s="33" t="s">
        <v>398</v>
      </c>
      <c r="C32" s="29" t="str">
        <f>VLOOKUP(D32,辅助信息!A:B,2,FALSE)</f>
        <v>螺纹钢</v>
      </c>
      <c r="D32" s="29" t="s">
        <v>45</v>
      </c>
    </row>
    <row r="33" spans="1:4">
      <c r="A33" s="32">
        <f ca="1" t="shared" si="1"/>
        <v>45774</v>
      </c>
      <c r="B33" s="33" t="s">
        <v>398</v>
      </c>
      <c r="C33" s="29" t="str">
        <f>VLOOKUP(D33,辅助信息!A:B,2,FALSE)</f>
        <v>螺纹钢</v>
      </c>
      <c r="D33" s="29" t="s">
        <v>21</v>
      </c>
    </row>
    <row r="34" spans="1:4">
      <c r="A34" s="32">
        <f ca="1" t="shared" si="1"/>
        <v>45774</v>
      </c>
      <c r="B34" s="33" t="s">
        <v>398</v>
      </c>
      <c r="C34" s="29" t="str">
        <f>VLOOKUP(D34,辅助信息!A:B,2,FALSE)</f>
        <v>螺纹钢</v>
      </c>
      <c r="D34" s="29" t="s">
        <v>58</v>
      </c>
    </row>
    <row r="35" spans="1:4">
      <c r="A35" s="32">
        <f ca="1" t="shared" si="1"/>
        <v>45774</v>
      </c>
      <c r="B35" s="33" t="s">
        <v>398</v>
      </c>
      <c r="C35" s="29" t="str">
        <f>VLOOKUP(D35,辅助信息!A:B,2,FALSE)</f>
        <v>螺纹钢</v>
      </c>
      <c r="D35" s="29" t="s">
        <v>46</v>
      </c>
    </row>
    <row r="36" spans="1:4">
      <c r="A36" s="32">
        <f ca="1" t="shared" si="1"/>
        <v>45774</v>
      </c>
      <c r="B36" s="33" t="s">
        <v>398</v>
      </c>
      <c r="C36" s="29" t="str">
        <f>VLOOKUP(D36,辅助信息!A:B,2,FALSE)</f>
        <v>螺纹钢</v>
      </c>
      <c r="D36" s="29" t="s">
        <v>22</v>
      </c>
    </row>
    <row r="37" spans="1:4">
      <c r="A37" s="32">
        <f ca="1" t="shared" si="1"/>
        <v>45774</v>
      </c>
      <c r="B37" s="33" t="s">
        <v>398</v>
      </c>
      <c r="C37" s="29" t="str">
        <f>VLOOKUP(D37,辅助信息!A:B,2,FALSE)</f>
        <v>螺纹钢</v>
      </c>
      <c r="D37" s="29" t="s">
        <v>288</v>
      </c>
    </row>
    <row r="38" spans="1:4">
      <c r="A38" s="32">
        <f ca="1" t="shared" si="1"/>
        <v>45774</v>
      </c>
      <c r="B38" s="33" t="s">
        <v>398</v>
      </c>
      <c r="C38" s="29" t="str">
        <f>VLOOKUP(D38,辅助信息!A:B,2,FALSE)</f>
        <v>螺纹钢</v>
      </c>
      <c r="D38" s="29" t="s">
        <v>292</v>
      </c>
    </row>
    <row r="39" spans="1:4">
      <c r="A39" s="32">
        <f ca="1" t="shared" si="1"/>
        <v>45774</v>
      </c>
      <c r="B39" s="29" t="s">
        <v>399</v>
      </c>
      <c r="C39" s="29" t="str">
        <f>VLOOKUP(D39,辅助信息!A:B,2,FALSE)</f>
        <v>盘螺</v>
      </c>
      <c r="D39" s="29" t="s">
        <v>49</v>
      </c>
    </row>
    <row r="40" spans="1:4">
      <c r="A40" s="32">
        <f ca="1" t="shared" ref="A40:A49" si="2">TODAY()</f>
        <v>45774</v>
      </c>
      <c r="B40" s="29" t="s">
        <v>399</v>
      </c>
      <c r="C40" s="29" t="str">
        <f>VLOOKUP(D40,辅助信息!A:B,2,FALSE)</f>
        <v>盘螺</v>
      </c>
      <c r="D40" s="29" t="s">
        <v>40</v>
      </c>
    </row>
    <row r="41" spans="1:4">
      <c r="A41" s="32">
        <f ca="1" t="shared" si="2"/>
        <v>45774</v>
      </c>
      <c r="B41" s="29" t="s">
        <v>399</v>
      </c>
      <c r="C41" s="29" t="str">
        <f>VLOOKUP(D41,辅助信息!A:B,2,FALSE)</f>
        <v>盘螺</v>
      </c>
      <c r="D41" s="29" t="s">
        <v>41</v>
      </c>
    </row>
    <row r="42" spans="1:4">
      <c r="A42" s="32">
        <f ca="1" t="shared" si="2"/>
        <v>45774</v>
      </c>
      <c r="B42" s="29" t="s">
        <v>399</v>
      </c>
      <c r="C42" s="29" t="str">
        <f>VLOOKUP(D42,辅助信息!A:B,2,FALSE)</f>
        <v>盘螺</v>
      </c>
      <c r="D42" s="29" t="s">
        <v>26</v>
      </c>
    </row>
    <row r="43" spans="1:4">
      <c r="A43" s="32">
        <f ca="1" t="shared" si="2"/>
        <v>45774</v>
      </c>
      <c r="B43" s="29" t="s">
        <v>399</v>
      </c>
      <c r="C43" s="29" t="str">
        <f>VLOOKUP(D43,辅助信息!A:B,2,FALSE)</f>
        <v>盘螺</v>
      </c>
      <c r="D43" s="29" t="s">
        <v>192</v>
      </c>
    </row>
    <row r="44" spans="1:4">
      <c r="A44" s="32">
        <f ca="1" t="shared" si="2"/>
        <v>45774</v>
      </c>
      <c r="B44" s="29" t="s">
        <v>399</v>
      </c>
      <c r="C44" s="29" t="str">
        <f>VLOOKUP(D44,辅助信息!A:B,2,FALSE)</f>
        <v>螺纹钢</v>
      </c>
      <c r="D44" s="29" t="s">
        <v>27</v>
      </c>
    </row>
    <row r="45" spans="1:4">
      <c r="A45" s="32">
        <f ca="1" t="shared" si="2"/>
        <v>45774</v>
      </c>
      <c r="B45" s="29" t="s">
        <v>399</v>
      </c>
      <c r="C45" s="29" t="str">
        <f>VLOOKUP(D45,辅助信息!A:B,2,FALSE)</f>
        <v>螺纹钢</v>
      </c>
      <c r="D45" s="29" t="s">
        <v>19</v>
      </c>
    </row>
    <row r="46" spans="1:4">
      <c r="A46" s="32">
        <f ca="1" t="shared" si="2"/>
        <v>45774</v>
      </c>
      <c r="B46" s="29" t="s">
        <v>399</v>
      </c>
      <c r="C46" s="29" t="str">
        <f>VLOOKUP(D46,辅助信息!A:B,2,FALSE)</f>
        <v>螺纹钢</v>
      </c>
      <c r="D46" s="29" t="s">
        <v>32</v>
      </c>
    </row>
    <row r="47" spans="1:4">
      <c r="A47" s="32">
        <f ca="1" t="shared" si="2"/>
        <v>45774</v>
      </c>
      <c r="B47" s="29" t="s">
        <v>399</v>
      </c>
      <c r="C47" s="29" t="str">
        <f>VLOOKUP(D47,辅助信息!A:B,2,FALSE)</f>
        <v>螺纹钢</v>
      </c>
      <c r="D47" s="29" t="s">
        <v>33</v>
      </c>
    </row>
    <row r="48" spans="1:4">
      <c r="A48" s="32">
        <f ca="1" t="shared" si="2"/>
        <v>45774</v>
      </c>
      <c r="B48" s="29" t="s">
        <v>399</v>
      </c>
      <c r="C48" s="29" t="str">
        <f>VLOOKUP(D48,辅助信息!A:B,2,FALSE)</f>
        <v>螺纹钢</v>
      </c>
      <c r="D48" s="29" t="s">
        <v>28</v>
      </c>
    </row>
    <row r="49" spans="1:4">
      <c r="A49" s="32">
        <f ca="1" t="shared" si="2"/>
        <v>45774</v>
      </c>
      <c r="B49" s="29" t="s">
        <v>399</v>
      </c>
      <c r="C49" s="29" t="str">
        <f>VLOOKUP(D49,辅助信息!A:B,2,FALSE)</f>
        <v>螺纹钢</v>
      </c>
      <c r="D49" s="29" t="s">
        <v>18</v>
      </c>
    </row>
    <row r="50" spans="1:4">
      <c r="A50" s="32">
        <f ca="1" t="shared" ref="A50:A59" si="3">TODAY()</f>
        <v>45774</v>
      </c>
      <c r="B50" s="29" t="s">
        <v>399</v>
      </c>
      <c r="C50" s="29" t="str">
        <f>VLOOKUP(D50,辅助信息!A:B,2,FALSE)</f>
        <v>螺纹钢</v>
      </c>
      <c r="D50" s="29" t="s">
        <v>65</v>
      </c>
    </row>
    <row r="51" spans="1:4">
      <c r="A51" s="32">
        <f ca="1" t="shared" si="3"/>
        <v>45774</v>
      </c>
      <c r="B51" s="29" t="s">
        <v>399</v>
      </c>
      <c r="C51" s="29" t="str">
        <f>VLOOKUP(D51,辅助信息!A:B,2,FALSE)</f>
        <v>螺纹钢</v>
      </c>
      <c r="D51" s="29" t="s">
        <v>52</v>
      </c>
    </row>
    <row r="52" spans="1:4">
      <c r="A52" s="32">
        <f ca="1" t="shared" si="3"/>
        <v>45774</v>
      </c>
      <c r="B52" s="29" t="s">
        <v>399</v>
      </c>
      <c r="C52" s="29" t="str">
        <f>VLOOKUP(D52,辅助信息!A:B,2,FALSE)</f>
        <v>螺纹钢</v>
      </c>
      <c r="D52" s="29" t="s">
        <v>111</v>
      </c>
    </row>
    <row r="53" spans="1:4">
      <c r="A53" s="32">
        <f ca="1" t="shared" si="3"/>
        <v>45774</v>
      </c>
      <c r="B53" s="29" t="s">
        <v>399</v>
      </c>
      <c r="C53" s="29" t="str">
        <f>VLOOKUP(D53,辅助信息!A:B,2,FALSE)</f>
        <v>螺纹钢</v>
      </c>
      <c r="D53" s="29" t="s">
        <v>76</v>
      </c>
    </row>
    <row r="54" spans="1:4">
      <c r="A54" s="32">
        <f ca="1" t="shared" si="3"/>
        <v>45774</v>
      </c>
      <c r="B54" s="29" t="s">
        <v>399</v>
      </c>
      <c r="C54" s="29" t="str">
        <f>VLOOKUP(D54,辅助信息!A:B,2,FALSE)</f>
        <v>螺纹钢</v>
      </c>
      <c r="D54" s="29" t="s">
        <v>90</v>
      </c>
    </row>
    <row r="55" spans="1:4">
      <c r="A55" s="32">
        <f ca="1" t="shared" si="3"/>
        <v>45774</v>
      </c>
      <c r="B55" s="29" t="s">
        <v>399</v>
      </c>
      <c r="C55" s="29" t="str">
        <f>VLOOKUP(D55,辅助信息!A:B,2,FALSE)</f>
        <v>螺纹钢</v>
      </c>
      <c r="D55" s="29" t="s">
        <v>130</v>
      </c>
    </row>
    <row r="56" spans="1:4">
      <c r="A56" s="32">
        <f ca="1" t="shared" si="3"/>
        <v>45774</v>
      </c>
      <c r="B56" s="29" t="s">
        <v>399</v>
      </c>
      <c r="C56" s="29" t="str">
        <f>VLOOKUP(D56,辅助信息!A:B,2,FALSE)</f>
        <v>螺纹钢</v>
      </c>
      <c r="D56" s="29" t="s">
        <v>133</v>
      </c>
    </row>
    <row r="57" spans="1:4">
      <c r="A57" s="32">
        <f ca="1" t="shared" si="3"/>
        <v>45774</v>
      </c>
      <c r="B57" s="29" t="s">
        <v>399</v>
      </c>
      <c r="C57" s="29" t="str">
        <f>VLOOKUP(D57,辅助信息!A:B,2,FALSE)</f>
        <v>螺纹钢</v>
      </c>
      <c r="D57" s="29" t="s">
        <v>91</v>
      </c>
    </row>
    <row r="58" spans="1:4">
      <c r="A58" s="32">
        <f ca="1" t="shared" si="3"/>
        <v>45774</v>
      </c>
      <c r="B58" s="29" t="s">
        <v>399</v>
      </c>
      <c r="C58" s="29" t="str">
        <f>VLOOKUP(D58,辅助信息!A:B,2,FALSE)</f>
        <v>螺纹钢</v>
      </c>
      <c r="D58" s="29" t="s">
        <v>77</v>
      </c>
    </row>
    <row r="59" spans="1:4">
      <c r="A59" s="32">
        <f ca="1" t="shared" si="3"/>
        <v>45774</v>
      </c>
      <c r="B59" s="29" t="s">
        <v>399</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32"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396</v>
      </c>
      <c r="B1" s="5" t="s">
        <v>3</v>
      </c>
      <c r="C1" s="5" t="s">
        <v>4</v>
      </c>
      <c r="D1" s="5" t="s">
        <v>400</v>
      </c>
      <c r="E1" s="6" t="s">
        <v>401</v>
      </c>
      <c r="F1" s="7" t="s">
        <v>402</v>
      </c>
      <c r="G1" s="5" t="s">
        <v>7</v>
      </c>
      <c r="H1" s="5" t="s">
        <v>403</v>
      </c>
      <c r="I1" s="5" t="s">
        <v>404</v>
      </c>
      <c r="J1" s="5" t="s">
        <v>16</v>
      </c>
      <c r="K1" s="5" t="s">
        <v>405</v>
      </c>
    </row>
    <row r="2" hidden="1" spans="1:11">
      <c r="A2" s="8" t="s">
        <v>406</v>
      </c>
      <c r="B2" s="9" t="s">
        <v>116</v>
      </c>
      <c r="C2" s="10" t="s">
        <v>27</v>
      </c>
      <c r="D2" s="8" t="s">
        <v>407</v>
      </c>
      <c r="E2" s="11">
        <v>10</v>
      </c>
      <c r="F2" s="12">
        <v>45749</v>
      </c>
      <c r="G2" s="13" t="s">
        <v>285</v>
      </c>
      <c r="H2" s="14" t="s">
        <v>286</v>
      </c>
      <c r="I2" s="15">
        <v>18281865966</v>
      </c>
      <c r="J2" s="1" t="str">
        <f>_xlfn._xlws.FILTER(辅助信息!D:D,辅助信息!G:G=G2)</f>
        <v>五冶达州国道542项目</v>
      </c>
      <c r="K2" s="1" t="s">
        <v>408</v>
      </c>
    </row>
    <row r="3" hidden="1" spans="1:11">
      <c r="A3" s="8" t="s">
        <v>406</v>
      </c>
      <c r="B3" s="9" t="s">
        <v>116</v>
      </c>
      <c r="C3" s="10" t="s">
        <v>32</v>
      </c>
      <c r="D3" s="8" t="s">
        <v>407</v>
      </c>
      <c r="E3" s="11">
        <v>6</v>
      </c>
      <c r="F3" s="12">
        <v>45749</v>
      </c>
      <c r="G3" s="13" t="s">
        <v>285</v>
      </c>
      <c r="H3" s="14" t="s">
        <v>286</v>
      </c>
      <c r="I3" s="15">
        <v>18281865966</v>
      </c>
      <c r="J3" s="1" t="str">
        <f>_xlfn._xlws.FILTER(辅助信息!D:D,辅助信息!G:G=G3)</f>
        <v>五冶达州国道542项目</v>
      </c>
      <c r="K3" s="1" t="s">
        <v>408</v>
      </c>
    </row>
    <row r="4" hidden="1" spans="1:11">
      <c r="A4" s="8" t="s">
        <v>406</v>
      </c>
      <c r="B4" s="9" t="s">
        <v>116</v>
      </c>
      <c r="C4" s="10" t="s">
        <v>28</v>
      </c>
      <c r="D4" s="8" t="s">
        <v>407</v>
      </c>
      <c r="E4" s="11">
        <v>12</v>
      </c>
      <c r="F4" s="12">
        <v>45749</v>
      </c>
      <c r="G4" s="13" t="s">
        <v>285</v>
      </c>
      <c r="H4" s="14" t="s">
        <v>286</v>
      </c>
      <c r="I4" s="15">
        <v>18281865966</v>
      </c>
      <c r="J4" s="1" t="str">
        <f>_xlfn._xlws.FILTER(辅助信息!D:D,辅助信息!G:G=G4)</f>
        <v>五冶达州国道542项目</v>
      </c>
      <c r="K4" s="1" t="s">
        <v>408</v>
      </c>
    </row>
    <row r="5" hidden="1" spans="1:11">
      <c r="A5" s="8" t="s">
        <v>406</v>
      </c>
      <c r="B5" s="9" t="s">
        <v>116</v>
      </c>
      <c r="C5" s="10" t="s">
        <v>65</v>
      </c>
      <c r="D5" s="8" t="s">
        <v>407</v>
      </c>
      <c r="E5" s="11">
        <v>8</v>
      </c>
      <c r="F5" s="12">
        <v>45749</v>
      </c>
      <c r="G5" s="13" t="s">
        <v>285</v>
      </c>
      <c r="H5" s="14" t="s">
        <v>286</v>
      </c>
      <c r="I5" s="15">
        <v>18281865966</v>
      </c>
      <c r="J5" s="1" t="str">
        <f>_xlfn._xlws.FILTER(辅助信息!D:D,辅助信息!G:G=G5)</f>
        <v>五冶达州国道542项目</v>
      </c>
      <c r="K5" s="1" t="s">
        <v>408</v>
      </c>
    </row>
    <row r="6" hidden="1" spans="1:11">
      <c r="A6" s="8" t="s">
        <v>409</v>
      </c>
      <c r="B6" s="9" t="s">
        <v>116</v>
      </c>
      <c r="C6" s="10" t="s">
        <v>27</v>
      </c>
      <c r="D6" s="8" t="s">
        <v>407</v>
      </c>
      <c r="E6" s="11">
        <v>6</v>
      </c>
      <c r="F6" s="12">
        <v>45750</v>
      </c>
      <c r="G6" s="13" t="s">
        <v>322</v>
      </c>
      <c r="H6" s="14" t="s">
        <v>323</v>
      </c>
      <c r="I6" s="15">
        <v>13518257339</v>
      </c>
      <c r="J6" s="1" t="str">
        <f>_xlfn._xlws.FILTER(辅助信息!D:D,辅助信息!G:G=G6)</f>
        <v>五冶达州国道542项目</v>
      </c>
      <c r="K6" s="1" t="s">
        <v>408</v>
      </c>
    </row>
    <row r="7" hidden="1" spans="1:11">
      <c r="A7" s="8" t="s">
        <v>409</v>
      </c>
      <c r="B7" s="9" t="s">
        <v>116</v>
      </c>
      <c r="C7" s="10" t="s">
        <v>32</v>
      </c>
      <c r="D7" s="8" t="s">
        <v>407</v>
      </c>
      <c r="E7" s="11">
        <v>30</v>
      </c>
      <c r="F7" s="12">
        <v>45750</v>
      </c>
      <c r="G7" s="13" t="s">
        <v>322</v>
      </c>
      <c r="H7" s="14" t="s">
        <v>323</v>
      </c>
      <c r="I7" s="15">
        <v>13518257339</v>
      </c>
      <c r="J7" s="1" t="str">
        <f>_xlfn._xlws.FILTER(辅助信息!D:D,辅助信息!G:G=G7)</f>
        <v>五冶达州国道542项目</v>
      </c>
      <c r="K7" s="1" t="s">
        <v>408</v>
      </c>
    </row>
    <row r="8" hidden="1" spans="1:11">
      <c r="A8" s="8" t="s">
        <v>410</v>
      </c>
      <c r="B8" s="9" t="s">
        <v>119</v>
      </c>
      <c r="C8" s="10" t="s">
        <v>40</v>
      </c>
      <c r="D8" s="8" t="s">
        <v>407</v>
      </c>
      <c r="E8" s="11">
        <v>5</v>
      </c>
      <c r="F8" s="12">
        <v>45750</v>
      </c>
      <c r="G8" s="13" t="s">
        <v>171</v>
      </c>
      <c r="H8" s="14" t="s">
        <v>172</v>
      </c>
      <c r="I8" s="15">
        <v>15884666220</v>
      </c>
      <c r="J8" s="1" t="str">
        <f>_xlfn._xlws.FILTER(辅助信息!D:D,辅助信息!G:G=G8)</f>
        <v>华西简阳西城嘉苑</v>
      </c>
      <c r="K8" s="1" t="s">
        <v>408</v>
      </c>
    </row>
    <row r="9" hidden="1" spans="1:11">
      <c r="A9" s="8" t="s">
        <v>410</v>
      </c>
      <c r="B9" s="9" t="s">
        <v>119</v>
      </c>
      <c r="C9" s="10" t="s">
        <v>41</v>
      </c>
      <c r="D9" s="8" t="s">
        <v>407</v>
      </c>
      <c r="E9" s="11">
        <v>5</v>
      </c>
      <c r="F9" s="12">
        <v>45750</v>
      </c>
      <c r="G9" s="13" t="s">
        <v>171</v>
      </c>
      <c r="H9" s="14" t="s">
        <v>172</v>
      </c>
      <c r="I9" s="15">
        <v>15884666220</v>
      </c>
      <c r="J9" s="1" t="str">
        <f>_xlfn._xlws.FILTER(辅助信息!D:D,辅助信息!G:G=G9)</f>
        <v>华西简阳西城嘉苑</v>
      </c>
      <c r="K9" s="1" t="s">
        <v>408</v>
      </c>
    </row>
    <row r="10" hidden="1" spans="1:11">
      <c r="A10" s="8" t="s">
        <v>410</v>
      </c>
      <c r="B10" s="9" t="s">
        <v>119</v>
      </c>
      <c r="C10" s="10" t="s">
        <v>26</v>
      </c>
      <c r="D10" s="8" t="s">
        <v>407</v>
      </c>
      <c r="E10" s="11">
        <v>22</v>
      </c>
      <c r="F10" s="12">
        <v>45750</v>
      </c>
      <c r="G10" s="13" t="s">
        <v>171</v>
      </c>
      <c r="H10" s="14" t="s">
        <v>172</v>
      </c>
      <c r="I10" s="15">
        <v>15884666220</v>
      </c>
      <c r="J10" s="1" t="str">
        <f>_xlfn._xlws.FILTER(辅助信息!D:D,辅助信息!G:G=G10)</f>
        <v>华西简阳西城嘉苑</v>
      </c>
      <c r="K10" s="1" t="s">
        <v>408</v>
      </c>
    </row>
    <row r="11" hidden="1" spans="1:11">
      <c r="A11" s="8" t="s">
        <v>410</v>
      </c>
      <c r="B11" s="9" t="s">
        <v>116</v>
      </c>
      <c r="C11" s="10" t="s">
        <v>19</v>
      </c>
      <c r="D11" s="8" t="s">
        <v>407</v>
      </c>
      <c r="E11" s="11">
        <v>2.5</v>
      </c>
      <c r="F11" s="12">
        <v>45750</v>
      </c>
      <c r="G11" s="13" t="s">
        <v>171</v>
      </c>
      <c r="H11" s="14" t="s">
        <v>172</v>
      </c>
      <c r="I11" s="15">
        <v>15884666220</v>
      </c>
      <c r="J11" s="1" t="str">
        <f>_xlfn._xlws.FILTER(辅助信息!D:D,辅助信息!G:G=G11)</f>
        <v>华西简阳西城嘉苑</v>
      </c>
      <c r="K11" s="1" t="s">
        <v>408</v>
      </c>
    </row>
    <row r="12" hidden="1" spans="1:11">
      <c r="A12" s="8" t="s">
        <v>410</v>
      </c>
      <c r="B12" s="9" t="s">
        <v>116</v>
      </c>
      <c r="C12" s="10" t="s">
        <v>32</v>
      </c>
      <c r="D12" s="8" t="s">
        <v>407</v>
      </c>
      <c r="E12" s="11">
        <v>66</v>
      </c>
      <c r="F12" s="12">
        <v>45750</v>
      </c>
      <c r="G12" s="13" t="s">
        <v>171</v>
      </c>
      <c r="H12" s="14" t="s">
        <v>172</v>
      </c>
      <c r="I12" s="15">
        <v>15884666220</v>
      </c>
      <c r="J12" s="1" t="str">
        <f>_xlfn._xlws.FILTER(辅助信息!D:D,辅助信息!G:G=G12)</f>
        <v>华西简阳西城嘉苑</v>
      </c>
      <c r="K12" s="1" t="s">
        <v>408</v>
      </c>
    </row>
    <row r="13" hidden="1" spans="1:11">
      <c r="A13" s="8" t="s">
        <v>410</v>
      </c>
      <c r="B13" s="9" t="s">
        <v>116</v>
      </c>
      <c r="C13" s="10" t="s">
        <v>30</v>
      </c>
      <c r="D13" s="8" t="s">
        <v>407</v>
      </c>
      <c r="E13" s="11">
        <v>5</v>
      </c>
      <c r="F13" s="12">
        <v>45750</v>
      </c>
      <c r="G13" s="13" t="s">
        <v>171</v>
      </c>
      <c r="H13" s="14" t="s">
        <v>172</v>
      </c>
      <c r="I13" s="15">
        <v>15884666220</v>
      </c>
      <c r="J13" s="1" t="str">
        <f>_xlfn._xlws.FILTER(辅助信息!D:D,辅助信息!G:G=G13)</f>
        <v>华西简阳西城嘉苑</v>
      </c>
      <c r="K13" s="1" t="s">
        <v>408</v>
      </c>
    </row>
    <row r="14" hidden="1" spans="1:11">
      <c r="A14" s="8" t="s">
        <v>410</v>
      </c>
      <c r="B14" s="9" t="s">
        <v>116</v>
      </c>
      <c r="C14" s="10" t="s">
        <v>33</v>
      </c>
      <c r="D14" s="8" t="s">
        <v>407</v>
      </c>
      <c r="E14" s="11">
        <v>13</v>
      </c>
      <c r="F14" s="12">
        <v>45750</v>
      </c>
      <c r="G14" s="13" t="s">
        <v>171</v>
      </c>
      <c r="H14" s="14" t="s">
        <v>172</v>
      </c>
      <c r="I14" s="15">
        <v>15884666220</v>
      </c>
      <c r="J14" s="1" t="str">
        <f>_xlfn._xlws.FILTER(辅助信息!D:D,辅助信息!G:G=G14)</f>
        <v>华西简阳西城嘉苑</v>
      </c>
      <c r="K14" s="1" t="s">
        <v>408</v>
      </c>
    </row>
    <row r="15" hidden="1" spans="1:11">
      <c r="A15" s="8" t="s">
        <v>410</v>
      </c>
      <c r="B15" s="9" t="s">
        <v>116</v>
      </c>
      <c r="C15" s="10" t="s">
        <v>28</v>
      </c>
      <c r="D15" s="8" t="s">
        <v>407</v>
      </c>
      <c r="E15" s="11">
        <v>25</v>
      </c>
      <c r="F15" s="12">
        <v>45750</v>
      </c>
      <c r="G15" s="13" t="s">
        <v>171</v>
      </c>
      <c r="H15" s="14" t="s">
        <v>172</v>
      </c>
      <c r="I15" s="15">
        <v>15884666220</v>
      </c>
      <c r="J15" s="1" t="str">
        <f>_xlfn._xlws.FILTER(辅助信息!D:D,辅助信息!G:G=G15)</f>
        <v>华西简阳西城嘉苑</v>
      </c>
      <c r="K15" s="1" t="s">
        <v>408</v>
      </c>
    </row>
    <row r="16" hidden="1" spans="1:11">
      <c r="A16" s="8" t="s">
        <v>410</v>
      </c>
      <c r="B16" s="9" t="s">
        <v>119</v>
      </c>
      <c r="C16" s="10" t="s">
        <v>40</v>
      </c>
      <c r="D16" s="8" t="s">
        <v>407</v>
      </c>
      <c r="E16" s="11">
        <v>10</v>
      </c>
      <c r="F16" s="12">
        <v>45750</v>
      </c>
      <c r="G16" s="13" t="s">
        <v>183</v>
      </c>
      <c r="H16" s="14" t="s">
        <v>184</v>
      </c>
      <c r="I16" s="15">
        <v>13458642015</v>
      </c>
      <c r="J16" s="1" t="str">
        <f>_xlfn._xlws.FILTER(辅助信息!D:D,辅助信息!G:G=G16)</f>
        <v>华西萌海-科创农业生态谷</v>
      </c>
      <c r="K16" s="1" t="s">
        <v>408</v>
      </c>
    </row>
    <row r="17" hidden="1" spans="1:11">
      <c r="A17" s="8" t="s">
        <v>410</v>
      </c>
      <c r="B17" s="9" t="s">
        <v>116</v>
      </c>
      <c r="C17" s="10" t="s">
        <v>27</v>
      </c>
      <c r="D17" s="8" t="s">
        <v>407</v>
      </c>
      <c r="E17" s="11">
        <v>5</v>
      </c>
      <c r="F17" s="12">
        <v>45750</v>
      </c>
      <c r="G17" s="13" t="s">
        <v>183</v>
      </c>
      <c r="H17" s="14" t="s">
        <v>184</v>
      </c>
      <c r="I17" s="15">
        <v>13458642015</v>
      </c>
      <c r="J17" s="1" t="str">
        <f>_xlfn._xlws.FILTER(辅助信息!D:D,辅助信息!G:G=G17)</f>
        <v>华西萌海-科创农业生态谷</v>
      </c>
      <c r="K17" s="1" t="s">
        <v>408</v>
      </c>
    </row>
    <row r="18" hidden="1" spans="1:11">
      <c r="A18" s="8" t="s">
        <v>410</v>
      </c>
      <c r="B18" s="9" t="s">
        <v>116</v>
      </c>
      <c r="C18" s="10" t="s">
        <v>45</v>
      </c>
      <c r="D18" s="8" t="s">
        <v>407</v>
      </c>
      <c r="E18" s="11">
        <v>6</v>
      </c>
      <c r="F18" s="12">
        <v>45750</v>
      </c>
      <c r="G18" s="13" t="s">
        <v>183</v>
      </c>
      <c r="H18" s="14" t="s">
        <v>184</v>
      </c>
      <c r="I18" s="15">
        <v>13458642015</v>
      </c>
      <c r="J18" s="1" t="str">
        <f>_xlfn._xlws.FILTER(辅助信息!D:D,辅助信息!G:G=G18)</f>
        <v>华西萌海-科创农业生态谷</v>
      </c>
      <c r="K18" s="1" t="s">
        <v>408</v>
      </c>
    </row>
    <row r="19" hidden="1" spans="1:11">
      <c r="A19" s="8" t="s">
        <v>410</v>
      </c>
      <c r="B19" s="9" t="s">
        <v>116</v>
      </c>
      <c r="C19" s="10" t="s">
        <v>21</v>
      </c>
      <c r="D19" s="8" t="s">
        <v>407</v>
      </c>
      <c r="E19" s="11">
        <v>6</v>
      </c>
      <c r="F19" s="12">
        <v>45750</v>
      </c>
      <c r="G19" s="13" t="s">
        <v>183</v>
      </c>
      <c r="H19" s="14" t="s">
        <v>184</v>
      </c>
      <c r="I19" s="15">
        <v>13458642015</v>
      </c>
      <c r="J19" s="1" t="str">
        <f>_xlfn._xlws.FILTER(辅助信息!D:D,辅助信息!G:G=G19)</f>
        <v>华西萌海-科创农业生态谷</v>
      </c>
      <c r="K19" s="1" t="s">
        <v>408</v>
      </c>
    </row>
    <row r="20" hidden="1" spans="1:11">
      <c r="A20" s="8" t="s">
        <v>410</v>
      </c>
      <c r="B20" s="9" t="s">
        <v>116</v>
      </c>
      <c r="C20" s="10" t="s">
        <v>22</v>
      </c>
      <c r="D20" s="8" t="s">
        <v>407</v>
      </c>
      <c r="E20" s="11">
        <v>10</v>
      </c>
      <c r="F20" s="12">
        <v>45750</v>
      </c>
      <c r="G20" s="13" t="s">
        <v>183</v>
      </c>
      <c r="H20" s="14" t="s">
        <v>184</v>
      </c>
      <c r="I20" s="15">
        <v>13458642015</v>
      </c>
      <c r="J20" s="1" t="str">
        <f>_xlfn._xlws.FILTER(辅助信息!D:D,辅助信息!G:G=G20)</f>
        <v>华西萌海-科创农业生态谷</v>
      </c>
      <c r="K20" s="1" t="s">
        <v>408</v>
      </c>
    </row>
    <row r="21" hidden="1" spans="1:11">
      <c r="A21" s="8" t="s">
        <v>399</v>
      </c>
      <c r="B21" s="9" t="s">
        <v>119</v>
      </c>
      <c r="C21" s="10" t="s">
        <v>41</v>
      </c>
      <c r="D21" s="8" t="s">
        <v>407</v>
      </c>
      <c r="E21" s="11">
        <v>5</v>
      </c>
      <c r="F21" s="12">
        <v>45750</v>
      </c>
      <c r="G21" s="13" t="s">
        <v>244</v>
      </c>
      <c r="H21" s="14" t="s">
        <v>245</v>
      </c>
      <c r="I21" s="15">
        <v>15692885305</v>
      </c>
      <c r="J21" s="1" t="str">
        <f>_xlfn._xlws.FILTER(辅助信息!D:D,辅助信息!G:G=G21)</f>
        <v>四川商建
射洪城乡一体化项目</v>
      </c>
      <c r="K21" s="1" t="s">
        <v>408</v>
      </c>
    </row>
    <row r="22" hidden="1" spans="1:11">
      <c r="A22" s="8" t="s">
        <v>399</v>
      </c>
      <c r="B22" s="9" t="s">
        <v>116</v>
      </c>
      <c r="C22" s="10" t="s">
        <v>27</v>
      </c>
      <c r="D22" s="8" t="s">
        <v>407</v>
      </c>
      <c r="E22" s="11">
        <v>15</v>
      </c>
      <c r="F22" s="12">
        <v>45750</v>
      </c>
      <c r="G22" s="13" t="s">
        <v>244</v>
      </c>
      <c r="H22" s="14" t="s">
        <v>245</v>
      </c>
      <c r="I22" s="15">
        <v>15692885305</v>
      </c>
      <c r="J22" s="1" t="str">
        <f>_xlfn._xlws.FILTER(辅助信息!D:D,辅助信息!G:G=G22)</f>
        <v>四川商建
射洪城乡一体化项目</v>
      </c>
      <c r="K22" s="1" t="s">
        <v>408</v>
      </c>
    </row>
    <row r="23" hidden="1" spans="1:11">
      <c r="A23" s="8" t="s">
        <v>399</v>
      </c>
      <c r="B23" s="9" t="s">
        <v>116</v>
      </c>
      <c r="C23" s="10" t="s">
        <v>32</v>
      </c>
      <c r="D23" s="8" t="s">
        <v>407</v>
      </c>
      <c r="E23" s="11">
        <v>50</v>
      </c>
      <c r="F23" s="12">
        <v>45750</v>
      </c>
      <c r="G23" s="13" t="s">
        <v>244</v>
      </c>
      <c r="H23" s="14" t="s">
        <v>245</v>
      </c>
      <c r="I23" s="15">
        <v>15692885305</v>
      </c>
      <c r="J23" s="1" t="str">
        <f>_xlfn._xlws.FILTER(辅助信息!D:D,辅助信息!G:G=G23)</f>
        <v>四川商建
射洪城乡一体化项目</v>
      </c>
      <c r="K23" s="1" t="s">
        <v>408</v>
      </c>
    </row>
    <row r="24" hidden="1" spans="1:11">
      <c r="A24" s="8" t="s">
        <v>406</v>
      </c>
      <c r="B24" s="9" t="s">
        <v>148</v>
      </c>
      <c r="C24" s="10" t="s">
        <v>53</v>
      </c>
      <c r="D24" s="8" t="s">
        <v>407</v>
      </c>
      <c r="E24" s="11">
        <v>5</v>
      </c>
      <c r="F24" s="12">
        <v>45751</v>
      </c>
      <c r="G24" s="13" t="s">
        <v>331</v>
      </c>
      <c r="H24" s="14" t="s">
        <v>327</v>
      </c>
      <c r="I24" s="15">
        <v>18398563998</v>
      </c>
      <c r="J24" s="1" t="str">
        <f>_xlfn._xlws.FILTER(辅助信息!D:D,辅助信息!G:G=G24)</f>
        <v>五冶达州国道542项目</v>
      </c>
      <c r="K24" s="1" t="s">
        <v>408</v>
      </c>
    </row>
    <row r="25" hidden="1" spans="1:11">
      <c r="A25" s="8" t="s">
        <v>406</v>
      </c>
      <c r="B25" s="9" t="s">
        <v>116</v>
      </c>
      <c r="C25" s="10" t="s">
        <v>32</v>
      </c>
      <c r="D25" s="8" t="s">
        <v>407</v>
      </c>
      <c r="E25" s="11">
        <v>5</v>
      </c>
      <c r="F25" s="12">
        <v>45751</v>
      </c>
      <c r="G25" s="13" t="s">
        <v>331</v>
      </c>
      <c r="H25" s="14" t="s">
        <v>327</v>
      </c>
      <c r="I25" s="15">
        <v>18398563998</v>
      </c>
      <c r="J25" s="1" t="str">
        <f>_xlfn._xlws.FILTER(辅助信息!D:D,辅助信息!G:G=G25)</f>
        <v>五冶达州国道542项目</v>
      </c>
      <c r="K25" s="1" t="s">
        <v>408</v>
      </c>
    </row>
    <row r="26" hidden="1" spans="1:10">
      <c r="A26" s="8" t="s">
        <v>406</v>
      </c>
      <c r="B26" s="9" t="s">
        <v>116</v>
      </c>
      <c r="C26" s="10" t="s">
        <v>30</v>
      </c>
      <c r="D26" s="8" t="s">
        <v>407</v>
      </c>
      <c r="E26" s="11">
        <v>8</v>
      </c>
      <c r="F26" s="12">
        <v>45751</v>
      </c>
      <c r="G26" s="13" t="s">
        <v>331</v>
      </c>
      <c r="H26" s="14" t="s">
        <v>327</v>
      </c>
      <c r="I26" s="15">
        <v>18398563998</v>
      </c>
      <c r="J26" s="1" t="str">
        <f>_xlfn._xlws.FILTER(辅助信息!D:D,辅助信息!G:G=G26)</f>
        <v>五冶达州国道542项目</v>
      </c>
    </row>
    <row r="27" hidden="1" spans="1:10">
      <c r="A27" s="8" t="s">
        <v>406</v>
      </c>
      <c r="B27" s="9" t="s">
        <v>116</v>
      </c>
      <c r="C27" s="10" t="s">
        <v>28</v>
      </c>
      <c r="D27" s="8" t="s">
        <v>407</v>
      </c>
      <c r="E27" s="11">
        <v>17</v>
      </c>
      <c r="F27" s="12">
        <v>45751</v>
      </c>
      <c r="G27" s="13" t="s">
        <v>331</v>
      </c>
      <c r="H27" s="14" t="s">
        <v>327</v>
      </c>
      <c r="I27" s="15">
        <v>18398563998</v>
      </c>
      <c r="J27" s="1" t="str">
        <f>_xlfn._xlws.FILTER(辅助信息!D:D,辅助信息!G:G=G27)</f>
        <v>五冶达州国道542项目</v>
      </c>
    </row>
    <row r="28" hidden="1" spans="1:10">
      <c r="A28" s="8" t="s">
        <v>397</v>
      </c>
      <c r="B28" s="9" t="s">
        <v>116</v>
      </c>
      <c r="C28" s="10" t="s">
        <v>32</v>
      </c>
      <c r="D28" s="8" t="s">
        <v>407</v>
      </c>
      <c r="E28" s="11">
        <v>12</v>
      </c>
      <c r="F28" s="12">
        <v>45751</v>
      </c>
      <c r="G28" s="13" t="s">
        <v>332</v>
      </c>
      <c r="H28" s="14" t="s">
        <v>333</v>
      </c>
      <c r="I28" s="15">
        <v>13518183653</v>
      </c>
      <c r="J28" s="1" t="str">
        <f>_xlfn._xlws.FILTER(辅助信息!D:D,辅助信息!G:G=G28)</f>
        <v>五冶达州国道542项目</v>
      </c>
    </row>
    <row r="29" hidden="1" spans="1:10">
      <c r="A29" s="8" t="s">
        <v>397</v>
      </c>
      <c r="B29" s="9" t="s">
        <v>116</v>
      </c>
      <c r="C29" s="10" t="s">
        <v>18</v>
      </c>
      <c r="D29" s="8" t="s">
        <v>407</v>
      </c>
      <c r="E29" s="11">
        <v>10</v>
      </c>
      <c r="F29" s="12">
        <v>45751</v>
      </c>
      <c r="G29" s="13" t="s">
        <v>332</v>
      </c>
      <c r="H29" s="14" t="s">
        <v>333</v>
      </c>
      <c r="I29" s="15">
        <v>13518183653</v>
      </c>
      <c r="J29" s="1" t="str">
        <f>_xlfn._xlws.FILTER(辅助信息!D:D,辅助信息!G:G=G29)</f>
        <v>五冶达州国道542项目</v>
      </c>
    </row>
    <row r="30" hidden="1" spans="1:10">
      <c r="A30" s="8" t="s">
        <v>397</v>
      </c>
      <c r="B30" s="9" t="s">
        <v>116</v>
      </c>
      <c r="C30" s="10" t="s">
        <v>65</v>
      </c>
      <c r="D30" s="8" t="s">
        <v>407</v>
      </c>
      <c r="E30" s="11">
        <v>23</v>
      </c>
      <c r="F30" s="12">
        <v>45751</v>
      </c>
      <c r="G30" s="13" t="s">
        <v>332</v>
      </c>
      <c r="H30" s="14" t="s">
        <v>333</v>
      </c>
      <c r="I30" s="15">
        <v>13518183653</v>
      </c>
      <c r="J30" s="1" t="str">
        <f>_xlfn._xlws.FILTER(辅助信息!D:D,辅助信息!G:G=G30)</f>
        <v>五冶达州国道542项目</v>
      </c>
    </row>
    <row r="31" hidden="1" spans="1:10">
      <c r="A31" s="8" t="s">
        <v>397</v>
      </c>
      <c r="B31" s="9" t="s">
        <v>116</v>
      </c>
      <c r="C31" s="10" t="s">
        <v>411</v>
      </c>
      <c r="D31" s="8" t="s">
        <v>407</v>
      </c>
      <c r="E31" s="11">
        <v>54</v>
      </c>
      <c r="F31" s="12">
        <v>45752</v>
      </c>
      <c r="G31" s="13" t="s">
        <v>412</v>
      </c>
      <c r="H31" s="14" t="s">
        <v>370</v>
      </c>
      <c r="I31" s="15">
        <v>18349955455</v>
      </c>
      <c r="J31" s="1" t="str">
        <f>_xlfn._xlws.FILTER(辅助信息!D:D,辅助信息!G:G=G31)</f>
        <v>五冶钢构南充医学科学产业园建设项目</v>
      </c>
    </row>
    <row r="32" hidden="1" spans="1:10">
      <c r="A32" s="8" t="s">
        <v>397</v>
      </c>
      <c r="B32" s="9" t="s">
        <v>413</v>
      </c>
      <c r="C32" s="10" t="s">
        <v>414</v>
      </c>
      <c r="D32" s="8" t="s">
        <v>407</v>
      </c>
      <c r="E32" s="11">
        <v>8</v>
      </c>
      <c r="F32" s="12">
        <v>45752</v>
      </c>
      <c r="G32" s="13" t="s">
        <v>412</v>
      </c>
      <c r="H32" s="14" t="s">
        <v>370</v>
      </c>
      <c r="I32" s="15">
        <v>18349955455</v>
      </c>
      <c r="J32" s="1" t="str">
        <f>_xlfn._xlws.FILTER(辅助信息!D:D,辅助信息!G:G=G32)</f>
        <v>五冶钢构南充医学科学产业园建设项目</v>
      </c>
    </row>
    <row r="33" hidden="1" spans="1:10">
      <c r="A33" s="8" t="s">
        <v>397</v>
      </c>
      <c r="B33" s="9" t="s">
        <v>116</v>
      </c>
      <c r="C33" s="10" t="s">
        <v>415</v>
      </c>
      <c r="D33" s="8" t="s">
        <v>407</v>
      </c>
      <c r="E33" s="11">
        <v>9</v>
      </c>
      <c r="F33" s="12">
        <v>45752</v>
      </c>
      <c r="G33" s="13" t="s">
        <v>412</v>
      </c>
      <c r="H33" s="14" t="s">
        <v>370</v>
      </c>
      <c r="I33" s="15">
        <v>18349955455</v>
      </c>
      <c r="J33" s="1" t="str">
        <f>_xlfn._xlws.FILTER(辅助信息!D:D,辅助信息!G:G=G33)</f>
        <v>五冶钢构南充医学科学产业园建设项目</v>
      </c>
    </row>
    <row r="34" hidden="1" spans="1:10">
      <c r="A34" s="8" t="s">
        <v>398</v>
      </c>
      <c r="B34" s="9" t="s">
        <v>116</v>
      </c>
      <c r="C34" s="10" t="s">
        <v>27</v>
      </c>
      <c r="D34" s="8" t="s">
        <v>407</v>
      </c>
      <c r="E34" s="11">
        <v>19</v>
      </c>
      <c r="F34" s="12">
        <v>45752</v>
      </c>
      <c r="G34" s="13" t="s">
        <v>416</v>
      </c>
      <c r="H34" s="14" t="s">
        <v>376</v>
      </c>
      <c r="I34" s="15">
        <v>13908143055</v>
      </c>
      <c r="J34" s="1" t="str">
        <f>_xlfn._xlws.FILTER(辅助信息!D:D,辅助信息!G:G=G34)</f>
        <v>五冶钢构南充医学科学产业园建设项目</v>
      </c>
    </row>
    <row r="35" hidden="1" spans="1:10">
      <c r="A35" s="8" t="s">
        <v>398</v>
      </c>
      <c r="B35" s="9" t="s">
        <v>116</v>
      </c>
      <c r="C35" s="10" t="s">
        <v>19</v>
      </c>
      <c r="D35" s="8" t="s">
        <v>407</v>
      </c>
      <c r="E35" s="11">
        <v>11</v>
      </c>
      <c r="F35" s="12">
        <v>45752</v>
      </c>
      <c r="G35" s="13" t="s">
        <v>416</v>
      </c>
      <c r="H35" s="14" t="s">
        <v>376</v>
      </c>
      <c r="I35" s="15">
        <v>13908143055</v>
      </c>
      <c r="J35" s="1" t="str">
        <f>_xlfn._xlws.FILTER(辅助信息!D:D,辅助信息!G:G=G35)</f>
        <v>五冶钢构南充医学科学产业园建设项目</v>
      </c>
    </row>
    <row r="36" hidden="1" spans="1:10">
      <c r="A36" s="8" t="s">
        <v>398</v>
      </c>
      <c r="B36" s="9" t="s">
        <v>116</v>
      </c>
      <c r="C36" s="10" t="s">
        <v>30</v>
      </c>
      <c r="D36" s="8" t="s">
        <v>407</v>
      </c>
      <c r="E36" s="11">
        <v>5</v>
      </c>
      <c r="F36" s="12">
        <v>45752</v>
      </c>
      <c r="G36" s="13" t="s">
        <v>416</v>
      </c>
      <c r="H36" s="14" t="s">
        <v>376</v>
      </c>
      <c r="I36" s="15">
        <v>13908143055</v>
      </c>
      <c r="J36" s="1" t="str">
        <f>_xlfn._xlws.FILTER(辅助信息!D:D,辅助信息!G:G=G36)</f>
        <v>五冶钢构南充医学科学产业园建设项目</v>
      </c>
    </row>
    <row r="37" hidden="1" spans="1:10">
      <c r="A37" s="8" t="s">
        <v>398</v>
      </c>
      <c r="B37" s="9" t="s">
        <v>116</v>
      </c>
      <c r="C37" s="10" t="s">
        <v>417</v>
      </c>
      <c r="D37" s="8" t="s">
        <v>407</v>
      </c>
      <c r="E37" s="11">
        <v>3</v>
      </c>
      <c r="F37" s="12">
        <v>45752</v>
      </c>
      <c r="G37" s="13" t="s">
        <v>412</v>
      </c>
      <c r="H37" s="14" t="s">
        <v>370</v>
      </c>
      <c r="I37" s="15">
        <v>18349955455</v>
      </c>
      <c r="J37" s="1" t="str">
        <f>_xlfn._xlws.FILTER(辅助信息!D:D,辅助信息!G:G=G37)</f>
        <v>五冶钢构南充医学科学产业园建设项目</v>
      </c>
    </row>
    <row r="38" hidden="1" spans="1:10">
      <c r="A38" s="8" t="s">
        <v>398</v>
      </c>
      <c r="B38" s="9" t="s">
        <v>116</v>
      </c>
      <c r="C38" s="10" t="s">
        <v>418</v>
      </c>
      <c r="D38" s="8" t="s">
        <v>407</v>
      </c>
      <c r="E38" s="11">
        <v>12</v>
      </c>
      <c r="F38" s="12">
        <v>45752</v>
      </c>
      <c r="G38" s="13" t="s">
        <v>412</v>
      </c>
      <c r="H38" s="14" t="s">
        <v>370</v>
      </c>
      <c r="I38" s="15">
        <v>18349955455</v>
      </c>
      <c r="J38" s="1" t="str">
        <f>_xlfn._xlws.FILTER(辅助信息!D:D,辅助信息!G:G=G38)</f>
        <v>五冶钢构南充医学科学产业园建设项目</v>
      </c>
    </row>
    <row r="39" hidden="1" spans="1:10">
      <c r="A39" s="8" t="s">
        <v>398</v>
      </c>
      <c r="B39" s="9" t="s">
        <v>116</v>
      </c>
      <c r="C39" s="10" t="s">
        <v>419</v>
      </c>
      <c r="D39" s="8" t="s">
        <v>407</v>
      </c>
      <c r="E39" s="11">
        <v>6</v>
      </c>
      <c r="F39" s="12">
        <v>45752</v>
      </c>
      <c r="G39" s="13" t="s">
        <v>412</v>
      </c>
      <c r="H39" s="14" t="s">
        <v>370</v>
      </c>
      <c r="I39" s="15">
        <v>18349955455</v>
      </c>
      <c r="J39" s="1" t="str">
        <f>_xlfn._xlws.FILTER(辅助信息!D:D,辅助信息!G:G=G39)</f>
        <v>五冶钢构南充医学科学产业园建设项目</v>
      </c>
    </row>
    <row r="40" hidden="1" spans="1:10">
      <c r="A40" s="8" t="s">
        <v>398</v>
      </c>
      <c r="B40" s="9" t="s">
        <v>116</v>
      </c>
      <c r="C40" s="10" t="s">
        <v>411</v>
      </c>
      <c r="D40" s="8" t="s">
        <v>407</v>
      </c>
      <c r="E40" s="11">
        <v>13</v>
      </c>
      <c r="F40" s="12">
        <v>45752</v>
      </c>
      <c r="G40" s="13" t="s">
        <v>412</v>
      </c>
      <c r="H40" s="14" t="s">
        <v>370</v>
      </c>
      <c r="I40" s="15">
        <v>18349955455</v>
      </c>
      <c r="J40" s="1" t="str">
        <f>_xlfn._xlws.FILTER(辅助信息!D:D,辅助信息!G:G=G40)</f>
        <v>五冶钢构南充医学科学产业园建设项目</v>
      </c>
    </row>
    <row r="41" hidden="1" spans="1:10">
      <c r="A41" s="8" t="s">
        <v>399</v>
      </c>
      <c r="B41" s="9" t="s">
        <v>119</v>
      </c>
      <c r="C41" s="10" t="s">
        <v>40</v>
      </c>
      <c r="D41" s="8" t="s">
        <v>407</v>
      </c>
      <c r="E41" s="11">
        <v>22</v>
      </c>
      <c r="F41" s="12">
        <v>45753</v>
      </c>
      <c r="G41" s="13" t="s">
        <v>244</v>
      </c>
      <c r="H41" s="14" t="s">
        <v>245</v>
      </c>
      <c r="I41" s="15">
        <v>15692885305</v>
      </c>
      <c r="J41" s="1" t="str">
        <f>_xlfn._xlws.FILTER(辅助信息!D:D,辅助信息!G:G=G41)</f>
        <v>四川商建
射洪城乡一体化项目</v>
      </c>
    </row>
    <row r="42" hidden="1" spans="1:10">
      <c r="A42" s="8" t="s">
        <v>399</v>
      </c>
      <c r="B42" s="9" t="s">
        <v>116</v>
      </c>
      <c r="C42" s="10" t="s">
        <v>30</v>
      </c>
      <c r="D42" s="8" t="s">
        <v>407</v>
      </c>
      <c r="E42" s="11">
        <v>5</v>
      </c>
      <c r="F42" s="12">
        <v>45753</v>
      </c>
      <c r="G42" s="13" t="s">
        <v>244</v>
      </c>
      <c r="H42" s="14" t="s">
        <v>245</v>
      </c>
      <c r="I42" s="15">
        <v>15692885305</v>
      </c>
      <c r="J42" s="1" t="str">
        <f>_xlfn._xlws.FILTER(辅助信息!D:D,辅助信息!G:G=G42)</f>
        <v>四川商建
射洪城乡一体化项目</v>
      </c>
    </row>
    <row r="43" hidden="1" spans="1:10">
      <c r="A43" s="8" t="s">
        <v>399</v>
      </c>
      <c r="B43" s="9" t="s">
        <v>116</v>
      </c>
      <c r="C43" s="10" t="s">
        <v>18</v>
      </c>
      <c r="D43" s="8" t="s">
        <v>407</v>
      </c>
      <c r="E43" s="11">
        <v>5</v>
      </c>
      <c r="F43" s="12">
        <v>45753</v>
      </c>
      <c r="G43" s="13" t="s">
        <v>244</v>
      </c>
      <c r="H43" s="14" t="s">
        <v>245</v>
      </c>
      <c r="I43" s="15">
        <v>15692885305</v>
      </c>
      <c r="J43" s="1" t="str">
        <f>_xlfn._xlws.FILTER(辅助信息!D:D,辅助信息!G:G=G43)</f>
        <v>四川商建
射洪城乡一体化项目</v>
      </c>
    </row>
    <row r="44" hidden="1" spans="1:10">
      <c r="A44" s="8" t="s">
        <v>406</v>
      </c>
      <c r="B44" s="9" t="s">
        <v>116</v>
      </c>
      <c r="C44" s="10" t="s">
        <v>27</v>
      </c>
      <c r="D44" s="8" t="s">
        <v>407</v>
      </c>
      <c r="E44" s="11">
        <v>3</v>
      </c>
      <c r="F44" s="12">
        <v>45753</v>
      </c>
      <c r="G44" s="13" t="s">
        <v>301</v>
      </c>
      <c r="H44" s="14" t="s">
        <v>290</v>
      </c>
      <c r="I44" s="15">
        <v>18280895666</v>
      </c>
      <c r="J44" s="1" t="str">
        <f>_xlfn._xlws.FILTER(辅助信息!D:D,辅助信息!G:G=G44)</f>
        <v>五冶达州国道542项目</v>
      </c>
    </row>
    <row r="45" hidden="1" spans="1:10">
      <c r="A45" s="8" t="s">
        <v>406</v>
      </c>
      <c r="B45" s="9" t="s">
        <v>116</v>
      </c>
      <c r="C45" s="10" t="s">
        <v>32</v>
      </c>
      <c r="D45" s="8" t="s">
        <v>407</v>
      </c>
      <c r="E45" s="11">
        <v>9</v>
      </c>
      <c r="F45" s="12">
        <v>45753</v>
      </c>
      <c r="G45" s="13" t="s">
        <v>301</v>
      </c>
      <c r="H45" s="14" t="s">
        <v>290</v>
      </c>
      <c r="I45" s="15">
        <v>18280895666</v>
      </c>
      <c r="J45" s="1" t="str">
        <f>_xlfn._xlws.FILTER(辅助信息!D:D,辅助信息!G:G=G45)</f>
        <v>五冶达州国道542项目</v>
      </c>
    </row>
    <row r="46" hidden="1" spans="1:10">
      <c r="A46" s="8" t="s">
        <v>406</v>
      </c>
      <c r="B46" s="9" t="s">
        <v>116</v>
      </c>
      <c r="C46" s="10" t="s">
        <v>30</v>
      </c>
      <c r="D46" s="8" t="s">
        <v>407</v>
      </c>
      <c r="E46" s="11">
        <v>6</v>
      </c>
      <c r="F46" s="12">
        <v>45753</v>
      </c>
      <c r="G46" s="13" t="s">
        <v>301</v>
      </c>
      <c r="H46" s="14" t="s">
        <v>290</v>
      </c>
      <c r="I46" s="15">
        <v>18280895666</v>
      </c>
      <c r="J46" s="1" t="str">
        <f>_xlfn._xlws.FILTER(辅助信息!D:D,辅助信息!G:G=G46)</f>
        <v>五冶达州国道542项目</v>
      </c>
    </row>
    <row r="47" hidden="1" spans="1:10">
      <c r="A47" s="8" t="s">
        <v>406</v>
      </c>
      <c r="B47" s="9" t="s">
        <v>116</v>
      </c>
      <c r="C47" s="10" t="s">
        <v>52</v>
      </c>
      <c r="D47" s="8" t="s">
        <v>407</v>
      </c>
      <c r="E47" s="11">
        <v>17</v>
      </c>
      <c r="F47" s="12">
        <v>45753</v>
      </c>
      <c r="G47" s="13" t="s">
        <v>301</v>
      </c>
      <c r="H47" s="14" t="s">
        <v>290</v>
      </c>
      <c r="I47" s="15">
        <v>18280895666</v>
      </c>
      <c r="J47" s="1" t="str">
        <f>_xlfn._xlws.FILTER(辅助信息!D:D,辅助信息!G:G=G47)</f>
        <v>五冶达州国道542项目</v>
      </c>
    </row>
    <row r="48" hidden="1" spans="1:10">
      <c r="A48" s="8" t="s">
        <v>406</v>
      </c>
      <c r="B48" s="9" t="s">
        <v>420</v>
      </c>
      <c r="C48" s="10" t="s">
        <v>421</v>
      </c>
      <c r="D48" s="8" t="s">
        <v>407</v>
      </c>
      <c r="E48" s="11">
        <v>6</v>
      </c>
      <c r="F48" s="12">
        <v>45753</v>
      </c>
      <c r="G48" s="13" t="s">
        <v>422</v>
      </c>
      <c r="H48" s="14" t="s">
        <v>423</v>
      </c>
      <c r="I48" s="15">
        <v>13835906370</v>
      </c>
      <c r="J48" s="1" vm="1" t="e">
        <f>_xlfn._xlws.FILTER(辅助信息!D:D,辅助信息!G:G=G48)</f>
        <v>#VALUE!</v>
      </c>
    </row>
    <row r="49" hidden="1" spans="1:10">
      <c r="A49" s="8" t="s">
        <v>406</v>
      </c>
      <c r="B49" s="9" t="s">
        <v>116</v>
      </c>
      <c r="C49" s="10" t="s">
        <v>424</v>
      </c>
      <c r="D49" s="8" t="s">
        <v>407</v>
      </c>
      <c r="E49" s="11">
        <v>6</v>
      </c>
      <c r="F49" s="12">
        <v>45753</v>
      </c>
      <c r="G49" s="13" t="s">
        <v>422</v>
      </c>
      <c r="H49" s="14" t="s">
        <v>423</v>
      </c>
      <c r="I49" s="15">
        <v>13835906370</v>
      </c>
      <c r="J49" s="1" vm="1" t="e">
        <f>_xlfn._xlws.FILTER(辅助信息!D:D,辅助信息!G:G=G49)</f>
        <v>#VALUE!</v>
      </c>
    </row>
    <row r="50" hidden="1" spans="1:10">
      <c r="A50" s="8" t="s">
        <v>406</v>
      </c>
      <c r="B50" s="9" t="s">
        <v>116</v>
      </c>
      <c r="C50" s="10" t="s">
        <v>425</v>
      </c>
      <c r="D50" s="8" t="s">
        <v>407</v>
      </c>
      <c r="E50" s="11">
        <v>9</v>
      </c>
      <c r="F50" s="12">
        <v>45753</v>
      </c>
      <c r="G50" s="13" t="s">
        <v>422</v>
      </c>
      <c r="H50" s="14" t="s">
        <v>423</v>
      </c>
      <c r="I50" s="15">
        <v>13835906370</v>
      </c>
      <c r="J50" s="1" vm="1" t="e">
        <f>_xlfn._xlws.FILTER(辅助信息!D:D,辅助信息!G:G=G50)</f>
        <v>#VALUE!</v>
      </c>
    </row>
    <row r="51" hidden="1" spans="1:10">
      <c r="A51" s="8" t="s">
        <v>406</v>
      </c>
      <c r="B51" s="9" t="s">
        <v>116</v>
      </c>
      <c r="C51" s="10" t="s">
        <v>426</v>
      </c>
      <c r="D51" s="8" t="s">
        <v>407</v>
      </c>
      <c r="E51" s="11">
        <v>15</v>
      </c>
      <c r="F51" s="12">
        <v>45753</v>
      </c>
      <c r="G51" s="13" t="s">
        <v>422</v>
      </c>
      <c r="H51" s="14" t="s">
        <v>423</v>
      </c>
      <c r="I51" s="15">
        <v>13835906370</v>
      </c>
      <c r="J51" s="1" vm="1" t="e">
        <f>_xlfn._xlws.FILTER(辅助信息!D:D,辅助信息!G:G=G51)</f>
        <v>#VALUE!</v>
      </c>
    </row>
    <row r="52" hidden="1" spans="1:10">
      <c r="A52" s="8" t="s">
        <v>397</v>
      </c>
      <c r="B52" s="9" t="s">
        <v>116</v>
      </c>
      <c r="C52" s="10" t="s">
        <v>32</v>
      </c>
      <c r="D52" s="8" t="s">
        <v>407</v>
      </c>
      <c r="E52" s="11">
        <v>70</v>
      </c>
      <c r="F52" s="12">
        <v>45754</v>
      </c>
      <c r="G52" s="13" t="s">
        <v>244</v>
      </c>
      <c r="H52" s="14" t="s">
        <v>245</v>
      </c>
      <c r="I52" s="15">
        <v>15692885305</v>
      </c>
      <c r="J52" s="1" t="str">
        <f>_xlfn._xlws.FILTER(辅助信息!D:D,辅助信息!G:G=G52)</f>
        <v>四川商建
射洪城乡一体化项目</v>
      </c>
    </row>
    <row r="53" hidden="1" spans="1:10">
      <c r="A53" s="8" t="s">
        <v>397</v>
      </c>
      <c r="B53" s="9" t="s">
        <v>148</v>
      </c>
      <c r="C53" s="10" t="s">
        <v>53</v>
      </c>
      <c r="D53" s="8" t="s">
        <v>407</v>
      </c>
      <c r="E53" s="11">
        <v>3</v>
      </c>
      <c r="F53" s="12">
        <v>45754</v>
      </c>
      <c r="G53" s="13" t="s">
        <v>412</v>
      </c>
      <c r="H53" s="14" t="s">
        <v>370</v>
      </c>
      <c r="I53" s="15">
        <v>18349955455</v>
      </c>
      <c r="J53" s="1" t="str">
        <f>_xlfn._xlws.FILTER(辅助信息!D:D,辅助信息!G:G=G53)</f>
        <v>五冶钢构南充医学科学产业园建设项目</v>
      </c>
    </row>
    <row r="54" hidden="1" spans="1:10">
      <c r="A54" s="8" t="s">
        <v>397</v>
      </c>
      <c r="B54" s="9" t="s">
        <v>116</v>
      </c>
      <c r="C54" s="10" t="s">
        <v>86</v>
      </c>
      <c r="D54" s="8" t="s">
        <v>407</v>
      </c>
      <c r="E54" s="11">
        <v>67</v>
      </c>
      <c r="F54" s="12">
        <v>45754</v>
      </c>
      <c r="G54" s="13" t="s">
        <v>412</v>
      </c>
      <c r="H54" s="14" t="s">
        <v>370</v>
      </c>
      <c r="I54" s="15">
        <v>18349955455</v>
      </c>
      <c r="J54" s="1" t="str">
        <f>_xlfn._xlws.FILTER(辅助信息!D:D,辅助信息!G:G=G54)</f>
        <v>五冶钢构南充医学科学产业园建设项目</v>
      </c>
    </row>
    <row r="55" hidden="1" spans="1:10">
      <c r="A55" s="8" t="s">
        <v>398</v>
      </c>
      <c r="B55" s="9" t="s">
        <v>116</v>
      </c>
      <c r="C55" s="10" t="s">
        <v>427</v>
      </c>
      <c r="D55" s="8" t="s">
        <v>407</v>
      </c>
      <c r="E55" s="11">
        <v>105</v>
      </c>
      <c r="F55" s="12">
        <v>45754</v>
      </c>
      <c r="G55" s="13" t="s">
        <v>422</v>
      </c>
      <c r="H55" s="14" t="s">
        <v>423</v>
      </c>
      <c r="I55" s="15">
        <v>13835906370</v>
      </c>
      <c r="J55" s="1" vm="1" t="e">
        <f>_xlfn._xlws.FILTER(辅助信息!D:D,辅助信息!G:G=G55)</f>
        <v>#VALUE!</v>
      </c>
    </row>
    <row r="56" hidden="1" spans="1:10">
      <c r="A56" s="8" t="s">
        <v>398</v>
      </c>
      <c r="B56" s="9" t="s">
        <v>116</v>
      </c>
      <c r="C56" s="10" t="s">
        <v>428</v>
      </c>
      <c r="D56" s="8" t="s">
        <v>407</v>
      </c>
      <c r="E56" s="11">
        <v>15</v>
      </c>
      <c r="F56" s="12">
        <v>45754</v>
      </c>
      <c r="G56" s="13" t="s">
        <v>429</v>
      </c>
      <c r="H56" s="14" t="s">
        <v>430</v>
      </c>
      <c r="I56" s="15">
        <v>13891371707</v>
      </c>
      <c r="J56" s="1" vm="1" t="e">
        <f>_xlfn._xlws.FILTER(辅助信息!D:D,辅助信息!G:G=G56)</f>
        <v>#VALUE!</v>
      </c>
    </row>
    <row r="57" hidden="1" spans="1:10">
      <c r="A57" s="8" t="s">
        <v>398</v>
      </c>
      <c r="B57" s="9" t="s">
        <v>116</v>
      </c>
      <c r="C57" s="10" t="s">
        <v>431</v>
      </c>
      <c r="D57" s="8" t="s">
        <v>407</v>
      </c>
      <c r="E57" s="11">
        <v>20</v>
      </c>
      <c r="F57" s="12">
        <v>45754</v>
      </c>
      <c r="G57" s="13" t="s">
        <v>429</v>
      </c>
      <c r="H57" s="14" t="s">
        <v>430</v>
      </c>
      <c r="I57" s="15">
        <v>13891371707</v>
      </c>
      <c r="J57" s="1" vm="1" t="e">
        <f>_xlfn._xlws.FILTER(辅助信息!D:D,辅助信息!G:G=G57)</f>
        <v>#VALUE!</v>
      </c>
    </row>
    <row r="58" hidden="1" spans="1:10">
      <c r="A58" s="8" t="s">
        <v>410</v>
      </c>
      <c r="B58" s="9" t="s">
        <v>119</v>
      </c>
      <c r="C58" s="10" t="s">
        <v>41</v>
      </c>
      <c r="D58" s="8" t="s">
        <v>407</v>
      </c>
      <c r="E58" s="11">
        <v>24</v>
      </c>
      <c r="F58" s="12">
        <v>45754</v>
      </c>
      <c r="G58" s="13" t="s">
        <v>183</v>
      </c>
      <c r="H58" s="14" t="s">
        <v>184</v>
      </c>
      <c r="I58" s="15">
        <v>13458642015</v>
      </c>
      <c r="J58" s="1" t="str">
        <f>_xlfn._xlws.FILTER(辅助信息!D:D,辅助信息!G:G=G58)</f>
        <v>华西萌海-科创农业生态谷</v>
      </c>
    </row>
    <row r="59" hidden="1" spans="1:10">
      <c r="A59" s="8" t="s">
        <v>410</v>
      </c>
      <c r="B59" s="9" t="s">
        <v>116</v>
      </c>
      <c r="C59" s="10" t="s">
        <v>27</v>
      </c>
      <c r="D59" s="8" t="s">
        <v>407</v>
      </c>
      <c r="E59" s="11">
        <v>10</v>
      </c>
      <c r="F59" s="12">
        <v>45754</v>
      </c>
      <c r="G59" s="13" t="s">
        <v>183</v>
      </c>
      <c r="H59" s="14" t="s">
        <v>184</v>
      </c>
      <c r="I59" s="15">
        <v>13458642015</v>
      </c>
      <c r="J59" s="1" t="str">
        <f>_xlfn._xlws.FILTER(辅助信息!D:D,辅助信息!G:G=G59)</f>
        <v>华西萌海-科创农业生态谷</v>
      </c>
    </row>
    <row r="60" hidden="1" spans="1:10">
      <c r="A60" s="8" t="s">
        <v>410</v>
      </c>
      <c r="B60" s="9" t="s">
        <v>119</v>
      </c>
      <c r="C60" s="10" t="s">
        <v>40</v>
      </c>
      <c r="D60" s="8" t="s">
        <v>407</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410</v>
      </c>
      <c r="B61" s="9" t="s">
        <v>119</v>
      </c>
      <c r="C61" s="10" t="s">
        <v>41</v>
      </c>
      <c r="D61" s="8" t="s">
        <v>407</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410</v>
      </c>
      <c r="B62" s="9" t="s">
        <v>116</v>
      </c>
      <c r="C62" s="10" t="s">
        <v>27</v>
      </c>
      <c r="D62" s="8" t="s">
        <v>407</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410</v>
      </c>
      <c r="B63" s="9" t="s">
        <v>116</v>
      </c>
      <c r="C63" s="10" t="s">
        <v>19</v>
      </c>
      <c r="D63" s="8" t="s">
        <v>407</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410</v>
      </c>
      <c r="B64" s="9" t="s">
        <v>116</v>
      </c>
      <c r="C64" s="10" t="s">
        <v>33</v>
      </c>
      <c r="D64" s="8" t="s">
        <v>407</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410</v>
      </c>
      <c r="B65" s="9" t="s">
        <v>116</v>
      </c>
      <c r="C65" s="10" t="s">
        <v>18</v>
      </c>
      <c r="D65" s="8" t="s">
        <v>407</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406</v>
      </c>
      <c r="B66" s="9" t="s">
        <v>116</v>
      </c>
      <c r="C66" s="10" t="s">
        <v>19</v>
      </c>
      <c r="D66" s="8" t="s">
        <v>407</v>
      </c>
      <c r="E66" s="11">
        <v>2.6</v>
      </c>
      <c r="F66" s="12">
        <v>45755</v>
      </c>
      <c r="G66" s="13" t="s">
        <v>338</v>
      </c>
      <c r="H66" s="14" t="s">
        <v>327</v>
      </c>
      <c r="I66" s="15">
        <v>18398563998</v>
      </c>
      <c r="J66" s="1" t="str">
        <f>_xlfn._xlws.FILTER(辅助信息!D:D,辅助信息!G:G=G66)</f>
        <v>五冶达州国道542项目</v>
      </c>
    </row>
    <row r="67" hidden="1" spans="1:10">
      <c r="A67" s="8" t="s">
        <v>406</v>
      </c>
      <c r="B67" s="9" t="s">
        <v>116</v>
      </c>
      <c r="C67" s="10" t="s">
        <v>18</v>
      </c>
      <c r="D67" s="8" t="s">
        <v>407</v>
      </c>
      <c r="E67" s="11">
        <v>20.792</v>
      </c>
      <c r="F67" s="12">
        <v>45755</v>
      </c>
      <c r="G67" s="13" t="s">
        <v>338</v>
      </c>
      <c r="H67" s="14" t="s">
        <v>327</v>
      </c>
      <c r="I67" s="15">
        <v>18398563998</v>
      </c>
      <c r="J67" s="1" t="str">
        <f>_xlfn._xlws.FILTER(辅助信息!D:D,辅助信息!G:G=G67)</f>
        <v>五冶达州国道542项目</v>
      </c>
    </row>
    <row r="68" hidden="1" spans="1:10">
      <c r="A68" s="8" t="s">
        <v>406</v>
      </c>
      <c r="B68" s="9" t="s">
        <v>116</v>
      </c>
      <c r="C68" s="10" t="s">
        <v>86</v>
      </c>
      <c r="D68" s="8" t="s">
        <v>407</v>
      </c>
      <c r="E68" s="11">
        <v>9.996</v>
      </c>
      <c r="F68" s="12">
        <v>45755</v>
      </c>
      <c r="G68" s="13" t="s">
        <v>338</v>
      </c>
      <c r="H68" s="14" t="s">
        <v>327</v>
      </c>
      <c r="I68" s="15">
        <v>18398563998</v>
      </c>
      <c r="J68" s="1" t="str">
        <f>_xlfn._xlws.FILTER(辅助信息!D:D,辅助信息!G:G=G68)</f>
        <v>五冶达州国道542项目</v>
      </c>
    </row>
    <row r="69" hidden="1" spans="1:10">
      <c r="A69" s="8" t="s">
        <v>406</v>
      </c>
      <c r="B69" s="9" t="s">
        <v>148</v>
      </c>
      <c r="C69" s="10" t="s">
        <v>53</v>
      </c>
      <c r="D69" s="8" t="s">
        <v>407</v>
      </c>
      <c r="E69" s="11">
        <v>5</v>
      </c>
      <c r="F69" s="12">
        <v>45755</v>
      </c>
      <c r="G69" s="13" t="s">
        <v>322</v>
      </c>
      <c r="H69" s="14" t="s">
        <v>323</v>
      </c>
      <c r="I69" s="15">
        <v>13518257339</v>
      </c>
      <c r="J69" s="1" t="str">
        <f>_xlfn._xlws.FILTER(辅助信息!D:D,辅助信息!G:G=G69)</f>
        <v>五冶达州国道542项目</v>
      </c>
    </row>
    <row r="70" hidden="1" spans="1:10">
      <c r="A70" s="8" t="s">
        <v>406</v>
      </c>
      <c r="B70" s="9" t="s">
        <v>148</v>
      </c>
      <c r="C70" s="10" t="s">
        <v>53</v>
      </c>
      <c r="D70" s="8" t="s">
        <v>407</v>
      </c>
      <c r="E70" s="11">
        <v>3</v>
      </c>
      <c r="F70" s="12">
        <v>45755</v>
      </c>
      <c r="G70" s="13" t="s">
        <v>296</v>
      </c>
      <c r="H70" s="14" t="s">
        <v>297</v>
      </c>
      <c r="I70" s="15">
        <v>18302894198</v>
      </c>
      <c r="J70" s="1" t="str">
        <f>_xlfn._xlws.FILTER(辅助信息!D:D,辅助信息!G:G=G70)</f>
        <v>五冶达州国道542项目</v>
      </c>
    </row>
    <row r="71" hidden="1" spans="1:10">
      <c r="A71" s="8" t="s">
        <v>406</v>
      </c>
      <c r="B71" s="9" t="s">
        <v>116</v>
      </c>
      <c r="C71" s="10" t="s">
        <v>27</v>
      </c>
      <c r="D71" s="8" t="s">
        <v>407</v>
      </c>
      <c r="E71" s="11">
        <v>8</v>
      </c>
      <c r="F71" s="12">
        <v>45755</v>
      </c>
      <c r="G71" s="13" t="s">
        <v>296</v>
      </c>
      <c r="H71" s="14" t="s">
        <v>297</v>
      </c>
      <c r="I71" s="15">
        <v>18302894198</v>
      </c>
      <c r="J71" s="1" t="str">
        <f>_xlfn._xlws.FILTER(辅助信息!D:D,辅助信息!G:G=G71)</f>
        <v>五冶达州国道542项目</v>
      </c>
    </row>
    <row r="72" hidden="1" spans="1:10">
      <c r="A72" s="8" t="s">
        <v>406</v>
      </c>
      <c r="B72" s="9" t="s">
        <v>116</v>
      </c>
      <c r="C72" s="10" t="s">
        <v>30</v>
      </c>
      <c r="D72" s="8" t="s">
        <v>407</v>
      </c>
      <c r="E72" s="11">
        <v>24</v>
      </c>
      <c r="F72" s="12">
        <v>45755</v>
      </c>
      <c r="G72" s="13" t="s">
        <v>296</v>
      </c>
      <c r="H72" s="14" t="s">
        <v>297</v>
      </c>
      <c r="I72" s="15">
        <v>18302894198</v>
      </c>
      <c r="J72" s="1" t="str">
        <f>_xlfn._xlws.FILTER(辅助信息!D:D,辅助信息!G:G=G72)</f>
        <v>五冶达州国道542项目</v>
      </c>
    </row>
    <row r="73" hidden="1" spans="1:10">
      <c r="A73" s="16" t="s">
        <v>406</v>
      </c>
      <c r="B73" s="8" t="s">
        <v>119</v>
      </c>
      <c r="C73" s="8" t="s">
        <v>49</v>
      </c>
      <c r="D73" s="8" t="s">
        <v>407</v>
      </c>
      <c r="E73" s="11">
        <v>12.5</v>
      </c>
      <c r="F73" s="12">
        <v>45756</v>
      </c>
      <c r="G73" s="17" t="s">
        <v>263</v>
      </c>
      <c r="H73" s="8" t="s">
        <v>258</v>
      </c>
      <c r="I73" s="8">
        <v>13658059919</v>
      </c>
      <c r="J73" s="1" t="str">
        <f>_xlfn._xlws.FILTER(辅助信息!D:D,辅助信息!G:G=G73)</f>
        <v>五冶钢构达州市公共卫生临床医疗中心项目</v>
      </c>
    </row>
    <row r="74" hidden="1" spans="1:10">
      <c r="A74" s="16" t="s">
        <v>406</v>
      </c>
      <c r="B74" s="8" t="s">
        <v>116</v>
      </c>
      <c r="C74" s="8" t="s">
        <v>27</v>
      </c>
      <c r="D74" s="8" t="s">
        <v>407</v>
      </c>
      <c r="E74" s="11">
        <v>5</v>
      </c>
      <c r="F74" s="12">
        <v>45756</v>
      </c>
      <c r="G74" s="17" t="s">
        <v>263</v>
      </c>
      <c r="H74" s="8" t="s">
        <v>258</v>
      </c>
      <c r="I74" s="8">
        <v>13658059919</v>
      </c>
      <c r="J74" s="1" t="str">
        <f>_xlfn._xlws.FILTER(辅助信息!D:D,辅助信息!G:G=G74)</f>
        <v>五冶钢构达州市公共卫生临床医疗中心项目</v>
      </c>
    </row>
    <row r="75" hidden="1" spans="1:10">
      <c r="A75" s="16" t="s">
        <v>406</v>
      </c>
      <c r="B75" s="8" t="s">
        <v>116</v>
      </c>
      <c r="C75" s="8" t="s">
        <v>19</v>
      </c>
      <c r="D75" s="8" t="s">
        <v>407</v>
      </c>
      <c r="E75" s="11">
        <v>3</v>
      </c>
      <c r="F75" s="12">
        <v>45756</v>
      </c>
      <c r="G75" s="17" t="s">
        <v>263</v>
      </c>
      <c r="H75" s="8" t="s">
        <v>258</v>
      </c>
      <c r="I75" s="8">
        <v>13658059919</v>
      </c>
      <c r="J75" s="1" t="str">
        <f>_xlfn._xlws.FILTER(辅助信息!D:D,辅助信息!G:G=G75)</f>
        <v>五冶钢构达州市公共卫生临床医疗中心项目</v>
      </c>
    </row>
    <row r="76" hidden="1" spans="1:10">
      <c r="A76" s="16" t="s">
        <v>397</v>
      </c>
      <c r="B76" s="8" t="s">
        <v>119</v>
      </c>
      <c r="C76" s="8" t="s">
        <v>40</v>
      </c>
      <c r="D76" s="8" t="s">
        <v>407</v>
      </c>
      <c r="E76" s="11">
        <v>3</v>
      </c>
      <c r="F76" s="12">
        <v>45756</v>
      </c>
      <c r="G76" s="17" t="s">
        <v>432</v>
      </c>
      <c r="H76" s="8" t="s">
        <v>360</v>
      </c>
      <c r="I76" s="8">
        <v>19950525030</v>
      </c>
      <c r="J76" s="1" t="str">
        <f>_xlfn._xlws.FILTER(辅助信息!D:D,辅助信息!G:G=G76)</f>
        <v>五冶钢构南充医学科学产业园建设项目</v>
      </c>
    </row>
    <row r="77" hidden="1" spans="1:10">
      <c r="A77" s="16" t="s">
        <v>397</v>
      </c>
      <c r="B77" s="8" t="s">
        <v>119</v>
      </c>
      <c r="C77" s="8" t="s">
        <v>41</v>
      </c>
      <c r="D77" s="8" t="s">
        <v>407</v>
      </c>
      <c r="E77" s="11">
        <v>3</v>
      </c>
      <c r="F77" s="12">
        <v>45756</v>
      </c>
      <c r="G77" s="17" t="s">
        <v>432</v>
      </c>
      <c r="H77" s="8" t="s">
        <v>360</v>
      </c>
      <c r="I77" s="8">
        <v>19950525030</v>
      </c>
      <c r="J77" s="1" t="str">
        <f>_xlfn._xlws.FILTER(辅助信息!D:D,辅助信息!G:G=G77)</f>
        <v>五冶钢构南充医学科学产业园建设项目</v>
      </c>
    </row>
    <row r="78" hidden="1" spans="1:10">
      <c r="A78" s="16" t="s">
        <v>397</v>
      </c>
      <c r="B78" s="8" t="s">
        <v>116</v>
      </c>
      <c r="C78" s="8" t="s">
        <v>19</v>
      </c>
      <c r="D78" s="8" t="s">
        <v>407</v>
      </c>
      <c r="E78" s="11">
        <v>30</v>
      </c>
      <c r="F78" s="12">
        <v>45756</v>
      </c>
      <c r="G78" s="17" t="s">
        <v>432</v>
      </c>
      <c r="H78" s="8" t="s">
        <v>360</v>
      </c>
      <c r="I78" s="8">
        <v>19950525030</v>
      </c>
      <c r="J78" s="1" t="str">
        <f>_xlfn._xlws.FILTER(辅助信息!D:D,辅助信息!G:G=G78)</f>
        <v>五冶钢构南充医学科学产业园建设项目</v>
      </c>
    </row>
    <row r="79" hidden="1" spans="1:10">
      <c r="A79" s="16" t="s">
        <v>397</v>
      </c>
      <c r="B79" s="8" t="s">
        <v>119</v>
      </c>
      <c r="C79" s="8" t="s">
        <v>40</v>
      </c>
      <c r="D79" s="8" t="s">
        <v>407</v>
      </c>
      <c r="E79" s="11">
        <v>12.5</v>
      </c>
      <c r="F79" s="12">
        <v>45756</v>
      </c>
      <c r="G79" s="17" t="s">
        <v>213</v>
      </c>
      <c r="H79" s="8" t="s">
        <v>214</v>
      </c>
      <c r="I79" s="8">
        <v>15108211617</v>
      </c>
      <c r="J79" s="1" t="str">
        <f>_xlfn._xlws.FILTER(辅助信息!D:D,辅助信息!G:G=G79)</f>
        <v>商投建工达州中医药科技园</v>
      </c>
    </row>
    <row r="80" hidden="1" spans="1:10">
      <c r="A80" s="16" t="s">
        <v>397</v>
      </c>
      <c r="B80" s="8" t="s">
        <v>116</v>
      </c>
      <c r="C80" s="8" t="s">
        <v>19</v>
      </c>
      <c r="D80" s="8" t="s">
        <v>407</v>
      </c>
      <c r="E80" s="11">
        <v>45</v>
      </c>
      <c r="F80" s="12">
        <v>45756</v>
      </c>
      <c r="G80" s="17" t="s">
        <v>213</v>
      </c>
      <c r="H80" s="8" t="s">
        <v>214</v>
      </c>
      <c r="I80" s="8">
        <v>15108211617</v>
      </c>
      <c r="J80" s="1" t="str">
        <f>_xlfn._xlws.FILTER(辅助信息!D:D,辅助信息!G:G=G80)</f>
        <v>商投建工达州中医药科技园</v>
      </c>
    </row>
    <row r="81" hidden="1" spans="1:10">
      <c r="A81" s="16" t="s">
        <v>397</v>
      </c>
      <c r="B81" s="8" t="s">
        <v>116</v>
      </c>
      <c r="C81" s="8" t="s">
        <v>32</v>
      </c>
      <c r="D81" s="8" t="s">
        <v>407</v>
      </c>
      <c r="E81" s="11">
        <v>102</v>
      </c>
      <c r="F81" s="12">
        <v>45756</v>
      </c>
      <c r="G81" s="17" t="s">
        <v>217</v>
      </c>
      <c r="H81" s="8" t="s">
        <v>218</v>
      </c>
      <c r="I81" s="8">
        <v>18381899787</v>
      </c>
      <c r="J81" s="1" t="str">
        <f>_xlfn._xlws.FILTER(辅助信息!D:D,辅助信息!G:G=G81)</f>
        <v>商投建工达州中医药科技园</v>
      </c>
    </row>
    <row r="82" hidden="1" spans="1:10">
      <c r="A82" s="16" t="s">
        <v>397</v>
      </c>
      <c r="B82" s="8" t="s">
        <v>116</v>
      </c>
      <c r="C82" s="8" t="s">
        <v>65</v>
      </c>
      <c r="D82" s="8" t="s">
        <v>407</v>
      </c>
      <c r="E82" s="11">
        <v>81</v>
      </c>
      <c r="F82" s="12">
        <v>45756</v>
      </c>
      <c r="G82" s="17" t="s">
        <v>217</v>
      </c>
      <c r="H82" s="8" t="s">
        <v>218</v>
      </c>
      <c r="I82" s="8">
        <v>18381899787</v>
      </c>
      <c r="J82" s="1" t="str">
        <f>_xlfn._xlws.FILTER(辅助信息!D:D,辅助信息!G:G=G82)</f>
        <v>商投建工达州中医药科技园</v>
      </c>
    </row>
    <row r="83" hidden="1" spans="1:10">
      <c r="A83" s="16" t="s">
        <v>410</v>
      </c>
      <c r="B83" s="8" t="s">
        <v>119</v>
      </c>
      <c r="C83" s="8" t="s">
        <v>41</v>
      </c>
      <c r="D83" s="8" t="s">
        <v>407</v>
      </c>
      <c r="E83" s="11">
        <v>2.5</v>
      </c>
      <c r="F83" s="12">
        <v>45756</v>
      </c>
      <c r="G83" s="17" t="s">
        <v>165</v>
      </c>
      <c r="H83" s="8" t="s">
        <v>166</v>
      </c>
      <c r="I83" s="8">
        <v>18384145895</v>
      </c>
      <c r="J83" s="1" t="str">
        <f>_xlfn._xlws.FILTER(辅助信息!D:D,辅助信息!G:G=G83)</f>
        <v>华西酒城南</v>
      </c>
    </row>
    <row r="84" hidden="1" spans="1:10">
      <c r="A84" s="16" t="s">
        <v>410</v>
      </c>
      <c r="B84" s="8" t="s">
        <v>119</v>
      </c>
      <c r="C84" s="8" t="s">
        <v>26</v>
      </c>
      <c r="D84" s="8" t="s">
        <v>407</v>
      </c>
      <c r="E84" s="11">
        <v>32.5</v>
      </c>
      <c r="F84" s="12">
        <v>45756</v>
      </c>
      <c r="G84" s="17" t="s">
        <v>165</v>
      </c>
      <c r="H84" s="8" t="s">
        <v>166</v>
      </c>
      <c r="I84" s="8">
        <v>18384145895</v>
      </c>
      <c r="J84" s="1" t="str">
        <f>_xlfn._xlws.FILTER(辅助信息!D:D,辅助信息!G:G=G84)</f>
        <v>华西酒城南</v>
      </c>
    </row>
    <row r="85" hidden="1" spans="1:10">
      <c r="A85" s="16" t="s">
        <v>406</v>
      </c>
      <c r="B85" s="8" t="s">
        <v>119</v>
      </c>
      <c r="C85" s="8" t="s">
        <v>49</v>
      </c>
      <c r="D85" s="8" t="s">
        <v>407</v>
      </c>
      <c r="E85" s="11">
        <v>6</v>
      </c>
      <c r="F85" s="12">
        <v>45757</v>
      </c>
      <c r="G85" s="17" t="s">
        <v>433</v>
      </c>
      <c r="H85" s="8" t="s">
        <v>370</v>
      </c>
      <c r="I85" s="8">
        <v>18349955455</v>
      </c>
      <c r="J85" s="1" t="str">
        <f>_xlfn._xlws.FILTER(辅助信息!D:D,辅助信息!G:G=G85)</f>
        <v>五冶钢构南充医学科学产业园建设项目</v>
      </c>
    </row>
    <row r="86" hidden="1" spans="1:10">
      <c r="A86" s="16" t="s">
        <v>406</v>
      </c>
      <c r="B86" s="8" t="s">
        <v>119</v>
      </c>
      <c r="C86" s="8" t="s">
        <v>40</v>
      </c>
      <c r="D86" s="8" t="s">
        <v>407</v>
      </c>
      <c r="E86" s="11">
        <v>10</v>
      </c>
      <c r="F86" s="12">
        <v>45757</v>
      </c>
      <c r="G86" s="17" t="s">
        <v>433</v>
      </c>
      <c r="H86" s="8" t="s">
        <v>370</v>
      </c>
      <c r="I86" s="8">
        <v>18349955455</v>
      </c>
      <c r="J86" s="1" t="str">
        <f>_xlfn._xlws.FILTER(辅助信息!D:D,辅助信息!G:G=G86)</f>
        <v>五冶钢构南充医学科学产业园建设项目</v>
      </c>
    </row>
    <row r="87" hidden="1" spans="1:10">
      <c r="A87" s="16" t="s">
        <v>406</v>
      </c>
      <c r="B87" s="8" t="s">
        <v>116</v>
      </c>
      <c r="C87" s="8" t="s">
        <v>32</v>
      </c>
      <c r="D87" s="8" t="s">
        <v>407</v>
      </c>
      <c r="E87" s="11">
        <v>2</v>
      </c>
      <c r="F87" s="12">
        <v>45757</v>
      </c>
      <c r="G87" s="17" t="s">
        <v>433</v>
      </c>
      <c r="H87" s="8" t="s">
        <v>370</v>
      </c>
      <c r="I87" s="8">
        <v>18349955455</v>
      </c>
      <c r="J87" s="1" t="str">
        <f>_xlfn._xlws.FILTER(辅助信息!D:D,辅助信息!G:G=G87)</f>
        <v>五冶钢构南充医学科学产业园建设项目</v>
      </c>
    </row>
    <row r="88" hidden="1" spans="1:10">
      <c r="A88" s="16" t="s">
        <v>406</v>
      </c>
      <c r="B88" s="8" t="s">
        <v>116</v>
      </c>
      <c r="C88" s="8" t="s">
        <v>33</v>
      </c>
      <c r="D88" s="8" t="s">
        <v>407</v>
      </c>
      <c r="E88" s="11">
        <v>9</v>
      </c>
      <c r="F88" s="12">
        <v>45757</v>
      </c>
      <c r="G88" s="17" t="s">
        <v>433</v>
      </c>
      <c r="H88" s="8" t="s">
        <v>370</v>
      </c>
      <c r="I88" s="8">
        <v>18349955455</v>
      </c>
      <c r="J88" s="1" t="str">
        <f>_xlfn._xlws.FILTER(辅助信息!D:D,辅助信息!G:G=G88)</f>
        <v>五冶钢构南充医学科学产业园建设项目</v>
      </c>
    </row>
    <row r="89" hidden="1" spans="1:10">
      <c r="A89" s="16" t="s">
        <v>406</v>
      </c>
      <c r="B89" s="8" t="s">
        <v>116</v>
      </c>
      <c r="C89" s="8" t="s">
        <v>18</v>
      </c>
      <c r="D89" s="8" t="s">
        <v>407</v>
      </c>
      <c r="E89" s="11">
        <v>8</v>
      </c>
      <c r="F89" s="12">
        <v>45757</v>
      </c>
      <c r="G89" s="17" t="s">
        <v>433</v>
      </c>
      <c r="H89" s="8" t="s">
        <v>370</v>
      </c>
      <c r="I89" s="8">
        <v>18349955455</v>
      </c>
      <c r="J89" s="1" t="str">
        <f>_xlfn._xlws.FILTER(辅助信息!D:D,辅助信息!G:G=G89)</f>
        <v>五冶钢构南充医学科学产业园建设项目</v>
      </c>
    </row>
    <row r="90" hidden="1" spans="1:10">
      <c r="A90" s="16" t="s">
        <v>406</v>
      </c>
      <c r="B90" s="8" t="s">
        <v>119</v>
      </c>
      <c r="C90" s="8" t="s">
        <v>49</v>
      </c>
      <c r="D90" s="8" t="s">
        <v>407</v>
      </c>
      <c r="E90" s="11">
        <v>11.5</v>
      </c>
      <c r="F90" s="12">
        <v>45757</v>
      </c>
      <c r="G90" s="17" t="s">
        <v>432</v>
      </c>
      <c r="H90" s="8" t="s">
        <v>360</v>
      </c>
      <c r="I90" s="8">
        <v>19950525030</v>
      </c>
      <c r="J90" s="1" t="str">
        <f>_xlfn._xlws.FILTER(辅助信息!D:D,辅助信息!G:G=G90)</f>
        <v>五冶钢构南充医学科学产业园建设项目</v>
      </c>
    </row>
    <row r="91" hidden="1" spans="1:10">
      <c r="A91" s="16" t="s">
        <v>406</v>
      </c>
      <c r="B91" s="8" t="s">
        <v>116</v>
      </c>
      <c r="C91" s="8" t="s">
        <v>27</v>
      </c>
      <c r="D91" s="8" t="s">
        <v>407</v>
      </c>
      <c r="E91" s="11">
        <v>5.5</v>
      </c>
      <c r="F91" s="12">
        <v>45757</v>
      </c>
      <c r="G91" s="17" t="s">
        <v>432</v>
      </c>
      <c r="H91" s="8" t="s">
        <v>360</v>
      </c>
      <c r="I91" s="8">
        <v>19950525030</v>
      </c>
      <c r="J91" s="1" t="str">
        <f>_xlfn._xlws.FILTER(辅助信息!D:D,辅助信息!G:G=G91)</f>
        <v>五冶钢构南充医学科学产业园建设项目</v>
      </c>
    </row>
    <row r="92" hidden="1" spans="1:10">
      <c r="A92" s="16" t="s">
        <v>406</v>
      </c>
      <c r="B92" s="8" t="s">
        <v>116</v>
      </c>
      <c r="C92" s="8" t="s">
        <v>19</v>
      </c>
      <c r="D92" s="8" t="s">
        <v>407</v>
      </c>
      <c r="E92" s="11">
        <v>15</v>
      </c>
      <c r="F92" s="12">
        <v>45757</v>
      </c>
      <c r="G92" s="17" t="s">
        <v>432</v>
      </c>
      <c r="H92" s="8" t="s">
        <v>360</v>
      </c>
      <c r="I92" s="8">
        <v>19950525030</v>
      </c>
      <c r="J92" s="1" t="str">
        <f>_xlfn._xlws.FILTER(辅助信息!D:D,辅助信息!G:G=G92)</f>
        <v>五冶钢构南充医学科学产业园建设项目</v>
      </c>
    </row>
    <row r="93" hidden="1" spans="1:10">
      <c r="A93" s="16" t="s">
        <v>406</v>
      </c>
      <c r="B93" s="8" t="s">
        <v>116</v>
      </c>
      <c r="C93" s="8" t="s">
        <v>30</v>
      </c>
      <c r="D93" s="8" t="s">
        <v>407</v>
      </c>
      <c r="E93" s="11">
        <v>3</v>
      </c>
      <c r="F93" s="12">
        <v>45757</v>
      </c>
      <c r="G93" s="17" t="s">
        <v>432</v>
      </c>
      <c r="H93" s="8" t="s">
        <v>360</v>
      </c>
      <c r="I93" s="8">
        <v>19950525030</v>
      </c>
      <c r="J93" s="1" t="str">
        <f>_xlfn._xlws.FILTER(辅助信息!D:D,辅助信息!G:G=G93)</f>
        <v>五冶钢构南充医学科学产业园建设项目</v>
      </c>
    </row>
    <row r="94" hidden="1" spans="1:10">
      <c r="A94" s="16" t="s">
        <v>406</v>
      </c>
      <c r="B94" s="8" t="s">
        <v>116</v>
      </c>
      <c r="C94" s="8" t="s">
        <v>28</v>
      </c>
      <c r="D94" s="8" t="s">
        <v>407</v>
      </c>
      <c r="E94" s="11">
        <v>55</v>
      </c>
      <c r="F94" s="12">
        <v>45757</v>
      </c>
      <c r="G94" s="17" t="s">
        <v>283</v>
      </c>
      <c r="H94" s="8" t="s">
        <v>284</v>
      </c>
      <c r="I94" s="8">
        <v>13551450899</v>
      </c>
      <c r="J94" s="1" t="str">
        <f>_xlfn._xlws.FILTER(辅助信息!D:D,辅助信息!G:G=G94)</f>
        <v>五冶达州国道542项目</v>
      </c>
    </row>
    <row r="95" hidden="1" spans="1:10">
      <c r="A95" s="16" t="s">
        <v>406</v>
      </c>
      <c r="B95" s="8" t="s">
        <v>119</v>
      </c>
      <c r="C95" s="8" t="s">
        <v>40</v>
      </c>
      <c r="D95" s="8" t="s">
        <v>407</v>
      </c>
      <c r="E95" s="11">
        <v>21</v>
      </c>
      <c r="F95" s="12">
        <v>45757</v>
      </c>
      <c r="G95" s="17" t="s">
        <v>285</v>
      </c>
      <c r="H95" s="8" t="s">
        <v>286</v>
      </c>
      <c r="I95" s="8">
        <v>18281865966</v>
      </c>
      <c r="J95" s="1" t="str">
        <f>_xlfn._xlws.FILTER(辅助信息!D:D,辅助信息!G:G=G95)</f>
        <v>五冶达州国道542项目</v>
      </c>
    </row>
    <row r="96" hidden="1" spans="1:10">
      <c r="A96" s="16" t="s">
        <v>406</v>
      </c>
      <c r="B96" s="8" t="s">
        <v>119</v>
      </c>
      <c r="C96" s="8" t="s">
        <v>41</v>
      </c>
      <c r="D96" s="8" t="s">
        <v>407</v>
      </c>
      <c r="E96" s="11">
        <v>3</v>
      </c>
      <c r="F96" s="12">
        <v>45757</v>
      </c>
      <c r="G96" s="17" t="s">
        <v>285</v>
      </c>
      <c r="H96" s="8" t="s">
        <v>286</v>
      </c>
      <c r="I96" s="8">
        <v>18281865966</v>
      </c>
      <c r="J96" s="1" t="str">
        <f>_xlfn._xlws.FILTER(辅助信息!D:D,辅助信息!G:G=G96)</f>
        <v>五冶达州国道542项目</v>
      </c>
    </row>
    <row r="97" hidden="1" spans="1:10">
      <c r="A97" s="16" t="s">
        <v>406</v>
      </c>
      <c r="B97" s="8" t="s">
        <v>116</v>
      </c>
      <c r="C97" s="8" t="s">
        <v>27</v>
      </c>
      <c r="D97" s="8" t="s">
        <v>407</v>
      </c>
      <c r="E97" s="11">
        <v>3</v>
      </c>
      <c r="F97" s="12">
        <v>45757</v>
      </c>
      <c r="G97" s="17" t="s">
        <v>285</v>
      </c>
      <c r="H97" s="8" t="s">
        <v>286</v>
      </c>
      <c r="I97" s="8">
        <v>18281865966</v>
      </c>
      <c r="J97" s="1" t="str">
        <f>_xlfn._xlws.FILTER(辅助信息!D:D,辅助信息!G:G=G97)</f>
        <v>五冶达州国道542项目</v>
      </c>
    </row>
    <row r="98" hidden="1" spans="1:10">
      <c r="A98" s="16" t="s">
        <v>406</v>
      </c>
      <c r="B98" s="8" t="s">
        <v>116</v>
      </c>
      <c r="C98" s="8" t="s">
        <v>33</v>
      </c>
      <c r="D98" s="8" t="s">
        <v>407</v>
      </c>
      <c r="E98" s="11">
        <v>6</v>
      </c>
      <c r="F98" s="12">
        <v>45757</v>
      </c>
      <c r="G98" s="17" t="s">
        <v>285</v>
      </c>
      <c r="H98" s="8" t="s">
        <v>286</v>
      </c>
      <c r="I98" s="8">
        <v>18281865966</v>
      </c>
      <c r="J98" s="1" t="str">
        <f>_xlfn._xlws.FILTER(辅助信息!D:D,辅助信息!G:G=G98)</f>
        <v>五冶达州国道542项目</v>
      </c>
    </row>
    <row r="99" hidden="1" spans="1:10">
      <c r="A99" s="16" t="s">
        <v>406</v>
      </c>
      <c r="B99" s="8" t="s">
        <v>116</v>
      </c>
      <c r="C99" s="8" t="s">
        <v>28</v>
      </c>
      <c r="D99" s="8" t="s">
        <v>407</v>
      </c>
      <c r="E99" s="11">
        <v>6</v>
      </c>
      <c r="F99" s="12">
        <v>45757</v>
      </c>
      <c r="G99" s="17" t="s">
        <v>285</v>
      </c>
      <c r="H99" s="8" t="s">
        <v>286</v>
      </c>
      <c r="I99" s="8">
        <v>18281865966</v>
      </c>
      <c r="J99" s="1" t="str">
        <f>_xlfn._xlws.FILTER(辅助信息!D:D,辅助信息!G:G=G99)</f>
        <v>五冶达州国道542项目</v>
      </c>
    </row>
    <row r="100" hidden="1" spans="1:10">
      <c r="A100" s="16" t="s">
        <v>406</v>
      </c>
      <c r="B100" s="8" t="s">
        <v>116</v>
      </c>
      <c r="C100" s="8" t="s">
        <v>18</v>
      </c>
      <c r="D100" s="8" t="s">
        <v>407</v>
      </c>
      <c r="E100" s="11">
        <v>9</v>
      </c>
      <c r="F100" s="12">
        <v>45757</v>
      </c>
      <c r="G100" s="17" t="s">
        <v>285</v>
      </c>
      <c r="H100" s="8" t="s">
        <v>286</v>
      </c>
      <c r="I100" s="8">
        <v>18281865966</v>
      </c>
      <c r="J100" s="1" t="str">
        <f>_xlfn._xlws.FILTER(辅助信息!D:D,辅助信息!G:G=G100)</f>
        <v>五冶达州国道542项目</v>
      </c>
    </row>
    <row r="101" hidden="1" spans="1:10">
      <c r="A101" s="16" t="s">
        <v>406</v>
      </c>
      <c r="B101" s="8" t="s">
        <v>116</v>
      </c>
      <c r="C101" s="8" t="s">
        <v>18</v>
      </c>
      <c r="D101" s="8" t="s">
        <v>407</v>
      </c>
      <c r="E101" s="11">
        <v>48</v>
      </c>
      <c r="F101" s="12">
        <v>45757</v>
      </c>
      <c r="G101" s="17" t="s">
        <v>289</v>
      </c>
      <c r="H101" s="8" t="s">
        <v>290</v>
      </c>
      <c r="I101" s="8">
        <v>18280895666</v>
      </c>
      <c r="J101" s="1" t="str">
        <f>_xlfn._xlws.FILTER(辅助信息!D:D,辅助信息!G:G=G101)</f>
        <v>五冶达州国道542项目</v>
      </c>
    </row>
    <row r="102" ht="24" hidden="1" spans="1:10">
      <c r="A102" s="16" t="s">
        <v>410</v>
      </c>
      <c r="B102" s="8" t="s">
        <v>116</v>
      </c>
      <c r="C102" s="8" t="s">
        <v>33</v>
      </c>
      <c r="D102" s="8" t="s">
        <v>407</v>
      </c>
      <c r="E102" s="11">
        <v>3</v>
      </c>
      <c r="F102" s="12">
        <v>45758</v>
      </c>
      <c r="G102" s="17" t="s">
        <v>434</v>
      </c>
      <c r="H102" s="8" t="s">
        <v>123</v>
      </c>
      <c r="I102" s="8">
        <v>15228205853</v>
      </c>
      <c r="J102" s="1" t="str">
        <f>_xlfn._xlws.FILTER(辅助信息!D:D,辅助信息!G:G=G102)</f>
        <v>五冶钢构-宜宾市南溪区幸福路东路,高县月江镇建设项目</v>
      </c>
    </row>
    <row r="103" ht="24" hidden="1" spans="1:10">
      <c r="A103" s="16" t="s">
        <v>410</v>
      </c>
      <c r="B103" s="8" t="s">
        <v>116</v>
      </c>
      <c r="C103" s="8" t="s">
        <v>18</v>
      </c>
      <c r="D103" s="8" t="s">
        <v>407</v>
      </c>
      <c r="E103" s="11">
        <v>30</v>
      </c>
      <c r="F103" s="12">
        <v>45758</v>
      </c>
      <c r="G103" s="17" t="s">
        <v>434</v>
      </c>
      <c r="H103" s="8" t="s">
        <v>123</v>
      </c>
      <c r="I103" s="8">
        <v>15228205853</v>
      </c>
      <c r="J103" s="1" t="str">
        <f>_xlfn._xlws.FILTER(辅助信息!D:D,辅助信息!G:G=G103)</f>
        <v>五冶钢构-宜宾市南溪区幸福路东路,高县月江镇建设项目</v>
      </c>
    </row>
    <row r="104" hidden="1" spans="1:10">
      <c r="A104" s="16" t="s">
        <v>398</v>
      </c>
      <c r="B104" s="8" t="s">
        <v>116</v>
      </c>
      <c r="C104" s="8" t="s">
        <v>19</v>
      </c>
      <c r="D104" s="8" t="s">
        <v>407</v>
      </c>
      <c r="E104" s="11">
        <v>5</v>
      </c>
      <c r="F104" s="12">
        <v>45759</v>
      </c>
      <c r="G104" s="17" t="s">
        <v>171</v>
      </c>
      <c r="H104" s="8" t="s">
        <v>172</v>
      </c>
      <c r="I104" s="8">
        <v>15884666220</v>
      </c>
      <c r="J104" s="1" t="str">
        <f>_xlfn._xlws.FILTER(辅助信息!D:D,辅助信息!G:G=G104)</f>
        <v>华西简阳西城嘉苑</v>
      </c>
    </row>
    <row r="105" hidden="1" spans="1:10">
      <c r="A105" s="16" t="s">
        <v>398</v>
      </c>
      <c r="B105" s="8" t="s">
        <v>116</v>
      </c>
      <c r="C105" s="8" t="s">
        <v>30</v>
      </c>
      <c r="D105" s="8" t="s">
        <v>407</v>
      </c>
      <c r="E105" s="11">
        <v>5</v>
      </c>
      <c r="F105" s="12">
        <v>45759</v>
      </c>
      <c r="G105" s="17" t="s">
        <v>171</v>
      </c>
      <c r="H105" s="8" t="s">
        <v>172</v>
      </c>
      <c r="I105" s="8">
        <v>15884666220</v>
      </c>
      <c r="J105" s="1" t="str">
        <f>_xlfn._xlws.FILTER(辅助信息!D:D,辅助信息!G:G=G105)</f>
        <v>华西简阳西城嘉苑</v>
      </c>
    </row>
    <row r="106" hidden="1" spans="1:10">
      <c r="A106" s="16" t="s">
        <v>398</v>
      </c>
      <c r="B106" s="8" t="s">
        <v>116</v>
      </c>
      <c r="C106" s="8" t="s">
        <v>33</v>
      </c>
      <c r="D106" s="8" t="s">
        <v>407</v>
      </c>
      <c r="E106" s="11">
        <v>40</v>
      </c>
      <c r="F106" s="12">
        <v>45759</v>
      </c>
      <c r="G106" s="17" t="s">
        <v>171</v>
      </c>
      <c r="H106" s="8" t="s">
        <v>172</v>
      </c>
      <c r="I106" s="8">
        <v>15884666220</v>
      </c>
      <c r="J106" s="1" t="str">
        <f>_xlfn._xlws.FILTER(辅助信息!D:D,辅助信息!G:G=G106)</f>
        <v>华西简阳西城嘉苑</v>
      </c>
    </row>
    <row r="107" hidden="1" spans="1:10">
      <c r="A107" s="16" t="s">
        <v>398</v>
      </c>
      <c r="B107" s="8" t="s">
        <v>116</v>
      </c>
      <c r="C107" s="8" t="s">
        <v>18</v>
      </c>
      <c r="D107" s="8" t="s">
        <v>407</v>
      </c>
      <c r="E107" s="11">
        <v>20</v>
      </c>
      <c r="F107" s="12">
        <v>45759</v>
      </c>
      <c r="G107" s="17" t="s">
        <v>171</v>
      </c>
      <c r="H107" s="8" t="s">
        <v>172</v>
      </c>
      <c r="I107" s="8">
        <v>15884666220</v>
      </c>
      <c r="J107" s="1" t="str">
        <f>_xlfn._xlws.FILTER(辅助信息!D:D,辅助信息!G:G=G107)</f>
        <v>华西简阳西城嘉苑</v>
      </c>
    </row>
    <row r="108" hidden="1" spans="1:10">
      <c r="A108" s="16" t="s">
        <v>406</v>
      </c>
      <c r="B108" s="8" t="s">
        <v>116</v>
      </c>
      <c r="C108" s="8" t="s">
        <v>19</v>
      </c>
      <c r="D108" s="8" t="s">
        <v>407</v>
      </c>
      <c r="E108" s="11">
        <v>3</v>
      </c>
      <c r="F108" s="12">
        <v>45759</v>
      </c>
      <c r="G108" s="17" t="s">
        <v>227</v>
      </c>
      <c r="H108" s="8" t="s">
        <v>225</v>
      </c>
      <c r="I108" s="8">
        <v>18381904567</v>
      </c>
      <c r="J108" s="1" t="str">
        <f>_xlfn._xlws.FILTER(辅助信息!D:D,辅助信息!G:G=G108)</f>
        <v>商投建工达州中医药科技园</v>
      </c>
    </row>
    <row r="109" hidden="1" spans="1:10">
      <c r="A109" s="16" t="s">
        <v>406</v>
      </c>
      <c r="B109" s="8" t="s">
        <v>116</v>
      </c>
      <c r="C109" s="8" t="s">
        <v>30</v>
      </c>
      <c r="D109" s="8" t="s">
        <v>407</v>
      </c>
      <c r="E109" s="11">
        <v>12</v>
      </c>
      <c r="F109" s="12">
        <v>45759</v>
      </c>
      <c r="G109" s="17" t="s">
        <v>227</v>
      </c>
      <c r="H109" s="8" t="s">
        <v>225</v>
      </c>
      <c r="I109" s="8">
        <v>18381904567</v>
      </c>
      <c r="J109" s="1" t="str">
        <f>_xlfn._xlws.FILTER(辅助信息!D:D,辅助信息!G:G=G109)</f>
        <v>商投建工达州中医药科技园</v>
      </c>
    </row>
    <row r="110" hidden="1" spans="1:10">
      <c r="A110" s="16" t="s">
        <v>406</v>
      </c>
      <c r="B110" s="8" t="s">
        <v>116</v>
      </c>
      <c r="C110" s="8" t="s">
        <v>33</v>
      </c>
      <c r="D110" s="8" t="s">
        <v>407</v>
      </c>
      <c r="E110" s="11">
        <v>15</v>
      </c>
      <c r="F110" s="12">
        <v>45759</v>
      </c>
      <c r="G110" s="17" t="s">
        <v>227</v>
      </c>
      <c r="H110" s="8" t="s">
        <v>225</v>
      </c>
      <c r="I110" s="8">
        <v>18381904567</v>
      </c>
      <c r="J110" s="1" t="str">
        <f>_xlfn._xlws.FILTER(辅助信息!D:D,辅助信息!G:G=G110)</f>
        <v>商投建工达州中医药科技园</v>
      </c>
    </row>
    <row r="111" hidden="1" spans="1:10">
      <c r="A111" s="16" t="s">
        <v>406</v>
      </c>
      <c r="B111" s="8" t="s">
        <v>116</v>
      </c>
      <c r="C111" s="8" t="s">
        <v>28</v>
      </c>
      <c r="D111" s="8" t="s">
        <v>407</v>
      </c>
      <c r="E111" s="11">
        <v>15</v>
      </c>
      <c r="F111" s="12">
        <v>45759</v>
      </c>
      <c r="G111" s="17" t="s">
        <v>227</v>
      </c>
      <c r="H111" s="8" t="s">
        <v>225</v>
      </c>
      <c r="I111" s="8">
        <v>18381904567</v>
      </c>
      <c r="J111" s="1" t="str">
        <f>_xlfn._xlws.FILTER(辅助信息!D:D,辅助信息!G:G=G111)</f>
        <v>商投建工达州中医药科技园</v>
      </c>
    </row>
    <row r="112" hidden="1" spans="1:10">
      <c r="A112" s="16" t="s">
        <v>406</v>
      </c>
      <c r="B112" s="8" t="s">
        <v>116</v>
      </c>
      <c r="C112" s="8" t="s">
        <v>27</v>
      </c>
      <c r="D112" s="8" t="s">
        <v>407</v>
      </c>
      <c r="E112" s="11">
        <v>25</v>
      </c>
      <c r="F112" s="12">
        <v>45759</v>
      </c>
      <c r="G112" s="17" t="s">
        <v>217</v>
      </c>
      <c r="H112" s="8" t="s">
        <v>218</v>
      </c>
      <c r="I112" s="8">
        <v>18381899787</v>
      </c>
      <c r="J112" s="1" t="str">
        <f>_xlfn._xlws.FILTER(辅助信息!D:D,辅助信息!G:G=G112)</f>
        <v>商投建工达州中医药科技园</v>
      </c>
    </row>
    <row r="113" hidden="1" spans="1:10">
      <c r="A113" s="16" t="s">
        <v>406</v>
      </c>
      <c r="B113" s="8" t="s">
        <v>116</v>
      </c>
      <c r="C113" s="8" t="s">
        <v>33</v>
      </c>
      <c r="D113" s="8" t="s">
        <v>407</v>
      </c>
      <c r="E113" s="11">
        <v>21</v>
      </c>
      <c r="F113" s="12">
        <v>45759</v>
      </c>
      <c r="G113" s="17" t="s">
        <v>217</v>
      </c>
      <c r="H113" s="8" t="s">
        <v>218</v>
      </c>
      <c r="I113" s="8">
        <v>18381899787</v>
      </c>
      <c r="J113" s="1" t="str">
        <f>_xlfn._xlws.FILTER(辅助信息!D:D,辅助信息!G:G=G113)</f>
        <v>商投建工达州中医药科技园</v>
      </c>
    </row>
    <row r="114" hidden="1" spans="1:10">
      <c r="A114" s="16" t="s">
        <v>410</v>
      </c>
      <c r="B114" s="8" t="s">
        <v>116</v>
      </c>
      <c r="C114" s="8" t="s">
        <v>424</v>
      </c>
      <c r="D114" s="8" t="s">
        <v>407</v>
      </c>
      <c r="E114" s="11">
        <v>9</v>
      </c>
      <c r="F114" s="12">
        <v>45760</v>
      </c>
      <c r="G114" s="17" t="s">
        <v>422</v>
      </c>
      <c r="H114" s="8" t="s">
        <v>423</v>
      </c>
      <c r="I114" s="8">
        <v>13835906370</v>
      </c>
      <c r="J114" s="1" vm="1" t="e">
        <f>_xlfn._xlws.FILTER(辅助信息!D:D,辅助信息!G:G=G114)</f>
        <v>#VALUE!</v>
      </c>
    </row>
    <row r="115" hidden="1" spans="1:10">
      <c r="A115" s="16" t="s">
        <v>410</v>
      </c>
      <c r="B115" s="8" t="s">
        <v>116</v>
      </c>
      <c r="C115" s="8" t="s">
        <v>425</v>
      </c>
      <c r="D115" s="8" t="s">
        <v>407</v>
      </c>
      <c r="E115" s="11">
        <v>3</v>
      </c>
      <c r="F115" s="12">
        <v>45760</v>
      </c>
      <c r="G115" s="17" t="s">
        <v>422</v>
      </c>
      <c r="H115" s="8" t="s">
        <v>423</v>
      </c>
      <c r="I115" s="8">
        <v>13835906370</v>
      </c>
      <c r="J115" s="1" vm="1" t="e">
        <f>_xlfn._xlws.FILTER(辅助信息!D:D,辅助信息!G:G=G115)</f>
        <v>#VALUE!</v>
      </c>
    </row>
    <row r="116" hidden="1" spans="1:10">
      <c r="A116" s="16" t="s">
        <v>410</v>
      </c>
      <c r="B116" s="8" t="s">
        <v>116</v>
      </c>
      <c r="C116" s="8" t="s">
        <v>435</v>
      </c>
      <c r="D116" s="8" t="s">
        <v>407</v>
      </c>
      <c r="E116" s="11">
        <v>3</v>
      </c>
      <c r="F116" s="12">
        <v>45760</v>
      </c>
      <c r="G116" s="17" t="s">
        <v>422</v>
      </c>
      <c r="H116" s="8" t="s">
        <v>423</v>
      </c>
      <c r="I116" s="8">
        <v>13835906370</v>
      </c>
      <c r="J116" s="1" vm="1" t="e">
        <f>_xlfn._xlws.FILTER(辅助信息!D:D,辅助信息!G:G=G116)</f>
        <v>#VALUE!</v>
      </c>
    </row>
    <row r="117" hidden="1" spans="1:10">
      <c r="A117" s="16" t="s">
        <v>410</v>
      </c>
      <c r="B117" s="8" t="s">
        <v>116</v>
      </c>
      <c r="C117" s="8" t="s">
        <v>436</v>
      </c>
      <c r="D117" s="8" t="s">
        <v>407</v>
      </c>
      <c r="E117" s="11">
        <v>15</v>
      </c>
      <c r="F117" s="12">
        <v>45760</v>
      </c>
      <c r="G117" s="17" t="s">
        <v>422</v>
      </c>
      <c r="H117" s="8" t="s">
        <v>423</v>
      </c>
      <c r="I117" s="8">
        <v>13835906370</v>
      </c>
      <c r="J117" s="1" vm="1" t="e">
        <f>_xlfn._xlws.FILTER(辅助信息!D:D,辅助信息!G:G=G117)</f>
        <v>#VALUE!</v>
      </c>
    </row>
    <row r="118" hidden="1" spans="1:10">
      <c r="A118" s="16" t="s">
        <v>410</v>
      </c>
      <c r="B118" s="8" t="s">
        <v>116</v>
      </c>
      <c r="C118" s="8" t="s">
        <v>437</v>
      </c>
      <c r="D118" s="8" t="s">
        <v>407</v>
      </c>
      <c r="E118" s="11">
        <v>6</v>
      </c>
      <c r="F118" s="12">
        <v>45760</v>
      </c>
      <c r="G118" s="17" t="s">
        <v>422</v>
      </c>
      <c r="H118" s="8" t="s">
        <v>423</v>
      </c>
      <c r="I118" s="8">
        <v>13835906370</v>
      </c>
      <c r="J118" s="1" vm="1" t="e">
        <f>_xlfn._xlws.FILTER(辅助信息!D:D,辅助信息!G:G=G118)</f>
        <v>#VALUE!</v>
      </c>
    </row>
    <row r="119" hidden="1" spans="1:10">
      <c r="A119" s="16" t="s">
        <v>397</v>
      </c>
      <c r="B119" s="8" t="s">
        <v>119</v>
      </c>
      <c r="C119" s="8" t="s">
        <v>49</v>
      </c>
      <c r="D119" s="8" t="s">
        <v>407</v>
      </c>
      <c r="E119" s="11">
        <v>70</v>
      </c>
      <c r="F119" s="12">
        <v>45761</v>
      </c>
      <c r="G119" s="17" t="s">
        <v>433</v>
      </c>
      <c r="H119" s="8" t="s">
        <v>370</v>
      </c>
      <c r="I119" s="8">
        <v>18349955455</v>
      </c>
      <c r="J119" s="1" t="str">
        <f>_xlfn._xlws.FILTER(辅助信息!D:D,辅助信息!G:G=G119)</f>
        <v>五冶钢构南充医学科学产业园建设项目</v>
      </c>
    </row>
    <row r="120" hidden="1" spans="1:10">
      <c r="A120" s="16" t="s">
        <v>397</v>
      </c>
      <c r="B120" s="8" t="s">
        <v>119</v>
      </c>
      <c r="C120" s="8" t="s">
        <v>40</v>
      </c>
      <c r="D120" s="8" t="s">
        <v>407</v>
      </c>
      <c r="E120" s="11">
        <v>22.5</v>
      </c>
      <c r="F120" s="12">
        <v>45761</v>
      </c>
      <c r="G120" s="17" t="s">
        <v>230</v>
      </c>
      <c r="H120" s="8" t="s">
        <v>225</v>
      </c>
      <c r="I120" s="8">
        <v>18381904567</v>
      </c>
      <c r="J120" s="1" t="str">
        <f>_xlfn._xlws.FILTER(辅助信息!D:D,辅助信息!G:G=G120)</f>
        <v>商投建工达州中医药科技园</v>
      </c>
    </row>
    <row r="121" hidden="1" spans="1:10">
      <c r="A121" s="16" t="s">
        <v>397</v>
      </c>
      <c r="B121" s="8" t="s">
        <v>116</v>
      </c>
      <c r="C121" s="8" t="s">
        <v>27</v>
      </c>
      <c r="D121" s="8" t="s">
        <v>407</v>
      </c>
      <c r="E121" s="11">
        <v>9</v>
      </c>
      <c r="F121" s="12">
        <v>45761</v>
      </c>
      <c r="G121" s="17" t="s">
        <v>230</v>
      </c>
      <c r="H121" s="8" t="s">
        <v>225</v>
      </c>
      <c r="I121" s="8">
        <v>18381904567</v>
      </c>
      <c r="J121" s="1" t="str">
        <f>_xlfn._xlws.FILTER(辅助信息!D:D,辅助信息!G:G=G121)</f>
        <v>商投建工达州中医药科技园</v>
      </c>
    </row>
    <row r="122" hidden="1" spans="1:10">
      <c r="A122" s="16" t="s">
        <v>397</v>
      </c>
      <c r="B122" s="8" t="s">
        <v>116</v>
      </c>
      <c r="C122" s="8" t="s">
        <v>30</v>
      </c>
      <c r="D122" s="8" t="s">
        <v>407</v>
      </c>
      <c r="E122" s="11">
        <v>9</v>
      </c>
      <c r="F122" s="12">
        <v>45761</v>
      </c>
      <c r="G122" s="17" t="s">
        <v>230</v>
      </c>
      <c r="H122" s="8" t="s">
        <v>225</v>
      </c>
      <c r="I122" s="8">
        <v>18381904567</v>
      </c>
      <c r="J122" s="1" t="str">
        <f>_xlfn._xlws.FILTER(辅助信息!D:D,辅助信息!G:G=G122)</f>
        <v>商投建工达州中医药科技园</v>
      </c>
    </row>
    <row r="123" hidden="1" spans="1:10">
      <c r="A123" s="16" t="s">
        <v>397</v>
      </c>
      <c r="B123" s="8" t="s">
        <v>116</v>
      </c>
      <c r="C123" s="8" t="s">
        <v>33</v>
      </c>
      <c r="D123" s="8" t="s">
        <v>407</v>
      </c>
      <c r="E123" s="11">
        <v>35</v>
      </c>
      <c r="F123" s="12">
        <v>45761</v>
      </c>
      <c r="G123" s="17" t="s">
        <v>230</v>
      </c>
      <c r="H123" s="8" t="s">
        <v>225</v>
      </c>
      <c r="I123" s="8">
        <v>18381904567</v>
      </c>
      <c r="J123" s="1" t="str">
        <f>_xlfn._xlws.FILTER(辅助信息!D:D,辅助信息!G:G=G123)</f>
        <v>商投建工达州中医药科技园</v>
      </c>
    </row>
    <row r="124" hidden="1" spans="1:10">
      <c r="A124" s="16" t="s">
        <v>397</v>
      </c>
      <c r="B124" s="8" t="s">
        <v>116</v>
      </c>
      <c r="C124" s="8" t="s">
        <v>28</v>
      </c>
      <c r="D124" s="8" t="s">
        <v>407</v>
      </c>
      <c r="E124" s="11">
        <v>24</v>
      </c>
      <c r="F124" s="12">
        <v>45761</v>
      </c>
      <c r="G124" s="17" t="s">
        <v>230</v>
      </c>
      <c r="H124" s="8" t="s">
        <v>225</v>
      </c>
      <c r="I124" s="8">
        <v>18381904567</v>
      </c>
      <c r="J124" s="1" t="str">
        <f>_xlfn._xlws.FILTER(辅助信息!D:D,辅助信息!G:G=G124)</f>
        <v>商投建工达州中医药科技园</v>
      </c>
    </row>
    <row r="125" hidden="1" spans="1:10">
      <c r="A125" s="16" t="s">
        <v>397</v>
      </c>
      <c r="B125" s="8" t="s">
        <v>116</v>
      </c>
      <c r="C125" s="8" t="s">
        <v>27</v>
      </c>
      <c r="D125" s="8" t="s">
        <v>407</v>
      </c>
      <c r="E125" s="11">
        <v>9</v>
      </c>
      <c r="F125" s="12">
        <v>45761</v>
      </c>
      <c r="G125" s="17" t="s">
        <v>308</v>
      </c>
      <c r="H125" s="8" t="s">
        <v>309</v>
      </c>
      <c r="I125" s="8">
        <v>18302833536</v>
      </c>
      <c r="J125" s="1" t="str">
        <f>_xlfn._xlws.FILTER(辅助信息!D:D,辅助信息!G:G=G125)</f>
        <v>五冶达州国道542项目</v>
      </c>
    </row>
    <row r="126" hidden="1" spans="1:10">
      <c r="A126" s="16" t="s">
        <v>397</v>
      </c>
      <c r="B126" s="8" t="s">
        <v>116</v>
      </c>
      <c r="C126" s="8" t="s">
        <v>65</v>
      </c>
      <c r="D126" s="8" t="s">
        <v>407</v>
      </c>
      <c r="E126" s="11">
        <v>15</v>
      </c>
      <c r="F126" s="12">
        <v>45761</v>
      </c>
      <c r="G126" s="17" t="s">
        <v>308</v>
      </c>
      <c r="H126" s="8" t="s">
        <v>309</v>
      </c>
      <c r="I126" s="8">
        <v>18302833536</v>
      </c>
      <c r="J126" s="1" t="str">
        <f>_xlfn._xlws.FILTER(辅助信息!D:D,辅助信息!G:G=G126)</f>
        <v>五冶达州国道542项目</v>
      </c>
    </row>
    <row r="127" hidden="1" spans="1:10">
      <c r="A127" s="16" t="s">
        <v>397</v>
      </c>
      <c r="B127" s="8" t="s">
        <v>116</v>
      </c>
      <c r="C127" s="8" t="s">
        <v>33</v>
      </c>
      <c r="D127" s="8" t="s">
        <v>407</v>
      </c>
      <c r="E127" s="11">
        <v>6</v>
      </c>
      <c r="F127" s="12">
        <v>45761</v>
      </c>
      <c r="G127" s="17" t="s">
        <v>311</v>
      </c>
      <c r="H127" s="8" t="s">
        <v>312</v>
      </c>
      <c r="I127" s="8">
        <v>18820030907</v>
      </c>
      <c r="J127" s="1" t="str">
        <f>_xlfn._xlws.FILTER(辅助信息!D:D,辅助信息!G:G=G127)</f>
        <v>五冶达州国道542项目</v>
      </c>
    </row>
    <row r="128" hidden="1" spans="1:10">
      <c r="A128" s="16" t="s">
        <v>397</v>
      </c>
      <c r="B128" s="8" t="s">
        <v>116</v>
      </c>
      <c r="C128" s="8" t="s">
        <v>65</v>
      </c>
      <c r="D128" s="8" t="s">
        <v>407</v>
      </c>
      <c r="E128" s="11">
        <v>45</v>
      </c>
      <c r="F128" s="12">
        <v>45761</v>
      </c>
      <c r="G128" s="17" t="s">
        <v>311</v>
      </c>
      <c r="H128" s="8" t="s">
        <v>312</v>
      </c>
      <c r="I128" s="8">
        <v>18820030907</v>
      </c>
      <c r="J128" s="1" t="str">
        <f>_xlfn._xlws.FILTER(辅助信息!D:D,辅助信息!G:G=G128)</f>
        <v>五冶达州国道542项目</v>
      </c>
    </row>
    <row r="129" hidden="1" spans="1:10">
      <c r="A129" s="16" t="s">
        <v>397</v>
      </c>
      <c r="B129" s="8" t="s">
        <v>116</v>
      </c>
      <c r="C129" s="8" t="s">
        <v>27</v>
      </c>
      <c r="D129" s="8" t="s">
        <v>407</v>
      </c>
      <c r="E129" s="11">
        <v>18</v>
      </c>
      <c r="F129" s="12">
        <v>45761</v>
      </c>
      <c r="G129" s="17" t="s">
        <v>326</v>
      </c>
      <c r="H129" s="8" t="s">
        <v>327</v>
      </c>
      <c r="I129" s="8">
        <v>18398563998</v>
      </c>
      <c r="J129" s="1" t="str">
        <f>_xlfn._xlws.FILTER(辅助信息!D:D,辅助信息!G:G=G129)</f>
        <v>五冶达州国道542项目</v>
      </c>
    </row>
    <row r="130" hidden="1" spans="1:10">
      <c r="A130" s="16" t="s">
        <v>397</v>
      </c>
      <c r="B130" s="8" t="s">
        <v>116</v>
      </c>
      <c r="C130" s="8" t="s">
        <v>30</v>
      </c>
      <c r="D130" s="8" t="s">
        <v>407</v>
      </c>
      <c r="E130" s="11">
        <v>28</v>
      </c>
      <c r="F130" s="12">
        <v>45761</v>
      </c>
      <c r="G130" s="17" t="s">
        <v>326</v>
      </c>
      <c r="H130" s="8" t="s">
        <v>327</v>
      </c>
      <c r="I130" s="8">
        <v>18398563998</v>
      </c>
      <c r="J130" s="1" t="str">
        <f>_xlfn._xlws.FILTER(辅助信息!D:D,辅助信息!G:G=G130)</f>
        <v>五冶达州国道542项目</v>
      </c>
    </row>
    <row r="131" hidden="1" spans="1:10">
      <c r="A131" s="16" t="s">
        <v>410</v>
      </c>
      <c r="B131" s="8" t="s">
        <v>116</v>
      </c>
      <c r="C131" s="8" t="s">
        <v>28</v>
      </c>
      <c r="D131" s="8" t="s">
        <v>407</v>
      </c>
      <c r="E131" s="11">
        <v>6</v>
      </c>
      <c r="F131" s="12">
        <v>45762</v>
      </c>
      <c r="G131" s="17" t="s">
        <v>183</v>
      </c>
      <c r="H131" s="8" t="s">
        <v>184</v>
      </c>
      <c r="I131" s="8">
        <v>13458642015</v>
      </c>
      <c r="J131" s="1" t="str">
        <f>_xlfn._xlws.FILTER(辅助信息!D:D,辅助信息!G:G=G131)</f>
        <v>华西萌海-科创农业生态谷</v>
      </c>
    </row>
    <row r="132" hidden="1" spans="1:10">
      <c r="A132" s="16" t="s">
        <v>410</v>
      </c>
      <c r="B132" s="8" t="s">
        <v>116</v>
      </c>
      <c r="C132" s="8" t="s">
        <v>46</v>
      </c>
      <c r="D132" s="8" t="s">
        <v>407</v>
      </c>
      <c r="E132" s="11">
        <v>21</v>
      </c>
      <c r="F132" s="12">
        <v>45762</v>
      </c>
      <c r="G132" s="17" t="s">
        <v>183</v>
      </c>
      <c r="H132" s="8" t="s">
        <v>184</v>
      </c>
      <c r="I132" s="8">
        <v>13458642015</v>
      </c>
      <c r="J132" s="1" t="str">
        <f>_xlfn._xlws.FILTER(辅助信息!D:D,辅助信息!G:G=G132)</f>
        <v>华西萌海-科创农业生态谷</v>
      </c>
    </row>
    <row r="133" hidden="1" spans="1:10">
      <c r="A133" s="16" t="s">
        <v>410</v>
      </c>
      <c r="B133" s="8" t="s">
        <v>116</v>
      </c>
      <c r="C133" s="8" t="s">
        <v>22</v>
      </c>
      <c r="D133" s="8" t="s">
        <v>407</v>
      </c>
      <c r="E133" s="11">
        <v>10</v>
      </c>
      <c r="F133" s="12">
        <v>45762</v>
      </c>
      <c r="G133" s="17" t="s">
        <v>183</v>
      </c>
      <c r="H133" s="8" t="s">
        <v>184</v>
      </c>
      <c r="I133" s="8">
        <v>13458642015</v>
      </c>
      <c r="J133" s="1" t="str">
        <f>_xlfn._xlws.FILTER(辅助信息!D:D,辅助信息!G:G=G133)</f>
        <v>华西萌海-科创农业生态谷</v>
      </c>
    </row>
    <row r="134" hidden="1" spans="1:10">
      <c r="A134" s="16" t="s">
        <v>397</v>
      </c>
      <c r="B134" s="8" t="s">
        <v>119</v>
      </c>
      <c r="C134" s="8" t="s">
        <v>40</v>
      </c>
      <c r="D134" s="8" t="s">
        <v>407</v>
      </c>
      <c r="E134" s="11">
        <v>17.5</v>
      </c>
      <c r="F134" s="12">
        <v>45762</v>
      </c>
      <c r="G134" s="17" t="s">
        <v>244</v>
      </c>
      <c r="H134" s="8" t="s">
        <v>245</v>
      </c>
      <c r="I134" s="8">
        <v>15692885305</v>
      </c>
      <c r="J134" s="1" t="str">
        <f>_xlfn._xlws.FILTER(辅助信息!D:D,辅助信息!G:G=G134)</f>
        <v>四川商建
射洪城乡一体化项目</v>
      </c>
    </row>
    <row r="135" hidden="1" spans="1:10">
      <c r="A135" s="16" t="s">
        <v>397</v>
      </c>
      <c r="B135" s="8" t="s">
        <v>116</v>
      </c>
      <c r="C135" s="8" t="s">
        <v>27</v>
      </c>
      <c r="D135" s="8" t="s">
        <v>407</v>
      </c>
      <c r="E135" s="11">
        <v>18</v>
      </c>
      <c r="F135" s="12">
        <v>45762</v>
      </c>
      <c r="G135" s="17" t="s">
        <v>244</v>
      </c>
      <c r="H135" s="8" t="s">
        <v>245</v>
      </c>
      <c r="I135" s="8">
        <v>15692885305</v>
      </c>
      <c r="J135" s="1" t="str">
        <f>_xlfn._xlws.FILTER(辅助信息!D:D,辅助信息!G:G=G135)</f>
        <v>四川商建
射洪城乡一体化项目</v>
      </c>
    </row>
    <row r="136" hidden="1" spans="1:10">
      <c r="A136" s="16" t="s">
        <v>406</v>
      </c>
      <c r="B136" s="8" t="s">
        <v>119</v>
      </c>
      <c r="C136" s="8" t="s">
        <v>40</v>
      </c>
      <c r="D136" s="8" t="s">
        <v>407</v>
      </c>
      <c r="E136" s="11">
        <v>24</v>
      </c>
      <c r="F136" s="12">
        <v>45762</v>
      </c>
      <c r="G136" s="17" t="s">
        <v>213</v>
      </c>
      <c r="H136" s="8" t="s">
        <v>214</v>
      </c>
      <c r="I136" s="8">
        <v>15108211617</v>
      </c>
      <c r="J136" s="1" t="str">
        <f>_xlfn._xlws.FILTER(辅助信息!D:D,辅助信息!G:G=G136)</f>
        <v>商投建工达州中医药科技园</v>
      </c>
    </row>
    <row r="137" hidden="1" spans="1:10">
      <c r="A137" s="16" t="s">
        <v>406</v>
      </c>
      <c r="B137" s="8" t="s">
        <v>116</v>
      </c>
      <c r="C137" s="8" t="s">
        <v>19</v>
      </c>
      <c r="D137" s="8" t="s">
        <v>407</v>
      </c>
      <c r="E137" s="11">
        <v>45</v>
      </c>
      <c r="F137" s="12">
        <v>45762</v>
      </c>
      <c r="G137" s="17" t="s">
        <v>213</v>
      </c>
      <c r="H137" s="8" t="s">
        <v>214</v>
      </c>
      <c r="I137" s="8">
        <v>15108211617</v>
      </c>
      <c r="J137" s="1" t="str">
        <f>_xlfn._xlws.FILTER(辅助信息!D:D,辅助信息!G:G=G137)</f>
        <v>商投建工达州中医药科技园</v>
      </c>
    </row>
    <row r="138" hidden="1" spans="1:10">
      <c r="A138" s="16" t="s">
        <v>406</v>
      </c>
      <c r="B138" s="8" t="s">
        <v>119</v>
      </c>
      <c r="C138" s="8" t="s">
        <v>49</v>
      </c>
      <c r="D138" s="8" t="s">
        <v>407</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406</v>
      </c>
      <c r="B139" s="8" t="s">
        <v>116</v>
      </c>
      <c r="C139" s="8" t="s">
        <v>19</v>
      </c>
      <c r="D139" s="8" t="s">
        <v>407</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406</v>
      </c>
      <c r="B140" s="8" t="s">
        <v>116</v>
      </c>
      <c r="C140" s="8" t="s">
        <v>30</v>
      </c>
      <c r="D140" s="8" t="s">
        <v>407</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406</v>
      </c>
      <c r="B141" s="9" t="s">
        <v>116</v>
      </c>
      <c r="C141" s="10" t="s">
        <v>28</v>
      </c>
      <c r="D141" s="8" t="s">
        <v>407</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409</v>
      </c>
      <c r="B142" s="8" t="s">
        <v>116</v>
      </c>
      <c r="C142" s="8" t="s">
        <v>28</v>
      </c>
      <c r="D142" s="8" t="s">
        <v>407</v>
      </c>
      <c r="E142" s="11">
        <v>27</v>
      </c>
      <c r="F142" s="12">
        <v>45762</v>
      </c>
      <c r="G142" s="17" t="s">
        <v>244</v>
      </c>
      <c r="H142" s="8" t="s">
        <v>245</v>
      </c>
      <c r="I142" s="8">
        <v>15692885305</v>
      </c>
      <c r="J142" s="1" t="str">
        <f>_xlfn._xlws.FILTER(辅助信息!D:D,辅助信息!G:G=G142)</f>
        <v>四川商建
射洪城乡一体化项目</v>
      </c>
    </row>
    <row r="143" hidden="1" spans="1:10">
      <c r="A143" s="16" t="s">
        <v>409</v>
      </c>
      <c r="B143" s="9" t="s">
        <v>116</v>
      </c>
      <c r="C143" s="10" t="s">
        <v>18</v>
      </c>
      <c r="D143" s="8" t="s">
        <v>407</v>
      </c>
      <c r="E143" s="11">
        <v>6</v>
      </c>
      <c r="F143" s="12">
        <v>45762</v>
      </c>
      <c r="G143" s="13" t="s">
        <v>244</v>
      </c>
      <c r="H143" s="14" t="s">
        <v>245</v>
      </c>
      <c r="I143" s="15">
        <v>15692885305</v>
      </c>
      <c r="J143" s="1" t="str">
        <f>_xlfn._xlws.FILTER(辅助信息!D:D,辅助信息!G:G=G143)</f>
        <v>四川商建
射洪城乡一体化项目</v>
      </c>
    </row>
    <row r="144" hidden="1" spans="1:10">
      <c r="A144" s="16" t="s">
        <v>410</v>
      </c>
      <c r="B144" s="9" t="s">
        <v>116</v>
      </c>
      <c r="C144" s="10" t="s">
        <v>32</v>
      </c>
      <c r="D144" s="8" t="s">
        <v>407</v>
      </c>
      <c r="E144" s="11">
        <v>35</v>
      </c>
      <c r="F144" s="12">
        <v>45762</v>
      </c>
      <c r="G144" s="13" t="s">
        <v>438</v>
      </c>
      <c r="H144" s="14" t="s">
        <v>439</v>
      </c>
      <c r="I144" s="15">
        <v>18811564698</v>
      </c>
      <c r="J144" s="1" vm="1" t="e">
        <f>_xlfn._xlws.FILTER(辅助信息!D:D,辅助信息!G:G=G144)</f>
        <v>#VALUE!</v>
      </c>
    </row>
    <row r="145" hidden="1" spans="1:10">
      <c r="A145" s="16" t="s">
        <v>410</v>
      </c>
      <c r="B145" s="9" t="s">
        <v>116</v>
      </c>
      <c r="C145" s="10" t="s">
        <v>440</v>
      </c>
      <c r="D145" s="8" t="s">
        <v>407</v>
      </c>
      <c r="E145" s="11">
        <v>35</v>
      </c>
      <c r="F145" s="12">
        <v>45762</v>
      </c>
      <c r="G145" s="13" t="s">
        <v>441</v>
      </c>
      <c r="H145" s="14" t="s">
        <v>442</v>
      </c>
      <c r="I145" s="15">
        <v>18980505177</v>
      </c>
      <c r="J145" s="1" vm="1" t="e">
        <f>_xlfn._xlws.FILTER(辅助信息!D:D,辅助信息!G:G=G145)</f>
        <v>#VALUE!</v>
      </c>
    </row>
    <row r="146" hidden="1" spans="1:10">
      <c r="A146" s="16" t="s">
        <v>410</v>
      </c>
      <c r="B146" s="9" t="s">
        <v>116</v>
      </c>
      <c r="C146" s="10" t="s">
        <v>443</v>
      </c>
      <c r="D146" s="8" t="s">
        <v>407</v>
      </c>
      <c r="E146" s="11">
        <v>35</v>
      </c>
      <c r="F146" s="12">
        <v>45762</v>
      </c>
      <c r="G146" s="13" t="s">
        <v>441</v>
      </c>
      <c r="H146" s="14" t="s">
        <v>442</v>
      </c>
      <c r="I146" s="15">
        <v>18980505177</v>
      </c>
      <c r="J146" s="1" vm="1" t="e">
        <f>_xlfn._xlws.FILTER(辅助信息!D:D,辅助信息!G:G=G146)</f>
        <v>#VALUE!</v>
      </c>
    </row>
    <row r="147" hidden="1" spans="1:10">
      <c r="A147" s="16" t="s">
        <v>410</v>
      </c>
      <c r="B147" s="9" t="s">
        <v>116</v>
      </c>
      <c r="C147" s="10" t="s">
        <v>437</v>
      </c>
      <c r="D147" s="8" t="s">
        <v>407</v>
      </c>
      <c r="E147" s="11">
        <v>35</v>
      </c>
      <c r="F147" s="12">
        <v>45762</v>
      </c>
      <c r="G147" s="13" t="s">
        <v>441</v>
      </c>
      <c r="H147" s="14" t="s">
        <v>442</v>
      </c>
      <c r="I147" s="15">
        <v>18980505177</v>
      </c>
      <c r="J147" s="1" vm="1" t="e">
        <f>_xlfn._xlws.FILTER(辅助信息!D:D,辅助信息!G:G=G147)</f>
        <v>#VALUE!</v>
      </c>
    </row>
    <row r="148" hidden="1" spans="1:10">
      <c r="A148" s="16" t="s">
        <v>410</v>
      </c>
      <c r="B148" s="9" t="s">
        <v>116</v>
      </c>
      <c r="C148" s="10" t="s">
        <v>444</v>
      </c>
      <c r="D148" s="8" t="s">
        <v>407</v>
      </c>
      <c r="E148" s="11">
        <v>35</v>
      </c>
      <c r="F148" s="12">
        <v>45762</v>
      </c>
      <c r="G148" s="13" t="s">
        <v>441</v>
      </c>
      <c r="H148" s="14" t="s">
        <v>442</v>
      </c>
      <c r="I148" s="15">
        <v>18980505177</v>
      </c>
      <c r="J148" s="1" vm="1" t="e">
        <f>_xlfn._xlws.FILTER(辅助信息!D:D,辅助信息!G:G=G148)</f>
        <v>#VALUE!</v>
      </c>
    </row>
    <row r="149" hidden="1" spans="1:10">
      <c r="A149" s="8" t="s">
        <v>398</v>
      </c>
      <c r="B149" s="9" t="s">
        <v>116</v>
      </c>
      <c r="C149" s="10" t="s">
        <v>33</v>
      </c>
      <c r="D149" s="18" t="s">
        <v>407</v>
      </c>
      <c r="E149" s="11">
        <v>70</v>
      </c>
      <c r="F149" s="12">
        <v>45763</v>
      </c>
      <c r="G149" s="13" t="s">
        <v>171</v>
      </c>
      <c r="H149" s="14" t="s">
        <v>172</v>
      </c>
      <c r="I149" s="15">
        <v>15884666220</v>
      </c>
      <c r="J149" s="1" t="str">
        <f>_xlfn._xlws.FILTER(辅助信息!D:D,辅助信息!G:G=G149)</f>
        <v>华西简阳西城嘉苑</v>
      </c>
    </row>
    <row r="150" hidden="1" spans="1:10">
      <c r="A150" s="8" t="s">
        <v>398</v>
      </c>
      <c r="B150" s="9" t="s">
        <v>116</v>
      </c>
      <c r="C150" s="10" t="s">
        <v>19</v>
      </c>
      <c r="D150" s="18" t="s">
        <v>407</v>
      </c>
      <c r="E150" s="11">
        <v>10</v>
      </c>
      <c r="F150" s="12">
        <v>45763</v>
      </c>
      <c r="G150" s="13" t="s">
        <v>171</v>
      </c>
      <c r="H150" s="14" t="s">
        <v>172</v>
      </c>
      <c r="I150" s="15">
        <v>15884666220</v>
      </c>
      <c r="J150" s="1" t="str">
        <f>_xlfn._xlws.FILTER(辅助信息!D:D,辅助信息!G:G=G150)</f>
        <v>华西简阳西城嘉苑</v>
      </c>
    </row>
    <row r="151" hidden="1" spans="1:10">
      <c r="A151" s="8" t="s">
        <v>398</v>
      </c>
      <c r="B151" s="9" t="s">
        <v>116</v>
      </c>
      <c r="C151" s="10" t="s">
        <v>32</v>
      </c>
      <c r="D151" s="18" t="s">
        <v>407</v>
      </c>
      <c r="E151" s="11">
        <v>57</v>
      </c>
      <c r="F151" s="12">
        <v>45763</v>
      </c>
      <c r="G151" s="13" t="s">
        <v>171</v>
      </c>
      <c r="H151" s="14" t="s">
        <v>172</v>
      </c>
      <c r="I151" s="15">
        <v>15884666220</v>
      </c>
      <c r="J151" s="1" t="str">
        <f>_xlfn._xlws.FILTER(辅助信息!D:D,辅助信息!G:G=G151)</f>
        <v>华西简阳西城嘉苑</v>
      </c>
    </row>
    <row r="152" hidden="1" spans="1:10">
      <c r="A152" s="8" t="s">
        <v>398</v>
      </c>
      <c r="B152" s="9" t="s">
        <v>116</v>
      </c>
      <c r="C152" s="10" t="s">
        <v>30</v>
      </c>
      <c r="D152" s="18" t="s">
        <v>407</v>
      </c>
      <c r="E152" s="11">
        <v>13</v>
      </c>
      <c r="F152" s="12">
        <v>45763</v>
      </c>
      <c r="G152" s="13" t="s">
        <v>171</v>
      </c>
      <c r="H152" s="14" t="s">
        <v>172</v>
      </c>
      <c r="I152" s="15">
        <v>15884666220</v>
      </c>
      <c r="J152" s="1" t="str">
        <f>_xlfn._xlws.FILTER(辅助信息!D:D,辅助信息!G:G=G152)</f>
        <v>华西简阳西城嘉苑</v>
      </c>
    </row>
    <row r="153" hidden="1" spans="1:10">
      <c r="A153" s="8" t="s">
        <v>398</v>
      </c>
      <c r="B153" s="9" t="s">
        <v>116</v>
      </c>
      <c r="C153" s="10" t="s">
        <v>28</v>
      </c>
      <c r="D153" s="18" t="s">
        <v>407</v>
      </c>
      <c r="E153" s="11">
        <v>16</v>
      </c>
      <c r="F153" s="12">
        <v>45763</v>
      </c>
      <c r="G153" s="13" t="s">
        <v>171</v>
      </c>
      <c r="H153" s="14" t="s">
        <v>172</v>
      </c>
      <c r="I153" s="15">
        <v>15884666220</v>
      </c>
      <c r="J153" s="1" t="str">
        <f>_xlfn._xlws.FILTER(辅助信息!D:D,辅助信息!G:G=G153)</f>
        <v>华西简阳西城嘉苑</v>
      </c>
    </row>
    <row r="154" hidden="1" spans="1:10">
      <c r="A154" s="8" t="s">
        <v>398</v>
      </c>
      <c r="B154" s="9" t="s">
        <v>116</v>
      </c>
      <c r="C154" s="10" t="s">
        <v>18</v>
      </c>
      <c r="D154" s="18" t="s">
        <v>407</v>
      </c>
      <c r="E154" s="11">
        <v>11</v>
      </c>
      <c r="F154" s="12">
        <v>45763</v>
      </c>
      <c r="G154" s="13" t="s">
        <v>171</v>
      </c>
      <c r="H154" s="14" t="s">
        <v>172</v>
      </c>
      <c r="I154" s="15">
        <v>15884666220</v>
      </c>
      <c r="J154" s="1" t="str">
        <f>_xlfn._xlws.FILTER(辅助信息!D:D,辅助信息!G:G=G154)</f>
        <v>华西简阳西城嘉苑</v>
      </c>
    </row>
    <row r="155" hidden="1" spans="1:10">
      <c r="A155" s="8" t="s">
        <v>406</v>
      </c>
      <c r="B155" s="9" t="s">
        <v>148</v>
      </c>
      <c r="C155" s="10" t="s">
        <v>57</v>
      </c>
      <c r="D155" s="18" t="s">
        <v>407</v>
      </c>
      <c r="E155" s="11">
        <v>3</v>
      </c>
      <c r="F155" s="12">
        <v>45763</v>
      </c>
      <c r="G155" s="13" t="s">
        <v>230</v>
      </c>
      <c r="H155" s="14" t="s">
        <v>225</v>
      </c>
      <c r="I155" s="15">
        <v>18381904567</v>
      </c>
      <c r="J155" s="1" t="str">
        <f>_xlfn._xlws.FILTER(辅助信息!D:D,辅助信息!G:G=G155)</f>
        <v>商投建工达州中医药科技园</v>
      </c>
    </row>
    <row r="156" hidden="1" spans="1:10">
      <c r="A156" s="8" t="s">
        <v>406</v>
      </c>
      <c r="B156" s="9" t="s">
        <v>119</v>
      </c>
      <c r="C156" s="10" t="s">
        <v>41</v>
      </c>
      <c r="D156" s="18" t="s">
        <v>407</v>
      </c>
      <c r="E156" s="11">
        <v>9</v>
      </c>
      <c r="F156" s="12">
        <v>45763</v>
      </c>
      <c r="G156" s="13" t="s">
        <v>230</v>
      </c>
      <c r="H156" s="14" t="s">
        <v>225</v>
      </c>
      <c r="I156" s="15">
        <v>18381904567</v>
      </c>
      <c r="J156" s="1" t="str">
        <f>_xlfn._xlws.FILTER(辅助信息!D:D,辅助信息!G:G=G156)</f>
        <v>商投建工达州中医药科技园</v>
      </c>
    </row>
    <row r="157" hidden="1" spans="1:10">
      <c r="A157" s="8" t="s">
        <v>406</v>
      </c>
      <c r="B157" s="9" t="s">
        <v>116</v>
      </c>
      <c r="C157" s="10" t="s">
        <v>19</v>
      </c>
      <c r="D157" s="18" t="s">
        <v>407</v>
      </c>
      <c r="E157" s="11">
        <v>3</v>
      </c>
      <c r="F157" s="12">
        <v>45763</v>
      </c>
      <c r="G157" s="13" t="s">
        <v>230</v>
      </c>
      <c r="H157" s="14" t="s">
        <v>225</v>
      </c>
      <c r="I157" s="15">
        <v>18381904567</v>
      </c>
      <c r="J157" s="1" t="str">
        <f>_xlfn._xlws.FILTER(辅助信息!D:D,辅助信息!G:G=G157)</f>
        <v>商投建工达州中医药科技园</v>
      </c>
    </row>
    <row r="158" hidden="1" spans="1:10">
      <c r="A158" s="8" t="s">
        <v>406</v>
      </c>
      <c r="B158" s="9" t="s">
        <v>116</v>
      </c>
      <c r="C158" s="10" t="s">
        <v>32</v>
      </c>
      <c r="D158" s="18" t="s">
        <v>407</v>
      </c>
      <c r="E158" s="11">
        <v>6</v>
      </c>
      <c r="F158" s="12">
        <v>45763</v>
      </c>
      <c r="G158" s="13" t="s">
        <v>230</v>
      </c>
      <c r="H158" s="14" t="s">
        <v>225</v>
      </c>
      <c r="I158" s="15">
        <v>18381904567</v>
      </c>
      <c r="J158" s="1" t="str">
        <f>_xlfn._xlws.FILTER(辅助信息!D:D,辅助信息!G:G=G158)</f>
        <v>商投建工达州中医药科技园</v>
      </c>
    </row>
    <row r="159" hidden="1" spans="1:10">
      <c r="A159" s="8" t="s">
        <v>406</v>
      </c>
      <c r="B159" s="9" t="s">
        <v>116</v>
      </c>
      <c r="C159" s="10" t="s">
        <v>18</v>
      </c>
      <c r="D159" s="18" t="s">
        <v>407</v>
      </c>
      <c r="E159" s="11">
        <v>15</v>
      </c>
      <c r="F159" s="12">
        <v>45763</v>
      </c>
      <c r="G159" s="13" t="s">
        <v>230</v>
      </c>
      <c r="H159" s="14" t="s">
        <v>225</v>
      </c>
      <c r="I159" s="15">
        <v>18381904567</v>
      </c>
      <c r="J159" s="1" t="str">
        <f>_xlfn._xlws.FILTER(辅助信息!D:D,辅助信息!G:G=G159)</f>
        <v>商投建工达州中医药科技园</v>
      </c>
    </row>
    <row r="160" hidden="1" spans="1:10">
      <c r="A160" s="8" t="s">
        <v>406</v>
      </c>
      <c r="B160" s="9" t="s">
        <v>116</v>
      </c>
      <c r="C160" s="10" t="s">
        <v>19</v>
      </c>
      <c r="D160" s="18" t="s">
        <v>407</v>
      </c>
      <c r="E160" s="11">
        <v>6</v>
      </c>
      <c r="F160" s="12">
        <v>45763</v>
      </c>
      <c r="G160" s="13" t="s">
        <v>308</v>
      </c>
      <c r="H160" s="14" t="s">
        <v>309</v>
      </c>
      <c r="I160" s="15">
        <v>18302833536</v>
      </c>
      <c r="J160" s="1" t="str">
        <f>_xlfn._xlws.FILTER(辅助信息!D:D,辅助信息!G:G=G160)</f>
        <v>五冶达州国道542项目</v>
      </c>
    </row>
    <row r="161" hidden="1" spans="1:10">
      <c r="A161" s="8" t="s">
        <v>406</v>
      </c>
      <c r="B161" s="9" t="s">
        <v>116</v>
      </c>
      <c r="C161" s="10" t="s">
        <v>28</v>
      </c>
      <c r="D161" s="18" t="s">
        <v>407</v>
      </c>
      <c r="E161" s="11">
        <v>6</v>
      </c>
      <c r="F161" s="12">
        <v>45763</v>
      </c>
      <c r="G161" s="13" t="s">
        <v>308</v>
      </c>
      <c r="H161" s="14" t="s">
        <v>309</v>
      </c>
      <c r="I161" s="15">
        <v>18302833536</v>
      </c>
      <c r="J161" s="1" t="str">
        <f>_xlfn._xlws.FILTER(辅助信息!D:D,辅助信息!G:G=G161)</f>
        <v>五冶达州国道542项目</v>
      </c>
    </row>
    <row r="162" hidden="1" spans="1:10">
      <c r="A162" s="8" t="s">
        <v>406</v>
      </c>
      <c r="B162" s="9" t="s">
        <v>116</v>
      </c>
      <c r="C162" s="10" t="s">
        <v>18</v>
      </c>
      <c r="D162" s="18" t="s">
        <v>407</v>
      </c>
      <c r="E162" s="11">
        <v>6</v>
      </c>
      <c r="F162" s="12">
        <v>45763</v>
      </c>
      <c r="G162" s="13" t="s">
        <v>308</v>
      </c>
      <c r="H162" s="14" t="s">
        <v>309</v>
      </c>
      <c r="I162" s="15">
        <v>18302833536</v>
      </c>
      <c r="J162" s="1" t="str">
        <f>_xlfn._xlws.FILTER(辅助信息!D:D,辅助信息!G:G=G162)</f>
        <v>五冶达州国道542项目</v>
      </c>
    </row>
    <row r="163" hidden="1" spans="1:10">
      <c r="A163" s="8" t="s">
        <v>406</v>
      </c>
      <c r="B163" s="9" t="s">
        <v>116</v>
      </c>
      <c r="C163" s="10" t="s">
        <v>52</v>
      </c>
      <c r="D163" s="18" t="s">
        <v>407</v>
      </c>
      <c r="E163" s="11">
        <v>21</v>
      </c>
      <c r="F163" s="12">
        <v>45763</v>
      </c>
      <c r="G163" s="13" t="s">
        <v>308</v>
      </c>
      <c r="H163" s="14" t="s">
        <v>309</v>
      </c>
      <c r="I163" s="15">
        <v>18302833536</v>
      </c>
      <c r="J163" s="1" t="str">
        <f>_xlfn._xlws.FILTER(辅助信息!D:D,辅助信息!G:G=G163)</f>
        <v>五冶达州国道542项目</v>
      </c>
    </row>
    <row r="164" hidden="1" spans="1:10">
      <c r="A164" s="8" t="s">
        <v>406</v>
      </c>
      <c r="B164" s="9" t="s">
        <v>116</v>
      </c>
      <c r="C164" s="10" t="s">
        <v>19</v>
      </c>
      <c r="D164" s="18" t="s">
        <v>407</v>
      </c>
      <c r="E164" s="11">
        <v>36</v>
      </c>
      <c r="F164" s="12">
        <v>45763</v>
      </c>
      <c r="G164" s="13" t="s">
        <v>311</v>
      </c>
      <c r="H164" s="14" t="s">
        <v>312</v>
      </c>
      <c r="I164" s="15">
        <v>18820030907</v>
      </c>
      <c r="J164" s="1" t="str">
        <f>_xlfn._xlws.FILTER(辅助信息!D:D,辅助信息!G:G=G164)</f>
        <v>五冶达州国道542项目</v>
      </c>
    </row>
    <row r="165" hidden="1" spans="1:10">
      <c r="A165" s="8" t="s">
        <v>406</v>
      </c>
      <c r="B165" s="9" t="s">
        <v>116</v>
      </c>
      <c r="C165" s="10" t="s">
        <v>28</v>
      </c>
      <c r="D165" s="18" t="s">
        <v>407</v>
      </c>
      <c r="E165" s="11">
        <v>25</v>
      </c>
      <c r="F165" s="12">
        <v>45763</v>
      </c>
      <c r="G165" s="13" t="s">
        <v>311</v>
      </c>
      <c r="H165" s="14" t="s">
        <v>312</v>
      </c>
      <c r="I165" s="15">
        <v>18820030907</v>
      </c>
      <c r="J165" s="1" t="str">
        <f>_xlfn._xlws.FILTER(辅助信息!D:D,辅助信息!G:G=G165)</f>
        <v>五冶达州国道542项目</v>
      </c>
    </row>
    <row r="166" hidden="1" spans="1:10">
      <c r="A166" s="8" t="s">
        <v>406</v>
      </c>
      <c r="B166" s="9" t="s">
        <v>116</v>
      </c>
      <c r="C166" s="10" t="s">
        <v>18</v>
      </c>
      <c r="D166" s="18" t="s">
        <v>407</v>
      </c>
      <c r="E166" s="11">
        <v>3</v>
      </c>
      <c r="F166" s="12">
        <v>45763</v>
      </c>
      <c r="G166" s="13" t="s">
        <v>311</v>
      </c>
      <c r="H166" s="14" t="s">
        <v>312</v>
      </c>
      <c r="I166" s="15">
        <v>18820030907</v>
      </c>
      <c r="J166" s="1" t="str">
        <f>_xlfn._xlws.FILTER(辅助信息!D:D,辅助信息!G:G=G166)</f>
        <v>五冶达州国道542项目</v>
      </c>
    </row>
    <row r="167" hidden="1" spans="1:10">
      <c r="A167" s="8" t="s">
        <v>406</v>
      </c>
      <c r="B167" s="9" t="s">
        <v>148</v>
      </c>
      <c r="C167" s="10" t="s">
        <v>53</v>
      </c>
      <c r="D167" s="18" t="s">
        <v>407</v>
      </c>
      <c r="E167" s="11">
        <v>15</v>
      </c>
      <c r="F167" s="12">
        <v>45763</v>
      </c>
      <c r="G167" s="13" t="s">
        <v>283</v>
      </c>
      <c r="H167" s="14" t="s">
        <v>284</v>
      </c>
      <c r="I167" s="15">
        <v>13551450899</v>
      </c>
      <c r="J167" s="1" t="str">
        <f>_xlfn._xlws.FILTER(辅助信息!D:D,辅助信息!G:G=G167)</f>
        <v>五冶达州国道542项目</v>
      </c>
    </row>
    <row r="168" hidden="1" spans="1:10">
      <c r="A168" s="8" t="s">
        <v>406</v>
      </c>
      <c r="B168" s="9" t="s">
        <v>116</v>
      </c>
      <c r="C168" s="10" t="s">
        <v>27</v>
      </c>
      <c r="D168" s="18" t="s">
        <v>407</v>
      </c>
      <c r="E168" s="11">
        <v>20</v>
      </c>
      <c r="F168" s="12">
        <v>45763</v>
      </c>
      <c r="G168" s="13" t="s">
        <v>283</v>
      </c>
      <c r="H168" s="14" t="s">
        <v>284</v>
      </c>
      <c r="I168" s="15">
        <v>13551450899</v>
      </c>
      <c r="J168" s="1" t="str">
        <f>_xlfn._xlws.FILTER(辅助信息!D:D,辅助信息!G:G=G168)</f>
        <v>五冶达州国道542项目</v>
      </c>
    </row>
    <row r="169" hidden="1" spans="1:10">
      <c r="A169" s="8" t="s">
        <v>406</v>
      </c>
      <c r="B169" s="9" t="s">
        <v>116</v>
      </c>
      <c r="C169" s="10" t="s">
        <v>27</v>
      </c>
      <c r="D169" s="18" t="s">
        <v>407</v>
      </c>
      <c r="E169" s="11">
        <v>17</v>
      </c>
      <c r="F169" s="12">
        <v>45763</v>
      </c>
      <c r="G169" s="13" t="s">
        <v>280</v>
      </c>
      <c r="H169" s="14" t="s">
        <v>278</v>
      </c>
      <c r="I169" s="15">
        <v>15828538619</v>
      </c>
      <c r="J169" s="1" t="str">
        <f>_xlfn._xlws.FILTER(辅助信息!D:D,辅助信息!G:G=G169)</f>
        <v>五冶达州国道542项目</v>
      </c>
    </row>
    <row r="170" hidden="1" spans="1:10">
      <c r="A170" s="8" t="s">
        <v>406</v>
      </c>
      <c r="B170" s="9" t="s">
        <v>116</v>
      </c>
      <c r="C170" s="10" t="s">
        <v>33</v>
      </c>
      <c r="D170" s="18" t="s">
        <v>407</v>
      </c>
      <c r="E170" s="11">
        <v>35</v>
      </c>
      <c r="F170" s="12">
        <v>45763</v>
      </c>
      <c r="G170" s="13" t="s">
        <v>280</v>
      </c>
      <c r="H170" s="14" t="s">
        <v>278</v>
      </c>
      <c r="I170" s="15">
        <v>15828538619</v>
      </c>
      <c r="J170" s="1" t="str">
        <f>_xlfn._xlws.FILTER(辅助信息!D:D,辅助信息!G:G=G170)</f>
        <v>五冶达州国道542项目</v>
      </c>
    </row>
    <row r="171" hidden="1" spans="1:10">
      <c r="A171" s="8" t="s">
        <v>406</v>
      </c>
      <c r="B171" s="9" t="s">
        <v>116</v>
      </c>
      <c r="C171" s="10" t="s">
        <v>28</v>
      </c>
      <c r="D171" s="18" t="s">
        <v>407</v>
      </c>
      <c r="E171" s="11">
        <v>18</v>
      </c>
      <c r="F171" s="12">
        <v>45763</v>
      </c>
      <c r="G171" s="13" t="s">
        <v>280</v>
      </c>
      <c r="H171" s="14" t="s">
        <v>278</v>
      </c>
      <c r="I171" s="15">
        <v>15828538619</v>
      </c>
      <c r="J171" s="1" t="str">
        <f>_xlfn._xlws.FILTER(辅助信息!D:D,辅助信息!G:G=G171)</f>
        <v>五冶达州国道542项目</v>
      </c>
    </row>
    <row r="172" hidden="1" spans="1:10">
      <c r="A172" s="8" t="s">
        <v>406</v>
      </c>
      <c r="B172" s="9" t="s">
        <v>116</v>
      </c>
      <c r="C172" s="10" t="s">
        <v>27</v>
      </c>
      <c r="D172" s="18" t="s">
        <v>407</v>
      </c>
      <c r="E172" s="11">
        <v>15</v>
      </c>
      <c r="F172" s="12">
        <v>45763</v>
      </c>
      <c r="G172" s="13" t="s">
        <v>282</v>
      </c>
      <c r="H172" s="14" t="s">
        <v>278</v>
      </c>
      <c r="I172" s="15">
        <v>15828538619</v>
      </c>
      <c r="J172" s="1" t="str">
        <f>_xlfn._xlws.FILTER(辅助信息!D:D,辅助信息!G:G=G172)</f>
        <v>五冶达州国道542项目</v>
      </c>
    </row>
    <row r="173" hidden="1" spans="1:10">
      <c r="A173" s="8" t="s">
        <v>406</v>
      </c>
      <c r="B173" s="9" t="s">
        <v>116</v>
      </c>
      <c r="C173" s="10" t="s">
        <v>19</v>
      </c>
      <c r="D173" s="18" t="s">
        <v>407</v>
      </c>
      <c r="E173" s="11">
        <v>10</v>
      </c>
      <c r="F173" s="12">
        <v>45763</v>
      </c>
      <c r="G173" s="13" t="s">
        <v>282</v>
      </c>
      <c r="H173" s="14" t="s">
        <v>278</v>
      </c>
      <c r="I173" s="15">
        <v>15828538619</v>
      </c>
      <c r="J173" s="1" t="str">
        <f>_xlfn._xlws.FILTER(辅助信息!D:D,辅助信息!G:G=G173)</f>
        <v>五冶达州国道542项目</v>
      </c>
    </row>
    <row r="174" hidden="1" spans="1:10">
      <c r="A174" s="8" t="s">
        <v>406</v>
      </c>
      <c r="B174" s="9" t="s">
        <v>116</v>
      </c>
      <c r="C174" s="10" t="s">
        <v>32</v>
      </c>
      <c r="D174" s="18" t="s">
        <v>407</v>
      </c>
      <c r="E174" s="11">
        <v>10</v>
      </c>
      <c r="F174" s="12">
        <v>45763</v>
      </c>
      <c r="G174" s="13" t="s">
        <v>282</v>
      </c>
      <c r="H174" s="14" t="s">
        <v>278</v>
      </c>
      <c r="I174" s="15">
        <v>15828538619</v>
      </c>
      <c r="J174" s="1" t="str">
        <f>_xlfn._xlws.FILTER(辅助信息!D:D,辅助信息!G:G=G174)</f>
        <v>五冶达州国道542项目</v>
      </c>
    </row>
    <row r="175" hidden="1" spans="1:10">
      <c r="A175" s="8" t="s">
        <v>406</v>
      </c>
      <c r="B175" s="9" t="s">
        <v>119</v>
      </c>
      <c r="C175" s="10" t="s">
        <v>40</v>
      </c>
      <c r="D175" s="18" t="s">
        <v>407</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406</v>
      </c>
      <c r="B176" s="9" t="s">
        <v>119</v>
      </c>
      <c r="C176" s="10" t="s">
        <v>41</v>
      </c>
      <c r="D176" s="18" t="s">
        <v>407</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406</v>
      </c>
      <c r="B177" s="9" t="s">
        <v>116</v>
      </c>
      <c r="C177" s="10" t="s">
        <v>27</v>
      </c>
      <c r="D177" s="18" t="s">
        <v>407</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406</v>
      </c>
      <c r="B178" s="9" t="s">
        <v>116</v>
      </c>
      <c r="C178" s="10" t="s">
        <v>30</v>
      </c>
      <c r="D178" s="18" t="s">
        <v>407</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406</v>
      </c>
      <c r="B179" s="9" t="s">
        <v>116</v>
      </c>
      <c r="C179" s="10" t="s">
        <v>33</v>
      </c>
      <c r="D179" s="18" t="s">
        <v>407</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406</v>
      </c>
      <c r="B180" s="9" t="s">
        <v>116</v>
      </c>
      <c r="C180" s="10" t="s">
        <v>28</v>
      </c>
      <c r="D180" s="18" t="s">
        <v>407</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406</v>
      </c>
      <c r="B181" s="9" t="s">
        <v>116</v>
      </c>
      <c r="C181" s="10" t="s">
        <v>27</v>
      </c>
      <c r="D181" s="18" t="s">
        <v>407</v>
      </c>
      <c r="E181" s="11">
        <v>3</v>
      </c>
      <c r="F181" s="12">
        <v>45763</v>
      </c>
      <c r="G181" s="13" t="s">
        <v>289</v>
      </c>
      <c r="H181" s="14" t="s">
        <v>290</v>
      </c>
      <c r="I181" s="15">
        <v>18280895666</v>
      </c>
      <c r="J181" s="1" t="str">
        <f>_xlfn._xlws.FILTER(辅助信息!D:D,辅助信息!G:G=G181)</f>
        <v>五冶达州国道542项目</v>
      </c>
    </row>
    <row r="182" hidden="1" spans="1:10">
      <c r="A182" s="8" t="s">
        <v>406</v>
      </c>
      <c r="B182" s="9" t="s">
        <v>116</v>
      </c>
      <c r="C182" s="10" t="s">
        <v>32</v>
      </c>
      <c r="D182" s="18" t="s">
        <v>407</v>
      </c>
      <c r="E182" s="11">
        <v>6</v>
      </c>
      <c r="F182" s="12">
        <v>45763</v>
      </c>
      <c r="G182" s="13" t="s">
        <v>289</v>
      </c>
      <c r="H182" s="14" t="s">
        <v>290</v>
      </c>
      <c r="I182" s="15">
        <v>18280895666</v>
      </c>
      <c r="J182" s="1" t="str">
        <f>_xlfn._xlws.FILTER(辅助信息!D:D,辅助信息!G:G=G182)</f>
        <v>五冶达州国道542项目</v>
      </c>
    </row>
    <row r="183" hidden="1" spans="1:10">
      <c r="A183" s="8" t="s">
        <v>406</v>
      </c>
      <c r="B183" s="9" t="s">
        <v>116</v>
      </c>
      <c r="C183" s="10" t="s">
        <v>28</v>
      </c>
      <c r="D183" s="18" t="s">
        <v>407</v>
      </c>
      <c r="E183" s="11">
        <v>6</v>
      </c>
      <c r="F183" s="12">
        <v>45763</v>
      </c>
      <c r="G183" s="13" t="s">
        <v>289</v>
      </c>
      <c r="H183" s="14" t="s">
        <v>290</v>
      </c>
      <c r="I183" s="15">
        <v>18280895666</v>
      </c>
      <c r="J183" s="1" t="str">
        <f>_xlfn._xlws.FILTER(辅助信息!D:D,辅助信息!G:G=G183)</f>
        <v>五冶达州国道542项目</v>
      </c>
    </row>
    <row r="184" hidden="1" spans="1:10">
      <c r="A184" s="8" t="s">
        <v>406</v>
      </c>
      <c r="B184" s="9" t="s">
        <v>116</v>
      </c>
      <c r="C184" s="10" t="s">
        <v>18</v>
      </c>
      <c r="D184" s="18" t="s">
        <v>407</v>
      </c>
      <c r="E184" s="11">
        <v>19</v>
      </c>
      <c r="F184" s="12">
        <v>45763</v>
      </c>
      <c r="G184" s="13" t="s">
        <v>289</v>
      </c>
      <c r="H184" s="14" t="s">
        <v>290</v>
      </c>
      <c r="I184" s="15">
        <v>18280895666</v>
      </c>
      <c r="J184" s="1" t="str">
        <f>_xlfn._xlws.FILTER(辅助信息!D:D,辅助信息!G:G=G184)</f>
        <v>五冶达州国道542项目</v>
      </c>
    </row>
    <row r="185" hidden="1" spans="1:10">
      <c r="A185" s="8" t="s">
        <v>406</v>
      </c>
      <c r="B185" s="9" t="s">
        <v>119</v>
      </c>
      <c r="C185" s="10" t="s">
        <v>40</v>
      </c>
      <c r="D185" s="18" t="s">
        <v>407</v>
      </c>
      <c r="E185" s="11">
        <v>45</v>
      </c>
      <c r="F185" s="12">
        <v>45763</v>
      </c>
      <c r="G185" s="13" t="s">
        <v>228</v>
      </c>
      <c r="H185" s="14" t="s">
        <v>225</v>
      </c>
      <c r="I185" s="15">
        <v>18381904567</v>
      </c>
      <c r="J185" s="1" t="str">
        <f>_xlfn._xlws.FILTER(辅助信息!D:D,辅助信息!G:G=G185)</f>
        <v>商投建工达州中医药科技园</v>
      </c>
    </row>
    <row r="186" hidden="1" spans="1:10">
      <c r="A186" s="8" t="s">
        <v>406</v>
      </c>
      <c r="B186" s="9" t="s">
        <v>116</v>
      </c>
      <c r="C186" s="10" t="s">
        <v>19</v>
      </c>
      <c r="D186" s="18" t="s">
        <v>407</v>
      </c>
      <c r="E186" s="11">
        <v>50</v>
      </c>
      <c r="F186" s="12">
        <v>45763</v>
      </c>
      <c r="G186" s="13" t="s">
        <v>233</v>
      </c>
      <c r="H186" s="14" t="s">
        <v>225</v>
      </c>
      <c r="I186" s="15">
        <v>18381904567</v>
      </c>
      <c r="J186" s="1" t="str">
        <f>_xlfn._xlws.FILTER(辅助信息!D:D,辅助信息!G:G=G186)</f>
        <v>商投建工达州中医药科技园</v>
      </c>
    </row>
    <row r="187" hidden="1" spans="1:10">
      <c r="A187" s="8" t="s">
        <v>406</v>
      </c>
      <c r="B187" s="9" t="s">
        <v>116</v>
      </c>
      <c r="C187" s="10" t="s">
        <v>30</v>
      </c>
      <c r="D187" s="18" t="s">
        <v>407</v>
      </c>
      <c r="E187" s="11">
        <v>35</v>
      </c>
      <c r="F187" s="12">
        <v>45763</v>
      </c>
      <c r="G187" s="13" t="s">
        <v>445</v>
      </c>
      <c r="H187" s="14" t="s">
        <v>446</v>
      </c>
      <c r="I187" s="15">
        <v>18586545402</v>
      </c>
      <c r="J187" s="1" vm="1" t="e">
        <f>_xlfn._xlws.FILTER(辅助信息!D:D,辅助信息!G:G=G187)</f>
        <v>#VALUE!</v>
      </c>
    </row>
    <row r="188" hidden="1" spans="1:10">
      <c r="A188" s="8" t="s">
        <v>406</v>
      </c>
      <c r="B188" s="9" t="s">
        <v>119</v>
      </c>
      <c r="C188" s="10" t="s">
        <v>40</v>
      </c>
      <c r="D188" s="18" t="s">
        <v>407</v>
      </c>
      <c r="E188" s="11">
        <v>18</v>
      </c>
      <c r="F188" s="12">
        <v>45763</v>
      </c>
      <c r="G188" s="13" t="s">
        <v>183</v>
      </c>
      <c r="H188" s="14" t="s">
        <v>184</v>
      </c>
      <c r="I188" s="15">
        <v>13458642015</v>
      </c>
      <c r="J188" s="1" t="str">
        <f>_xlfn._xlws.FILTER(辅助信息!D:D,辅助信息!G:G=G188)</f>
        <v>华西萌海-科创农业生态谷</v>
      </c>
    </row>
    <row r="189" hidden="1" spans="1:10">
      <c r="A189" s="8" t="s">
        <v>406</v>
      </c>
      <c r="B189" s="9" t="s">
        <v>119</v>
      </c>
      <c r="C189" s="10" t="s">
        <v>41</v>
      </c>
      <c r="D189" s="18" t="s">
        <v>407</v>
      </c>
      <c r="E189" s="11">
        <v>16</v>
      </c>
      <c r="F189" s="12">
        <v>45763</v>
      </c>
      <c r="G189" s="13" t="s">
        <v>183</v>
      </c>
      <c r="H189" s="14" t="s">
        <v>184</v>
      </c>
      <c r="I189" s="15">
        <v>13458642015</v>
      </c>
      <c r="J189" s="1" t="str">
        <f>_xlfn._xlws.FILTER(辅助信息!D:D,辅助信息!G:G=G189)</f>
        <v>华西萌海-科创农业生态谷</v>
      </c>
    </row>
    <row r="190" hidden="1" spans="1:10">
      <c r="A190" s="8" t="s">
        <v>406</v>
      </c>
      <c r="B190" s="9" t="s">
        <v>116</v>
      </c>
      <c r="C190" s="10" t="s">
        <v>19</v>
      </c>
      <c r="D190" s="18" t="s">
        <v>407</v>
      </c>
      <c r="E190" s="11">
        <v>6</v>
      </c>
      <c r="F190" s="12">
        <v>45763</v>
      </c>
      <c r="G190" s="13" t="s">
        <v>183</v>
      </c>
      <c r="H190" s="14" t="s">
        <v>184</v>
      </c>
      <c r="I190" s="15">
        <v>13458642015</v>
      </c>
      <c r="J190" s="1" t="str">
        <f>_xlfn._xlws.FILTER(辅助信息!D:D,辅助信息!G:G=G190)</f>
        <v>华西萌海-科创农业生态谷</v>
      </c>
    </row>
    <row r="191" hidden="1" spans="1:10">
      <c r="A191" s="8" t="s">
        <v>406</v>
      </c>
      <c r="B191" s="9" t="s">
        <v>148</v>
      </c>
      <c r="C191" s="10" t="s">
        <v>53</v>
      </c>
      <c r="D191" s="18" t="s">
        <v>407</v>
      </c>
      <c r="E191" s="11">
        <v>2.5</v>
      </c>
      <c r="F191" s="12">
        <v>45763</v>
      </c>
      <c r="G191" s="13" t="s">
        <v>171</v>
      </c>
      <c r="H191" s="14" t="s">
        <v>172</v>
      </c>
      <c r="I191" s="15">
        <v>15884666220</v>
      </c>
      <c r="J191" s="1" t="str">
        <f>_xlfn._xlws.FILTER(辅助信息!D:D,辅助信息!G:G=G191)</f>
        <v>华西简阳西城嘉苑</v>
      </c>
    </row>
    <row r="192" hidden="1" spans="1:10">
      <c r="A192" s="8" t="s">
        <v>406</v>
      </c>
      <c r="B192" s="9" t="s">
        <v>119</v>
      </c>
      <c r="C192" s="10" t="s">
        <v>40</v>
      </c>
      <c r="D192" s="18" t="s">
        <v>407</v>
      </c>
      <c r="E192" s="11">
        <v>5</v>
      </c>
      <c r="F192" s="12">
        <v>45763</v>
      </c>
      <c r="G192" s="13" t="s">
        <v>171</v>
      </c>
      <c r="H192" s="14" t="s">
        <v>172</v>
      </c>
      <c r="I192" s="15">
        <v>15884666220</v>
      </c>
      <c r="J192" s="1" t="str">
        <f>_xlfn._xlws.FILTER(辅助信息!D:D,辅助信息!G:G=G192)</f>
        <v>华西简阳西城嘉苑</v>
      </c>
    </row>
    <row r="193" hidden="1" spans="1:10">
      <c r="A193" s="8" t="s">
        <v>406</v>
      </c>
      <c r="B193" s="9" t="s">
        <v>119</v>
      </c>
      <c r="C193" s="10" t="s">
        <v>41</v>
      </c>
      <c r="D193" s="18" t="s">
        <v>407</v>
      </c>
      <c r="E193" s="11">
        <v>18</v>
      </c>
      <c r="F193" s="12">
        <v>45763</v>
      </c>
      <c r="G193" s="13" t="s">
        <v>171</v>
      </c>
      <c r="H193" s="14" t="s">
        <v>172</v>
      </c>
      <c r="I193" s="15">
        <v>15884666220</v>
      </c>
      <c r="J193" s="1" t="str">
        <f>_xlfn._xlws.FILTER(辅助信息!D:D,辅助信息!G:G=G193)</f>
        <v>华西简阳西城嘉苑</v>
      </c>
    </row>
    <row r="194" hidden="1" spans="1:10">
      <c r="A194" s="8" t="s">
        <v>406</v>
      </c>
      <c r="B194" s="9" t="s">
        <v>119</v>
      </c>
      <c r="C194" s="10" t="s">
        <v>26</v>
      </c>
      <c r="D194" s="18" t="s">
        <v>407</v>
      </c>
      <c r="E194" s="11">
        <v>29</v>
      </c>
      <c r="F194" s="12">
        <v>45763</v>
      </c>
      <c r="G194" s="13" t="s">
        <v>171</v>
      </c>
      <c r="H194" s="14" t="s">
        <v>172</v>
      </c>
      <c r="I194" s="15">
        <v>15884666220</v>
      </c>
      <c r="J194" s="1" t="str">
        <f>_xlfn._xlws.FILTER(辅助信息!D:D,辅助信息!G:G=G194)</f>
        <v>华西简阳西城嘉苑</v>
      </c>
    </row>
    <row r="195" hidden="1" spans="1:10">
      <c r="A195" s="8" t="s">
        <v>406</v>
      </c>
      <c r="B195" s="9" t="s">
        <v>116</v>
      </c>
      <c r="C195" s="10" t="s">
        <v>33</v>
      </c>
      <c r="D195" s="18" t="s">
        <v>407</v>
      </c>
      <c r="E195" s="11">
        <v>15</v>
      </c>
      <c r="F195" s="12">
        <v>45763</v>
      </c>
      <c r="G195" s="13" t="s">
        <v>171</v>
      </c>
      <c r="H195" s="14" t="s">
        <v>172</v>
      </c>
      <c r="I195" s="15">
        <v>15884666220</v>
      </c>
      <c r="J195" s="1" t="str">
        <f>_xlfn._xlws.FILTER(辅助信息!D:D,辅助信息!G:G=G195)</f>
        <v>华西简阳西城嘉苑</v>
      </c>
    </row>
    <row r="196" hidden="1" spans="1:10">
      <c r="A196" s="8" t="s">
        <v>399</v>
      </c>
      <c r="B196" s="9" t="s">
        <v>119</v>
      </c>
      <c r="C196" s="10" t="s">
        <v>40</v>
      </c>
      <c r="D196" s="18" t="s">
        <v>407</v>
      </c>
      <c r="E196" s="11">
        <v>2.5</v>
      </c>
      <c r="F196" s="12">
        <v>45763</v>
      </c>
      <c r="G196" s="13" t="s">
        <v>244</v>
      </c>
      <c r="H196" s="14" t="s">
        <v>245</v>
      </c>
      <c r="I196" s="15">
        <v>15692885305</v>
      </c>
      <c r="J196" s="1" t="str">
        <f>_xlfn._xlws.FILTER(辅助信息!D:D,辅助信息!G:G=G196)</f>
        <v>四川商建
射洪城乡一体化项目</v>
      </c>
    </row>
    <row r="197" hidden="1" spans="1:10">
      <c r="A197" s="8" t="s">
        <v>399</v>
      </c>
      <c r="B197" s="9" t="s">
        <v>119</v>
      </c>
      <c r="C197" s="10" t="s">
        <v>41</v>
      </c>
      <c r="D197" s="18" t="s">
        <v>407</v>
      </c>
      <c r="E197" s="11">
        <v>2.5</v>
      </c>
      <c r="F197" s="12">
        <v>45763</v>
      </c>
      <c r="G197" s="13" t="s">
        <v>244</v>
      </c>
      <c r="H197" s="14" t="s">
        <v>245</v>
      </c>
      <c r="I197" s="15">
        <v>15692885305</v>
      </c>
      <c r="J197" s="1" t="str">
        <f>_xlfn._xlws.FILTER(辅助信息!D:D,辅助信息!G:G=G197)</f>
        <v>四川商建
射洪城乡一体化项目</v>
      </c>
    </row>
    <row r="198" hidden="1" spans="1:10">
      <c r="A198" s="8" t="s">
        <v>399</v>
      </c>
      <c r="B198" s="9" t="s">
        <v>116</v>
      </c>
      <c r="C198" s="10" t="s">
        <v>27</v>
      </c>
      <c r="D198" s="18" t="s">
        <v>407</v>
      </c>
      <c r="E198" s="11">
        <v>3</v>
      </c>
      <c r="F198" s="12">
        <v>45763</v>
      </c>
      <c r="G198" s="13" t="s">
        <v>244</v>
      </c>
      <c r="H198" s="14" t="s">
        <v>245</v>
      </c>
      <c r="I198" s="15">
        <v>15692885305</v>
      </c>
      <c r="J198" s="1" t="str">
        <f>_xlfn._xlws.FILTER(辅助信息!D:D,辅助信息!G:G=G198)</f>
        <v>四川商建
射洪城乡一体化项目</v>
      </c>
    </row>
    <row r="199" hidden="1" spans="1:10">
      <c r="A199" s="8" t="s">
        <v>399</v>
      </c>
      <c r="B199" s="9" t="s">
        <v>116</v>
      </c>
      <c r="C199" s="10" t="s">
        <v>19</v>
      </c>
      <c r="D199" s="18" t="s">
        <v>407</v>
      </c>
      <c r="E199" s="11">
        <v>21</v>
      </c>
      <c r="F199" s="12">
        <v>45763</v>
      </c>
      <c r="G199" s="13" t="s">
        <v>244</v>
      </c>
      <c r="H199" s="14" t="s">
        <v>245</v>
      </c>
      <c r="I199" s="15">
        <v>15692885305</v>
      </c>
      <c r="J199" s="1" t="str">
        <f>_xlfn._xlws.FILTER(辅助信息!D:D,辅助信息!G:G=G199)</f>
        <v>四川商建
射洪城乡一体化项目</v>
      </c>
    </row>
    <row r="200" hidden="1" spans="1:10">
      <c r="A200" s="8" t="s">
        <v>399</v>
      </c>
      <c r="B200" s="9" t="s">
        <v>116</v>
      </c>
      <c r="C200" s="10" t="s">
        <v>30</v>
      </c>
      <c r="D200" s="18" t="s">
        <v>407</v>
      </c>
      <c r="E200" s="11">
        <v>9</v>
      </c>
      <c r="F200" s="12">
        <v>45763</v>
      </c>
      <c r="G200" s="13" t="s">
        <v>244</v>
      </c>
      <c r="H200" s="14" t="s">
        <v>245</v>
      </c>
      <c r="I200" s="15">
        <v>15692885305</v>
      </c>
      <c r="J200" s="1" t="str">
        <f>_xlfn._xlws.FILTER(辅助信息!D:D,辅助信息!G:G=G200)</f>
        <v>四川商建
射洪城乡一体化项目</v>
      </c>
    </row>
    <row r="201" hidden="1" spans="1:10">
      <c r="A201" s="16" t="s">
        <v>398</v>
      </c>
      <c r="B201" s="9" t="s">
        <v>116</v>
      </c>
      <c r="C201" s="10" t="s">
        <v>30</v>
      </c>
      <c r="D201" s="18" t="s">
        <v>407</v>
      </c>
      <c r="E201" s="11">
        <v>8</v>
      </c>
      <c r="F201" s="12">
        <v>45765</v>
      </c>
      <c r="G201" s="13" t="s">
        <v>171</v>
      </c>
      <c r="H201" s="14" t="s">
        <v>172</v>
      </c>
      <c r="I201" s="15">
        <v>15884666220</v>
      </c>
      <c r="J201" s="1" t="str">
        <f>_xlfn._xlws.FILTER(辅助信息!D:D,辅助信息!G:G=G201)</f>
        <v>华西简阳西城嘉苑</v>
      </c>
    </row>
    <row r="202" hidden="1" spans="1:10">
      <c r="A202" s="16" t="s">
        <v>398</v>
      </c>
      <c r="B202" s="9" t="s">
        <v>116</v>
      </c>
      <c r="C202" s="10" t="s">
        <v>33</v>
      </c>
      <c r="D202" s="18" t="s">
        <v>407</v>
      </c>
      <c r="E202" s="11">
        <v>50</v>
      </c>
      <c r="F202" s="12">
        <v>45765</v>
      </c>
      <c r="G202" s="13" t="s">
        <v>171</v>
      </c>
      <c r="H202" s="14" t="s">
        <v>172</v>
      </c>
      <c r="I202" s="15">
        <v>15884666220</v>
      </c>
      <c r="J202" s="1" t="str">
        <f>_xlfn._xlws.FILTER(辅助信息!D:D,辅助信息!G:G=G202)</f>
        <v>华西简阳西城嘉苑</v>
      </c>
    </row>
    <row r="203" hidden="1" spans="1:10">
      <c r="A203" s="16" t="s">
        <v>398</v>
      </c>
      <c r="B203" s="9" t="s">
        <v>116</v>
      </c>
      <c r="C203" s="10" t="s">
        <v>28</v>
      </c>
      <c r="D203" s="18" t="s">
        <v>407</v>
      </c>
      <c r="E203" s="11">
        <v>2</v>
      </c>
      <c r="F203" s="12">
        <v>45765</v>
      </c>
      <c r="G203" s="13" t="s">
        <v>171</v>
      </c>
      <c r="H203" s="14" t="s">
        <v>172</v>
      </c>
      <c r="I203" s="15">
        <v>15884666220</v>
      </c>
      <c r="J203" s="1" t="str">
        <f>_xlfn._xlws.FILTER(辅助信息!D:D,辅助信息!G:G=G203)</f>
        <v>华西简阳西城嘉苑</v>
      </c>
    </row>
    <row r="204" hidden="1" spans="1:10">
      <c r="A204" s="16" t="s">
        <v>398</v>
      </c>
      <c r="B204" s="9" t="s">
        <v>116</v>
      </c>
      <c r="C204" s="10" t="s">
        <v>18</v>
      </c>
      <c r="D204" s="18" t="s">
        <v>407</v>
      </c>
      <c r="E204" s="11">
        <v>10</v>
      </c>
      <c r="F204" s="12">
        <v>45765</v>
      </c>
      <c r="G204" s="13" t="s">
        <v>171</v>
      </c>
      <c r="H204" s="14" t="s">
        <v>172</v>
      </c>
      <c r="I204" s="15">
        <v>15884666220</v>
      </c>
      <c r="J204" s="1" t="str">
        <f>_xlfn._xlws.FILTER(辅助信息!D:D,辅助信息!G:G=G204)</f>
        <v>华西简阳西城嘉苑</v>
      </c>
    </row>
    <row r="205" hidden="1" spans="1:10">
      <c r="A205" s="16" t="s">
        <v>406</v>
      </c>
      <c r="B205" s="9" t="s">
        <v>119</v>
      </c>
      <c r="C205" s="10" t="s">
        <v>49</v>
      </c>
      <c r="D205" s="18" t="s">
        <v>407</v>
      </c>
      <c r="E205" s="11">
        <v>2</v>
      </c>
      <c r="F205" s="12">
        <v>45765</v>
      </c>
      <c r="G205" s="13" t="s">
        <v>171</v>
      </c>
      <c r="H205" s="14" t="s">
        <v>172</v>
      </c>
      <c r="I205" s="15">
        <v>15884666220</v>
      </c>
      <c r="J205" s="1" t="str">
        <f>_xlfn._xlws.FILTER(辅助信息!D:D,辅助信息!G:G=G205)</f>
        <v>华西简阳西城嘉苑</v>
      </c>
    </row>
    <row r="206" hidden="1" spans="1:10">
      <c r="A206" s="16" t="s">
        <v>406</v>
      </c>
      <c r="B206" s="9" t="s">
        <v>119</v>
      </c>
      <c r="C206" s="10" t="s">
        <v>40</v>
      </c>
      <c r="D206" s="18" t="s">
        <v>407</v>
      </c>
      <c r="E206" s="11">
        <v>10</v>
      </c>
      <c r="F206" s="12">
        <v>45765</v>
      </c>
      <c r="G206" s="13" t="s">
        <v>171</v>
      </c>
      <c r="H206" s="14" t="s">
        <v>172</v>
      </c>
      <c r="I206" s="15">
        <v>15884666220</v>
      </c>
      <c r="J206" s="1" t="str">
        <f>_xlfn._xlws.FILTER(辅助信息!D:D,辅助信息!G:G=G206)</f>
        <v>华西简阳西城嘉苑</v>
      </c>
    </row>
    <row r="207" hidden="1" spans="1:10">
      <c r="A207" s="16" t="s">
        <v>406</v>
      </c>
      <c r="B207" s="9" t="s">
        <v>119</v>
      </c>
      <c r="C207" s="10" t="s">
        <v>41</v>
      </c>
      <c r="D207" s="18" t="s">
        <v>407</v>
      </c>
      <c r="E207" s="11">
        <v>10</v>
      </c>
      <c r="F207" s="12">
        <v>45765</v>
      </c>
      <c r="G207" s="13" t="s">
        <v>171</v>
      </c>
      <c r="H207" s="14" t="s">
        <v>172</v>
      </c>
      <c r="I207" s="15">
        <v>15884666220</v>
      </c>
      <c r="J207" s="1" t="str">
        <f>_xlfn._xlws.FILTER(辅助信息!D:D,辅助信息!G:G=G207)</f>
        <v>华西简阳西城嘉苑</v>
      </c>
    </row>
    <row r="208" hidden="1" spans="1:10">
      <c r="A208" s="16" t="s">
        <v>406</v>
      </c>
      <c r="B208" s="9" t="s">
        <v>119</v>
      </c>
      <c r="C208" s="10" t="s">
        <v>26</v>
      </c>
      <c r="D208" s="18" t="s">
        <v>407</v>
      </c>
      <c r="E208" s="11">
        <v>42</v>
      </c>
      <c r="F208" s="12">
        <v>45765</v>
      </c>
      <c r="G208" s="13" t="s">
        <v>171</v>
      </c>
      <c r="H208" s="14" t="s">
        <v>172</v>
      </c>
      <c r="I208" s="15">
        <v>15884666220</v>
      </c>
      <c r="J208" s="1" t="str">
        <f>_xlfn._xlws.FILTER(辅助信息!D:D,辅助信息!G:G=G208)</f>
        <v>华西简阳西城嘉苑</v>
      </c>
    </row>
    <row r="209" hidden="1" spans="1:10">
      <c r="A209" s="16" t="s">
        <v>406</v>
      </c>
      <c r="B209" s="9" t="s">
        <v>116</v>
      </c>
      <c r="C209" s="10" t="s">
        <v>19</v>
      </c>
      <c r="D209" s="18" t="s">
        <v>407</v>
      </c>
      <c r="E209" s="11">
        <v>6</v>
      </c>
      <c r="F209" s="12">
        <v>45765</v>
      </c>
      <c r="G209" s="13" t="s">
        <v>171</v>
      </c>
      <c r="H209" s="14" t="s">
        <v>172</v>
      </c>
      <c r="I209" s="15">
        <v>15884666220</v>
      </c>
      <c r="J209" s="1" t="str">
        <f>_xlfn._xlws.FILTER(辅助信息!D:D,辅助信息!G:G=G209)</f>
        <v>华西简阳西城嘉苑</v>
      </c>
    </row>
    <row r="210" hidden="1" spans="1:10">
      <c r="A210" s="16" t="s">
        <v>406</v>
      </c>
      <c r="B210" s="9" t="s">
        <v>116</v>
      </c>
      <c r="C210" s="10" t="s">
        <v>27</v>
      </c>
      <c r="D210" s="18" t="s">
        <v>407</v>
      </c>
      <c r="E210" s="11">
        <v>3</v>
      </c>
      <c r="F210" s="12">
        <v>45765</v>
      </c>
      <c r="G210" s="13" t="s">
        <v>289</v>
      </c>
      <c r="H210" s="14" t="s">
        <v>290</v>
      </c>
      <c r="I210" s="15">
        <v>18280895666</v>
      </c>
      <c r="J210" s="1" t="str">
        <f>_xlfn._xlws.FILTER(辅助信息!D:D,辅助信息!G:G=G210)</f>
        <v>五冶达州国道542项目</v>
      </c>
    </row>
    <row r="211" hidden="1" spans="1:10">
      <c r="A211" s="16" t="s">
        <v>406</v>
      </c>
      <c r="B211" s="9" t="s">
        <v>116</v>
      </c>
      <c r="C211" s="10" t="s">
        <v>32</v>
      </c>
      <c r="D211" s="18" t="s">
        <v>407</v>
      </c>
      <c r="E211" s="11">
        <v>6</v>
      </c>
      <c r="F211" s="12">
        <v>45765</v>
      </c>
      <c r="G211" s="13" t="s">
        <v>289</v>
      </c>
      <c r="H211" s="14" t="s">
        <v>290</v>
      </c>
      <c r="I211" s="15">
        <v>18280895666</v>
      </c>
      <c r="J211" s="1" t="str">
        <f>_xlfn._xlws.FILTER(辅助信息!D:D,辅助信息!G:G=G211)</f>
        <v>五冶达州国道542项目</v>
      </c>
    </row>
    <row r="212" hidden="1" spans="1:10">
      <c r="A212" s="16" t="s">
        <v>406</v>
      </c>
      <c r="B212" s="9" t="s">
        <v>116</v>
      </c>
      <c r="C212" s="10" t="s">
        <v>28</v>
      </c>
      <c r="D212" s="18" t="s">
        <v>407</v>
      </c>
      <c r="E212" s="11">
        <v>6</v>
      </c>
      <c r="F212" s="12">
        <v>45765</v>
      </c>
      <c r="G212" s="13" t="s">
        <v>289</v>
      </c>
      <c r="H212" s="14" t="s">
        <v>290</v>
      </c>
      <c r="I212" s="15">
        <v>18280895666</v>
      </c>
      <c r="J212" s="1" t="str">
        <f>_xlfn._xlws.FILTER(辅助信息!D:D,辅助信息!G:G=G212)</f>
        <v>五冶达州国道542项目</v>
      </c>
    </row>
    <row r="213" hidden="1" spans="1:10">
      <c r="A213" s="16" t="s">
        <v>406</v>
      </c>
      <c r="B213" s="9" t="s">
        <v>116</v>
      </c>
      <c r="C213" s="10" t="s">
        <v>18</v>
      </c>
      <c r="D213" s="18" t="s">
        <v>407</v>
      </c>
      <c r="E213" s="11">
        <v>19</v>
      </c>
      <c r="F213" s="12">
        <v>45765</v>
      </c>
      <c r="G213" s="13" t="s">
        <v>289</v>
      </c>
      <c r="H213" s="14" t="s">
        <v>290</v>
      </c>
      <c r="I213" s="15">
        <v>18280895666</v>
      </c>
      <c r="J213" s="1" t="str">
        <f>_xlfn._xlws.FILTER(辅助信息!D:D,辅助信息!G:G=G213)</f>
        <v>五冶达州国道542项目</v>
      </c>
    </row>
    <row r="214" hidden="1" spans="1:10">
      <c r="A214" s="16" t="s">
        <v>406</v>
      </c>
      <c r="B214" s="9" t="s">
        <v>116</v>
      </c>
      <c r="C214" s="10" t="s">
        <v>33</v>
      </c>
      <c r="D214" s="18" t="s">
        <v>407</v>
      </c>
      <c r="E214" s="11">
        <v>35</v>
      </c>
      <c r="F214" s="12">
        <v>45765</v>
      </c>
      <c r="G214" s="13" t="s">
        <v>282</v>
      </c>
      <c r="H214" s="14" t="s">
        <v>278</v>
      </c>
      <c r="I214" s="15">
        <v>15828538619</v>
      </c>
      <c r="J214" s="1" t="str">
        <f>_xlfn._xlws.FILTER(辅助信息!D:D,辅助信息!G:G=G214)</f>
        <v>五冶达州国道542项目</v>
      </c>
    </row>
    <row r="215" hidden="1" spans="1:10">
      <c r="A215" s="16" t="s">
        <v>406</v>
      </c>
      <c r="B215" s="9" t="s">
        <v>116</v>
      </c>
      <c r="C215" s="10" t="s">
        <v>28</v>
      </c>
      <c r="D215" s="18" t="s">
        <v>407</v>
      </c>
      <c r="E215" s="11">
        <v>35</v>
      </c>
      <c r="F215" s="12">
        <v>45765</v>
      </c>
      <c r="G215" s="13" t="s">
        <v>283</v>
      </c>
      <c r="H215" s="14" t="s">
        <v>284</v>
      </c>
      <c r="I215" s="15">
        <v>13551450899</v>
      </c>
      <c r="J215" s="1" t="str">
        <f>_xlfn._xlws.FILTER(辅助信息!D:D,辅助信息!G:G=G215)</f>
        <v>五冶达州国道542项目</v>
      </c>
    </row>
    <row r="216" hidden="1" spans="1:10">
      <c r="A216" s="16" t="s">
        <v>399</v>
      </c>
      <c r="B216" s="9" t="s">
        <v>119</v>
      </c>
      <c r="C216" s="10" t="s">
        <v>26</v>
      </c>
      <c r="D216" s="18" t="s">
        <v>407</v>
      </c>
      <c r="E216" s="11">
        <v>20</v>
      </c>
      <c r="F216" s="12">
        <v>45765</v>
      </c>
      <c r="G216" s="13" t="s">
        <v>447</v>
      </c>
      <c r="H216" s="14" t="s">
        <v>387</v>
      </c>
      <c r="I216" s="15" t="s">
        <v>388</v>
      </c>
      <c r="J216" s="1" t="str">
        <f>_xlfn._xlws.FILTER(辅助信息!D:D,辅助信息!G:G=G216)</f>
        <v>中铁科研院宜宾泥溪项目</v>
      </c>
    </row>
    <row r="217" hidden="1" spans="1:10">
      <c r="A217" s="16" t="s">
        <v>399</v>
      </c>
      <c r="B217" s="9" t="s">
        <v>116</v>
      </c>
      <c r="C217" s="10" t="s">
        <v>33</v>
      </c>
      <c r="D217" s="18" t="s">
        <v>407</v>
      </c>
      <c r="E217" s="11">
        <v>6</v>
      </c>
      <c r="F217" s="12">
        <v>45765</v>
      </c>
      <c r="G217" s="13" t="s">
        <v>447</v>
      </c>
      <c r="H217" s="14" t="s">
        <v>387</v>
      </c>
      <c r="I217" s="15" t="s">
        <v>388</v>
      </c>
      <c r="J217" s="1" t="str">
        <f>_xlfn._xlws.FILTER(辅助信息!D:D,辅助信息!G:G=G217)</f>
        <v>中铁科研院宜宾泥溪项目</v>
      </c>
    </row>
    <row r="218" hidden="1" spans="1:10">
      <c r="A218" s="16" t="s">
        <v>399</v>
      </c>
      <c r="B218" s="9" t="s">
        <v>116</v>
      </c>
      <c r="C218" s="10" t="s">
        <v>18</v>
      </c>
      <c r="D218" s="18" t="s">
        <v>407</v>
      </c>
      <c r="E218" s="11">
        <v>9</v>
      </c>
      <c r="F218" s="12">
        <v>45765</v>
      </c>
      <c r="G218" s="13" t="s">
        <v>447</v>
      </c>
      <c r="H218" s="14" t="s">
        <v>387</v>
      </c>
      <c r="I218" s="15" t="s">
        <v>388</v>
      </c>
      <c r="J218" s="1" t="str">
        <f>_xlfn._xlws.FILTER(辅助信息!D:D,辅助信息!G:G=G218)</f>
        <v>中铁科研院宜宾泥溪项目</v>
      </c>
    </row>
    <row r="219" hidden="1" spans="1:10">
      <c r="A219" s="16" t="s">
        <v>398</v>
      </c>
      <c r="B219" s="9" t="s">
        <v>116</v>
      </c>
      <c r="C219" s="10" t="s">
        <v>32</v>
      </c>
      <c r="D219" s="18" t="s">
        <v>407</v>
      </c>
      <c r="E219" s="11">
        <v>3</v>
      </c>
      <c r="F219" s="12">
        <v>45765</v>
      </c>
      <c r="G219" s="13" t="s">
        <v>447</v>
      </c>
      <c r="H219" s="14" t="s">
        <v>387</v>
      </c>
      <c r="I219" s="15" t="s">
        <v>388</v>
      </c>
      <c r="J219" s="1" t="str">
        <f>_xlfn._xlws.FILTER(辅助信息!D:D,辅助信息!G:G=G219)</f>
        <v>中铁科研院宜宾泥溪项目</v>
      </c>
    </row>
    <row r="220" hidden="1" spans="1:10">
      <c r="A220" s="16" t="s">
        <v>398</v>
      </c>
      <c r="B220" s="9" t="s">
        <v>116</v>
      </c>
      <c r="C220" s="10" t="s">
        <v>65</v>
      </c>
      <c r="D220" s="18" t="s">
        <v>407</v>
      </c>
      <c r="E220" s="11">
        <v>66</v>
      </c>
      <c r="F220" s="12">
        <v>45765</v>
      </c>
      <c r="G220" s="13" t="s">
        <v>447</v>
      </c>
      <c r="H220" s="14" t="s">
        <v>387</v>
      </c>
      <c r="I220" s="15" t="s">
        <v>388</v>
      </c>
      <c r="J220" s="1" t="str">
        <f>_xlfn._xlws.FILTER(辅助信息!D:D,辅助信息!G:G=G220)</f>
        <v>中铁科研院宜宾泥溪项目</v>
      </c>
    </row>
    <row r="221" hidden="1" spans="1:10">
      <c r="A221" s="16" t="s">
        <v>448</v>
      </c>
      <c r="B221" s="9" t="s">
        <v>116</v>
      </c>
      <c r="C221" s="10" t="s">
        <v>449</v>
      </c>
      <c r="D221" s="18" t="s">
        <v>407</v>
      </c>
      <c r="E221" s="11">
        <v>35</v>
      </c>
      <c r="F221" s="12">
        <v>45765</v>
      </c>
      <c r="G221" s="13" t="s">
        <v>429</v>
      </c>
      <c r="H221" s="14" t="s">
        <v>430</v>
      </c>
      <c r="I221" s="15">
        <v>13891371707</v>
      </c>
      <c r="J221" s="1" vm="1" t="e">
        <f>_xlfn._xlws.FILTER(辅助信息!D:D,辅助信息!G:G=G221)</f>
        <v>#VALUE!</v>
      </c>
    </row>
    <row r="222" hidden="1" spans="1:10">
      <c r="A222" s="16" t="s">
        <v>397</v>
      </c>
      <c r="B222" s="9" t="s">
        <v>116</v>
      </c>
      <c r="C222" s="10" t="s">
        <v>32</v>
      </c>
      <c r="D222" s="18" t="s">
        <v>407</v>
      </c>
      <c r="E222" s="11">
        <v>39</v>
      </c>
      <c r="F222" s="12">
        <v>45766</v>
      </c>
      <c r="G222" s="13" t="s">
        <v>301</v>
      </c>
      <c r="H222" s="14" t="s">
        <v>290</v>
      </c>
      <c r="I222" s="15">
        <v>18280895666</v>
      </c>
      <c r="J222" s="1" t="str">
        <f>_xlfn._xlws.FILTER(辅助信息!D:D,辅助信息!G:G=G222)</f>
        <v>五冶达州国道542项目</v>
      </c>
    </row>
    <row r="223" hidden="1" spans="1:10">
      <c r="A223" s="16" t="s">
        <v>397</v>
      </c>
      <c r="B223" s="9" t="s">
        <v>116</v>
      </c>
      <c r="C223" s="10" t="s">
        <v>52</v>
      </c>
      <c r="D223" s="18" t="s">
        <v>407</v>
      </c>
      <c r="E223" s="11">
        <v>6</v>
      </c>
      <c r="F223" s="12">
        <v>45766</v>
      </c>
      <c r="G223" s="13" t="s">
        <v>301</v>
      </c>
      <c r="H223" s="14" t="s">
        <v>290</v>
      </c>
      <c r="I223" s="15">
        <v>18280895666</v>
      </c>
      <c r="J223" s="1" t="str">
        <f>_xlfn._xlws.FILTER(辅助信息!D:D,辅助信息!G:G=G223)</f>
        <v>五冶达州国道542项目</v>
      </c>
    </row>
    <row r="224" hidden="1" spans="1:10">
      <c r="A224" s="16" t="s">
        <v>397</v>
      </c>
      <c r="B224" s="9" t="s">
        <v>413</v>
      </c>
      <c r="C224" s="10" t="s">
        <v>51</v>
      </c>
      <c r="D224" s="18" t="s">
        <v>407</v>
      </c>
      <c r="E224" s="11">
        <v>3</v>
      </c>
      <c r="F224" s="12">
        <v>45766</v>
      </c>
      <c r="G224" s="13" t="s">
        <v>301</v>
      </c>
      <c r="H224" s="14" t="s">
        <v>290</v>
      </c>
      <c r="I224" s="15">
        <v>18280895666</v>
      </c>
      <c r="J224" s="1" t="str">
        <f>_xlfn._xlws.FILTER(辅助信息!D:D,辅助信息!G:G=G224)</f>
        <v>五冶达州国道542项目</v>
      </c>
    </row>
    <row r="225" hidden="1" spans="1:10">
      <c r="A225" s="16" t="s">
        <v>406</v>
      </c>
      <c r="B225" s="9" t="s">
        <v>116</v>
      </c>
      <c r="C225" s="10" t="s">
        <v>45</v>
      </c>
      <c r="D225" s="18" t="s">
        <v>407</v>
      </c>
      <c r="E225" s="11">
        <v>3</v>
      </c>
      <c r="F225" s="12">
        <v>45766</v>
      </c>
      <c r="G225" s="13" t="s">
        <v>224</v>
      </c>
      <c r="H225" s="14" t="s">
        <v>225</v>
      </c>
      <c r="I225" s="15">
        <v>18381904567</v>
      </c>
      <c r="J225" s="1" t="str">
        <f>_xlfn._xlws.FILTER(辅助信息!D:D,辅助信息!G:G=G225)</f>
        <v>商投建工达州中医药科技园</v>
      </c>
    </row>
    <row r="226" hidden="1" spans="1:10">
      <c r="A226" s="16" t="s">
        <v>406</v>
      </c>
      <c r="B226" s="9" t="s">
        <v>116</v>
      </c>
      <c r="C226" s="10" t="s">
        <v>21</v>
      </c>
      <c r="D226" s="18" t="s">
        <v>407</v>
      </c>
      <c r="E226" s="11">
        <v>12</v>
      </c>
      <c r="F226" s="12">
        <v>45766</v>
      </c>
      <c r="G226" s="13" t="s">
        <v>224</v>
      </c>
      <c r="H226" s="14" t="s">
        <v>225</v>
      </c>
      <c r="I226" s="15">
        <v>18381904567</v>
      </c>
      <c r="J226" s="1" t="str">
        <f>_xlfn._xlws.FILTER(辅助信息!D:D,辅助信息!G:G=G226)</f>
        <v>商投建工达州中医药科技园</v>
      </c>
    </row>
    <row r="227" hidden="1" spans="1:10">
      <c r="A227" s="16" t="s">
        <v>406</v>
      </c>
      <c r="B227" s="9" t="s">
        <v>116</v>
      </c>
      <c r="C227" s="10" t="s">
        <v>58</v>
      </c>
      <c r="D227" s="18" t="s">
        <v>407</v>
      </c>
      <c r="E227" s="11">
        <v>9</v>
      </c>
      <c r="F227" s="12">
        <v>45766</v>
      </c>
      <c r="G227" s="13" t="s">
        <v>224</v>
      </c>
      <c r="H227" s="14" t="s">
        <v>225</v>
      </c>
      <c r="I227" s="15">
        <v>18381904567</v>
      </c>
      <c r="J227" s="1" t="str">
        <f>_xlfn._xlws.FILTER(辅助信息!D:D,辅助信息!G:G=G227)</f>
        <v>商投建工达州中医药科技园</v>
      </c>
    </row>
    <row r="228" hidden="1" spans="1:10">
      <c r="A228" s="16" t="s">
        <v>406</v>
      </c>
      <c r="B228" s="9" t="s">
        <v>116</v>
      </c>
      <c r="C228" s="10" t="s">
        <v>46</v>
      </c>
      <c r="D228" s="18" t="s">
        <v>407</v>
      </c>
      <c r="E228" s="11">
        <v>9</v>
      </c>
      <c r="F228" s="12">
        <v>45766</v>
      </c>
      <c r="G228" s="13" t="s">
        <v>224</v>
      </c>
      <c r="H228" s="14" t="s">
        <v>225</v>
      </c>
      <c r="I228" s="15">
        <v>18381904567</v>
      </c>
      <c r="J228" s="1" t="str">
        <f>_xlfn._xlws.FILTER(辅助信息!D:D,辅助信息!G:G=G228)</f>
        <v>商投建工达州中医药科技园</v>
      </c>
    </row>
    <row r="229" hidden="1" spans="1:10">
      <c r="A229" s="16" t="s">
        <v>399</v>
      </c>
      <c r="B229" s="9" t="s">
        <v>148</v>
      </c>
      <c r="C229" s="10" t="s">
        <v>51</v>
      </c>
      <c r="D229" s="18" t="s">
        <v>407</v>
      </c>
      <c r="E229" s="11">
        <v>35</v>
      </c>
      <c r="F229" s="12">
        <v>45768</v>
      </c>
      <c r="G229" s="13" t="s">
        <v>422</v>
      </c>
      <c r="H229" s="14" t="s">
        <v>423</v>
      </c>
      <c r="I229" s="15">
        <v>13835906370</v>
      </c>
      <c r="J229" s="1" vm="1" t="e">
        <f>_xlfn._xlws.FILTER(辅助信息!D:D,辅助信息!G:G=G229)</f>
        <v>#VALUE!</v>
      </c>
    </row>
    <row r="230" hidden="1" spans="1:10">
      <c r="A230" s="16" t="s">
        <v>409</v>
      </c>
      <c r="B230" s="9" t="s">
        <v>116</v>
      </c>
      <c r="C230" s="10" t="s">
        <v>27</v>
      </c>
      <c r="D230" s="18" t="s">
        <v>407</v>
      </c>
      <c r="E230" s="11">
        <v>6</v>
      </c>
      <c r="F230" s="12">
        <v>45768</v>
      </c>
      <c r="G230" s="13" t="s">
        <v>213</v>
      </c>
      <c r="H230" s="14" t="s">
        <v>214</v>
      </c>
      <c r="I230" s="15">
        <v>15108211617</v>
      </c>
      <c r="J230" s="1" t="str">
        <f>_xlfn._xlws.FILTER(辅助信息!D:D,辅助信息!G:G=G230)</f>
        <v>商投建工达州中医药科技园</v>
      </c>
    </row>
    <row r="231" hidden="1" spans="1:10">
      <c r="A231" s="16" t="s">
        <v>409</v>
      </c>
      <c r="B231" s="9" t="s">
        <v>116</v>
      </c>
      <c r="C231" s="10" t="s">
        <v>32</v>
      </c>
      <c r="D231" s="18" t="s">
        <v>407</v>
      </c>
      <c r="E231" s="11">
        <v>9</v>
      </c>
      <c r="F231" s="12">
        <v>45768</v>
      </c>
      <c r="G231" s="13" t="s">
        <v>213</v>
      </c>
      <c r="H231" s="14" t="s">
        <v>214</v>
      </c>
      <c r="I231" s="15">
        <v>15108211617</v>
      </c>
      <c r="J231" s="1" t="str">
        <f>_xlfn._xlws.FILTER(辅助信息!D:D,辅助信息!G:G=G231)</f>
        <v>商投建工达州中医药科技园</v>
      </c>
    </row>
    <row r="232" hidden="1" spans="1:10">
      <c r="A232" s="16" t="s">
        <v>409</v>
      </c>
      <c r="B232" s="9" t="s">
        <v>116</v>
      </c>
      <c r="C232" s="10" t="s">
        <v>33</v>
      </c>
      <c r="D232" s="18" t="s">
        <v>407</v>
      </c>
      <c r="E232" s="11">
        <v>18</v>
      </c>
      <c r="F232" s="12">
        <v>45768</v>
      </c>
      <c r="G232" s="13" t="s">
        <v>213</v>
      </c>
      <c r="H232" s="14" t="s">
        <v>214</v>
      </c>
      <c r="I232" s="15">
        <v>15108211617</v>
      </c>
      <c r="J232" s="1" t="str">
        <f>_xlfn._xlws.FILTER(辅助信息!D:D,辅助信息!G:G=G232)</f>
        <v>商投建工达州中医药科技园</v>
      </c>
    </row>
    <row r="233" hidden="1" spans="1:10">
      <c r="A233" s="16" t="s">
        <v>409</v>
      </c>
      <c r="B233" s="9" t="s">
        <v>116</v>
      </c>
      <c r="C233" s="10" t="s">
        <v>28</v>
      </c>
      <c r="D233" s="18" t="s">
        <v>407</v>
      </c>
      <c r="E233" s="11">
        <v>20</v>
      </c>
      <c r="F233" s="12">
        <v>45768</v>
      </c>
      <c r="G233" s="13" t="s">
        <v>213</v>
      </c>
      <c r="H233" s="14" t="s">
        <v>214</v>
      </c>
      <c r="I233" s="15">
        <v>15108211617</v>
      </c>
      <c r="J233" s="1" t="str">
        <f>_xlfn._xlws.FILTER(辅助信息!D:D,辅助信息!G:G=G233)</f>
        <v>商投建工达州中医药科技园</v>
      </c>
    </row>
    <row r="234" hidden="1" spans="1:10">
      <c r="A234" s="16" t="s">
        <v>409</v>
      </c>
      <c r="B234" s="9" t="s">
        <v>116</v>
      </c>
      <c r="C234" s="10" t="s">
        <v>18</v>
      </c>
      <c r="D234" s="18" t="s">
        <v>407</v>
      </c>
      <c r="E234" s="11">
        <v>18</v>
      </c>
      <c r="F234" s="12">
        <v>45768</v>
      </c>
      <c r="G234" s="13" t="s">
        <v>213</v>
      </c>
      <c r="H234" s="14" t="s">
        <v>214</v>
      </c>
      <c r="I234" s="15">
        <v>15108211617</v>
      </c>
      <c r="J234" s="1" t="str">
        <f>_xlfn._xlws.FILTER(辅助信息!D:D,辅助信息!G:G=G234)</f>
        <v>商投建工达州中医药科技园</v>
      </c>
    </row>
    <row r="235" hidden="1" spans="1:10">
      <c r="A235" s="16" t="s">
        <v>406</v>
      </c>
      <c r="B235" s="9" t="s">
        <v>119</v>
      </c>
      <c r="C235" s="10" t="s">
        <v>40</v>
      </c>
      <c r="D235" s="18" t="s">
        <v>407</v>
      </c>
      <c r="E235" s="11">
        <v>4</v>
      </c>
      <c r="F235" s="12">
        <v>45768</v>
      </c>
      <c r="G235" s="13" t="s">
        <v>183</v>
      </c>
      <c r="H235" s="14" t="s">
        <v>184</v>
      </c>
      <c r="I235" s="15">
        <v>13458642015</v>
      </c>
      <c r="J235" s="1" t="str">
        <f>_xlfn._xlws.FILTER(辅助信息!D:D,辅助信息!G:G=G235)</f>
        <v>华西萌海-科创农业生态谷</v>
      </c>
    </row>
    <row r="236" hidden="1" spans="1:10">
      <c r="A236" s="16" t="s">
        <v>406</v>
      </c>
      <c r="B236" s="9" t="s">
        <v>119</v>
      </c>
      <c r="C236" s="10" t="s">
        <v>41</v>
      </c>
      <c r="D236" s="18" t="s">
        <v>407</v>
      </c>
      <c r="E236" s="11">
        <v>4</v>
      </c>
      <c r="F236" s="12">
        <v>45768</v>
      </c>
      <c r="G236" s="13" t="s">
        <v>183</v>
      </c>
      <c r="H236" s="14" t="s">
        <v>184</v>
      </c>
      <c r="I236" s="15">
        <v>13458642015</v>
      </c>
      <c r="J236" s="1" t="str">
        <f>_xlfn._xlws.FILTER(辅助信息!D:D,辅助信息!G:G=G236)</f>
        <v>华西萌海-科创农业生态谷</v>
      </c>
    </row>
    <row r="237" hidden="1" spans="1:10">
      <c r="A237" s="16" t="s">
        <v>406</v>
      </c>
      <c r="B237" s="9" t="s">
        <v>119</v>
      </c>
      <c r="C237" s="10" t="s">
        <v>26</v>
      </c>
      <c r="D237" s="18" t="s">
        <v>407</v>
      </c>
      <c r="E237" s="11">
        <v>8</v>
      </c>
      <c r="F237" s="12">
        <v>45768</v>
      </c>
      <c r="G237" s="13" t="s">
        <v>183</v>
      </c>
      <c r="H237" s="14" t="s">
        <v>184</v>
      </c>
      <c r="I237" s="15">
        <v>13458642015</v>
      </c>
      <c r="J237" s="1" t="str">
        <f>_xlfn._xlws.FILTER(辅助信息!D:D,辅助信息!G:G=G237)</f>
        <v>华西萌海-科创农业生态谷</v>
      </c>
    </row>
    <row r="238" hidden="1" spans="1:10">
      <c r="A238" s="16" t="s">
        <v>406</v>
      </c>
      <c r="B238" s="9" t="s">
        <v>116</v>
      </c>
      <c r="C238" s="10" t="s">
        <v>27</v>
      </c>
      <c r="D238" s="18" t="s">
        <v>407</v>
      </c>
      <c r="E238" s="11">
        <v>6</v>
      </c>
      <c r="F238" s="12">
        <v>45768</v>
      </c>
      <c r="G238" s="13" t="s">
        <v>183</v>
      </c>
      <c r="H238" s="14" t="s">
        <v>184</v>
      </c>
      <c r="I238" s="15">
        <v>13458642015</v>
      </c>
      <c r="J238" s="1" t="str">
        <f>_xlfn._xlws.FILTER(辅助信息!D:D,辅助信息!G:G=G238)</f>
        <v>华西萌海-科创农业生态谷</v>
      </c>
    </row>
    <row r="239" hidden="1" spans="1:10">
      <c r="A239" s="16" t="s">
        <v>406</v>
      </c>
      <c r="B239" s="9" t="s">
        <v>116</v>
      </c>
      <c r="C239" s="10" t="s">
        <v>46</v>
      </c>
      <c r="D239" s="18" t="s">
        <v>407</v>
      </c>
      <c r="E239" s="11">
        <v>20</v>
      </c>
      <c r="F239" s="12">
        <v>45768</v>
      </c>
      <c r="G239" s="13" t="s">
        <v>183</v>
      </c>
      <c r="H239" s="14" t="s">
        <v>184</v>
      </c>
      <c r="I239" s="15">
        <v>13458642015</v>
      </c>
      <c r="J239" s="1" t="str">
        <f>_xlfn._xlws.FILTER(辅助信息!D:D,辅助信息!G:G=G239)</f>
        <v>华西萌海-科创农业生态谷</v>
      </c>
    </row>
    <row r="240" hidden="1" spans="1:10">
      <c r="A240" s="16" t="s">
        <v>406</v>
      </c>
      <c r="B240" s="9" t="s">
        <v>116</v>
      </c>
      <c r="C240" s="10" t="s">
        <v>22</v>
      </c>
      <c r="D240" s="18" t="s">
        <v>407</v>
      </c>
      <c r="E240" s="11">
        <v>25</v>
      </c>
      <c r="F240" s="12">
        <v>45768</v>
      </c>
      <c r="G240" s="13" t="s">
        <v>183</v>
      </c>
      <c r="H240" s="14" t="s">
        <v>184</v>
      </c>
      <c r="I240" s="15">
        <v>13458642015</v>
      </c>
      <c r="J240" s="1" t="str">
        <f>_xlfn._xlws.FILTER(辅助信息!D:D,辅助信息!G:G=G240)</f>
        <v>华西萌海-科创农业生态谷</v>
      </c>
    </row>
    <row r="241" hidden="1" spans="1:10">
      <c r="A241" s="16" t="s">
        <v>406</v>
      </c>
      <c r="B241" s="9" t="s">
        <v>119</v>
      </c>
      <c r="C241" s="10" t="s">
        <v>41</v>
      </c>
      <c r="D241" s="18" t="s">
        <v>407</v>
      </c>
      <c r="E241" s="11">
        <v>5</v>
      </c>
      <c r="F241" s="12">
        <v>45768</v>
      </c>
      <c r="G241" s="13" t="s">
        <v>450</v>
      </c>
      <c r="H241" s="14" t="s">
        <v>451</v>
      </c>
      <c r="I241" s="15" t="s">
        <v>452</v>
      </c>
      <c r="J241" s="1" vm="1" t="e">
        <f>_xlfn._xlws.FILTER(辅助信息!D:D,辅助信息!G:G=G241)</f>
        <v>#VALUE!</v>
      </c>
    </row>
    <row r="242" hidden="1" spans="1:10">
      <c r="A242" s="16" t="s">
        <v>406</v>
      </c>
      <c r="B242" s="9" t="s">
        <v>116</v>
      </c>
      <c r="C242" s="10" t="s">
        <v>30</v>
      </c>
      <c r="D242" s="18" t="s">
        <v>407</v>
      </c>
      <c r="E242" s="11">
        <v>30</v>
      </c>
      <c r="F242" s="12">
        <v>45768</v>
      </c>
      <c r="G242" s="13" t="s">
        <v>450</v>
      </c>
      <c r="H242" s="14" t="s">
        <v>451</v>
      </c>
      <c r="I242" s="15" t="s">
        <v>452</v>
      </c>
      <c r="J242" s="1" vm="1" t="e">
        <f>_xlfn._xlws.FILTER(辅助信息!D:D,辅助信息!G:G=G242)</f>
        <v>#VALUE!</v>
      </c>
    </row>
    <row r="243" hidden="1" spans="1:10">
      <c r="A243" s="16" t="s">
        <v>397</v>
      </c>
      <c r="B243" s="9" t="s">
        <v>116</v>
      </c>
      <c r="C243" s="10" t="s">
        <v>19</v>
      </c>
      <c r="D243" s="8" t="s">
        <v>407</v>
      </c>
      <c r="E243" s="11">
        <v>15</v>
      </c>
      <c r="F243" s="12">
        <v>45768</v>
      </c>
      <c r="G243" s="13" t="s">
        <v>308</v>
      </c>
      <c r="H243" s="14" t="s">
        <v>309</v>
      </c>
      <c r="I243" s="15">
        <v>18302833536</v>
      </c>
      <c r="J243" s="1" t="str">
        <f>_xlfn._xlws.FILTER(辅助信息!D:D,辅助信息!G:G=G243)</f>
        <v>五冶达州国道542项目</v>
      </c>
    </row>
    <row r="244" hidden="1" spans="1:10">
      <c r="A244" s="16" t="s">
        <v>397</v>
      </c>
      <c r="B244" s="9" t="s">
        <v>116</v>
      </c>
      <c r="C244" s="10" t="s">
        <v>32</v>
      </c>
      <c r="D244" s="8" t="s">
        <v>407</v>
      </c>
      <c r="E244" s="11">
        <v>6</v>
      </c>
      <c r="F244" s="12">
        <v>45768</v>
      </c>
      <c r="G244" s="13" t="s">
        <v>308</v>
      </c>
      <c r="H244" s="14" t="s">
        <v>309</v>
      </c>
      <c r="I244" s="15">
        <v>18302833536</v>
      </c>
      <c r="J244" s="1" t="str">
        <f>_xlfn._xlws.FILTER(辅助信息!D:D,辅助信息!G:G=G244)</f>
        <v>五冶达州国道542项目</v>
      </c>
    </row>
    <row r="245" hidden="1" spans="1:10">
      <c r="A245" s="16" t="s">
        <v>397</v>
      </c>
      <c r="B245" s="9" t="s">
        <v>116</v>
      </c>
      <c r="C245" s="10" t="s">
        <v>28</v>
      </c>
      <c r="D245" s="8" t="s">
        <v>407</v>
      </c>
      <c r="E245" s="11">
        <v>6</v>
      </c>
      <c r="F245" s="12">
        <v>45768</v>
      </c>
      <c r="G245" s="13" t="s">
        <v>308</v>
      </c>
      <c r="H245" s="14" t="s">
        <v>309</v>
      </c>
      <c r="I245" s="15">
        <v>18302833536</v>
      </c>
      <c r="J245" s="1" t="str">
        <f>_xlfn._xlws.FILTER(辅助信息!D:D,辅助信息!G:G=G245)</f>
        <v>五冶达州国道542项目</v>
      </c>
    </row>
    <row r="246" hidden="1" spans="1:10">
      <c r="A246" s="16" t="s">
        <v>397</v>
      </c>
      <c r="B246" s="9" t="s">
        <v>116</v>
      </c>
      <c r="C246" s="10" t="s">
        <v>52</v>
      </c>
      <c r="D246" s="8" t="s">
        <v>407</v>
      </c>
      <c r="E246" s="11">
        <v>27</v>
      </c>
      <c r="F246" s="12">
        <v>45768</v>
      </c>
      <c r="G246" s="13" t="s">
        <v>308</v>
      </c>
      <c r="H246" s="14" t="s">
        <v>309</v>
      </c>
      <c r="I246" s="15">
        <v>18302833536</v>
      </c>
      <c r="J246" s="1" t="str">
        <f>_xlfn._xlws.FILTER(辅助信息!D:D,辅助信息!G:G=G246)</f>
        <v>五冶达州国道542项目</v>
      </c>
    </row>
    <row r="247" hidden="1" spans="1:10">
      <c r="A247" s="16" t="s">
        <v>398</v>
      </c>
      <c r="B247" s="9" t="s">
        <v>116</v>
      </c>
      <c r="C247" s="10" t="s">
        <v>19</v>
      </c>
      <c r="D247" s="8" t="s">
        <v>407</v>
      </c>
      <c r="E247" s="11">
        <v>8</v>
      </c>
      <c r="F247" s="12">
        <v>45769</v>
      </c>
      <c r="G247" s="13" t="s">
        <v>171</v>
      </c>
      <c r="H247" s="14" t="s">
        <v>172</v>
      </c>
      <c r="I247" s="15">
        <v>15884666220</v>
      </c>
      <c r="J247" s="1" t="str">
        <f>_xlfn._xlws.FILTER(辅助信息!D:D,辅助信息!G:G=G247)</f>
        <v>华西简阳西城嘉苑</v>
      </c>
    </row>
    <row r="248" hidden="1" spans="1:10">
      <c r="A248" s="16" t="s">
        <v>398</v>
      </c>
      <c r="B248" s="9" t="s">
        <v>116</v>
      </c>
      <c r="C248" s="10" t="s">
        <v>32</v>
      </c>
      <c r="D248" s="8" t="s">
        <v>407</v>
      </c>
      <c r="E248" s="11">
        <v>15</v>
      </c>
      <c r="F248" s="12">
        <v>45769</v>
      </c>
      <c r="G248" s="13" t="s">
        <v>171</v>
      </c>
      <c r="H248" s="14" t="s">
        <v>172</v>
      </c>
      <c r="I248" s="15">
        <v>15884666220</v>
      </c>
      <c r="J248" s="1" t="str">
        <f>_xlfn._xlws.FILTER(辅助信息!D:D,辅助信息!G:G=G248)</f>
        <v>华西简阳西城嘉苑</v>
      </c>
    </row>
    <row r="249" hidden="1" spans="1:10">
      <c r="A249" s="16" t="s">
        <v>398</v>
      </c>
      <c r="B249" s="9" t="s">
        <v>116</v>
      </c>
      <c r="C249" s="10" t="s">
        <v>30</v>
      </c>
      <c r="D249" s="8" t="s">
        <v>407</v>
      </c>
      <c r="E249" s="11">
        <v>18</v>
      </c>
      <c r="F249" s="12">
        <v>45769</v>
      </c>
      <c r="G249" s="13" t="s">
        <v>171</v>
      </c>
      <c r="H249" s="14" t="s">
        <v>172</v>
      </c>
      <c r="I249" s="15">
        <v>15884666220</v>
      </c>
      <c r="J249" s="1" t="str">
        <f>_xlfn._xlws.FILTER(辅助信息!D:D,辅助信息!G:G=G249)</f>
        <v>华西简阳西城嘉苑</v>
      </c>
    </row>
    <row r="250" hidden="1" spans="1:10">
      <c r="A250" s="16" t="s">
        <v>398</v>
      </c>
      <c r="B250" s="9" t="s">
        <v>116</v>
      </c>
      <c r="C250" s="10" t="s">
        <v>33</v>
      </c>
      <c r="D250" s="8" t="s">
        <v>407</v>
      </c>
      <c r="E250" s="11">
        <v>8</v>
      </c>
      <c r="F250" s="12">
        <v>45769</v>
      </c>
      <c r="G250" s="13" t="s">
        <v>171</v>
      </c>
      <c r="H250" s="14" t="s">
        <v>172</v>
      </c>
      <c r="I250" s="15">
        <v>15884666220</v>
      </c>
      <c r="J250" s="1" t="str">
        <f>_xlfn._xlws.FILTER(辅助信息!D:D,辅助信息!G:G=G250)</f>
        <v>华西简阳西城嘉苑</v>
      </c>
    </row>
    <row r="251" hidden="1" spans="1:10">
      <c r="A251" s="16" t="s">
        <v>398</v>
      </c>
      <c r="B251" s="9" t="s">
        <v>116</v>
      </c>
      <c r="C251" s="10" t="s">
        <v>28</v>
      </c>
      <c r="D251" s="8" t="s">
        <v>407</v>
      </c>
      <c r="E251" s="11">
        <v>7</v>
      </c>
      <c r="F251" s="12">
        <v>45769</v>
      </c>
      <c r="G251" s="13" t="s">
        <v>171</v>
      </c>
      <c r="H251" s="14" t="s">
        <v>172</v>
      </c>
      <c r="I251" s="15">
        <v>15884666220</v>
      </c>
      <c r="J251" s="1" t="str">
        <f>_xlfn._xlws.FILTER(辅助信息!D:D,辅助信息!G:G=G251)</f>
        <v>华西简阳西城嘉苑</v>
      </c>
    </row>
    <row r="252" hidden="1" spans="1:10">
      <c r="A252" s="16" t="s">
        <v>398</v>
      </c>
      <c r="B252" s="9" t="s">
        <v>116</v>
      </c>
      <c r="C252" s="10" t="s">
        <v>18</v>
      </c>
      <c r="D252" s="8" t="s">
        <v>407</v>
      </c>
      <c r="E252" s="11">
        <v>15</v>
      </c>
      <c r="F252" s="12">
        <v>45769</v>
      </c>
      <c r="G252" s="13" t="s">
        <v>171</v>
      </c>
      <c r="H252" s="14" t="s">
        <v>172</v>
      </c>
      <c r="I252" s="15">
        <v>15884666220</v>
      </c>
      <c r="J252" s="1" t="str">
        <f>_xlfn._xlws.FILTER(辅助信息!D:D,辅助信息!G:G=G252)</f>
        <v>华西简阳西城嘉苑</v>
      </c>
    </row>
    <row r="253" hidden="1" spans="1:10">
      <c r="A253" s="16" t="s">
        <v>406</v>
      </c>
      <c r="B253" s="9" t="s">
        <v>148</v>
      </c>
      <c r="C253" s="10" t="s">
        <v>53</v>
      </c>
      <c r="D253" s="8" t="s">
        <v>407</v>
      </c>
      <c r="E253" s="11">
        <v>2</v>
      </c>
      <c r="F253" s="12">
        <v>45770</v>
      </c>
      <c r="G253" s="13" t="s">
        <v>171</v>
      </c>
      <c r="H253" s="14" t="s">
        <v>172</v>
      </c>
      <c r="I253" s="15">
        <v>15884666220</v>
      </c>
      <c r="J253" s="1" t="str">
        <f>_xlfn._xlws.FILTER(辅助信息!D:D,辅助信息!G:G=G253)</f>
        <v>华西简阳西城嘉苑</v>
      </c>
    </row>
    <row r="254" hidden="1" spans="1:10">
      <c r="A254" s="16" t="s">
        <v>406</v>
      </c>
      <c r="B254" s="9" t="s">
        <v>119</v>
      </c>
      <c r="C254" s="10" t="s">
        <v>40</v>
      </c>
      <c r="D254" s="8" t="s">
        <v>407</v>
      </c>
      <c r="E254" s="11">
        <v>5</v>
      </c>
      <c r="F254" s="12">
        <v>45770</v>
      </c>
      <c r="G254" s="13" t="s">
        <v>171</v>
      </c>
      <c r="H254" s="14" t="s">
        <v>172</v>
      </c>
      <c r="I254" s="15">
        <v>15884666220</v>
      </c>
      <c r="J254" s="1" t="str">
        <f>_xlfn._xlws.FILTER(辅助信息!D:D,辅助信息!G:G=G254)</f>
        <v>华西简阳西城嘉苑</v>
      </c>
    </row>
    <row r="255" hidden="1" spans="1:10">
      <c r="A255" s="16" t="s">
        <v>406</v>
      </c>
      <c r="B255" s="9" t="s">
        <v>119</v>
      </c>
      <c r="C255" s="10" t="s">
        <v>41</v>
      </c>
      <c r="D255" s="8" t="s">
        <v>407</v>
      </c>
      <c r="E255" s="11">
        <v>8</v>
      </c>
      <c r="F255" s="12">
        <v>45770</v>
      </c>
      <c r="G255" s="13" t="s">
        <v>171</v>
      </c>
      <c r="H255" s="14" t="s">
        <v>172</v>
      </c>
      <c r="I255" s="15">
        <v>15884666220</v>
      </c>
      <c r="J255" s="1" t="str">
        <f>_xlfn._xlws.FILTER(辅助信息!D:D,辅助信息!G:G=G255)</f>
        <v>华西简阳西城嘉苑</v>
      </c>
    </row>
    <row r="256" hidden="1" spans="1:10">
      <c r="A256" s="16" t="s">
        <v>406</v>
      </c>
      <c r="B256" s="9" t="s">
        <v>116</v>
      </c>
      <c r="C256" s="10" t="s">
        <v>33</v>
      </c>
      <c r="D256" s="8" t="s">
        <v>407</v>
      </c>
      <c r="E256" s="11">
        <v>22</v>
      </c>
      <c r="F256" s="12">
        <v>45770</v>
      </c>
      <c r="G256" s="13" t="s">
        <v>171</v>
      </c>
      <c r="H256" s="14" t="s">
        <v>172</v>
      </c>
      <c r="I256" s="15">
        <v>15884666220</v>
      </c>
      <c r="J256" s="1" t="str">
        <f>_xlfn._xlws.FILTER(辅助信息!D:D,辅助信息!G:G=G256)</f>
        <v>华西简阳西城嘉苑</v>
      </c>
    </row>
    <row r="257" hidden="1" spans="1:10">
      <c r="A257" s="16" t="s">
        <v>406</v>
      </c>
      <c r="B257" s="9" t="s">
        <v>119</v>
      </c>
      <c r="C257" s="10" t="s">
        <v>49</v>
      </c>
      <c r="D257" s="8" t="s">
        <v>407</v>
      </c>
      <c r="E257" s="11">
        <v>2</v>
      </c>
      <c r="F257" s="12">
        <v>45770</v>
      </c>
      <c r="G257" s="13" t="s">
        <v>213</v>
      </c>
      <c r="H257" s="14" t="s">
        <v>214</v>
      </c>
      <c r="I257" s="15">
        <v>15108211617</v>
      </c>
      <c r="J257" s="1" t="str">
        <f>_xlfn._xlws.FILTER(辅助信息!D:D,辅助信息!G:G=G257)</f>
        <v>商投建工达州中医药科技园</v>
      </c>
    </row>
    <row r="258" hidden="1" spans="1:10">
      <c r="A258" s="16" t="s">
        <v>406</v>
      </c>
      <c r="B258" s="9" t="s">
        <v>119</v>
      </c>
      <c r="C258" s="10" t="s">
        <v>40</v>
      </c>
      <c r="D258" s="8" t="s">
        <v>407</v>
      </c>
      <c r="E258" s="11">
        <v>8</v>
      </c>
      <c r="F258" s="12">
        <v>45770</v>
      </c>
      <c r="G258" s="13" t="s">
        <v>213</v>
      </c>
      <c r="H258" s="14" t="s">
        <v>214</v>
      </c>
      <c r="I258" s="15">
        <v>15108211617</v>
      </c>
      <c r="J258" s="1" t="str">
        <f>_xlfn._xlws.FILTER(辅助信息!D:D,辅助信息!G:G=G258)</f>
        <v>商投建工达州中医药科技园</v>
      </c>
    </row>
    <row r="259" hidden="1" spans="1:10">
      <c r="A259" s="16" t="s">
        <v>406</v>
      </c>
      <c r="B259" s="9" t="s">
        <v>119</v>
      </c>
      <c r="C259" s="10" t="s">
        <v>41</v>
      </c>
      <c r="D259" s="8" t="s">
        <v>407</v>
      </c>
      <c r="E259" s="11">
        <v>8</v>
      </c>
      <c r="F259" s="12">
        <v>45770</v>
      </c>
      <c r="G259" s="13" t="s">
        <v>213</v>
      </c>
      <c r="H259" s="14" t="s">
        <v>214</v>
      </c>
      <c r="I259" s="15">
        <v>15108211617</v>
      </c>
      <c r="J259" s="1" t="str">
        <f>_xlfn._xlws.FILTER(辅助信息!D:D,辅助信息!G:G=G259)</f>
        <v>商投建工达州中医药科技园</v>
      </c>
    </row>
    <row r="260" hidden="1" spans="1:10">
      <c r="A260" s="16" t="s">
        <v>406</v>
      </c>
      <c r="B260" s="9" t="s">
        <v>116</v>
      </c>
      <c r="C260" s="10" t="s">
        <v>19</v>
      </c>
      <c r="D260" s="8" t="s">
        <v>407</v>
      </c>
      <c r="E260" s="11">
        <v>3</v>
      </c>
      <c r="F260" s="12">
        <v>45770</v>
      </c>
      <c r="G260" s="13" t="s">
        <v>213</v>
      </c>
      <c r="H260" s="14" t="s">
        <v>214</v>
      </c>
      <c r="I260" s="15">
        <v>15108211617</v>
      </c>
      <c r="J260" s="1" t="str">
        <f>_xlfn._xlws.FILTER(辅助信息!D:D,辅助信息!G:G=G260)</f>
        <v>商投建工达州中医药科技园</v>
      </c>
    </row>
    <row r="261" hidden="1" spans="1:10">
      <c r="A261" s="16" t="s">
        <v>406</v>
      </c>
      <c r="B261" s="9" t="s">
        <v>116</v>
      </c>
      <c r="C261" s="10" t="s">
        <v>30</v>
      </c>
      <c r="D261" s="8" t="s">
        <v>407</v>
      </c>
      <c r="E261" s="11">
        <v>7</v>
      </c>
      <c r="F261" s="12">
        <v>45770</v>
      </c>
      <c r="G261" s="13" t="s">
        <v>213</v>
      </c>
      <c r="H261" s="14" t="s">
        <v>214</v>
      </c>
      <c r="I261" s="15">
        <v>15108211617</v>
      </c>
      <c r="J261" s="1" t="str">
        <f>_xlfn._xlws.FILTER(辅助信息!D:D,辅助信息!G:G=G261)</f>
        <v>商投建工达州中医药科技园</v>
      </c>
    </row>
    <row r="262" hidden="1" spans="1:10">
      <c r="A262" s="16" t="s">
        <v>406</v>
      </c>
      <c r="B262" s="9" t="s">
        <v>116</v>
      </c>
      <c r="C262" s="10" t="s">
        <v>28</v>
      </c>
      <c r="D262" s="8" t="s">
        <v>407</v>
      </c>
      <c r="E262" s="11">
        <v>8</v>
      </c>
      <c r="F262" s="12">
        <v>45770</v>
      </c>
      <c r="G262" s="13" t="s">
        <v>213</v>
      </c>
      <c r="H262" s="14" t="s">
        <v>214</v>
      </c>
      <c r="I262" s="15">
        <v>15108211617</v>
      </c>
      <c r="J262" s="1" t="str">
        <f>_xlfn._xlws.FILTER(辅助信息!D:D,辅助信息!G:G=G262)</f>
        <v>商投建工达州中医药科技园</v>
      </c>
    </row>
    <row r="263" hidden="1" spans="1:10">
      <c r="A263" s="16" t="s">
        <v>398</v>
      </c>
      <c r="B263" s="9" t="s">
        <v>116</v>
      </c>
      <c r="C263" s="10" t="s">
        <v>32</v>
      </c>
      <c r="D263" s="8" t="s">
        <v>407</v>
      </c>
      <c r="E263" s="11">
        <v>35</v>
      </c>
      <c r="F263" s="12">
        <v>45770</v>
      </c>
      <c r="G263" s="13" t="s">
        <v>171</v>
      </c>
      <c r="H263" s="14" t="s">
        <v>172</v>
      </c>
      <c r="I263" s="15">
        <v>15884666220</v>
      </c>
      <c r="J263" s="1" t="str">
        <f>_xlfn._xlws.FILTER(辅助信息!D:D,辅助信息!G:G=G263)</f>
        <v>华西简阳西城嘉苑</v>
      </c>
    </row>
    <row r="264" hidden="1" spans="1:10">
      <c r="A264" s="16" t="s">
        <v>398</v>
      </c>
      <c r="B264" s="9" t="s">
        <v>116</v>
      </c>
      <c r="C264" s="10" t="s">
        <v>33</v>
      </c>
      <c r="D264" s="8" t="s">
        <v>407</v>
      </c>
      <c r="E264" s="11">
        <v>70</v>
      </c>
      <c r="F264" s="12">
        <v>45770</v>
      </c>
      <c r="G264" s="13" t="s">
        <v>171</v>
      </c>
      <c r="H264" s="14" t="s">
        <v>172</v>
      </c>
      <c r="I264" s="15">
        <v>15884666220</v>
      </c>
      <c r="J264" s="1" t="str">
        <f>_xlfn._xlws.FILTER(辅助信息!D:D,辅助信息!G:G=G264)</f>
        <v>华西简阳西城嘉苑</v>
      </c>
    </row>
    <row r="265" hidden="1" spans="1:10">
      <c r="A265" s="16" t="s">
        <v>398</v>
      </c>
      <c r="B265" s="9" t="s">
        <v>116</v>
      </c>
      <c r="C265" s="10" t="s">
        <v>32</v>
      </c>
      <c r="D265" s="8" t="s">
        <v>407</v>
      </c>
      <c r="E265" s="11">
        <v>35</v>
      </c>
      <c r="F265" s="12">
        <v>45770</v>
      </c>
      <c r="G265" s="13" t="s">
        <v>453</v>
      </c>
      <c r="H265" s="14" t="s">
        <v>392</v>
      </c>
      <c r="I265" s="15">
        <v>15924731822</v>
      </c>
      <c r="J265" s="1" vm="1" t="e">
        <f>_xlfn._xlws.FILTER(辅助信息!D:D,辅助信息!G:G=G265)</f>
        <v>#VALUE!</v>
      </c>
    </row>
    <row r="266" hidden="1" spans="1:10">
      <c r="A266" s="16" t="s">
        <v>398</v>
      </c>
      <c r="B266" s="9" t="s">
        <v>116</v>
      </c>
      <c r="C266" s="10" t="s">
        <v>90</v>
      </c>
      <c r="D266" s="8" t="s">
        <v>407</v>
      </c>
      <c r="E266" s="11">
        <v>70</v>
      </c>
      <c r="F266" s="12">
        <v>45770</v>
      </c>
      <c r="G266" s="13" t="s">
        <v>453</v>
      </c>
      <c r="H266" s="14" t="s">
        <v>392</v>
      </c>
      <c r="I266" s="15">
        <v>15924731822</v>
      </c>
      <c r="J266" s="1" vm="1" t="e">
        <f>_xlfn._xlws.FILTER(辅助信息!D:D,辅助信息!G:G=G266)</f>
        <v>#VALUE!</v>
      </c>
    </row>
    <row r="267" hidden="1" spans="1:10">
      <c r="A267" s="16" t="s">
        <v>398</v>
      </c>
      <c r="B267" s="9" t="s">
        <v>116</v>
      </c>
      <c r="C267" s="10" t="s">
        <v>130</v>
      </c>
      <c r="D267" s="8" t="s">
        <v>407</v>
      </c>
      <c r="E267" s="11">
        <v>35</v>
      </c>
      <c r="F267" s="12">
        <v>45770</v>
      </c>
      <c r="G267" s="13" t="s">
        <v>453</v>
      </c>
      <c r="H267" s="14" t="s">
        <v>392</v>
      </c>
      <c r="I267" s="15">
        <v>15924731822</v>
      </c>
      <c r="J267" s="1" vm="1" t="e">
        <f>_xlfn._xlws.FILTER(辅助信息!D:D,辅助信息!G:G=G267)</f>
        <v>#VALUE!</v>
      </c>
    </row>
    <row r="268" hidden="1" spans="1:10">
      <c r="A268" s="16" t="s">
        <v>398</v>
      </c>
      <c r="B268" s="9" t="s">
        <v>116</v>
      </c>
      <c r="C268" s="10" t="s">
        <v>130</v>
      </c>
      <c r="D268" s="8" t="s">
        <v>407</v>
      </c>
      <c r="E268" s="11">
        <v>105</v>
      </c>
      <c r="F268" s="12">
        <v>45770</v>
      </c>
      <c r="G268" s="13" t="s">
        <v>454</v>
      </c>
      <c r="H268" s="14" t="s">
        <v>392</v>
      </c>
      <c r="I268" s="15">
        <v>15924731822</v>
      </c>
      <c r="J268" s="1" t="str">
        <f>_xlfn._xlws.FILTER(辅助信息!D:D,辅助信息!G:G=G268)</f>
        <v>宜宾兴港三江新区长江工业园建设项目</v>
      </c>
    </row>
    <row r="269" hidden="1" spans="1:10">
      <c r="A269" s="16" t="s">
        <v>398</v>
      </c>
      <c r="B269" s="9" t="s">
        <v>116</v>
      </c>
      <c r="C269" s="10" t="s">
        <v>76</v>
      </c>
      <c r="D269" s="8" t="s">
        <v>407</v>
      </c>
      <c r="E269" s="19">
        <v>12</v>
      </c>
      <c r="F269" s="12">
        <v>45770</v>
      </c>
      <c r="G269" s="13" t="s">
        <v>455</v>
      </c>
      <c r="H269" s="14" t="s">
        <v>392</v>
      </c>
      <c r="I269" s="15">
        <v>15924731822</v>
      </c>
      <c r="J269" s="1" t="str">
        <f>_xlfn._xlws.FILTER(辅助信息!D:D,辅助信息!G:G=G269)</f>
        <v>宜宾兴港三江新区长江工业园建设项目</v>
      </c>
    </row>
    <row r="270" hidden="1" spans="1:10">
      <c r="A270" s="16" t="s">
        <v>398</v>
      </c>
      <c r="B270" s="9" t="s">
        <v>116</v>
      </c>
      <c r="C270" s="10" t="s">
        <v>133</v>
      </c>
      <c r="D270" s="8" t="s">
        <v>407</v>
      </c>
      <c r="E270" s="11">
        <v>75</v>
      </c>
      <c r="F270" s="12">
        <v>45770</v>
      </c>
      <c r="G270" s="13" t="s">
        <v>455</v>
      </c>
      <c r="H270" s="14" t="s">
        <v>392</v>
      </c>
      <c r="I270" s="15">
        <v>15924731822</v>
      </c>
      <c r="J270" s="1" t="str">
        <f>_xlfn._xlws.FILTER(辅助信息!D:D,辅助信息!G:G=G270)</f>
        <v>宜宾兴港三江新区长江工业园建设项目</v>
      </c>
    </row>
    <row r="271" hidden="1" spans="1:10">
      <c r="A271" s="16" t="s">
        <v>398</v>
      </c>
      <c r="B271" s="9" t="s">
        <v>116</v>
      </c>
      <c r="C271" s="10" t="s">
        <v>91</v>
      </c>
      <c r="D271" s="8" t="s">
        <v>407</v>
      </c>
      <c r="E271" s="11">
        <v>18</v>
      </c>
      <c r="F271" s="12">
        <v>45770</v>
      </c>
      <c r="G271" s="13" t="s">
        <v>455</v>
      </c>
      <c r="H271" s="14" t="s">
        <v>392</v>
      </c>
      <c r="I271" s="15">
        <v>15924731822</v>
      </c>
      <c r="J271" s="1" t="str">
        <f>_xlfn._xlws.FILTER(辅助信息!D:D,辅助信息!G:G=G271)</f>
        <v>宜宾兴港三江新区长江工业园建设项目</v>
      </c>
    </row>
    <row r="272" hidden="1" spans="1:10">
      <c r="A272" s="16" t="s">
        <v>399</v>
      </c>
      <c r="B272" s="9" t="s">
        <v>119</v>
      </c>
      <c r="C272" s="10" t="s">
        <v>40</v>
      </c>
      <c r="D272" s="8" t="s">
        <v>407</v>
      </c>
      <c r="E272" s="11">
        <v>24</v>
      </c>
      <c r="F272" s="12">
        <v>45770</v>
      </c>
      <c r="G272" s="13" t="s">
        <v>244</v>
      </c>
      <c r="H272" s="14" t="s">
        <v>245</v>
      </c>
      <c r="I272" s="15">
        <v>15692885305</v>
      </c>
      <c r="J272" s="1" t="str">
        <f>_xlfn._xlws.FILTER(辅助信息!D:D,辅助信息!G:G=G272)</f>
        <v>四川商建
射洪城乡一体化项目</v>
      </c>
    </row>
    <row r="273" hidden="1" spans="1:10">
      <c r="A273" s="16" t="s">
        <v>399</v>
      </c>
      <c r="B273" s="9" t="s">
        <v>119</v>
      </c>
      <c r="C273" s="10" t="s">
        <v>41</v>
      </c>
      <c r="D273" s="8" t="s">
        <v>407</v>
      </c>
      <c r="E273" s="11">
        <v>8</v>
      </c>
      <c r="F273" s="12">
        <v>45770</v>
      </c>
      <c r="G273" s="13" t="s">
        <v>244</v>
      </c>
      <c r="H273" s="14" t="s">
        <v>245</v>
      </c>
      <c r="I273" s="15">
        <v>15692885305</v>
      </c>
      <c r="J273" s="1" t="str">
        <f>_xlfn._xlws.FILTER(辅助信息!D:D,辅助信息!G:G=G273)</f>
        <v>四川商建
射洪城乡一体化项目</v>
      </c>
    </row>
    <row r="274" hidden="1" spans="1:10">
      <c r="A274" s="16" t="s">
        <v>399</v>
      </c>
      <c r="B274" s="9" t="s">
        <v>116</v>
      </c>
      <c r="C274" s="10" t="s">
        <v>32</v>
      </c>
      <c r="D274" s="8" t="s">
        <v>407</v>
      </c>
      <c r="E274" s="11">
        <v>70</v>
      </c>
      <c r="F274" s="12">
        <v>45770</v>
      </c>
      <c r="G274" s="13" t="s">
        <v>244</v>
      </c>
      <c r="H274" s="14" t="s">
        <v>245</v>
      </c>
      <c r="I274" s="15">
        <v>15692885305</v>
      </c>
      <c r="J274" s="1" t="str">
        <f>_xlfn._xlws.FILTER(辅助信息!D:D,辅助信息!G:G=G274)</f>
        <v>四川商建
射洪城乡一体化项目</v>
      </c>
    </row>
    <row r="275" hidden="1" spans="1:10">
      <c r="A275" s="16" t="s">
        <v>399</v>
      </c>
      <c r="B275" s="9" t="s">
        <v>116</v>
      </c>
      <c r="C275" s="10" t="s">
        <v>30</v>
      </c>
      <c r="D275" s="8" t="s">
        <v>407</v>
      </c>
      <c r="E275" s="11">
        <v>10</v>
      </c>
      <c r="F275" s="12">
        <v>45770</v>
      </c>
      <c r="G275" s="13" t="s">
        <v>244</v>
      </c>
      <c r="H275" s="14" t="s">
        <v>245</v>
      </c>
      <c r="I275" s="15">
        <v>15692885305</v>
      </c>
      <c r="J275" s="1" t="str">
        <f>_xlfn._xlws.FILTER(辅助信息!D:D,辅助信息!G:G=G275)</f>
        <v>四川商建
射洪城乡一体化项目</v>
      </c>
    </row>
    <row r="276" hidden="1" spans="1:10">
      <c r="A276" s="16" t="s">
        <v>399</v>
      </c>
      <c r="B276" s="9" t="s">
        <v>116</v>
      </c>
      <c r="C276" s="10" t="s">
        <v>28</v>
      </c>
      <c r="D276" s="8" t="s">
        <v>407</v>
      </c>
      <c r="E276" s="11">
        <v>24</v>
      </c>
      <c r="F276" s="12">
        <v>45770</v>
      </c>
      <c r="G276" s="13" t="s">
        <v>244</v>
      </c>
      <c r="H276" s="14" t="s">
        <v>245</v>
      </c>
      <c r="I276" s="15">
        <v>15692885305</v>
      </c>
      <c r="J276" s="1" t="str">
        <f>_xlfn._xlws.FILTER(辅助信息!D:D,辅助信息!G:G=G276)</f>
        <v>四川商建
射洪城乡一体化项目</v>
      </c>
    </row>
    <row r="277" hidden="1" spans="1:10">
      <c r="A277" s="20" t="s">
        <v>397</v>
      </c>
      <c r="B277" s="21" t="s">
        <v>116</v>
      </c>
      <c r="C277" s="22" t="s">
        <v>27</v>
      </c>
      <c r="D277" s="23" t="s">
        <v>407</v>
      </c>
      <c r="E277" s="24">
        <v>35</v>
      </c>
      <c r="F277" s="25">
        <v>45771</v>
      </c>
      <c r="G277" s="26" t="s">
        <v>416</v>
      </c>
      <c r="H277" s="27" t="s">
        <v>376</v>
      </c>
      <c r="I277" s="28">
        <v>13908143055</v>
      </c>
      <c r="J277" s="1" t="str">
        <f>_xlfn._xlws.FILTER(辅助信息!D:D,辅助信息!G:G=G277)</f>
        <v>五冶钢构南充医学科学产业园建设项目</v>
      </c>
    </row>
    <row r="278" hidden="1" spans="1:10">
      <c r="A278" s="16" t="s">
        <v>398</v>
      </c>
      <c r="B278" s="9" t="s">
        <v>116</v>
      </c>
      <c r="C278" s="10" t="s">
        <v>19</v>
      </c>
      <c r="D278" s="18" t="s">
        <v>407</v>
      </c>
      <c r="E278" s="11">
        <v>20</v>
      </c>
      <c r="F278" s="12">
        <v>45771</v>
      </c>
      <c r="G278" s="13" t="s">
        <v>456</v>
      </c>
      <c r="H278" s="14" t="s">
        <v>393</v>
      </c>
      <c r="I278" s="15">
        <v>18381110677</v>
      </c>
      <c r="J278" s="1" t="str">
        <f>_xlfn._xlws.FILTER(辅助信息!D:D,辅助信息!G:G=G278)</f>
        <v>宜宾兴港三江新区长江工业园建设项目</v>
      </c>
    </row>
    <row r="279" hidden="1" spans="1:10">
      <c r="A279" s="16" t="s">
        <v>398</v>
      </c>
      <c r="B279" s="9" t="s">
        <v>116</v>
      </c>
      <c r="C279" s="10" t="s">
        <v>32</v>
      </c>
      <c r="D279" s="8" t="s">
        <v>407</v>
      </c>
      <c r="E279" s="11">
        <v>20</v>
      </c>
      <c r="F279" s="12">
        <v>45771</v>
      </c>
      <c r="G279" s="13" t="s">
        <v>456</v>
      </c>
      <c r="H279" s="14" t="s">
        <v>393</v>
      </c>
      <c r="I279" s="15">
        <v>18381110677</v>
      </c>
      <c r="J279" s="1" t="str">
        <f>_xlfn._xlws.FILTER(辅助信息!D:D,辅助信息!G:G=G279)</f>
        <v>宜宾兴港三江新区长江工业园建设项目</v>
      </c>
    </row>
    <row r="280" hidden="1" spans="1:10">
      <c r="A280" s="16" t="s">
        <v>398</v>
      </c>
      <c r="B280" s="9" t="s">
        <v>116</v>
      </c>
      <c r="C280" s="10" t="s">
        <v>30</v>
      </c>
      <c r="D280" s="18" t="s">
        <v>407</v>
      </c>
      <c r="E280" s="11">
        <v>15</v>
      </c>
      <c r="F280" s="12">
        <v>45771</v>
      </c>
      <c r="G280" s="13" t="s">
        <v>456</v>
      </c>
      <c r="H280" s="14" t="s">
        <v>393</v>
      </c>
      <c r="I280" s="15">
        <v>18381110677</v>
      </c>
      <c r="J280" s="1" t="str">
        <f>_xlfn._xlws.FILTER(辅助信息!D:D,辅助信息!G:G=G280)</f>
        <v>宜宾兴港三江新区长江工业园建设项目</v>
      </c>
    </row>
    <row r="281" hidden="1" spans="1:10">
      <c r="A281" s="16" t="s">
        <v>398</v>
      </c>
      <c r="B281" s="9" t="s">
        <v>116</v>
      </c>
      <c r="C281" s="10" t="s">
        <v>33</v>
      </c>
      <c r="D281" s="8" t="s">
        <v>407</v>
      </c>
      <c r="E281" s="11">
        <v>20</v>
      </c>
      <c r="F281" s="12">
        <v>45771</v>
      </c>
      <c r="G281" s="13" t="s">
        <v>456</v>
      </c>
      <c r="H281" s="14" t="s">
        <v>393</v>
      </c>
      <c r="I281" s="15">
        <v>18381110677</v>
      </c>
      <c r="J281" s="1" t="str">
        <f>_xlfn._xlws.FILTER(辅助信息!D:D,辅助信息!G:G=G281)</f>
        <v>宜宾兴港三江新区长江工业园建设项目</v>
      </c>
    </row>
    <row r="282" hidden="1" spans="1:10">
      <c r="A282" s="16" t="s">
        <v>398</v>
      </c>
      <c r="B282" s="9" t="s">
        <v>116</v>
      </c>
      <c r="C282" s="10" t="s">
        <v>28</v>
      </c>
      <c r="D282" s="18" t="s">
        <v>407</v>
      </c>
      <c r="E282" s="11">
        <v>20</v>
      </c>
      <c r="F282" s="12">
        <v>45771</v>
      </c>
      <c r="G282" s="13" t="s">
        <v>456</v>
      </c>
      <c r="H282" s="14" t="s">
        <v>393</v>
      </c>
      <c r="I282" s="15">
        <v>18381110677</v>
      </c>
      <c r="J282" s="1" t="str">
        <f>_xlfn._xlws.FILTER(辅助信息!D:D,辅助信息!G:G=G282)</f>
        <v>宜宾兴港三江新区长江工业园建设项目</v>
      </c>
    </row>
    <row r="283" hidden="1" spans="1:10">
      <c r="A283" s="16" t="s">
        <v>398</v>
      </c>
      <c r="B283" s="9" t="s">
        <v>116</v>
      </c>
      <c r="C283" s="10" t="s">
        <v>18</v>
      </c>
      <c r="D283" s="8" t="s">
        <v>407</v>
      </c>
      <c r="E283" s="11">
        <v>10</v>
      </c>
      <c r="F283" s="12">
        <v>45771</v>
      </c>
      <c r="G283" s="13" t="s">
        <v>456</v>
      </c>
      <c r="H283" s="14" t="s">
        <v>393</v>
      </c>
      <c r="I283" s="15">
        <v>18381110677</v>
      </c>
      <c r="J283" s="1" t="str">
        <f>_xlfn._xlws.FILTER(辅助信息!D:D,辅助信息!G:G=G283)</f>
        <v>宜宾兴港三江新区长江工业园建设项目</v>
      </c>
    </row>
    <row r="284" hidden="1" spans="1:10">
      <c r="A284" s="16" t="s">
        <v>398</v>
      </c>
      <c r="B284" s="9" t="s">
        <v>116</v>
      </c>
      <c r="C284" s="10" t="s">
        <v>32</v>
      </c>
      <c r="D284" s="18" t="s">
        <v>407</v>
      </c>
      <c r="E284" s="11">
        <v>35</v>
      </c>
      <c r="F284" s="12">
        <v>45771</v>
      </c>
      <c r="G284" s="13" t="s">
        <v>457</v>
      </c>
      <c r="H284" s="14" t="s">
        <v>393</v>
      </c>
      <c r="I284" s="15">
        <v>18381110677</v>
      </c>
      <c r="J284" s="1" t="str">
        <f>_xlfn._xlws.FILTER(辅助信息!D:D,辅助信息!G:G=G284)</f>
        <v>宜宾兴港三江新区长江工业园建设项目</v>
      </c>
    </row>
    <row r="285" hidden="1" spans="1:10">
      <c r="A285" s="16" t="s">
        <v>398</v>
      </c>
      <c r="B285" s="9" t="s">
        <v>116</v>
      </c>
      <c r="C285" s="10" t="s">
        <v>30</v>
      </c>
      <c r="D285" s="8" t="s">
        <v>407</v>
      </c>
      <c r="E285" s="11">
        <v>35</v>
      </c>
      <c r="F285" s="12">
        <v>45771</v>
      </c>
      <c r="G285" s="13" t="s">
        <v>457</v>
      </c>
      <c r="H285" s="14" t="s">
        <v>393</v>
      </c>
      <c r="I285" s="15">
        <v>18381110677</v>
      </c>
      <c r="J285" s="1" t="str">
        <f>_xlfn._xlws.FILTER(辅助信息!D:D,辅助信息!G:G=G285)</f>
        <v>宜宾兴港三江新区长江工业园建设项目</v>
      </c>
    </row>
    <row r="286" hidden="1" spans="1:10">
      <c r="A286" s="16" t="s">
        <v>398</v>
      </c>
      <c r="B286" s="9" t="s">
        <v>116</v>
      </c>
      <c r="C286" s="10" t="s">
        <v>90</v>
      </c>
      <c r="D286" s="18" t="s">
        <v>407</v>
      </c>
      <c r="E286" s="11">
        <v>35</v>
      </c>
      <c r="F286" s="12">
        <v>45771</v>
      </c>
      <c r="G286" s="13" t="s">
        <v>457</v>
      </c>
      <c r="H286" s="14" t="s">
        <v>393</v>
      </c>
      <c r="I286" s="15">
        <v>18381110677</v>
      </c>
      <c r="J286" s="1" t="str">
        <f>_xlfn._xlws.FILTER(辅助信息!D:D,辅助信息!G:G=G286)</f>
        <v>宜宾兴港三江新区长江工业园建设项目</v>
      </c>
    </row>
    <row r="287" hidden="1" spans="1:10">
      <c r="A287" s="16" t="s">
        <v>398</v>
      </c>
      <c r="B287" s="9" t="s">
        <v>116</v>
      </c>
      <c r="C287" s="10" t="s">
        <v>130</v>
      </c>
      <c r="D287" s="8" t="s">
        <v>407</v>
      </c>
      <c r="E287" s="11">
        <v>35</v>
      </c>
      <c r="F287" s="12">
        <v>45771</v>
      </c>
      <c r="G287" s="13" t="s">
        <v>457</v>
      </c>
      <c r="H287" s="14" t="s">
        <v>393</v>
      </c>
      <c r="I287" s="15">
        <v>18381110677</v>
      </c>
      <c r="J287" s="1" t="str">
        <f>_xlfn._xlws.FILTER(辅助信息!D:D,辅助信息!G:G=G287)</f>
        <v>宜宾兴港三江新区长江工业园建设项目</v>
      </c>
    </row>
    <row r="288" hidden="1" spans="1:10">
      <c r="A288" s="16" t="s">
        <v>398</v>
      </c>
      <c r="B288" s="9" t="s">
        <v>116</v>
      </c>
      <c r="C288" s="10" t="s">
        <v>32</v>
      </c>
      <c r="D288" s="18" t="s">
        <v>407</v>
      </c>
      <c r="E288" s="11">
        <v>6</v>
      </c>
      <c r="F288" s="12">
        <v>45771</v>
      </c>
      <c r="G288" s="13" t="s">
        <v>458</v>
      </c>
      <c r="H288" s="14" t="s">
        <v>393</v>
      </c>
      <c r="I288" s="15">
        <v>18381110677</v>
      </c>
      <c r="J288" s="1" t="str">
        <f>_xlfn._xlws.FILTER(辅助信息!D:D,辅助信息!G:G=G288)</f>
        <v>宜宾兴港三江新区长江工业园建设项目</v>
      </c>
    </row>
    <row r="289" hidden="1" spans="1:10">
      <c r="A289" s="16" t="s">
        <v>398</v>
      </c>
      <c r="B289" s="9" t="s">
        <v>116</v>
      </c>
      <c r="C289" s="10" t="s">
        <v>28</v>
      </c>
      <c r="D289" s="8" t="s">
        <v>407</v>
      </c>
      <c r="E289" s="11">
        <v>5</v>
      </c>
      <c r="F289" s="12">
        <v>45771</v>
      </c>
      <c r="G289" s="13" t="s">
        <v>458</v>
      </c>
      <c r="H289" s="14" t="s">
        <v>393</v>
      </c>
      <c r="I289" s="15">
        <v>18381110677</v>
      </c>
      <c r="J289" s="1" t="str">
        <f>_xlfn._xlws.FILTER(辅助信息!D:D,辅助信息!G:G=G289)</f>
        <v>宜宾兴港三江新区长江工业园建设项目</v>
      </c>
    </row>
    <row r="290" hidden="1" spans="1:10">
      <c r="A290" s="16" t="s">
        <v>398</v>
      </c>
      <c r="B290" s="9" t="s">
        <v>116</v>
      </c>
      <c r="C290" s="10" t="s">
        <v>18</v>
      </c>
      <c r="D290" s="18" t="s">
        <v>407</v>
      </c>
      <c r="E290" s="11">
        <v>6</v>
      </c>
      <c r="F290" s="12">
        <v>45771</v>
      </c>
      <c r="G290" s="13" t="s">
        <v>458</v>
      </c>
      <c r="H290" s="14" t="s">
        <v>393</v>
      </c>
      <c r="I290" s="15">
        <v>18381110677</v>
      </c>
      <c r="J290" s="1" t="str">
        <f>_xlfn._xlws.FILTER(辅助信息!D:D,辅助信息!G:G=G290)</f>
        <v>宜宾兴港三江新区长江工业园建设项目</v>
      </c>
    </row>
    <row r="291" hidden="1" spans="1:10">
      <c r="A291" s="16" t="s">
        <v>398</v>
      </c>
      <c r="B291" s="9" t="s">
        <v>116</v>
      </c>
      <c r="C291" s="10" t="s">
        <v>138</v>
      </c>
      <c r="D291" s="8" t="s">
        <v>407</v>
      </c>
      <c r="E291" s="11">
        <v>35</v>
      </c>
      <c r="F291" s="12">
        <v>45771</v>
      </c>
      <c r="G291" s="13" t="s">
        <v>458</v>
      </c>
      <c r="H291" s="14" t="s">
        <v>393</v>
      </c>
      <c r="I291" s="15">
        <v>18381110677</v>
      </c>
      <c r="J291" s="1" t="str">
        <f>_xlfn._xlws.FILTER(辅助信息!D:D,辅助信息!G:G=G291)</f>
        <v>宜宾兴港三江新区长江工业园建设项目</v>
      </c>
    </row>
    <row r="292" hidden="1" spans="1:10">
      <c r="A292" s="16" t="s">
        <v>398</v>
      </c>
      <c r="B292" s="9" t="s">
        <v>116</v>
      </c>
      <c r="C292" s="10" t="s">
        <v>133</v>
      </c>
      <c r="D292" s="18" t="s">
        <v>407</v>
      </c>
      <c r="E292" s="11">
        <v>20</v>
      </c>
      <c r="F292" s="12">
        <v>45771</v>
      </c>
      <c r="G292" s="13" t="s">
        <v>458</v>
      </c>
      <c r="H292" s="14" t="s">
        <v>393</v>
      </c>
      <c r="I292" s="15">
        <v>18381110677</v>
      </c>
      <c r="J292" s="1" t="str">
        <f>_xlfn._xlws.FILTER(辅助信息!D:D,辅助信息!G:G=G292)</f>
        <v>宜宾兴港三江新区长江工业园建设项目</v>
      </c>
    </row>
    <row r="293" hidden="1" spans="1:10">
      <c r="A293" s="16" t="s">
        <v>398</v>
      </c>
      <c r="B293" s="9" t="s">
        <v>116</v>
      </c>
      <c r="C293" s="10" t="s">
        <v>27</v>
      </c>
      <c r="D293" s="8" t="s">
        <v>407</v>
      </c>
      <c r="E293" s="11">
        <v>10</v>
      </c>
      <c r="F293" s="12">
        <v>45771</v>
      </c>
      <c r="G293" s="13" t="s">
        <v>459</v>
      </c>
      <c r="H293" s="14" t="s">
        <v>393</v>
      </c>
      <c r="I293" s="15">
        <v>18381110677</v>
      </c>
      <c r="J293" s="1" t="str">
        <f>_xlfn._xlws.FILTER(辅助信息!D:D,辅助信息!G:G=G293)</f>
        <v>宜宾兴港三江新区长江工业园建设项目</v>
      </c>
    </row>
    <row r="294" hidden="1" spans="1:10">
      <c r="A294" s="16" t="s">
        <v>398</v>
      </c>
      <c r="B294" s="9" t="s">
        <v>116</v>
      </c>
      <c r="C294" s="10" t="s">
        <v>32</v>
      </c>
      <c r="D294" s="18" t="s">
        <v>407</v>
      </c>
      <c r="E294" s="11">
        <v>6</v>
      </c>
      <c r="F294" s="12">
        <v>45771</v>
      </c>
      <c r="G294" s="13" t="s">
        <v>459</v>
      </c>
      <c r="H294" s="14" t="s">
        <v>393</v>
      </c>
      <c r="I294" s="15">
        <v>18381110677</v>
      </c>
      <c r="J294" s="1" t="str">
        <f>_xlfn._xlws.FILTER(辅助信息!D:D,辅助信息!G:G=G294)</f>
        <v>宜宾兴港三江新区长江工业园建设项目</v>
      </c>
    </row>
    <row r="295" hidden="1" spans="1:10">
      <c r="A295" s="16" t="s">
        <v>398</v>
      </c>
      <c r="B295" s="9" t="s">
        <v>116</v>
      </c>
      <c r="C295" s="10" t="s">
        <v>33</v>
      </c>
      <c r="D295" s="8" t="s">
        <v>407</v>
      </c>
      <c r="E295" s="11">
        <v>17</v>
      </c>
      <c r="F295" s="12">
        <v>45771</v>
      </c>
      <c r="G295" s="13" t="s">
        <v>459</v>
      </c>
      <c r="H295" s="14" t="s">
        <v>393</v>
      </c>
      <c r="I295" s="15">
        <v>18381110677</v>
      </c>
      <c r="J295" s="1" t="str">
        <f>_xlfn._xlws.FILTER(辅助信息!D:D,辅助信息!G:G=G295)</f>
        <v>宜宾兴港三江新区长江工业园建设项目</v>
      </c>
    </row>
    <row r="296" hidden="1" spans="1:10">
      <c r="A296" s="16" t="s">
        <v>398</v>
      </c>
      <c r="B296" s="9" t="s">
        <v>116</v>
      </c>
      <c r="C296" s="10" t="s">
        <v>28</v>
      </c>
      <c r="D296" s="18" t="s">
        <v>407</v>
      </c>
      <c r="E296" s="11">
        <v>20</v>
      </c>
      <c r="F296" s="12">
        <v>45771</v>
      </c>
      <c r="G296" s="13" t="s">
        <v>459</v>
      </c>
      <c r="H296" s="14" t="s">
        <v>393</v>
      </c>
      <c r="I296" s="15">
        <v>18381110677</v>
      </c>
      <c r="J296" s="1" t="str">
        <f>_xlfn._xlws.FILTER(辅助信息!D:D,辅助信息!G:G=G296)</f>
        <v>宜宾兴港三江新区长江工业园建设项目</v>
      </c>
    </row>
    <row r="297" hidden="1" spans="1:10">
      <c r="A297" s="16" t="s">
        <v>398</v>
      </c>
      <c r="B297" s="9" t="s">
        <v>116</v>
      </c>
      <c r="C297" s="10" t="s">
        <v>18</v>
      </c>
      <c r="D297" s="8" t="s">
        <v>407</v>
      </c>
      <c r="E297" s="11">
        <v>6</v>
      </c>
      <c r="F297" s="12">
        <v>45771</v>
      </c>
      <c r="G297" s="13" t="s">
        <v>459</v>
      </c>
      <c r="H297" s="14" t="s">
        <v>393</v>
      </c>
      <c r="I297" s="15">
        <v>18381110677</v>
      </c>
      <c r="J297" s="1" t="str">
        <f>_xlfn._xlws.FILTER(辅助信息!D:D,辅助信息!G:G=G297)</f>
        <v>宜宾兴港三江新区长江工业园建设项目</v>
      </c>
    </row>
    <row r="298" hidden="1" spans="1:10">
      <c r="A298" s="16" t="s">
        <v>398</v>
      </c>
      <c r="B298" s="9" t="s">
        <v>116</v>
      </c>
      <c r="C298" s="10" t="s">
        <v>76</v>
      </c>
      <c r="D298" s="18" t="s">
        <v>407</v>
      </c>
      <c r="E298" s="11">
        <v>22</v>
      </c>
      <c r="F298" s="12">
        <v>45771</v>
      </c>
      <c r="G298" s="13" t="s">
        <v>459</v>
      </c>
      <c r="H298" s="14" t="s">
        <v>393</v>
      </c>
      <c r="I298" s="15">
        <v>18381110677</v>
      </c>
      <c r="J298" s="1" t="str">
        <f>_xlfn._xlws.FILTER(辅助信息!D:D,辅助信息!G:G=G298)</f>
        <v>宜宾兴港三江新区长江工业园建设项目</v>
      </c>
    </row>
    <row r="299" hidden="1" spans="1:10">
      <c r="A299" s="16" t="s">
        <v>398</v>
      </c>
      <c r="B299" s="9" t="s">
        <v>116</v>
      </c>
      <c r="C299" s="10" t="s">
        <v>133</v>
      </c>
      <c r="D299" s="8" t="s">
        <v>407</v>
      </c>
      <c r="E299" s="11">
        <v>25</v>
      </c>
      <c r="F299" s="12">
        <v>45771</v>
      </c>
      <c r="G299" s="13" t="s">
        <v>459</v>
      </c>
      <c r="H299" s="14" t="s">
        <v>393</v>
      </c>
      <c r="I299" s="15">
        <v>18381110677</v>
      </c>
      <c r="J299" s="1" t="str">
        <f>_xlfn._xlws.FILTER(辅助信息!D:D,辅助信息!G:G=G299)</f>
        <v>宜宾兴港三江新区长江工业园建设项目</v>
      </c>
    </row>
    <row r="300" hidden="1" spans="1:10">
      <c r="A300" s="16" t="s">
        <v>406</v>
      </c>
      <c r="B300" s="9" t="s">
        <v>119</v>
      </c>
      <c r="C300" s="10" t="s">
        <v>40</v>
      </c>
      <c r="D300" s="8" t="s">
        <v>407</v>
      </c>
      <c r="E300" s="11">
        <v>2.5</v>
      </c>
      <c r="F300" s="12">
        <v>45771</v>
      </c>
      <c r="G300" s="13" t="s">
        <v>266</v>
      </c>
      <c r="H300" s="14" t="s">
        <v>265</v>
      </c>
      <c r="I300" s="15">
        <v>15982487227</v>
      </c>
      <c r="J300" s="1" t="str">
        <f>_xlfn._xlws.FILTER(辅助信息!D:D,辅助信息!G:G=G300)</f>
        <v>五冶钢构达州市公共卫生临床医疗中心项目</v>
      </c>
    </row>
    <row r="301" hidden="1" spans="1:10">
      <c r="A301" s="16" t="s">
        <v>406</v>
      </c>
      <c r="B301" s="9" t="s">
        <v>119</v>
      </c>
      <c r="C301" s="10" t="s">
        <v>41</v>
      </c>
      <c r="D301" s="8" t="s">
        <v>407</v>
      </c>
      <c r="E301" s="11">
        <v>2.5</v>
      </c>
      <c r="F301" s="12">
        <v>45771</v>
      </c>
      <c r="G301" s="13" t="s">
        <v>266</v>
      </c>
      <c r="H301" s="14" t="s">
        <v>265</v>
      </c>
      <c r="I301" s="15">
        <v>15982487227</v>
      </c>
      <c r="J301" s="1" t="str">
        <f>_xlfn._xlws.FILTER(辅助信息!D:D,辅助信息!G:G=G301)</f>
        <v>五冶钢构达州市公共卫生临床医疗中心项目</v>
      </c>
    </row>
    <row r="302" hidden="1" spans="1:10">
      <c r="A302" s="16" t="s">
        <v>406</v>
      </c>
      <c r="B302" s="9" t="s">
        <v>116</v>
      </c>
      <c r="C302" s="10" t="s">
        <v>27</v>
      </c>
      <c r="D302" s="8" t="s">
        <v>407</v>
      </c>
      <c r="E302" s="11">
        <v>24</v>
      </c>
      <c r="F302" s="12">
        <v>45771</v>
      </c>
      <c r="G302" s="13" t="s">
        <v>266</v>
      </c>
      <c r="H302" s="14" t="s">
        <v>265</v>
      </c>
      <c r="I302" s="15">
        <v>15982487227</v>
      </c>
      <c r="J302" s="1" t="str">
        <f>_xlfn._xlws.FILTER(辅助信息!D:D,辅助信息!G:G=G302)</f>
        <v>五冶钢构达州市公共卫生临床医疗中心项目</v>
      </c>
    </row>
    <row r="303" hidden="1" spans="1:10">
      <c r="A303" s="16" t="s">
        <v>406</v>
      </c>
      <c r="B303" s="9" t="s">
        <v>116</v>
      </c>
      <c r="C303" s="10" t="s">
        <v>19</v>
      </c>
      <c r="D303" s="8" t="s">
        <v>407</v>
      </c>
      <c r="E303" s="11">
        <v>6</v>
      </c>
      <c r="F303" s="12">
        <v>45771</v>
      </c>
      <c r="G303" s="13" t="s">
        <v>266</v>
      </c>
      <c r="H303" s="14" t="s">
        <v>265</v>
      </c>
      <c r="I303" s="15">
        <v>15982487227</v>
      </c>
      <c r="J303" s="1" t="str">
        <f>_xlfn._xlws.FILTER(辅助信息!D:D,辅助信息!G:G=G303)</f>
        <v>五冶钢构达州市公共卫生临床医疗中心项目</v>
      </c>
    </row>
    <row r="304" hidden="1" spans="1:10">
      <c r="A304" s="16" t="s">
        <v>406</v>
      </c>
      <c r="B304" s="9" t="s">
        <v>116</v>
      </c>
      <c r="C304" s="10" t="s">
        <v>27</v>
      </c>
      <c r="D304" s="8" t="s">
        <v>407</v>
      </c>
      <c r="E304" s="11">
        <v>24</v>
      </c>
      <c r="F304" s="12">
        <v>45771</v>
      </c>
      <c r="G304" s="13" t="s">
        <v>217</v>
      </c>
      <c r="H304" s="14" t="s">
        <v>218</v>
      </c>
      <c r="I304" s="15">
        <v>18381899787</v>
      </c>
      <c r="J304" s="1" t="str">
        <f>_xlfn._xlws.FILTER(辅助信息!D:D,辅助信息!G:G=G304)</f>
        <v>商投建工达州中医药科技园</v>
      </c>
    </row>
    <row r="305" hidden="1" spans="1:10">
      <c r="A305" s="16" t="s">
        <v>406</v>
      </c>
      <c r="B305" s="9" t="s">
        <v>116</v>
      </c>
      <c r="C305" s="10" t="s">
        <v>33</v>
      </c>
      <c r="D305" s="8" t="s">
        <v>407</v>
      </c>
      <c r="E305" s="11">
        <v>21</v>
      </c>
      <c r="F305" s="12">
        <v>45771</v>
      </c>
      <c r="G305" s="13" t="s">
        <v>217</v>
      </c>
      <c r="H305" s="14" t="s">
        <v>218</v>
      </c>
      <c r="I305" s="15">
        <v>18381899787</v>
      </c>
      <c r="J305" s="1" t="str">
        <f>_xlfn._xlws.FILTER(辅助信息!D:D,辅助信息!G:G=G305)</f>
        <v>商投建工达州中医药科技园</v>
      </c>
    </row>
    <row r="306" hidden="1" spans="1:10">
      <c r="A306" s="16" t="s">
        <v>406</v>
      </c>
      <c r="B306" s="9" t="s">
        <v>116</v>
      </c>
      <c r="C306" s="10" t="s">
        <v>52</v>
      </c>
      <c r="D306" s="8" t="s">
        <v>407</v>
      </c>
      <c r="E306" s="11">
        <v>65</v>
      </c>
      <c r="F306" s="12">
        <v>45771</v>
      </c>
      <c r="G306" s="13" t="s">
        <v>217</v>
      </c>
      <c r="H306" s="14" t="s">
        <v>218</v>
      </c>
      <c r="I306" s="15">
        <v>18381899787</v>
      </c>
      <c r="J306" s="1" t="str">
        <f>_xlfn._xlws.FILTER(辅助信息!D:D,辅助信息!G:G=G306)</f>
        <v>商投建工达州中医药科技园</v>
      </c>
    </row>
    <row r="307" hidden="1" spans="1:10">
      <c r="A307" s="16" t="s">
        <v>406</v>
      </c>
      <c r="B307" s="9" t="s">
        <v>119</v>
      </c>
      <c r="C307" s="10" t="s">
        <v>49</v>
      </c>
      <c r="D307" s="8" t="s">
        <v>407</v>
      </c>
      <c r="E307" s="11">
        <v>10</v>
      </c>
      <c r="F307" s="12">
        <v>45771</v>
      </c>
      <c r="G307" s="13" t="s">
        <v>456</v>
      </c>
      <c r="H307" s="14" t="s">
        <v>393</v>
      </c>
      <c r="I307" s="15">
        <v>18381110677</v>
      </c>
      <c r="J307" s="1" t="str">
        <f>_xlfn._xlws.FILTER(辅助信息!D:D,辅助信息!G:G=G307)</f>
        <v>宜宾兴港三江新区长江工业园建设项目</v>
      </c>
    </row>
    <row r="308" hidden="1" spans="1:10">
      <c r="A308" s="16" t="s">
        <v>406</v>
      </c>
      <c r="B308" s="9" t="s">
        <v>119</v>
      </c>
      <c r="C308" s="10" t="s">
        <v>40</v>
      </c>
      <c r="D308" s="8" t="s">
        <v>407</v>
      </c>
      <c r="E308" s="11">
        <v>20</v>
      </c>
      <c r="F308" s="12">
        <v>45771</v>
      </c>
      <c r="G308" s="13" t="s">
        <v>456</v>
      </c>
      <c r="H308" s="14" t="s">
        <v>393</v>
      </c>
      <c r="I308" s="15">
        <v>18381110677</v>
      </c>
      <c r="J308" s="1" t="str">
        <f>_xlfn._xlws.FILTER(辅助信息!D:D,辅助信息!G:G=G308)</f>
        <v>宜宾兴港三江新区长江工业园建设项目</v>
      </c>
    </row>
    <row r="309" hidden="1" spans="1:10">
      <c r="A309" s="16" t="s">
        <v>406</v>
      </c>
      <c r="B309" s="9" t="s">
        <v>119</v>
      </c>
      <c r="C309" s="10" t="s">
        <v>41</v>
      </c>
      <c r="D309" s="8" t="s">
        <v>407</v>
      </c>
      <c r="E309" s="11">
        <v>30</v>
      </c>
      <c r="F309" s="12">
        <v>45771</v>
      </c>
      <c r="G309" s="13" t="s">
        <v>456</v>
      </c>
      <c r="H309" s="14" t="s">
        <v>393</v>
      </c>
      <c r="I309" s="15">
        <v>18381110677</v>
      </c>
      <c r="J309" s="1" t="str">
        <f>_xlfn._xlws.FILTER(辅助信息!D:D,辅助信息!G:G=G309)</f>
        <v>宜宾兴港三江新区长江工业园建设项目</v>
      </c>
    </row>
    <row r="310" hidden="1" spans="1:10">
      <c r="A310" s="16" t="s">
        <v>406</v>
      </c>
      <c r="B310" s="9" t="s">
        <v>116</v>
      </c>
      <c r="C310" s="10" t="s">
        <v>27</v>
      </c>
      <c r="D310" s="8" t="s">
        <v>407</v>
      </c>
      <c r="E310" s="11">
        <v>10</v>
      </c>
      <c r="F310" s="12">
        <v>45771</v>
      </c>
      <c r="G310" s="13" t="s">
        <v>456</v>
      </c>
      <c r="H310" s="14" t="s">
        <v>393</v>
      </c>
      <c r="I310" s="15">
        <v>18381110677</v>
      </c>
      <c r="J310" s="1" t="str">
        <f>_xlfn._xlws.FILTER(辅助信息!D:D,辅助信息!G:G=G310)</f>
        <v>宜宾兴港三江新区长江工业园建设项目</v>
      </c>
    </row>
    <row r="311" hidden="1" spans="1:10">
      <c r="A311" s="16" t="s">
        <v>406</v>
      </c>
      <c r="B311" s="9" t="s">
        <v>119</v>
      </c>
      <c r="C311" s="10" t="s">
        <v>41</v>
      </c>
      <c r="D311" s="8" t="s">
        <v>407</v>
      </c>
      <c r="E311" s="11">
        <v>35</v>
      </c>
      <c r="F311" s="12">
        <v>45771</v>
      </c>
      <c r="G311" s="13" t="s">
        <v>457</v>
      </c>
      <c r="H311" s="14" t="s">
        <v>393</v>
      </c>
      <c r="I311" s="15">
        <v>18381110677</v>
      </c>
      <c r="J311" s="1" t="str">
        <f>_xlfn._xlws.FILTER(辅助信息!D:D,辅助信息!G:G=G311)</f>
        <v>宜宾兴港三江新区长江工业园建设项目</v>
      </c>
    </row>
    <row r="312" hidden="1" spans="1:10">
      <c r="A312" s="16" t="s">
        <v>406</v>
      </c>
      <c r="B312" s="9" t="s">
        <v>119</v>
      </c>
      <c r="C312" s="10" t="s">
        <v>40</v>
      </c>
      <c r="D312" s="8" t="s">
        <v>407</v>
      </c>
      <c r="E312" s="11">
        <v>10</v>
      </c>
      <c r="F312" s="12">
        <v>45771</v>
      </c>
      <c r="G312" s="13" t="s">
        <v>458</v>
      </c>
      <c r="H312" s="14" t="s">
        <v>393</v>
      </c>
      <c r="I312" s="15">
        <v>18381110677</v>
      </c>
      <c r="J312" s="1" t="str">
        <f>_xlfn._xlws.FILTER(辅助信息!D:D,辅助信息!G:G=G312)</f>
        <v>宜宾兴港三江新区长江工业园建设项目</v>
      </c>
    </row>
    <row r="313" hidden="1" spans="1:10">
      <c r="A313" s="16" t="s">
        <v>406</v>
      </c>
      <c r="B313" s="9" t="s">
        <v>119</v>
      </c>
      <c r="C313" s="10" t="s">
        <v>41</v>
      </c>
      <c r="D313" s="8" t="s">
        <v>407</v>
      </c>
      <c r="E313" s="11">
        <v>30</v>
      </c>
      <c r="F313" s="12">
        <v>45771</v>
      </c>
      <c r="G313" s="13" t="s">
        <v>458</v>
      </c>
      <c r="H313" s="14" t="s">
        <v>393</v>
      </c>
      <c r="I313" s="15">
        <v>18381110677</v>
      </c>
      <c r="J313" s="1" t="str">
        <f>_xlfn._xlws.FILTER(辅助信息!D:D,辅助信息!G:G=G313)</f>
        <v>宜宾兴港三江新区长江工业园建设项目</v>
      </c>
    </row>
    <row r="314" hidden="1" spans="1:10">
      <c r="A314" s="16" t="s">
        <v>406</v>
      </c>
      <c r="B314" s="9" t="s">
        <v>116</v>
      </c>
      <c r="C314" s="10" t="s">
        <v>27</v>
      </c>
      <c r="D314" s="8" t="s">
        <v>407</v>
      </c>
      <c r="E314" s="11">
        <v>10</v>
      </c>
      <c r="F314" s="12">
        <v>45771</v>
      </c>
      <c r="G314" s="13" t="s">
        <v>458</v>
      </c>
      <c r="H314" s="14" t="s">
        <v>393</v>
      </c>
      <c r="I314" s="15">
        <v>18381110677</v>
      </c>
      <c r="J314" s="1" t="str">
        <f>_xlfn._xlws.FILTER(辅助信息!D:D,辅助信息!G:G=G314)</f>
        <v>宜宾兴港三江新区长江工业园建设项目</v>
      </c>
    </row>
    <row r="315" hidden="1" spans="1:10">
      <c r="A315" s="16" t="s">
        <v>406</v>
      </c>
      <c r="B315" s="9" t="s">
        <v>116</v>
      </c>
      <c r="C315" s="10" t="s">
        <v>33</v>
      </c>
      <c r="D315" s="8" t="s">
        <v>407</v>
      </c>
      <c r="E315" s="11">
        <v>20</v>
      </c>
      <c r="F315" s="12">
        <v>45771</v>
      </c>
      <c r="G315" s="13" t="s">
        <v>458</v>
      </c>
      <c r="H315" s="14" t="s">
        <v>393</v>
      </c>
      <c r="I315" s="15">
        <v>18381110677</v>
      </c>
      <c r="J315" s="1" t="str">
        <f>_xlfn._xlws.FILTER(辅助信息!D:D,辅助信息!G:G=G315)</f>
        <v>宜宾兴港三江新区长江工业园建设项目</v>
      </c>
    </row>
    <row r="316" hidden="1" spans="1:10">
      <c r="A316" s="16" t="s">
        <v>406</v>
      </c>
      <c r="B316" s="9" t="s">
        <v>119</v>
      </c>
      <c r="C316" s="10" t="s">
        <v>40</v>
      </c>
      <c r="D316" s="8" t="s">
        <v>407</v>
      </c>
      <c r="E316" s="11">
        <v>6</v>
      </c>
      <c r="F316" s="12">
        <v>45771</v>
      </c>
      <c r="G316" s="13" t="s">
        <v>459</v>
      </c>
      <c r="H316" s="14" t="s">
        <v>393</v>
      </c>
      <c r="I316" s="15">
        <v>18381110677</v>
      </c>
      <c r="J316" s="1" t="str">
        <f>_xlfn._xlws.FILTER(辅助信息!D:D,辅助信息!G:G=G316)</f>
        <v>宜宾兴港三江新区长江工业园建设项目</v>
      </c>
    </row>
    <row r="317" hidden="1" spans="1:10">
      <c r="A317" s="16" t="s">
        <v>406</v>
      </c>
      <c r="B317" s="9" t="s">
        <v>119</v>
      </c>
      <c r="C317" s="10" t="s">
        <v>41</v>
      </c>
      <c r="D317" s="8" t="s">
        <v>407</v>
      </c>
      <c r="E317" s="11">
        <v>30</v>
      </c>
      <c r="F317" s="12">
        <v>45771</v>
      </c>
      <c r="G317" s="13" t="s">
        <v>459</v>
      </c>
      <c r="H317" s="14" t="s">
        <v>393</v>
      </c>
      <c r="I317" s="15">
        <v>18381110677</v>
      </c>
      <c r="J317" s="1" t="str">
        <f>_xlfn._xlws.FILTER(辅助信息!D:D,辅助信息!G:G=G317)</f>
        <v>宜宾兴港三江新区长江工业园建设项目</v>
      </c>
    </row>
    <row r="318" hidden="1" spans="1:10">
      <c r="A318" s="16" t="s">
        <v>406</v>
      </c>
      <c r="B318" s="9" t="s">
        <v>119</v>
      </c>
      <c r="C318" s="10" t="s">
        <v>49</v>
      </c>
      <c r="D318" s="8" t="s">
        <v>407</v>
      </c>
      <c r="E318" s="11">
        <v>20</v>
      </c>
      <c r="F318" s="12">
        <v>45771</v>
      </c>
      <c r="G318" s="13" t="s">
        <v>433</v>
      </c>
      <c r="H318" s="14" t="s">
        <v>370</v>
      </c>
      <c r="I318" s="15">
        <v>18349955455</v>
      </c>
      <c r="J318" s="1" t="str">
        <f>_xlfn._xlws.FILTER(辅助信息!D:D,辅助信息!G:G=G318)</f>
        <v>五冶钢构南充医学科学产业园建设项目</v>
      </c>
    </row>
    <row r="319" hidden="1" spans="1:10">
      <c r="A319" s="16" t="s">
        <v>406</v>
      </c>
      <c r="B319" s="9" t="s">
        <v>119</v>
      </c>
      <c r="C319" s="10" t="s">
        <v>40</v>
      </c>
      <c r="D319" s="8" t="s">
        <v>407</v>
      </c>
      <c r="E319" s="11">
        <v>2</v>
      </c>
      <c r="F319" s="12">
        <v>45771</v>
      </c>
      <c r="G319" s="13" t="s">
        <v>433</v>
      </c>
      <c r="H319" s="14" t="s">
        <v>370</v>
      </c>
      <c r="I319" s="15">
        <v>18349955455</v>
      </c>
      <c r="J319" s="1" t="str">
        <f>_xlfn._xlws.FILTER(辅助信息!D:D,辅助信息!G:G=G319)</f>
        <v>五冶钢构南充医学科学产业园建设项目</v>
      </c>
    </row>
    <row r="320" hidden="1" spans="1:10">
      <c r="A320" s="16" t="s">
        <v>406</v>
      </c>
      <c r="B320" s="9" t="s">
        <v>119</v>
      </c>
      <c r="C320" s="10" t="s">
        <v>41</v>
      </c>
      <c r="D320" s="8" t="s">
        <v>407</v>
      </c>
      <c r="E320" s="11">
        <v>3</v>
      </c>
      <c r="F320" s="12">
        <v>45771</v>
      </c>
      <c r="G320" s="13" t="s">
        <v>433</v>
      </c>
      <c r="H320" s="14" t="s">
        <v>370</v>
      </c>
      <c r="I320" s="15">
        <v>18349955455</v>
      </c>
      <c r="J320" s="1" t="str">
        <f>_xlfn._xlws.FILTER(辅助信息!D:D,辅助信息!G:G=G320)</f>
        <v>五冶钢构南充医学科学产业园建设项目</v>
      </c>
    </row>
    <row r="321" hidden="1" spans="1:10">
      <c r="A321" s="16" t="s">
        <v>406</v>
      </c>
      <c r="B321" s="9" t="s">
        <v>116</v>
      </c>
      <c r="C321" s="10" t="s">
        <v>27</v>
      </c>
      <c r="D321" s="8" t="s">
        <v>407</v>
      </c>
      <c r="E321" s="11">
        <v>10</v>
      </c>
      <c r="F321" s="12">
        <v>45771</v>
      </c>
      <c r="G321" s="13" t="s">
        <v>433</v>
      </c>
      <c r="H321" s="14" t="s">
        <v>370</v>
      </c>
      <c r="I321" s="15">
        <v>18349955455</v>
      </c>
      <c r="J321" s="1" t="str">
        <f>_xlfn._xlws.FILTER(辅助信息!D:D,辅助信息!G:G=G321)</f>
        <v>五冶钢构南充医学科学产业园建设项目</v>
      </c>
    </row>
    <row r="322" spans="1:10">
      <c r="A322" s="16" t="s">
        <v>399</v>
      </c>
      <c r="B322" s="9" t="s">
        <v>119</v>
      </c>
      <c r="C322" s="10" t="s">
        <v>41</v>
      </c>
      <c r="D322" s="8" t="s">
        <v>407</v>
      </c>
      <c r="E322" s="11">
        <v>6</v>
      </c>
      <c r="F322" s="12">
        <v>45772</v>
      </c>
      <c r="G322" s="13" t="s">
        <v>422</v>
      </c>
      <c r="H322" s="14" t="s">
        <v>423</v>
      </c>
      <c r="I322" s="15">
        <v>13835906370</v>
      </c>
      <c r="J322" s="1" vm="1" t="e">
        <f>_xlfn._xlws.FILTER(辅助信息!D:D,辅助信息!G:G=G322)</f>
        <v>#VALUE!</v>
      </c>
    </row>
    <row r="323" spans="1:10">
      <c r="A323" s="16" t="s">
        <v>399</v>
      </c>
      <c r="B323" s="9" t="s">
        <v>116</v>
      </c>
      <c r="C323" s="10" t="s">
        <v>424</v>
      </c>
      <c r="D323" s="8" t="s">
        <v>407</v>
      </c>
      <c r="E323" s="11">
        <v>18</v>
      </c>
      <c r="F323" s="12">
        <v>45772</v>
      </c>
      <c r="G323" s="13" t="s">
        <v>422</v>
      </c>
      <c r="H323" s="14" t="s">
        <v>423</v>
      </c>
      <c r="I323" s="15">
        <v>13835906370</v>
      </c>
      <c r="J323" s="1" vm="1" t="e">
        <f>_xlfn._xlws.FILTER(辅助信息!D:D,辅助信息!G:G=G323)</f>
        <v>#VALUE!</v>
      </c>
    </row>
    <row r="324" spans="1:10">
      <c r="A324" s="16" t="s">
        <v>399</v>
      </c>
      <c r="B324" s="9" t="s">
        <v>116</v>
      </c>
      <c r="C324" s="10" t="s">
        <v>440</v>
      </c>
      <c r="D324" s="8" t="s">
        <v>407</v>
      </c>
      <c r="E324" s="11">
        <v>3</v>
      </c>
      <c r="F324" s="12">
        <v>45772</v>
      </c>
      <c r="G324" s="13" t="s">
        <v>422</v>
      </c>
      <c r="H324" s="14" t="s">
        <v>423</v>
      </c>
      <c r="I324" s="15">
        <v>13835906370</v>
      </c>
      <c r="J324" s="1" vm="1" t="e">
        <f>_xlfn._xlws.FILTER(辅助信息!D:D,辅助信息!G:G=G324)</f>
        <v>#VALUE!</v>
      </c>
    </row>
    <row r="325" spans="1:10">
      <c r="A325" s="16" t="s">
        <v>399</v>
      </c>
      <c r="B325" s="9" t="s">
        <v>116</v>
      </c>
      <c r="C325" s="10" t="s">
        <v>435</v>
      </c>
      <c r="D325" s="8" t="s">
        <v>407</v>
      </c>
      <c r="E325" s="11">
        <v>3</v>
      </c>
      <c r="F325" s="12">
        <v>45772</v>
      </c>
      <c r="G325" s="13" t="s">
        <v>422</v>
      </c>
      <c r="H325" s="14" t="s">
        <v>423</v>
      </c>
      <c r="I325" s="15">
        <v>13835906370</v>
      </c>
      <c r="J325" s="1" vm="1" t="e">
        <f>_xlfn._xlws.FILTER(辅助信息!D:D,辅助信息!G:G=G325)</f>
        <v>#VALUE!</v>
      </c>
    </row>
    <row r="326" spans="1:10">
      <c r="A326" s="16" t="s">
        <v>399</v>
      </c>
      <c r="B326" s="9" t="s">
        <v>116</v>
      </c>
      <c r="C326" s="10" t="s">
        <v>460</v>
      </c>
      <c r="D326" s="8" t="s">
        <v>407</v>
      </c>
      <c r="E326" s="11">
        <v>6</v>
      </c>
      <c r="F326" s="12">
        <v>45772</v>
      </c>
      <c r="G326" s="13" t="s">
        <v>422</v>
      </c>
      <c r="H326" s="14" t="s">
        <v>423</v>
      </c>
      <c r="I326" s="15">
        <v>13835906370</v>
      </c>
      <c r="J326" s="1" vm="1" t="e">
        <f>_xlfn._xlws.FILTER(辅助信息!D:D,辅助信息!G:G=G326)</f>
        <v>#VALUE!</v>
      </c>
    </row>
    <row r="327" spans="1:10">
      <c r="A327" s="16" t="s">
        <v>399</v>
      </c>
      <c r="B327" s="9" t="s">
        <v>116</v>
      </c>
      <c r="C327" s="10" t="s">
        <v>437</v>
      </c>
      <c r="D327" s="8" t="s">
        <v>407</v>
      </c>
      <c r="E327" s="11">
        <v>11</v>
      </c>
      <c r="F327" s="12">
        <v>45772</v>
      </c>
      <c r="G327" s="13" t="s">
        <v>422</v>
      </c>
      <c r="H327" s="14" t="s">
        <v>423</v>
      </c>
      <c r="I327" s="15">
        <v>13835906370</v>
      </c>
      <c r="J327" s="1" vm="1" t="e">
        <f>_xlfn._xlws.FILTER(辅助信息!D:D,辅助信息!G:G=G327)</f>
        <v>#VALUE!</v>
      </c>
    </row>
    <row r="328" spans="1:10">
      <c r="A328" s="16" t="s">
        <v>399</v>
      </c>
      <c r="B328" s="9" t="s">
        <v>116</v>
      </c>
      <c r="C328" s="10" t="s">
        <v>436</v>
      </c>
      <c r="D328" s="8" t="s">
        <v>407</v>
      </c>
      <c r="E328" s="11">
        <v>22</v>
      </c>
      <c r="F328" s="12">
        <v>45772</v>
      </c>
      <c r="G328" s="13" t="s">
        <v>422</v>
      </c>
      <c r="H328" s="14" t="s">
        <v>423</v>
      </c>
      <c r="I328" s="15">
        <v>13835906370</v>
      </c>
      <c r="J328" s="1" vm="1" t="e">
        <f>_xlfn._xlws.FILTER(辅助信息!D:D,辅助信息!G:G=G328)</f>
        <v>#VALUE!</v>
      </c>
    </row>
    <row r="329" spans="1:10">
      <c r="A329" s="16" t="s">
        <v>399</v>
      </c>
      <c r="B329" s="9" t="s">
        <v>116</v>
      </c>
      <c r="C329" s="10" t="s">
        <v>461</v>
      </c>
      <c r="D329" s="8" t="s">
        <v>407</v>
      </c>
      <c r="E329" s="11">
        <v>15</v>
      </c>
      <c r="F329" s="12">
        <v>45772</v>
      </c>
      <c r="G329" s="13" t="s">
        <v>462</v>
      </c>
      <c r="H329" s="14" t="s">
        <v>463</v>
      </c>
      <c r="I329" s="15" t="s">
        <v>464</v>
      </c>
      <c r="J329" s="1" vm="1" t="e">
        <f>_xlfn._xlws.FILTER(辅助信息!D:D,辅助信息!G:G=G329)</f>
        <v>#VALUE!</v>
      </c>
    </row>
    <row r="330" spans="1:10">
      <c r="A330" s="16" t="s">
        <v>399</v>
      </c>
      <c r="B330" s="9" t="s">
        <v>413</v>
      </c>
      <c r="C330" s="10" t="s">
        <v>465</v>
      </c>
      <c r="D330" s="8" t="s">
        <v>407</v>
      </c>
      <c r="E330" s="11">
        <v>18.5</v>
      </c>
      <c r="F330" s="12">
        <v>45772</v>
      </c>
      <c r="G330" s="13" t="s">
        <v>462</v>
      </c>
      <c r="H330" s="14" t="s">
        <v>463</v>
      </c>
      <c r="I330" s="15" t="s">
        <v>464</v>
      </c>
      <c r="J330" s="1" vm="1" t="e">
        <f>_xlfn._xlws.FILTER(辅助信息!D:D,辅助信息!G:G=G330)</f>
        <v>#VALUE!</v>
      </c>
    </row>
    <row r="331" spans="1:10">
      <c r="A331" s="16" t="s">
        <v>406</v>
      </c>
      <c r="B331" s="9" t="s">
        <v>116</v>
      </c>
      <c r="C331" s="10" t="s">
        <v>45</v>
      </c>
      <c r="D331" s="8" t="s">
        <v>407</v>
      </c>
      <c r="E331" s="11">
        <v>3</v>
      </c>
      <c r="F331" s="12">
        <v>45772</v>
      </c>
      <c r="G331" s="13" t="s">
        <v>224</v>
      </c>
      <c r="H331" s="14" t="s">
        <v>225</v>
      </c>
      <c r="I331" s="15">
        <v>18381904567</v>
      </c>
      <c r="J331" s="1" t="str">
        <f>_xlfn._xlws.FILTER(辅助信息!D:D,辅助信息!G:G=G331)</f>
        <v>商投建工达州中医药科技园</v>
      </c>
    </row>
    <row r="332" spans="1:10">
      <c r="A332" s="16" t="s">
        <v>406</v>
      </c>
      <c r="B332" s="9" t="s">
        <v>116</v>
      </c>
      <c r="C332" s="10" t="s">
        <v>21</v>
      </c>
      <c r="D332" s="8" t="s">
        <v>407</v>
      </c>
      <c r="E332" s="11">
        <v>12</v>
      </c>
      <c r="F332" s="12">
        <v>45772</v>
      </c>
      <c r="G332" s="13" t="s">
        <v>224</v>
      </c>
      <c r="H332" s="14" t="s">
        <v>225</v>
      </c>
      <c r="I332" s="15">
        <v>18381904567</v>
      </c>
      <c r="J332" s="1" t="str">
        <f>_xlfn._xlws.FILTER(辅助信息!D:D,辅助信息!G:G=G332)</f>
        <v>商投建工达州中医药科技园</v>
      </c>
    </row>
    <row r="333" spans="1:10">
      <c r="A333" s="16" t="s">
        <v>406</v>
      </c>
      <c r="B333" s="9" t="s">
        <v>116</v>
      </c>
      <c r="C333" s="10" t="s">
        <v>58</v>
      </c>
      <c r="D333" s="8" t="s">
        <v>407</v>
      </c>
      <c r="E333" s="11">
        <v>9</v>
      </c>
      <c r="F333" s="12">
        <v>45772</v>
      </c>
      <c r="G333" s="13" t="s">
        <v>224</v>
      </c>
      <c r="H333" s="14" t="s">
        <v>225</v>
      </c>
      <c r="I333" s="15">
        <v>18381904567</v>
      </c>
      <c r="J333" s="1" t="str">
        <f>_xlfn._xlws.FILTER(辅助信息!D:D,辅助信息!G:G=G333)</f>
        <v>商投建工达州中医药科技园</v>
      </c>
    </row>
    <row r="334" spans="1:10">
      <c r="A334" s="16" t="s">
        <v>406</v>
      </c>
      <c r="B334" s="9" t="s">
        <v>116</v>
      </c>
      <c r="C334" s="10" t="s">
        <v>46</v>
      </c>
      <c r="D334" s="8" t="s">
        <v>407</v>
      </c>
      <c r="E334" s="11">
        <v>9</v>
      </c>
      <c r="F334" s="12">
        <v>45772</v>
      </c>
      <c r="G334" s="13" t="s">
        <v>224</v>
      </c>
      <c r="H334" s="14" t="s">
        <v>225</v>
      </c>
      <c r="I334" s="15">
        <v>18381904567</v>
      </c>
      <c r="J334" s="1" t="str">
        <f>_xlfn._xlws.FILTER(辅助信息!D:D,辅助信息!G:G=G334)</f>
        <v>商投建工达州中医药科技园</v>
      </c>
    </row>
    <row r="335" spans="1:10">
      <c r="A335" s="16" t="s">
        <v>406</v>
      </c>
      <c r="B335" s="9" t="s">
        <v>116</v>
      </c>
      <c r="C335" s="10" t="s">
        <v>46</v>
      </c>
      <c r="D335" s="8" t="s">
        <v>407</v>
      </c>
      <c r="E335" s="11">
        <v>21</v>
      </c>
      <c r="F335" s="12">
        <v>45772</v>
      </c>
      <c r="G335" s="13" t="s">
        <v>228</v>
      </c>
      <c r="H335" s="14" t="s">
        <v>225</v>
      </c>
      <c r="I335" s="15">
        <v>18381904567</v>
      </c>
      <c r="J335" s="1" t="str">
        <f>_xlfn._xlws.FILTER(辅助信息!D:D,辅助信息!G:G=G335)</f>
        <v>商投建工达州中医药科技园</v>
      </c>
    </row>
    <row r="336" spans="1:10">
      <c r="A336" s="16" t="s">
        <v>406</v>
      </c>
      <c r="B336" s="9" t="s">
        <v>116</v>
      </c>
      <c r="C336" s="10" t="s">
        <v>22</v>
      </c>
      <c r="D336" s="8" t="s">
        <v>407</v>
      </c>
      <c r="E336" s="11">
        <v>30</v>
      </c>
      <c r="F336" s="12">
        <v>45772</v>
      </c>
      <c r="G336" s="13" t="s">
        <v>228</v>
      </c>
      <c r="H336" s="14" t="s">
        <v>225</v>
      </c>
      <c r="I336" s="15">
        <v>18381904567</v>
      </c>
      <c r="J336" s="1" t="str">
        <f>_xlfn._xlws.FILTER(辅助信息!D:D,辅助信息!G:G=G336)</f>
        <v>商投建工达州中医药科技园</v>
      </c>
    </row>
    <row r="337" spans="1:10">
      <c r="A337" s="16" t="s">
        <v>406</v>
      </c>
      <c r="B337" s="9" t="s">
        <v>148</v>
      </c>
      <c r="C337" s="10" t="s">
        <v>51</v>
      </c>
      <c r="D337" s="8" t="s">
        <v>407</v>
      </c>
      <c r="E337" s="11">
        <v>3</v>
      </c>
      <c r="F337" s="12">
        <v>45772</v>
      </c>
      <c r="G337" s="13" t="s">
        <v>217</v>
      </c>
      <c r="H337" s="14" t="s">
        <v>218</v>
      </c>
      <c r="I337" s="15">
        <v>18381899787</v>
      </c>
      <c r="J337" s="1" t="str">
        <f>_xlfn._xlws.FILTER(辅助信息!D:D,辅助信息!G:G=G337)</f>
        <v>商投建工达州中医药科技园</v>
      </c>
    </row>
    <row r="338" spans="1:10">
      <c r="A338" s="16" t="s">
        <v>406</v>
      </c>
      <c r="B338" s="9" t="s">
        <v>119</v>
      </c>
      <c r="C338" s="10" t="s">
        <v>41</v>
      </c>
      <c r="D338" s="8" t="s">
        <v>407</v>
      </c>
      <c r="E338" s="11">
        <v>3</v>
      </c>
      <c r="F338" s="12">
        <v>45772</v>
      </c>
      <c r="G338" s="13" t="s">
        <v>217</v>
      </c>
      <c r="H338" s="14" t="s">
        <v>218</v>
      </c>
      <c r="I338" s="15">
        <v>18381899787</v>
      </c>
      <c r="J338" s="1" t="str">
        <f>_xlfn._xlws.FILTER(辅助信息!D:D,辅助信息!G:G=G338)</f>
        <v>商投建工达州中医药科技园</v>
      </c>
    </row>
    <row r="339" spans="1:10">
      <c r="A339" s="16" t="s">
        <v>406</v>
      </c>
      <c r="B339" s="9" t="s">
        <v>116</v>
      </c>
      <c r="C339" s="10" t="s">
        <v>32</v>
      </c>
      <c r="D339" s="8" t="s">
        <v>407</v>
      </c>
      <c r="E339" s="11">
        <v>17</v>
      </c>
      <c r="F339" s="12">
        <v>45772</v>
      </c>
      <c r="G339" s="13" t="s">
        <v>217</v>
      </c>
      <c r="H339" s="14" t="s">
        <v>218</v>
      </c>
      <c r="I339" s="15">
        <v>18381899787</v>
      </c>
      <c r="J339" s="1" t="str">
        <f>_xlfn._xlws.FILTER(辅助信息!D:D,辅助信息!G:G=G339)</f>
        <v>商投建工达州中医药科技园</v>
      </c>
    </row>
    <row r="340" spans="1:10">
      <c r="A340" s="16" t="s">
        <v>406</v>
      </c>
      <c r="B340" s="9" t="s">
        <v>116</v>
      </c>
      <c r="C340" s="10" t="s">
        <v>18</v>
      </c>
      <c r="D340" s="8" t="s">
        <v>407</v>
      </c>
      <c r="E340" s="11">
        <v>12</v>
      </c>
      <c r="F340" s="12">
        <v>45772</v>
      </c>
      <c r="G340" s="13" t="s">
        <v>217</v>
      </c>
      <c r="H340" s="14" t="s">
        <v>218</v>
      </c>
      <c r="I340" s="15">
        <v>18381899787</v>
      </c>
      <c r="J340" s="1" t="str">
        <f>_xlfn._xlws.FILTER(辅助信息!D:D,辅助信息!G:G=G340)</f>
        <v>商投建工达州中医药科技园</v>
      </c>
    </row>
    <row r="341" spans="1:10">
      <c r="A341" s="16" t="s">
        <v>398</v>
      </c>
      <c r="B341" s="9" t="s">
        <v>116</v>
      </c>
      <c r="C341" s="10" t="s">
        <v>143</v>
      </c>
      <c r="D341" s="8" t="s">
        <v>407</v>
      </c>
      <c r="E341" s="11">
        <v>12</v>
      </c>
      <c r="F341" s="12">
        <v>45772</v>
      </c>
      <c r="G341" s="13" t="s">
        <v>455</v>
      </c>
      <c r="H341" s="14" t="s">
        <v>392</v>
      </c>
      <c r="I341" s="15">
        <v>15924731822</v>
      </c>
      <c r="J341" s="1" t="str">
        <f>_xlfn._xlws.FILTER(辅助信息!D:D,辅助信息!G:G=G341)</f>
        <v>宜宾兴港三江新区长江工业园建设项目</v>
      </c>
    </row>
    <row r="342" spans="1:10">
      <c r="A342" s="16" t="s">
        <v>398</v>
      </c>
      <c r="B342" s="9" t="s">
        <v>116</v>
      </c>
      <c r="C342" s="10" t="s">
        <v>141</v>
      </c>
      <c r="D342" s="8" t="s">
        <v>407</v>
      </c>
      <c r="E342" s="11">
        <v>75</v>
      </c>
      <c r="F342" s="12">
        <v>45772</v>
      </c>
      <c r="G342" s="13" t="s">
        <v>455</v>
      </c>
      <c r="H342" s="14" t="s">
        <v>392</v>
      </c>
      <c r="I342" s="15">
        <v>15924731822</v>
      </c>
      <c r="J342" s="1" t="str">
        <f>_xlfn._xlws.FILTER(辅助信息!D:D,辅助信息!G:G=G342)</f>
        <v>宜宾兴港三江新区长江工业园建设项目</v>
      </c>
    </row>
    <row r="343" spans="1:10">
      <c r="A343" s="16" t="s">
        <v>398</v>
      </c>
      <c r="B343" s="9" t="s">
        <v>116</v>
      </c>
      <c r="C343" s="10" t="s">
        <v>142</v>
      </c>
      <c r="D343" s="8" t="s">
        <v>407</v>
      </c>
      <c r="E343" s="11">
        <v>18</v>
      </c>
      <c r="F343" s="12">
        <v>45772</v>
      </c>
      <c r="G343" s="13" t="s">
        <v>455</v>
      </c>
      <c r="H343" s="14" t="s">
        <v>392</v>
      </c>
      <c r="I343" s="15">
        <v>15924731822</v>
      </c>
      <c r="J343" s="1" t="str">
        <f>_xlfn._xlws.FILTER(辅助信息!D:D,辅助信息!G:G=G343)</f>
        <v>宜宾兴港三江新区长江工业园建设项目</v>
      </c>
    </row>
    <row r="344" spans="1:10">
      <c r="A344" s="1" t="s">
        <v>398</v>
      </c>
      <c r="B344" s="1" t="s">
        <v>116</v>
      </c>
      <c r="C344" s="1" t="s">
        <v>27</v>
      </c>
      <c r="D344" s="1" t="s">
        <v>407</v>
      </c>
      <c r="E344" s="2">
        <v>53</v>
      </c>
      <c r="F344" s="3">
        <v>45773</v>
      </c>
      <c r="G344" s="1" t="s">
        <v>456</v>
      </c>
      <c r="H344" s="1" t="s">
        <v>393</v>
      </c>
      <c r="I344" s="1">
        <v>18381110677</v>
      </c>
      <c r="J344" s="1" t="str">
        <f>_xlfn._xlws.FILTER(辅助信息!D:D,辅助信息!G:G=G344)</f>
        <v>宜宾兴港三江新区长江工业园建设项目</v>
      </c>
    </row>
    <row r="345" spans="1:10">
      <c r="A345" s="1" t="s">
        <v>398</v>
      </c>
      <c r="B345" s="1" t="s">
        <v>116</v>
      </c>
      <c r="C345" s="1" t="s">
        <v>30</v>
      </c>
      <c r="D345" s="1" t="s">
        <v>407</v>
      </c>
      <c r="E345" s="2">
        <v>86</v>
      </c>
      <c r="F345" s="3">
        <v>45773</v>
      </c>
      <c r="G345" s="1" t="s">
        <v>456</v>
      </c>
      <c r="H345" s="1" t="s">
        <v>393</v>
      </c>
      <c r="I345" s="1">
        <v>18381110677</v>
      </c>
      <c r="J345" s="1" t="str">
        <f>_xlfn._xlws.FILTER(辅助信息!D:D,辅助信息!G:G=G345)</f>
        <v>宜宾兴港三江新区长江工业园建设项目</v>
      </c>
    </row>
    <row r="346" spans="1:10">
      <c r="A346" s="1" t="s">
        <v>398</v>
      </c>
      <c r="B346" s="1" t="s">
        <v>116</v>
      </c>
      <c r="C346" s="1" t="s">
        <v>466</v>
      </c>
      <c r="D346" s="1" t="s">
        <v>407</v>
      </c>
      <c r="E346" s="2">
        <v>70</v>
      </c>
      <c r="F346" s="3">
        <v>45773</v>
      </c>
      <c r="G346" s="1" t="s">
        <v>457</v>
      </c>
      <c r="H346" s="1" t="s">
        <v>393</v>
      </c>
      <c r="I346" s="1">
        <v>18381110677</v>
      </c>
      <c r="J346" s="1" t="str">
        <f>_xlfn._xlws.FILTER(辅助信息!D:D,辅助信息!G:G=G346)</f>
        <v>宜宾兴港三江新区长江工业园建设项目</v>
      </c>
    </row>
    <row r="347" spans="1:10">
      <c r="A347" s="1" t="s">
        <v>398</v>
      </c>
      <c r="B347" s="1" t="s">
        <v>116</v>
      </c>
      <c r="C347" s="1" t="s">
        <v>138</v>
      </c>
      <c r="D347" s="1" t="s">
        <v>407</v>
      </c>
      <c r="E347" s="2">
        <v>45</v>
      </c>
      <c r="F347" s="3">
        <v>45773</v>
      </c>
      <c r="G347" s="1" t="s">
        <v>458</v>
      </c>
      <c r="H347" s="1" t="s">
        <v>393</v>
      </c>
      <c r="I347" s="1">
        <v>18381110677</v>
      </c>
      <c r="J347" s="1" t="str">
        <f>_xlfn._xlws.FILTER(辅助信息!D:D,辅助信息!G:G=G347)</f>
        <v>宜宾兴港三江新区长江工业园建设项目</v>
      </c>
    </row>
    <row r="348" spans="1:10">
      <c r="A348" s="1" t="s">
        <v>398</v>
      </c>
      <c r="B348" s="1" t="s">
        <v>116</v>
      </c>
      <c r="C348" s="1" t="s">
        <v>133</v>
      </c>
      <c r="D348" s="1" t="s">
        <v>407</v>
      </c>
      <c r="E348" s="2">
        <v>65</v>
      </c>
      <c r="F348" s="3">
        <v>45773</v>
      </c>
      <c r="G348" s="1" t="s">
        <v>459</v>
      </c>
      <c r="H348" s="1" t="s">
        <v>393</v>
      </c>
      <c r="I348" s="1">
        <v>18381110677</v>
      </c>
      <c r="J348" s="1" t="str">
        <f>_xlfn._xlws.FILTER(辅助信息!D:D,辅助信息!G:G=G348)</f>
        <v>宜宾兴港三江新区长江工业园建设项目</v>
      </c>
    </row>
    <row r="349" spans="1:10">
      <c r="A349" s="1" t="s">
        <v>398</v>
      </c>
      <c r="B349" s="1" t="s">
        <v>116</v>
      </c>
      <c r="C349" s="1" t="s">
        <v>30</v>
      </c>
      <c r="D349" s="1" t="s">
        <v>407</v>
      </c>
      <c r="E349" s="2">
        <v>87</v>
      </c>
      <c r="F349" s="3">
        <v>45773</v>
      </c>
      <c r="G349" s="1" t="s">
        <v>454</v>
      </c>
      <c r="H349" s="1" t="s">
        <v>392</v>
      </c>
      <c r="I349" s="1">
        <v>15924731822</v>
      </c>
      <c r="J349" s="1" t="str">
        <f>_xlfn._xlws.FILTER(辅助信息!D:D,辅助信息!G:G=G349)</f>
        <v>宜宾兴港三江新区长江工业园建设项目</v>
      </c>
    </row>
    <row r="350" spans="1:10">
      <c r="A350" s="1" t="s">
        <v>398</v>
      </c>
      <c r="B350" s="1" t="s">
        <v>116</v>
      </c>
      <c r="C350" s="1" t="s">
        <v>46</v>
      </c>
      <c r="D350" s="1" t="s">
        <v>407</v>
      </c>
      <c r="E350" s="2">
        <v>140</v>
      </c>
      <c r="F350" s="3">
        <v>45773</v>
      </c>
      <c r="G350" s="1" t="s">
        <v>467</v>
      </c>
      <c r="H350" s="1" t="s">
        <v>392</v>
      </c>
      <c r="I350" s="1">
        <v>15924731822</v>
      </c>
      <c r="J350" s="1" t="str">
        <f>_xlfn._xlws.FILTER(辅助信息!D:D,辅助信息!G:G=G350)</f>
        <v>宜宾兴港三江新区长江工业园建设项目</v>
      </c>
    </row>
    <row r="351" spans="1:10">
      <c r="A351" s="1" t="s">
        <v>397</v>
      </c>
      <c r="B351" s="1" t="s">
        <v>116</v>
      </c>
      <c r="C351" s="1" t="s">
        <v>65</v>
      </c>
      <c r="D351" s="1" t="s">
        <v>407</v>
      </c>
      <c r="E351" s="2">
        <v>27</v>
      </c>
      <c r="F351" s="3">
        <v>45774</v>
      </c>
      <c r="G351" s="1" t="s">
        <v>308</v>
      </c>
      <c r="H351" s="1" t="s">
        <v>309</v>
      </c>
      <c r="I351" s="1">
        <v>18302833536</v>
      </c>
      <c r="J351" s="1" t="str">
        <f>_xlfn._xlws.FILTER(辅助信息!D:D,辅助信息!G:G=G351)</f>
        <v>五冶达州国道542项目</v>
      </c>
    </row>
    <row r="352" spans="1:10">
      <c r="A352" s="1" t="s">
        <v>397</v>
      </c>
      <c r="B352" s="1" t="s">
        <v>119</v>
      </c>
      <c r="C352" s="1" t="s">
        <v>40</v>
      </c>
      <c r="D352" s="1" t="s">
        <v>407</v>
      </c>
      <c r="E352" s="2">
        <v>15</v>
      </c>
      <c r="F352" s="3">
        <v>45774</v>
      </c>
      <c r="G352" s="1" t="s">
        <v>213</v>
      </c>
      <c r="H352" s="1" t="s">
        <v>214</v>
      </c>
      <c r="I352" s="1">
        <v>15108211617</v>
      </c>
      <c r="J352" s="1" t="str">
        <f>_xlfn._xlws.FILTER(辅助信息!D:D,辅助信息!G:G=G352)</f>
        <v>商投建工达州中医药科技园</v>
      </c>
    </row>
    <row r="353" spans="1:10">
      <c r="A353" s="1" t="s">
        <v>397</v>
      </c>
      <c r="B353" s="1" t="s">
        <v>119</v>
      </c>
      <c r="C353" s="1" t="s">
        <v>41</v>
      </c>
      <c r="D353" s="1" t="s">
        <v>407</v>
      </c>
      <c r="E353" s="2">
        <v>3</v>
      </c>
      <c r="F353" s="3">
        <v>45774</v>
      </c>
      <c r="G353" s="1" t="s">
        <v>213</v>
      </c>
      <c r="H353" s="1" t="s">
        <v>214</v>
      </c>
      <c r="I353" s="1">
        <v>15108211617</v>
      </c>
      <c r="J353" s="1" t="str">
        <f>_xlfn._xlws.FILTER(辅助信息!D:D,辅助信息!G:G=G353)</f>
        <v>商投建工达州中医药科技园</v>
      </c>
    </row>
    <row r="354" spans="1:10">
      <c r="A354" s="1" t="s">
        <v>397</v>
      </c>
      <c r="B354" s="1" t="s">
        <v>116</v>
      </c>
      <c r="C354" s="1" t="s">
        <v>27</v>
      </c>
      <c r="D354" s="1" t="s">
        <v>407</v>
      </c>
      <c r="E354" s="2">
        <v>21</v>
      </c>
      <c r="F354" s="3">
        <v>45774</v>
      </c>
      <c r="G354" s="1" t="s">
        <v>213</v>
      </c>
      <c r="H354" s="1" t="s">
        <v>214</v>
      </c>
      <c r="I354" s="1">
        <v>15108211617</v>
      </c>
      <c r="J354" s="1" t="str">
        <f>_xlfn._xlws.FILTER(辅助信息!D:D,辅助信息!G:G=G354)</f>
        <v>商投建工达州中医药科技园</v>
      </c>
    </row>
    <row r="355" spans="1:10">
      <c r="A355" s="1" t="s">
        <v>397</v>
      </c>
      <c r="B355" s="1" t="s">
        <v>116</v>
      </c>
      <c r="C355" s="1" t="s">
        <v>28</v>
      </c>
      <c r="D355" s="1" t="s">
        <v>407</v>
      </c>
      <c r="E355" s="2">
        <v>9</v>
      </c>
      <c r="F355" s="3">
        <v>45774</v>
      </c>
      <c r="G355" s="1" t="s">
        <v>213</v>
      </c>
      <c r="H355" s="1" t="s">
        <v>214</v>
      </c>
      <c r="I355" s="1">
        <v>15108211617</v>
      </c>
      <c r="J355" s="1" t="str">
        <f>_xlfn._xlws.FILTER(辅助信息!D:D,辅助信息!G:G=G355)</f>
        <v>商投建工达州中医药科技园</v>
      </c>
    </row>
    <row r="356" spans="1:10">
      <c r="A356" s="1" t="s">
        <v>399</v>
      </c>
      <c r="B356" s="1" t="s">
        <v>116</v>
      </c>
      <c r="C356" s="1" t="s">
        <v>32</v>
      </c>
      <c r="D356" s="1" t="s">
        <v>407</v>
      </c>
      <c r="E356" s="2">
        <v>12</v>
      </c>
      <c r="F356" s="3">
        <v>45774</v>
      </c>
      <c r="G356" s="1" t="s">
        <v>244</v>
      </c>
      <c r="H356" s="1" t="s">
        <v>245</v>
      </c>
      <c r="I356" s="1">
        <v>15692885305</v>
      </c>
      <c r="J356" s="1" t="str">
        <f>_xlfn._xlws.FILTER(辅助信息!D:D,辅助信息!G:G=G356)</f>
        <v>四川商建
射洪城乡一体化项目</v>
      </c>
    </row>
    <row r="357" spans="1:10">
      <c r="A357" s="1" t="s">
        <v>399</v>
      </c>
      <c r="B357" s="1" t="s">
        <v>116</v>
      </c>
      <c r="C357" s="1" t="s">
        <v>28</v>
      </c>
      <c r="D357" s="1" t="s">
        <v>407</v>
      </c>
      <c r="E357" s="2">
        <v>24</v>
      </c>
      <c r="F357" s="3">
        <v>45774</v>
      </c>
      <c r="G357" s="1" t="s">
        <v>244</v>
      </c>
      <c r="H357" s="1" t="s">
        <v>245</v>
      </c>
      <c r="I357" s="1">
        <v>15692885305</v>
      </c>
      <c r="J357" s="1" t="str">
        <f>_xlfn._xlws.FILTER(辅助信息!D:D,辅助信息!G:G=G357)</f>
        <v>四川商建
射洪城乡一体化项目</v>
      </c>
    </row>
    <row r="358" spans="1:10">
      <c r="A358" s="1" t="s">
        <v>406</v>
      </c>
      <c r="B358" s="1" t="s">
        <v>148</v>
      </c>
      <c r="C358" s="1" t="s">
        <v>53</v>
      </c>
      <c r="D358" s="1" t="s">
        <v>407</v>
      </c>
      <c r="E358" s="2">
        <v>8</v>
      </c>
      <c r="F358" s="3">
        <v>45774</v>
      </c>
      <c r="G358" s="1" t="s">
        <v>338</v>
      </c>
      <c r="H358" s="1" t="s">
        <v>327</v>
      </c>
      <c r="I358" s="1">
        <v>18398563998</v>
      </c>
      <c r="J358" s="1" t="str">
        <f>_xlfn._xlws.FILTER(辅助信息!D:D,辅助信息!G:G=G358)</f>
        <v>五冶达州国道542项目</v>
      </c>
    </row>
    <row r="359" spans="1:10">
      <c r="A359" s="1" t="s">
        <v>406</v>
      </c>
      <c r="B359" s="1" t="s">
        <v>116</v>
      </c>
      <c r="C359" s="1" t="s">
        <v>27</v>
      </c>
      <c r="D359" s="1" t="s">
        <v>407</v>
      </c>
      <c r="E359" s="2">
        <v>9</v>
      </c>
      <c r="F359" s="3">
        <v>45774</v>
      </c>
      <c r="G359" s="1" t="s">
        <v>338</v>
      </c>
      <c r="H359" s="1" t="s">
        <v>327</v>
      </c>
      <c r="I359" s="1">
        <v>18398563998</v>
      </c>
      <c r="J359" s="1" t="str">
        <f>_xlfn._xlws.FILTER(辅助信息!D:D,辅助信息!G:G=G359)</f>
        <v>五冶达州国道542项目</v>
      </c>
    </row>
    <row r="360" spans="1:10">
      <c r="A360" s="1" t="s">
        <v>406</v>
      </c>
      <c r="B360" s="1" t="s">
        <v>116</v>
      </c>
      <c r="C360" s="1" t="s">
        <v>19</v>
      </c>
      <c r="D360" s="1" t="s">
        <v>407</v>
      </c>
      <c r="E360" s="2">
        <v>10</v>
      </c>
      <c r="F360" s="3">
        <v>45774</v>
      </c>
      <c r="G360" s="1" t="s">
        <v>338</v>
      </c>
      <c r="H360" s="1" t="s">
        <v>327</v>
      </c>
      <c r="I360" s="1">
        <v>18398563998</v>
      </c>
      <c r="J360" s="1" t="str">
        <f>_xlfn._xlws.FILTER(辅助信息!D:D,辅助信息!G:G=G360)</f>
        <v>五冶达州国道542项目</v>
      </c>
    </row>
    <row r="361" spans="1:10">
      <c r="A361" s="1" t="s">
        <v>406</v>
      </c>
      <c r="B361" s="1" t="s">
        <v>116</v>
      </c>
      <c r="C361" s="1" t="s">
        <v>32</v>
      </c>
      <c r="D361" s="1" t="s">
        <v>407</v>
      </c>
      <c r="E361" s="2">
        <v>3</v>
      </c>
      <c r="F361" s="3">
        <v>45774</v>
      </c>
      <c r="G361" s="1" t="s">
        <v>338</v>
      </c>
      <c r="H361" s="1" t="s">
        <v>327</v>
      </c>
      <c r="I361" s="1">
        <v>18398563998</v>
      </c>
      <c r="J361" s="1" t="str">
        <f>_xlfn._xlws.FILTER(辅助信息!D:D,辅助信息!G:G=G361)</f>
        <v>五冶达州国道542项目</v>
      </c>
    </row>
    <row r="362" spans="1:10">
      <c r="A362" s="1" t="s">
        <v>406</v>
      </c>
      <c r="B362" s="1" t="s">
        <v>116</v>
      </c>
      <c r="C362" s="1" t="s">
        <v>30</v>
      </c>
      <c r="D362" s="1" t="s">
        <v>407</v>
      </c>
      <c r="E362" s="2">
        <v>6</v>
      </c>
      <c r="F362" s="3">
        <v>45774</v>
      </c>
      <c r="G362" s="1" t="s">
        <v>338</v>
      </c>
      <c r="H362" s="1" t="s">
        <v>327</v>
      </c>
      <c r="I362" s="1">
        <v>18398563998</v>
      </c>
      <c r="J362" s="1" t="str">
        <f>_xlfn._xlws.FILTER(辅助信息!D:D,辅助信息!G:G=G362)</f>
        <v>五冶达州国道542项目</v>
      </c>
    </row>
    <row r="363" spans="1:10">
      <c r="A363" s="1" t="s">
        <v>406</v>
      </c>
      <c r="B363" s="1" t="s">
        <v>116</v>
      </c>
      <c r="C363" s="1" t="s">
        <v>27</v>
      </c>
      <c r="D363" s="1" t="s">
        <v>407</v>
      </c>
      <c r="E363" s="2">
        <v>18</v>
      </c>
      <c r="F363" s="3">
        <v>45774</v>
      </c>
      <c r="G363" s="1" t="s">
        <v>332</v>
      </c>
      <c r="H363" s="1" t="s">
        <v>333</v>
      </c>
      <c r="I363" s="1">
        <v>13518183653</v>
      </c>
      <c r="J363" s="1" t="str">
        <f>_xlfn._xlws.FILTER(辅助信息!D:D,辅助信息!G:G=G363)</f>
        <v>五冶达州国道542项目</v>
      </c>
    </row>
    <row r="364" spans="1:10">
      <c r="A364" s="1" t="s">
        <v>406</v>
      </c>
      <c r="B364" s="1" t="s">
        <v>116</v>
      </c>
      <c r="C364" s="1" t="s">
        <v>19</v>
      </c>
      <c r="D364" s="1" t="s">
        <v>407</v>
      </c>
      <c r="E364" s="2">
        <v>16</v>
      </c>
      <c r="F364" s="3">
        <v>45774</v>
      </c>
      <c r="G364" s="1" t="s">
        <v>332</v>
      </c>
      <c r="H364" s="1" t="s">
        <v>333</v>
      </c>
      <c r="I364" s="1">
        <v>13518183653</v>
      </c>
      <c r="J364" s="1" t="str">
        <f>_xlfn._xlws.FILTER(辅助信息!D:D,辅助信息!G:G=G364)</f>
        <v>五冶达州国道542项目</v>
      </c>
    </row>
    <row r="365" spans="1:10">
      <c r="A365" s="1" t="s">
        <v>406</v>
      </c>
      <c r="B365" s="1" t="s">
        <v>116</v>
      </c>
      <c r="C365" s="1" t="s">
        <v>18</v>
      </c>
      <c r="D365" s="1" t="s">
        <v>407</v>
      </c>
      <c r="E365" s="2">
        <v>6</v>
      </c>
      <c r="F365" s="3">
        <v>45774</v>
      </c>
      <c r="G365" s="1" t="s">
        <v>332</v>
      </c>
      <c r="H365" s="1" t="s">
        <v>333</v>
      </c>
      <c r="I365" s="1">
        <v>13518183653</v>
      </c>
      <c r="J365" s="1" t="str">
        <f>_xlfn._xlws.FILTER(辅助信息!D:D,辅助信息!G:G=G365)</f>
        <v>五冶达州国道542项目</v>
      </c>
    </row>
    <row r="366" spans="1:10">
      <c r="A366" s="1" t="s">
        <v>406</v>
      </c>
      <c r="B366" s="1" t="s">
        <v>119</v>
      </c>
      <c r="C366" s="1" t="s">
        <v>49</v>
      </c>
      <c r="D366" s="1" t="s">
        <v>407</v>
      </c>
      <c r="E366" s="2">
        <v>6</v>
      </c>
      <c r="F366" s="3">
        <v>45774</v>
      </c>
      <c r="G366" s="1" t="s">
        <v>213</v>
      </c>
      <c r="H366" s="1" t="s">
        <v>214</v>
      </c>
      <c r="I366" s="1">
        <v>15108211617</v>
      </c>
      <c r="J366" s="1" t="str">
        <f>_xlfn._xlws.FILTER(辅助信息!D:D,辅助信息!G:G=G366)</f>
        <v>商投建工达州中医药科技园</v>
      </c>
    </row>
    <row r="367" spans="1:10">
      <c r="A367" s="1" t="s">
        <v>406</v>
      </c>
      <c r="B367" s="1" t="s">
        <v>116</v>
      </c>
      <c r="C367" s="1" t="s">
        <v>32</v>
      </c>
      <c r="D367" s="1" t="s">
        <v>407</v>
      </c>
      <c r="E367" s="2">
        <v>13</v>
      </c>
      <c r="F367" s="3">
        <v>45774</v>
      </c>
      <c r="G367" s="1" t="s">
        <v>213</v>
      </c>
      <c r="H367" s="1" t="s">
        <v>214</v>
      </c>
      <c r="I367" s="1">
        <v>15108211617</v>
      </c>
      <c r="J367" s="1" t="str">
        <f>_xlfn._xlws.FILTER(辅助信息!D:D,辅助信息!G:G=G367)</f>
        <v>商投建工达州中医药科技园</v>
      </c>
    </row>
    <row r="368" spans="1:10">
      <c r="A368" s="1" t="s">
        <v>406</v>
      </c>
      <c r="B368" s="1" t="s">
        <v>116</v>
      </c>
      <c r="C368" s="1" t="s">
        <v>130</v>
      </c>
      <c r="D368" s="1" t="s">
        <v>407</v>
      </c>
      <c r="E368" s="2">
        <v>3</v>
      </c>
      <c r="F368" s="3">
        <v>45774</v>
      </c>
      <c r="G368" s="1" t="s">
        <v>213</v>
      </c>
      <c r="H368" s="1" t="s">
        <v>214</v>
      </c>
      <c r="I368" s="1">
        <v>15108211617</v>
      </c>
      <c r="J368" s="1" t="str">
        <f>_xlfn._xlws.FILTER(辅助信息!D:D,辅助信息!G:G=G368)</f>
        <v>商投建工达州中医药科技园</v>
      </c>
    </row>
    <row r="369" spans="1:10">
      <c r="A369" s="1" t="s">
        <v>406</v>
      </c>
      <c r="B369" s="1" t="s">
        <v>116</v>
      </c>
      <c r="C369" s="1" t="s">
        <v>33</v>
      </c>
      <c r="D369" s="1" t="s">
        <v>407</v>
      </c>
      <c r="E369" s="2">
        <v>13</v>
      </c>
      <c r="F369" s="3">
        <v>45774</v>
      </c>
      <c r="G369" s="1" t="s">
        <v>213</v>
      </c>
      <c r="H369" s="1" t="s">
        <v>214</v>
      </c>
      <c r="I369" s="1">
        <v>15108211617</v>
      </c>
      <c r="J369" s="1" t="str">
        <f>_xlfn._xlws.FILTER(辅助信息!D:D,辅助信息!G:G=G369)</f>
        <v>商投建工达州中医药科技园</v>
      </c>
    </row>
    <row r="370" spans="1:10">
      <c r="A370" s="1" t="s">
        <v>406</v>
      </c>
      <c r="B370" s="1" t="s">
        <v>116</v>
      </c>
      <c r="C370" s="1" t="s">
        <v>90</v>
      </c>
      <c r="D370" s="1" t="s">
        <v>407</v>
      </c>
      <c r="E370" s="2">
        <v>70</v>
      </c>
      <c r="F370" s="3">
        <v>45774</v>
      </c>
      <c r="G370" s="1" t="s">
        <v>457</v>
      </c>
      <c r="H370" s="1" t="s">
        <v>393</v>
      </c>
      <c r="I370" s="1">
        <v>18381110677</v>
      </c>
      <c r="J370" s="1" t="str">
        <f>_xlfn._xlws.FILTER(辅助信息!D:D,辅助信息!G:G=G370)</f>
        <v>宜宾兴港三江新区长江工业园建设项目</v>
      </c>
    </row>
    <row r="371" spans="1:10">
      <c r="A371" s="1" t="s">
        <v>406</v>
      </c>
      <c r="B371" s="1" t="s">
        <v>119</v>
      </c>
      <c r="C371" s="1" t="s">
        <v>41</v>
      </c>
      <c r="D371" s="1" t="s">
        <v>407</v>
      </c>
      <c r="E371" s="2">
        <v>15</v>
      </c>
      <c r="F371" s="3">
        <v>45774</v>
      </c>
      <c r="G371" s="1" t="s">
        <v>459</v>
      </c>
      <c r="H371" s="1" t="s">
        <v>393</v>
      </c>
      <c r="I371" s="1">
        <v>18381110677</v>
      </c>
      <c r="J371" s="1" t="str">
        <f>_xlfn._xlws.FILTER(辅助信息!D:D,辅助信息!G:G=G371)</f>
        <v>宜宾兴港三江新区长江工业园建设项目</v>
      </c>
    </row>
    <row r="372" spans="1:10">
      <c r="A372" s="1" t="s">
        <v>406</v>
      </c>
      <c r="B372" s="1" t="s">
        <v>116</v>
      </c>
      <c r="C372" s="1" t="s">
        <v>133</v>
      </c>
      <c r="D372" s="1" t="s">
        <v>407</v>
      </c>
      <c r="E372" s="2">
        <v>20</v>
      </c>
      <c r="F372" s="3">
        <v>45774</v>
      </c>
      <c r="G372" s="1" t="s">
        <v>459</v>
      </c>
      <c r="H372" s="1" t="s">
        <v>393</v>
      </c>
      <c r="I372" s="1">
        <v>18381110677</v>
      </c>
      <c r="J372" s="1" t="str">
        <f>_xlfn._xlws.FILTER(辅助信息!D:D,辅助信息!G:G=G372)</f>
        <v>宜宾兴港三江新区长江工业园建设项目</v>
      </c>
    </row>
    <row r="373" spans="1:10">
      <c r="A373" s="1" t="s">
        <v>406</v>
      </c>
      <c r="B373" s="1" t="s">
        <v>119</v>
      </c>
      <c r="C373" s="1" t="s">
        <v>40</v>
      </c>
      <c r="D373" s="1" t="s">
        <v>407</v>
      </c>
      <c r="E373" s="2">
        <v>20</v>
      </c>
      <c r="F373" s="3">
        <v>45774</v>
      </c>
      <c r="G373" s="1" t="s">
        <v>455</v>
      </c>
      <c r="H373" s="1" t="s">
        <v>392</v>
      </c>
      <c r="I373" s="1">
        <v>15924731822</v>
      </c>
      <c r="J373" s="1" t="str">
        <f>_xlfn._xlws.FILTER(辅助信息!D:D,辅助信息!G:G=G373)</f>
        <v>宜宾兴港三江新区长江工业园建设项目</v>
      </c>
    </row>
    <row r="374" spans="1:10">
      <c r="A374" s="1" t="s">
        <v>406</v>
      </c>
      <c r="B374" s="1" t="s">
        <v>119</v>
      </c>
      <c r="C374" s="1" t="s">
        <v>41</v>
      </c>
      <c r="D374" s="1" t="s">
        <v>407</v>
      </c>
      <c r="E374" s="2">
        <v>15</v>
      </c>
      <c r="F374" s="3">
        <v>45774</v>
      </c>
      <c r="G374" s="1" t="s">
        <v>455</v>
      </c>
      <c r="H374" s="1" t="s">
        <v>392</v>
      </c>
      <c r="I374" s="1">
        <v>15924731822</v>
      </c>
      <c r="J374" s="1" t="str">
        <f>_xlfn._xlws.FILTER(辅助信息!D:D,辅助信息!G:G=G374)</f>
        <v>宜宾兴港三江新区长江工业园建设项目</v>
      </c>
    </row>
    <row r="375" spans="1:10">
      <c r="A375" s="1" t="s">
        <v>410</v>
      </c>
      <c r="B375" s="1" t="s">
        <v>119</v>
      </c>
      <c r="C375" s="1" t="s">
        <v>40</v>
      </c>
      <c r="D375" s="1" t="s">
        <v>407</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410</v>
      </c>
      <c r="B376" s="1" t="s">
        <v>119</v>
      </c>
      <c r="C376" s="1" t="s">
        <v>41</v>
      </c>
      <c r="D376" s="1" t="s">
        <v>407</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410</v>
      </c>
      <c r="B377" s="1" t="s">
        <v>116</v>
      </c>
      <c r="C377" s="1" t="s">
        <v>32</v>
      </c>
      <c r="D377" s="1" t="s">
        <v>407</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50">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2025-04-27T10:51:35Z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