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6" windowWidth="11916" windowHeight="5616" tabRatio="952" activeTab="8"/>
  </bookViews>
  <sheets>
    <sheet name="расход в сутки" sheetId="49" r:id="rId1"/>
    <sheet name="расход в месяц_час" sheetId="65" r:id="rId2"/>
    <sheet name="расход в месяц" sheetId="66" r:id="rId3"/>
    <sheet name="параметры О2" sheetId="67" r:id="rId4"/>
    <sheet name="сод.О2 в дутье" sheetId="73" r:id="rId5"/>
    <sheet name="парамет" sheetId="62" state="hidden" r:id="rId6"/>
    <sheet name="Данные" sheetId="69" state="hidden" r:id="rId7"/>
    <sheet name="Графики" sheetId="72" r:id="rId8"/>
    <sheet name="нормы О2" sheetId="74" r:id="rId9"/>
  </sheets>
  <externalReferences>
    <externalReference r:id="rId10"/>
    <externalReference r:id="rId11"/>
  </externalReferences>
  <calcPr calcId="125725"/>
</workbook>
</file>

<file path=xl/calcChain.xml><?xml version="1.0" encoding="utf-8"?>
<calcChain xmlns="http://schemas.openxmlformats.org/spreadsheetml/2006/main">
  <c r="T78" i="69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77"/>
  <c r="D112"/>
  <c r="E112"/>
  <c r="F112"/>
  <c r="G112"/>
  <c r="J145"/>
  <c r="K145"/>
  <c r="L145"/>
  <c r="M111"/>
  <c r="N145"/>
  <c r="O145"/>
  <c r="S112"/>
  <c r="D113"/>
  <c r="E113"/>
  <c r="F113"/>
  <c r="G113"/>
  <c r="J146"/>
  <c r="K146"/>
  <c r="L146"/>
  <c r="M112"/>
  <c r="N146"/>
  <c r="O146"/>
  <c r="S113"/>
  <c r="D114"/>
  <c r="E114"/>
  <c r="F114"/>
  <c r="G114"/>
  <c r="J147"/>
  <c r="K147"/>
  <c r="L147"/>
  <c r="M113"/>
  <c r="N147"/>
  <c r="O147"/>
  <c r="S114"/>
  <c r="D115"/>
  <c r="E115"/>
  <c r="F115"/>
  <c r="G115"/>
  <c r="J148"/>
  <c r="K148"/>
  <c r="L148"/>
  <c r="M114"/>
  <c r="N148"/>
  <c r="O148"/>
  <c r="S115"/>
  <c r="D116"/>
  <c r="E116"/>
  <c r="F116"/>
  <c r="G116"/>
  <c r="J149"/>
  <c r="K149"/>
  <c r="L149"/>
  <c r="M115"/>
  <c r="N149"/>
  <c r="O149"/>
  <c r="S116"/>
  <c r="D117"/>
  <c r="E117"/>
  <c r="F117"/>
  <c r="G117"/>
  <c r="J150"/>
  <c r="K150"/>
  <c r="L150"/>
  <c r="M116"/>
  <c r="N150"/>
  <c r="O150"/>
  <c r="S117"/>
  <c r="D118"/>
  <c r="E118"/>
  <c r="F118"/>
  <c r="G118"/>
  <c r="J151"/>
  <c r="K151"/>
  <c r="L151"/>
  <c r="M117"/>
  <c r="N151"/>
  <c r="O151"/>
  <c r="S118"/>
  <c r="D119"/>
  <c r="E119"/>
  <c r="F119"/>
  <c r="G119"/>
  <c r="J152"/>
  <c r="K152"/>
  <c r="L152"/>
  <c r="M118"/>
  <c r="N152"/>
  <c r="O152"/>
  <c r="S119"/>
  <c r="D120"/>
  <c r="E120"/>
  <c r="F120"/>
  <c r="G120"/>
  <c r="J153"/>
  <c r="K153"/>
  <c r="L153"/>
  <c r="M119"/>
  <c r="N153"/>
  <c r="O153"/>
  <c r="S120"/>
  <c r="D121"/>
  <c r="E121"/>
  <c r="F121"/>
  <c r="G121"/>
  <c r="J154"/>
  <c r="K154"/>
  <c r="L154"/>
  <c r="M120"/>
  <c r="N154"/>
  <c r="O154"/>
  <c r="S121"/>
  <c r="D122"/>
  <c r="E122"/>
  <c r="F122"/>
  <c r="G122"/>
  <c r="J155"/>
  <c r="K155"/>
  <c r="L155"/>
  <c r="M121"/>
  <c r="N155"/>
  <c r="O155"/>
  <c r="S122"/>
  <c r="D123"/>
  <c r="E123"/>
  <c r="F123"/>
  <c r="G123"/>
  <c r="J156"/>
  <c r="K156"/>
  <c r="L156"/>
  <c r="M122"/>
  <c r="N156"/>
  <c r="O156"/>
  <c r="S123"/>
  <c r="D124"/>
  <c r="E124"/>
  <c r="F124"/>
  <c r="G124"/>
  <c r="J157"/>
  <c r="K157"/>
  <c r="L157"/>
  <c r="M123"/>
  <c r="N157"/>
  <c r="O157"/>
  <c r="S124"/>
  <c r="D125"/>
  <c r="E125"/>
  <c r="F125"/>
  <c r="G125"/>
  <c r="J158"/>
  <c r="K158"/>
  <c r="L158"/>
  <c r="M124"/>
  <c r="N158"/>
  <c r="O158"/>
  <c r="S125"/>
  <c r="D126"/>
  <c r="E126"/>
  <c r="F126"/>
  <c r="G126"/>
  <c r="J159"/>
  <c r="K159"/>
  <c r="L159"/>
  <c r="M125"/>
  <c r="N159"/>
  <c r="O159"/>
  <c r="S126"/>
  <c r="D127"/>
  <c r="E127"/>
  <c r="F127"/>
  <c r="G127"/>
  <c r="J160"/>
  <c r="K160"/>
  <c r="L160"/>
  <c r="M126"/>
  <c r="N160"/>
  <c r="O160"/>
  <c r="S127"/>
  <c r="D128"/>
  <c r="E128"/>
  <c r="F128"/>
  <c r="G128"/>
  <c r="J161"/>
  <c r="K161"/>
  <c r="L161"/>
  <c r="M127"/>
  <c r="N161"/>
  <c r="O161"/>
  <c r="S128"/>
  <c r="D129"/>
  <c r="E129"/>
  <c r="F129"/>
  <c r="G129"/>
  <c r="J162"/>
  <c r="K162"/>
  <c r="L162"/>
  <c r="M128"/>
  <c r="N162"/>
  <c r="O162"/>
  <c r="S129"/>
  <c r="D130"/>
  <c r="E130"/>
  <c r="F130"/>
  <c r="G130"/>
  <c r="J163"/>
  <c r="K163"/>
  <c r="L163"/>
  <c r="M129"/>
  <c r="N163"/>
  <c r="O163"/>
  <c r="S130"/>
  <c r="D131"/>
  <c r="E131"/>
  <c r="F131"/>
  <c r="G131"/>
  <c r="J164"/>
  <c r="K164"/>
  <c r="L164"/>
  <c r="M130"/>
  <c r="N164"/>
  <c r="O164"/>
  <c r="S131"/>
  <c r="D132"/>
  <c r="E132"/>
  <c r="F132"/>
  <c r="G132"/>
  <c r="J165"/>
  <c r="K165"/>
  <c r="L165"/>
  <c r="M131"/>
  <c r="N165"/>
  <c r="O165"/>
  <c r="S132"/>
  <c r="D133"/>
  <c r="E133"/>
  <c r="F133"/>
  <c r="G133"/>
  <c r="J166"/>
  <c r="K166"/>
  <c r="L166"/>
  <c r="M132"/>
  <c r="N166"/>
  <c r="O166"/>
  <c r="S133"/>
  <c r="D134"/>
  <c r="E134"/>
  <c r="F134"/>
  <c r="G134"/>
  <c r="J167"/>
  <c r="K167"/>
  <c r="L167"/>
  <c r="M133"/>
  <c r="N167"/>
  <c r="O167"/>
  <c r="S134"/>
  <c r="D135"/>
  <c r="E135"/>
  <c r="F135"/>
  <c r="G135"/>
  <c r="J168"/>
  <c r="K168"/>
  <c r="L168"/>
  <c r="M134"/>
  <c r="N168"/>
  <c r="O168"/>
  <c r="S135"/>
  <c r="D136"/>
  <c r="E136"/>
  <c r="F136"/>
  <c r="G136"/>
  <c r="J169"/>
  <c r="K169"/>
  <c r="L169"/>
  <c r="M135"/>
  <c r="N169"/>
  <c r="O169"/>
  <c r="S136"/>
  <c r="D137"/>
  <c r="E137"/>
  <c r="F137"/>
  <c r="G137"/>
  <c r="J170"/>
  <c r="K170"/>
  <c r="L170"/>
  <c r="M136"/>
  <c r="N170"/>
  <c r="O170"/>
  <c r="S137"/>
  <c r="D138"/>
  <c r="E138"/>
  <c r="F138"/>
  <c r="G138"/>
  <c r="J171"/>
  <c r="K171"/>
  <c r="L171"/>
  <c r="M137"/>
  <c r="N171"/>
  <c r="O171"/>
  <c r="S138"/>
  <c r="D139"/>
  <c r="E139"/>
  <c r="F139"/>
  <c r="G139"/>
  <c r="J172"/>
  <c r="K172"/>
  <c r="L172"/>
  <c r="M138"/>
  <c r="N172"/>
  <c r="O172"/>
  <c r="S139"/>
  <c r="D140"/>
  <c r="E140"/>
  <c r="F140"/>
  <c r="G140"/>
  <c r="J173"/>
  <c r="K173"/>
  <c r="L173"/>
  <c r="M139"/>
  <c r="N173"/>
  <c r="O173"/>
  <c r="S140"/>
  <c r="D141"/>
  <c r="E141"/>
  <c r="F141"/>
  <c r="G141"/>
  <c r="J174"/>
  <c r="K174"/>
  <c r="L174"/>
  <c r="M140"/>
  <c r="N174"/>
  <c r="O174"/>
  <c r="S141"/>
  <c r="D142"/>
  <c r="E142"/>
  <c r="F142"/>
  <c r="G142"/>
  <c r="J175"/>
  <c r="K175"/>
  <c r="L175"/>
  <c r="M141"/>
  <c r="N175"/>
  <c r="O175"/>
  <c r="S14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12"/>
  <c r="AE41" i="62" l="1"/>
  <c r="AD39"/>
  <c r="AD38"/>
  <c r="AB38"/>
  <c r="AD37"/>
  <c r="AB37"/>
  <c r="AD35"/>
  <c r="AB35"/>
  <c r="AD28"/>
  <c r="AB28"/>
  <c r="AD27"/>
  <c r="AB27"/>
  <c r="AE26"/>
  <c r="AD26"/>
  <c r="AB26"/>
  <c r="AB25"/>
  <c r="AB24"/>
  <c r="AD23"/>
  <c r="AB23"/>
  <c r="AE22"/>
  <c r="AE23" s="1"/>
  <c r="AF23" s="1"/>
  <c r="AD22"/>
  <c r="AB22"/>
  <c r="AI21"/>
  <c r="AB21"/>
  <c r="AI20"/>
  <c r="AK20" s="1"/>
  <c r="AB20"/>
  <c r="AE19"/>
  <c r="AE17" s="1"/>
  <c r="AD19"/>
  <c r="AB19"/>
  <c r="AE18"/>
  <c r="AD18"/>
  <c r="AB18"/>
  <c r="AD17"/>
  <c r="AB17"/>
  <c r="AD16"/>
  <c r="AB16"/>
  <c r="AB15"/>
  <c r="AD14"/>
  <c r="AB14"/>
  <c r="AD13"/>
  <c r="AB13"/>
  <c r="AE12"/>
  <c r="AD41" s="1"/>
  <c r="AD12"/>
  <c r="AB12"/>
  <c r="AE11"/>
  <c r="AE35" s="1"/>
  <c r="AD11"/>
  <c r="AB11"/>
  <c r="AE10"/>
  <c r="AE28" s="1"/>
  <c r="AD10"/>
  <c r="AB10"/>
  <c r="AE9"/>
  <c r="AE27" s="1"/>
  <c r="AD9"/>
  <c r="AB9"/>
  <c r="AB8"/>
  <c r="AA8"/>
  <c r="AA9" s="1"/>
  <c r="AA10" s="1"/>
  <c r="AA11" s="1"/>
  <c r="AA12" s="1"/>
  <c r="AA13" s="1"/>
  <c r="AA14" s="1"/>
  <c r="AA15" s="1"/>
  <c r="AA16" s="1"/>
  <c r="AA17" s="1"/>
  <c r="AA18" s="1"/>
  <c r="AA19" s="1"/>
  <c r="AA20" s="1"/>
  <c r="AA21" s="1"/>
  <c r="AA22" s="1"/>
  <c r="AA23" s="1"/>
  <c r="AA24" s="1"/>
  <c r="AA25" s="1"/>
  <c r="AA26" s="1"/>
  <c r="AA27" s="1"/>
  <c r="AA28" s="1"/>
  <c r="AA35" s="1"/>
  <c r="AA37" s="1"/>
  <c r="AA38" s="1"/>
  <c r="AE5"/>
  <c r="AD5"/>
  <c r="AN4"/>
  <c r="AO1"/>
  <c r="AO4" s="1"/>
  <c r="AF26" l="1"/>
  <c r="AF19"/>
  <c r="AI19" s="1"/>
  <c r="AK19" s="1"/>
  <c r="AF17"/>
  <c r="AI17" s="1"/>
  <c r="AK17" s="1"/>
  <c r="AF35"/>
  <c r="AH35" s="1"/>
  <c r="AJ35" s="1"/>
  <c r="AF18"/>
  <c r="AI18" s="1"/>
  <c r="AK18" s="1"/>
  <c r="AF27"/>
  <c r="AH27" s="1"/>
  <c r="AI27" s="1"/>
  <c r="AF22"/>
  <c r="AF5"/>
  <c r="AI5" s="1"/>
  <c r="AJ5" s="1"/>
  <c r="AC1"/>
  <c r="AF28"/>
  <c r="AH28" s="1"/>
  <c r="AJ28" s="1"/>
  <c r="AF15"/>
  <c r="AI15" s="1"/>
  <c r="AK15" s="1"/>
  <c r="AG41"/>
  <c r="AF9"/>
  <c r="AI9" s="1"/>
  <c r="AF10"/>
  <c r="AI10" s="1"/>
  <c r="AF11"/>
  <c r="AI11" s="1"/>
  <c r="AF12"/>
  <c r="AI12" s="1"/>
  <c r="AE16"/>
  <c r="AF16" s="1"/>
  <c r="AI16" s="1"/>
  <c r="AE37"/>
  <c r="AF37" s="1"/>
  <c r="AH37" s="1"/>
  <c r="AE13"/>
  <c r="AE14"/>
  <c r="AF8"/>
  <c r="AI8" s="1"/>
  <c r="AJ17" l="1"/>
  <c r="AJ27"/>
  <c r="AJ19"/>
  <c r="AI35"/>
  <c r="AJ18"/>
  <c r="AK5"/>
  <c r="AF39"/>
  <c r="AI28"/>
  <c r="AJ16"/>
  <c r="AK16"/>
  <c r="AJ9"/>
  <c r="AK9"/>
  <c r="AF14"/>
  <c r="AI14"/>
  <c r="AI37"/>
  <c r="AJ37"/>
  <c r="AJ10"/>
  <c r="AK10"/>
  <c r="AE39"/>
  <c r="AJ12"/>
  <c r="AK12"/>
  <c r="AI13"/>
  <c r="AE38"/>
  <c r="AF38" s="1"/>
  <c r="AH38" s="1"/>
  <c r="AF13"/>
  <c r="AJ11"/>
  <c r="AK11"/>
  <c r="AK21" l="1"/>
  <c r="AJ14"/>
  <c r="AK14"/>
  <c r="AJ13"/>
  <c r="AK13"/>
  <c r="AI22"/>
  <c r="AK22" s="1"/>
  <c r="AG39"/>
  <c r="AH39"/>
  <c r="AI38"/>
  <c r="AJ38"/>
  <c r="AH26"/>
  <c r="AI26" l="1"/>
  <c r="AJ26"/>
</calcChain>
</file>

<file path=xl/comments1.xml><?xml version="1.0" encoding="utf-8"?>
<comments xmlns="http://schemas.openxmlformats.org/spreadsheetml/2006/main">
  <authors>
    <author>Gaman, Irina V</author>
  </authors>
  <commentList>
    <comment ref="AE22" authorId="0">
      <text>
        <r>
          <rPr>
            <b/>
            <sz val="8"/>
            <color indexed="81"/>
            <rFont val="Tahoma"/>
            <family val="2"/>
            <charset val="204"/>
          </rPr>
          <t>Gaman, Irina V:</t>
        </r>
        <r>
          <rPr>
            <sz val="8"/>
            <color indexed="81"/>
            <rFont val="Tahoma"/>
            <family val="2"/>
            <charset val="204"/>
          </rPr>
          <t xml:space="preserve">
журнал кислород выработанный
</t>
        </r>
      </text>
    </comment>
  </commentList>
</comments>
</file>

<file path=xl/sharedStrings.xml><?xml version="1.0" encoding="utf-8"?>
<sst xmlns="http://schemas.openxmlformats.org/spreadsheetml/2006/main" count="643" uniqueCount="154">
  <si>
    <t>Распределение</t>
  </si>
  <si>
    <t>Потери</t>
  </si>
  <si>
    <t>%</t>
  </si>
  <si>
    <t>ККЦ</t>
  </si>
  <si>
    <t>Выработка АМКР</t>
  </si>
  <si>
    <t>месяц</t>
  </si>
  <si>
    <t>Распределение  кислорода</t>
  </si>
  <si>
    <t>часы</t>
  </si>
  <si>
    <t>ВРУ БР-2М</t>
  </si>
  <si>
    <t>ВРУ Кар-30</t>
  </si>
  <si>
    <t>Выработано кислорода блоками АМКР</t>
  </si>
  <si>
    <t>ДЦ-1</t>
  </si>
  <si>
    <t>ДЦ-2</t>
  </si>
  <si>
    <t>Выработка</t>
  </si>
  <si>
    <t>Наимен. пр-ции</t>
  </si>
  <si>
    <t>план. уд.нор</t>
  </si>
  <si>
    <t>Кол-во</t>
  </si>
  <si>
    <t>Кол-во эл.энер по плану</t>
  </si>
  <si>
    <t>Шифр вида пр-ции</t>
  </si>
  <si>
    <t>Передел</t>
  </si>
  <si>
    <t>Кол-во эл.эн. по факту</t>
  </si>
  <si>
    <t>Факт. уд.норма</t>
  </si>
  <si>
    <t>Отклон.</t>
  </si>
  <si>
    <t>План    пр-ва</t>
  </si>
  <si>
    <t>% выполнения</t>
  </si>
  <si>
    <t>№1</t>
  </si>
  <si>
    <t>№ 2</t>
  </si>
  <si>
    <t>№5</t>
  </si>
  <si>
    <t>№6</t>
  </si>
  <si>
    <t>№7</t>
  </si>
  <si>
    <t>№8</t>
  </si>
  <si>
    <t>Итого</t>
  </si>
  <si>
    <t>расход</t>
  </si>
  <si>
    <t>ДП-6</t>
  </si>
  <si>
    <t>ДП-7</t>
  </si>
  <si>
    <t>ДП-8</t>
  </si>
  <si>
    <t>Кислород автогенный</t>
  </si>
  <si>
    <t>Кислород</t>
  </si>
  <si>
    <t>Компримирование</t>
  </si>
  <si>
    <t>Аргон жидкий</t>
  </si>
  <si>
    <t>Аргон газообразный</t>
  </si>
  <si>
    <t>Криптоно-ксеноновая смесь</t>
  </si>
  <si>
    <t>Азот газообразный</t>
  </si>
  <si>
    <t>Сж. Воздух</t>
  </si>
  <si>
    <t>Водород</t>
  </si>
  <si>
    <t>Азот жидкий</t>
  </si>
  <si>
    <t>Кислород жидкий</t>
  </si>
  <si>
    <t>Неоно-гелиевый к-т</t>
  </si>
  <si>
    <t>АБК</t>
  </si>
  <si>
    <t>Всего:</t>
  </si>
  <si>
    <t>Выработаный кислород</t>
  </si>
  <si>
    <t xml:space="preserve">Потери </t>
  </si>
  <si>
    <t>Вода техническая</t>
  </si>
  <si>
    <t>Кол-во воды тех. по плану</t>
  </si>
  <si>
    <t>Кол-во воды. по факту</t>
  </si>
  <si>
    <t>Компремирование</t>
  </si>
  <si>
    <t>Криптоно-ксен.</t>
  </si>
  <si>
    <t>водород</t>
  </si>
  <si>
    <t>Коэфиц.</t>
  </si>
  <si>
    <t>Цена</t>
  </si>
  <si>
    <t>Сумма</t>
  </si>
  <si>
    <t>Всего</t>
  </si>
  <si>
    <t>ДП-5</t>
  </si>
  <si>
    <t>Передано кислорода
 ВРУ Линде -газ</t>
  </si>
  <si>
    <t>МЦ</t>
  </si>
  <si>
    <t>Автоген-ные нужды</t>
  </si>
  <si>
    <t>дни месяца</t>
  </si>
  <si>
    <r>
      <t>тыс. 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</si>
  <si>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чистота</t>
  </si>
  <si>
    <r>
      <t>сод.О</t>
    </r>
    <r>
      <rPr>
        <vertAlign val="subscript"/>
        <sz val="12"/>
        <color indexed="8"/>
        <rFont val="Calibri"/>
        <family val="2"/>
        <charset val="204"/>
      </rPr>
      <t>2</t>
    </r>
    <r>
      <rPr>
        <sz val="12"/>
        <color indexed="8"/>
        <rFont val="Calibri"/>
        <family val="2"/>
        <charset val="204"/>
      </rPr>
      <t xml:space="preserve"> в дутье</t>
    </r>
  </si>
  <si>
    <r>
      <t>сод.О</t>
    </r>
    <r>
      <rPr>
        <vertAlign val="subscript"/>
        <sz val="11"/>
        <color indexed="8"/>
        <rFont val="Calibri"/>
        <family val="2"/>
        <charset val="204"/>
      </rPr>
      <t>2</t>
    </r>
    <r>
      <rPr>
        <sz val="11"/>
        <color indexed="8"/>
        <rFont val="Calibri"/>
        <family val="2"/>
        <charset val="204"/>
      </rPr>
      <t xml:space="preserve"> в дутье</t>
    </r>
  </si>
  <si>
    <t>ТЭЦ-1</t>
  </si>
  <si>
    <t>ТЭЦ-2</t>
  </si>
  <si>
    <t>ТЭЦ-3</t>
  </si>
  <si>
    <t>ТВД-8бис</t>
  </si>
  <si>
    <t>ТВД-3а</t>
  </si>
  <si>
    <t>АКАр-40/35</t>
  </si>
  <si>
    <r>
      <t>Чистота и содержание кислорода в дутье за ХХ (месяца) 20ХХ (года) года, тыс.м</t>
    </r>
    <r>
      <rPr>
        <b/>
        <vertAlign val="superscript"/>
        <sz val="16"/>
        <color theme="1"/>
        <rFont val="Calibri"/>
        <family val="2"/>
        <charset val="204"/>
        <scheme val="minor"/>
      </rPr>
      <t>3</t>
    </r>
  </si>
  <si>
    <r>
      <t>н.т. м</t>
    </r>
    <r>
      <rPr>
        <vertAlign val="superscript"/>
        <sz val="10"/>
        <color theme="1"/>
        <rFont val="Calibri"/>
        <family val="2"/>
        <charset val="204"/>
        <scheme val="minor"/>
      </rPr>
      <t>3</t>
    </r>
    <r>
      <rPr>
        <sz val="10"/>
        <color theme="1"/>
        <rFont val="Calibri"/>
        <family val="2"/>
        <charset val="204"/>
        <scheme val="minor"/>
      </rPr>
      <t>/час</t>
    </r>
  </si>
  <si>
    <r>
      <t>Фактический баланс кислорода за ХХ (число) ХХ (месяца) 20ХХ (года) года, н.тыс.м</t>
    </r>
    <r>
      <rPr>
        <b/>
        <vertAlign val="superscript"/>
        <sz val="16"/>
        <color theme="1"/>
        <rFont val="Calibri"/>
        <family val="2"/>
        <charset val="204"/>
        <scheme val="minor"/>
      </rPr>
      <t>3</t>
    </r>
    <r>
      <rPr>
        <b/>
        <sz val="16"/>
        <color theme="1"/>
        <rFont val="Calibri"/>
        <family val="2"/>
        <charset val="204"/>
        <scheme val="minor"/>
      </rPr>
      <t>/час</t>
    </r>
  </si>
  <si>
    <t>Потери (небаланс)</t>
  </si>
  <si>
    <t>в/д</t>
  </si>
  <si>
    <t>н/д</t>
  </si>
  <si>
    <t>Выработано кислорода</t>
  </si>
  <si>
    <t>в т.ч. физи-ческие сбросы</t>
  </si>
  <si>
    <t>Распределено  кислорода</t>
  </si>
  <si>
    <r>
      <t>Фактический баланс кислорода за ХХ (месяца) 20ХХ (года) года, н.тыс.м</t>
    </r>
    <r>
      <rPr>
        <b/>
        <vertAlign val="superscript"/>
        <sz val="16"/>
        <color theme="1"/>
        <rFont val="Calibri"/>
        <family val="2"/>
        <charset val="204"/>
        <scheme val="minor"/>
      </rPr>
      <t>3</t>
    </r>
    <r>
      <rPr>
        <b/>
        <sz val="16"/>
        <color theme="1"/>
        <rFont val="Calibri"/>
        <family val="2"/>
        <charset val="204"/>
        <scheme val="minor"/>
      </rPr>
      <t>/час</t>
    </r>
  </si>
  <si>
    <r>
      <t>Фактический баланс кислорода за ХХ (месяца) 20ХХ (года) года, н.тыс.м</t>
    </r>
    <r>
      <rPr>
        <b/>
        <vertAlign val="superscript"/>
        <sz val="16"/>
        <color theme="1"/>
        <rFont val="Calibri"/>
        <family val="2"/>
        <charset val="204"/>
        <scheme val="minor"/>
      </rPr>
      <t>3</t>
    </r>
  </si>
  <si>
    <r>
      <t>н.тыс.м</t>
    </r>
    <r>
      <rPr>
        <vertAlign val="superscript"/>
        <sz val="10"/>
        <color theme="1"/>
        <rFont val="Calibri"/>
        <family val="2"/>
        <charset val="204"/>
        <scheme val="minor"/>
      </rPr>
      <t>3</t>
    </r>
  </si>
  <si>
    <t>давление</t>
  </si>
  <si>
    <r>
      <t>кгс/см</t>
    </r>
    <r>
      <rPr>
        <vertAlign val="superscript"/>
        <sz val="10"/>
        <color theme="1"/>
        <rFont val="Calibri"/>
        <family val="2"/>
        <charset val="204"/>
        <scheme val="minor"/>
      </rPr>
      <t>2</t>
    </r>
  </si>
  <si>
    <t>Автогенные нужды</t>
  </si>
  <si>
    <t>ДЦ-2 
(ТЭЦ-3)</t>
  </si>
  <si>
    <t>Бр-2 №8</t>
  </si>
  <si>
    <t xml:space="preserve">Всего по станции №2 </t>
  </si>
  <si>
    <t>Всего по станции №1</t>
  </si>
  <si>
    <t>АКАр№ 2 технич</t>
  </si>
  <si>
    <t>№3</t>
  </si>
  <si>
    <t>дата</t>
  </si>
  <si>
    <t>технолог</t>
  </si>
  <si>
    <t>технич</t>
  </si>
  <si>
    <t>Всего по производству</t>
  </si>
  <si>
    <t>CHECK</t>
  </si>
  <si>
    <t>Мартен</t>
  </si>
  <si>
    <t>Распред.</t>
  </si>
  <si>
    <t>Физ 
сбросы
 КТК</t>
  </si>
  <si>
    <t>фактическая чистота О2, %</t>
  </si>
  <si>
    <t>откл за счет изменения по чистоте кислорода</t>
  </si>
  <si>
    <t>добавлено ДП согласно положению</t>
  </si>
  <si>
    <t>Азот</t>
  </si>
  <si>
    <t>Аргон</t>
  </si>
  <si>
    <t>ДП - 6</t>
  </si>
  <si>
    <t>ДП - 7</t>
  </si>
  <si>
    <t>ДП - 8</t>
  </si>
  <si>
    <t xml:space="preserve">ДП - 9 </t>
  </si>
  <si>
    <t>т.м3</t>
  </si>
  <si>
    <t>т.м3/ч</t>
  </si>
  <si>
    <t>КЦ</t>
  </si>
  <si>
    <t>ДЦ2</t>
  </si>
  <si>
    <t>Выработка Линде -газ</t>
  </si>
  <si>
    <t>АКАр-40/35 №2</t>
  </si>
  <si>
    <t>ВРУ Кар-30 №6</t>
  </si>
  <si>
    <t>ВРУ Кар-30 №7</t>
  </si>
  <si>
    <t>ВРУ Кар-30 №8</t>
  </si>
  <si>
    <t>Выработка всего</t>
  </si>
  <si>
    <t>ДП-9</t>
  </si>
  <si>
    <t>Потери (небаланс), н.тыс.м3</t>
  </si>
  <si>
    <t>Потери (небаланс), %</t>
  </si>
  <si>
    <t>с ХХ (мин) ХХ (час) ХХ (месяца) 20ХХ (года) года по ХХ (мин) ХХ (час) ХХ (месяца) 20ХХ (года) года</t>
  </si>
  <si>
    <t>Значения</t>
  </si>
  <si>
    <t>Маркеры</t>
  </si>
  <si>
    <t>(V-указывать значения на графике)</t>
  </si>
  <si>
    <r>
      <t>Графики выработки и распределения кислорода , н.тыс.м</t>
    </r>
    <r>
      <rPr>
        <vertAlign val="superscript"/>
        <sz val="18"/>
        <color theme="1"/>
        <rFont val="Calibri"/>
        <family val="2"/>
        <charset val="204"/>
        <scheme val="minor"/>
      </rPr>
      <t>3</t>
    </r>
    <r>
      <rPr>
        <sz val="18"/>
        <color theme="1"/>
        <rFont val="Calibri"/>
        <family val="2"/>
        <charset val="204"/>
        <scheme val="minor"/>
      </rPr>
      <t>/час</t>
    </r>
  </si>
  <si>
    <t>(V-указывать маркеры на графике)</t>
  </si>
  <si>
    <t>ТВД-11</t>
  </si>
  <si>
    <t>ТВД-10</t>
  </si>
  <si>
    <t>ТВД-9</t>
  </si>
  <si>
    <t>ТВД-5а</t>
  </si>
  <si>
    <t>ТВД-2а</t>
  </si>
  <si>
    <t>ТВД-2а, ТВД-5а</t>
  </si>
  <si>
    <r>
      <t>Расход и содержание кислорода в дутье по доменным печам за ХХ (месяца) 20ХХ (года) года, тыс.м</t>
    </r>
    <r>
      <rPr>
        <b/>
        <vertAlign val="superscript"/>
        <sz val="16"/>
        <color theme="1"/>
        <rFont val="Calibri"/>
        <family val="2"/>
        <charset val="204"/>
        <scheme val="minor"/>
      </rPr>
      <t>3</t>
    </r>
    <r>
      <rPr>
        <b/>
        <sz val="16"/>
        <color theme="1"/>
        <rFont val="Calibri"/>
        <family val="2"/>
        <charset val="204"/>
        <scheme val="minor"/>
      </rPr>
      <t>, %</t>
    </r>
  </si>
  <si>
    <t>норма</t>
  </si>
  <si>
    <t>пр-во</t>
  </si>
  <si>
    <t>тонн</t>
  </si>
  <si>
    <r>
      <t>Удельные расходы кислорода на производство чугуна и стали за ХХ (месяца) 20ХХ (года) года, н.тыс.м</t>
    </r>
    <r>
      <rPr>
        <b/>
        <vertAlign val="superscript"/>
        <sz val="16"/>
        <color theme="1"/>
        <rFont val="Calibri"/>
        <family val="2"/>
        <charset val="204"/>
        <scheme val="minor"/>
      </rPr>
      <t>3</t>
    </r>
    <r>
      <rPr>
        <b/>
        <sz val="16"/>
        <color theme="1"/>
        <rFont val="Calibri"/>
        <family val="2"/>
        <charset val="204"/>
        <scheme val="minor"/>
      </rPr>
      <t>/т</t>
    </r>
  </si>
  <si>
    <t xml:space="preserve">
 ВРУ Линде -газ</t>
  </si>
  <si>
    <t>Среднее</t>
  </si>
  <si>
    <t>температура</t>
  </si>
  <si>
    <t>Чистота, температура и давление выработанного кислорода</t>
  </si>
  <si>
    <r>
      <t>Чистота, температура и давление кислорода за ХХ (месяца) 20ХХ (года) года, %, ᵒС, кгс/см</t>
    </r>
    <r>
      <rPr>
        <b/>
        <vertAlign val="superscript"/>
        <sz val="16"/>
        <color theme="1"/>
        <rFont val="Calibri"/>
        <family val="2"/>
        <charset val="204"/>
        <scheme val="minor"/>
      </rPr>
      <t>2</t>
    </r>
  </si>
  <si>
    <t>ᵒС</t>
  </si>
  <si>
    <r>
      <t>н.м</t>
    </r>
    <r>
      <rPr>
        <vertAlign val="superscript"/>
        <sz val="10"/>
        <color theme="1"/>
        <rFont val="Calibri"/>
        <family val="2"/>
        <charset val="204"/>
        <scheme val="minor"/>
      </rPr>
      <t>3</t>
    </r>
    <r>
      <rPr>
        <sz val="10"/>
        <color theme="1"/>
        <rFont val="Calibri"/>
        <family val="2"/>
        <charset val="204"/>
        <scheme val="minor"/>
      </rPr>
      <t>/т</t>
    </r>
  </si>
  <si>
    <t>в/д КРП №1</t>
  </si>
  <si>
    <t>в/д КРП №2</t>
  </si>
</sst>
</file>

<file path=xl/styles.xml><?xml version="1.0" encoding="utf-8"?>
<styleSheet xmlns="http://schemas.openxmlformats.org/spreadsheetml/2006/main">
  <numFmts count="5">
    <numFmt numFmtId="43" formatCode="_-* #,##0.00_р_._-;\-* #,##0.00_р_._-;_-* &quot;-&quot;??_р_._-;_-@_-"/>
    <numFmt numFmtId="164" formatCode="0.0%"/>
    <numFmt numFmtId="165" formatCode="0.0"/>
    <numFmt numFmtId="166" formatCode="0.000"/>
    <numFmt numFmtId="167" formatCode="_-* #,##0.0_р_._-;\-* #,##0.0_р_._-;_-* &quot;-&quot;??_р_._-;_-@_-"/>
  </numFmts>
  <fonts count="33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1"/>
      <color indexed="8"/>
      <name val="Arial"/>
      <family val="2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color indexed="12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10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i/>
      <sz val="9"/>
      <color indexed="12"/>
      <name val="Times New Roman"/>
      <family val="1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vertAlign val="superscript"/>
      <sz val="16"/>
      <color theme="1"/>
      <name val="Calibri"/>
      <family val="2"/>
      <charset val="204"/>
      <scheme val="minor"/>
    </font>
    <font>
      <b/>
      <sz val="16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vertAlign val="subscript"/>
      <sz val="12"/>
      <color indexed="8"/>
      <name val="Calibri"/>
      <family val="2"/>
      <charset val="204"/>
    </font>
    <font>
      <vertAlign val="subscript"/>
      <sz val="11"/>
      <color indexed="8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vertAlign val="superscript"/>
      <sz val="10"/>
      <color theme="1"/>
      <name val="Calibri"/>
      <family val="2"/>
      <charset val="204"/>
      <scheme val="minor"/>
    </font>
    <font>
      <b/>
      <sz val="10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sz val="18"/>
      <color theme="1"/>
      <name val="Calibri"/>
      <family val="2"/>
      <charset val="204"/>
      <scheme val="minor"/>
    </font>
    <font>
      <vertAlign val="superscript"/>
      <sz val="18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EB7"/>
        <bgColor indexed="64"/>
      </patternFill>
    </fill>
    <fill>
      <patternFill patternType="solid">
        <fgColor rgb="FFFFE285"/>
        <bgColor indexed="64"/>
      </patternFill>
    </fill>
    <fill>
      <patternFill patternType="solid">
        <fgColor rgb="FFECCECC"/>
        <bgColor indexed="64"/>
      </patternFill>
    </fill>
    <fill>
      <patternFill patternType="solid">
        <fgColor rgb="FFEACAC8"/>
        <bgColor indexed="64"/>
      </patternFill>
    </fill>
    <fill>
      <patternFill patternType="solid">
        <fgColor rgb="FFEDD1CF"/>
        <bgColor indexed="64"/>
      </patternFill>
    </fill>
    <fill>
      <patternFill patternType="solid">
        <fgColor rgb="FFDAD2E4"/>
        <bgColor indexed="64"/>
      </patternFill>
    </fill>
    <fill>
      <patternFill patternType="solid">
        <fgColor rgb="FFF0D5D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ABE00"/>
        <bgColor indexed="64"/>
      </patternFill>
    </fill>
    <fill>
      <patternFill patternType="solid">
        <fgColor rgb="FFFFC819"/>
        <bgColor indexed="64"/>
      </patternFill>
    </fill>
    <fill>
      <patternFill patternType="solid">
        <fgColor rgb="FFFFCF37"/>
        <bgColor indexed="64"/>
      </patternFill>
    </fill>
    <fill>
      <patternFill patternType="solid">
        <fgColor rgb="FFFFD85D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AEC5E0"/>
        <bgColor indexed="64"/>
      </patternFill>
    </fill>
    <fill>
      <patternFill patternType="solid">
        <fgColor rgb="FFBACDE4"/>
        <bgColor indexed="64"/>
      </patternFill>
    </fill>
    <fill>
      <patternFill patternType="solid">
        <fgColor rgb="FFC8D7EA"/>
        <bgColor indexed="64"/>
      </patternFill>
    </fill>
    <fill>
      <patternFill patternType="solid">
        <fgColor rgb="FFE1AAA9"/>
        <bgColor indexed="64"/>
      </patternFill>
    </fill>
    <fill>
      <patternFill patternType="solid">
        <fgColor rgb="FFE7BCBB"/>
        <bgColor indexed="64"/>
      </patternFill>
    </fill>
    <fill>
      <patternFill patternType="solid">
        <fgColor rgb="FFECCBCA"/>
        <bgColor indexed="64"/>
      </patternFill>
    </fill>
    <fill>
      <patternFill patternType="solid">
        <fgColor rgb="FFE0DBE9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553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9" xfId="3" applyFont="1" applyBorder="1"/>
    <xf numFmtId="166" fontId="5" fillId="0" borderId="1" xfId="3" applyNumberFormat="1" applyFont="1" applyFill="1" applyBorder="1"/>
    <xf numFmtId="1" fontId="4" fillId="0" borderId="1" xfId="3" applyNumberFormat="1" applyFont="1" applyFill="1" applyBorder="1"/>
    <xf numFmtId="1" fontId="4" fillId="0" borderId="1" xfId="3" applyNumberFormat="1" applyFont="1" applyBorder="1"/>
    <xf numFmtId="166" fontId="4" fillId="0" borderId="1" xfId="3" applyNumberFormat="1" applyFont="1" applyFill="1" applyBorder="1"/>
    <xf numFmtId="0" fontId="4" fillId="5" borderId="1" xfId="3" applyFont="1" applyFill="1" applyBorder="1"/>
    <xf numFmtId="165" fontId="4" fillId="0" borderId="10" xfId="3" applyNumberFormat="1" applyFont="1" applyBorder="1"/>
    <xf numFmtId="0" fontId="4" fillId="0" borderId="0" xfId="3" applyFont="1"/>
    <xf numFmtId="1" fontId="4" fillId="0" borderId="0" xfId="3" applyNumberFormat="1" applyFont="1"/>
    <xf numFmtId="0" fontId="4" fillId="0" borderId="0" xfId="3" applyFont="1" applyFill="1"/>
    <xf numFmtId="0" fontId="4" fillId="0" borderId="18" xfId="3" applyFont="1" applyFill="1" applyBorder="1"/>
    <xf numFmtId="0" fontId="7" fillId="0" borderId="19" xfId="3" applyFont="1" applyFill="1" applyBorder="1" applyAlignment="1">
      <alignment horizontal="center" vertical="center" wrapText="1"/>
    </xf>
    <xf numFmtId="0" fontId="7" fillId="0" borderId="20" xfId="3" applyFont="1" applyFill="1" applyBorder="1" applyAlignment="1">
      <alignment horizontal="center" vertical="center" wrapText="1"/>
    </xf>
    <xf numFmtId="0" fontId="8" fillId="0" borderId="19" xfId="3" applyFont="1" applyFill="1" applyBorder="1" applyAlignment="1">
      <alignment horizontal="center" vertical="center" wrapText="1"/>
    </xf>
    <xf numFmtId="0" fontId="7" fillId="0" borderId="21" xfId="3" applyFont="1" applyFill="1" applyBorder="1" applyAlignment="1">
      <alignment horizontal="center" vertical="center" wrapText="1"/>
    </xf>
    <xf numFmtId="0" fontId="7" fillId="0" borderId="22" xfId="3" applyFont="1" applyFill="1" applyBorder="1" applyAlignment="1">
      <alignment horizontal="center" vertical="center" wrapText="1"/>
    </xf>
    <xf numFmtId="0" fontId="4" fillId="0" borderId="21" xfId="3" applyFont="1" applyBorder="1" applyAlignment="1">
      <alignment wrapText="1"/>
    </xf>
    <xf numFmtId="0" fontId="4" fillId="0" borderId="18" xfId="3" applyFont="1" applyFill="1" applyBorder="1" applyAlignment="1">
      <alignment horizontal="center" wrapText="1"/>
    </xf>
    <xf numFmtId="0" fontId="4" fillId="0" borderId="21" xfId="3" applyFont="1" applyFill="1" applyBorder="1" applyAlignment="1">
      <alignment horizontal="center" wrapText="1"/>
    </xf>
    <xf numFmtId="0" fontId="2" fillId="0" borderId="0" xfId="0" applyFont="1" applyBorder="1" applyAlignment="1">
      <alignment vertical="center" wrapText="1"/>
    </xf>
    <xf numFmtId="0" fontId="5" fillId="0" borderId="23" xfId="3" applyFont="1" applyBorder="1"/>
    <xf numFmtId="0" fontId="4" fillId="0" borderId="30" xfId="3" applyFont="1" applyFill="1" applyBorder="1" applyAlignment="1">
      <alignment horizontal="left"/>
    </xf>
    <xf numFmtId="166" fontId="4" fillId="0" borderId="31" xfId="3" applyNumberFormat="1" applyFont="1" applyFill="1" applyBorder="1"/>
    <xf numFmtId="0" fontId="4" fillId="0" borderId="30" xfId="3" applyFont="1" applyBorder="1"/>
    <xf numFmtId="0" fontId="4" fillId="0" borderId="1" xfId="3" applyFont="1" applyBorder="1"/>
    <xf numFmtId="0" fontId="9" fillId="0" borderId="1" xfId="3" applyFont="1" applyBorder="1"/>
    <xf numFmtId="0" fontId="4" fillId="0" borderId="32" xfId="3" applyFont="1" applyBorder="1"/>
    <xf numFmtId="165" fontId="4" fillId="0" borderId="26" xfId="3" applyNumberFormat="1" applyFont="1" applyFill="1" applyBorder="1"/>
    <xf numFmtId="0" fontId="4" fillId="0" borderId="10" xfId="3" applyFont="1" applyBorder="1"/>
    <xf numFmtId="166" fontId="4" fillId="0" borderId="9" xfId="3" applyNumberFormat="1" applyFont="1" applyBorder="1"/>
    <xf numFmtId="0" fontId="4" fillId="0" borderId="0" xfId="3" applyFont="1" applyBorder="1"/>
    <xf numFmtId="0" fontId="0" fillId="0" borderId="3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5" fillId="0" borderId="9" xfId="3" applyFont="1" applyBorder="1"/>
    <xf numFmtId="165" fontId="4" fillId="0" borderId="1" xfId="3" applyNumberFormat="1" applyFont="1" applyFill="1" applyBorder="1" applyAlignment="1">
      <alignment horizontal="left"/>
    </xf>
    <xf numFmtId="0" fontId="4" fillId="0" borderId="1" xfId="3" applyFont="1" applyFill="1" applyBorder="1"/>
    <xf numFmtId="1" fontId="4" fillId="0" borderId="10" xfId="3" applyNumberFormat="1" applyFont="1" applyBorder="1"/>
    <xf numFmtId="1" fontId="4" fillId="0" borderId="9" xfId="3" applyNumberFormat="1" applyFont="1" applyBorder="1"/>
    <xf numFmtId="0" fontId="0" fillId="0" borderId="44" xfId="0" applyFill="1" applyBorder="1" applyAlignment="1">
      <alignment vertical="center" wrapText="1"/>
    </xf>
    <xf numFmtId="0" fontId="0" fillId="0" borderId="32" xfId="0" applyFill="1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0" fillId="0" borderId="17" xfId="0" applyFill="1" applyBorder="1" applyAlignment="1">
      <alignment vertical="center" wrapText="1"/>
    </xf>
    <xf numFmtId="0" fontId="0" fillId="0" borderId="29" xfId="0" applyFill="1" applyBorder="1" applyAlignment="1">
      <alignment vertical="center" wrapText="1"/>
    </xf>
    <xf numFmtId="0" fontId="10" fillId="13" borderId="6" xfId="0" applyFont="1" applyFill="1" applyBorder="1" applyAlignment="1">
      <alignment vertical="center" wrapText="1"/>
    </xf>
    <xf numFmtId="0" fontId="10" fillId="13" borderId="17" xfId="0" applyFont="1" applyFill="1" applyBorder="1" applyAlignment="1">
      <alignment vertical="center" wrapText="1"/>
    </xf>
    <xf numFmtId="164" fontId="11" fillId="0" borderId="44" xfId="2" applyNumberFormat="1" applyFont="1" applyFill="1" applyBorder="1" applyAlignment="1">
      <alignment vertical="center" wrapText="1"/>
    </xf>
    <xf numFmtId="164" fontId="11" fillId="0" borderId="17" xfId="2" applyNumberFormat="1" applyFont="1" applyFill="1" applyBorder="1" applyAlignment="1">
      <alignment vertical="center" wrapText="1"/>
    </xf>
    <xf numFmtId="164" fontId="11" fillId="0" borderId="48" xfId="2" applyNumberFormat="1" applyFont="1" applyFill="1" applyBorder="1" applyAlignment="1">
      <alignment vertical="center" wrapText="1"/>
    </xf>
    <xf numFmtId="0" fontId="10" fillId="12" borderId="1" xfId="0" applyFont="1" applyFill="1" applyBorder="1" applyAlignment="1">
      <alignment horizontal="center" vertical="center" wrapText="1"/>
    </xf>
    <xf numFmtId="3" fontId="0" fillId="14" borderId="1" xfId="0" applyNumberFormat="1" applyFill="1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43" fontId="11" fillId="0" borderId="0" xfId="1" applyFont="1" applyAlignment="1">
      <alignment vertical="center" wrapText="1"/>
    </xf>
    <xf numFmtId="1" fontId="4" fillId="14" borderId="1" xfId="3" applyNumberFormat="1" applyFont="1" applyFill="1" applyBorder="1" applyAlignment="1">
      <alignment horizontal="right"/>
    </xf>
    <xf numFmtId="1" fontId="4" fillId="0" borderId="43" xfId="3" applyNumberFormat="1" applyFont="1" applyFill="1" applyBorder="1"/>
    <xf numFmtId="1" fontId="9" fillId="0" borderId="1" xfId="3" applyNumberFormat="1" applyFont="1" applyBorder="1"/>
    <xf numFmtId="0" fontId="0" fillId="0" borderId="9" xfId="0" applyFill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0" fillId="0" borderId="26" xfId="0" applyFill="1" applyBorder="1" applyAlignment="1">
      <alignment vertical="center" wrapText="1"/>
    </xf>
    <xf numFmtId="0" fontId="10" fillId="13" borderId="26" xfId="0" applyFont="1" applyFill="1" applyBorder="1" applyAlignment="1">
      <alignment vertical="center" wrapText="1"/>
    </xf>
    <xf numFmtId="0" fontId="10" fillId="13" borderId="29" xfId="0" applyFont="1" applyFill="1" applyBorder="1" applyAlignment="1">
      <alignment vertical="center" wrapText="1"/>
    </xf>
    <xf numFmtId="164" fontId="11" fillId="0" borderId="9" xfId="2" applyNumberFormat="1" applyFont="1" applyFill="1" applyBorder="1" applyAlignment="1">
      <alignment vertical="center" wrapText="1"/>
    </xf>
    <xf numFmtId="164" fontId="11" fillId="0" borderId="29" xfId="2" applyNumberFormat="1" applyFont="1" applyFill="1" applyBorder="1" applyAlignment="1">
      <alignment vertical="center" wrapText="1"/>
    </xf>
    <xf numFmtId="164" fontId="11" fillId="0" borderId="1" xfId="2" applyNumberFormat="1" applyFont="1" applyFill="1" applyBorder="1" applyAlignment="1">
      <alignment vertical="center" wrapText="1"/>
    </xf>
    <xf numFmtId="164" fontId="11" fillId="0" borderId="43" xfId="2" applyNumberFormat="1" applyFont="1" applyFill="1" applyBorder="1" applyAlignment="1">
      <alignment vertical="center" wrapText="1"/>
    </xf>
    <xf numFmtId="164" fontId="11" fillId="0" borderId="4" xfId="2" applyNumberFormat="1" applyFont="1" applyFill="1" applyBorder="1" applyAlignment="1">
      <alignment vertical="center" wrapText="1"/>
    </xf>
    <xf numFmtId="1" fontId="4" fillId="0" borderId="1" xfId="3" applyNumberFormat="1" applyFont="1" applyFill="1" applyBorder="1" applyAlignment="1">
      <alignment horizontal="left"/>
    </xf>
    <xf numFmtId="165" fontId="4" fillId="0" borderId="10" xfId="3" applyNumberFormat="1" applyFont="1" applyFill="1" applyBorder="1"/>
    <xf numFmtId="0" fontId="4" fillId="0" borderId="1" xfId="3" applyFont="1" applyFill="1" applyBorder="1" applyAlignment="1">
      <alignment horizontal="left"/>
    </xf>
    <xf numFmtId="165" fontId="4" fillId="0" borderId="9" xfId="3" applyNumberFormat="1" applyFont="1" applyBorder="1"/>
    <xf numFmtId="1" fontId="4" fillId="15" borderId="10" xfId="3" applyNumberFormat="1" applyFont="1" applyFill="1" applyBorder="1"/>
    <xf numFmtId="1" fontId="4" fillId="0" borderId="9" xfId="3" applyNumberFormat="1" applyFont="1" applyBorder="1" applyAlignment="1"/>
    <xf numFmtId="166" fontId="4" fillId="0" borderId="1" xfId="3" applyNumberFormat="1" applyFont="1" applyFill="1" applyBorder="1" applyAlignment="1">
      <alignment horizontal="left"/>
    </xf>
    <xf numFmtId="165" fontId="4" fillId="0" borderId="1" xfId="3" applyNumberFormat="1" applyFont="1" applyFill="1" applyBorder="1"/>
    <xf numFmtId="0" fontId="12" fillId="15" borderId="9" xfId="3" applyFont="1" applyFill="1" applyBorder="1"/>
    <xf numFmtId="165" fontId="13" fillId="0" borderId="26" xfId="3" applyNumberFormat="1" applyFont="1" applyFill="1" applyBorder="1"/>
    <xf numFmtId="167" fontId="4" fillId="0" borderId="9" xfId="4" applyNumberFormat="1" applyFont="1" applyBorder="1" applyAlignment="1"/>
    <xf numFmtId="1" fontId="4" fillId="0" borderId="43" xfId="3" applyNumberFormat="1" applyFont="1" applyBorder="1"/>
    <xf numFmtId="2" fontId="4" fillId="0" borderId="26" xfId="3" applyNumberFormat="1" applyFont="1" applyFill="1" applyBorder="1"/>
    <xf numFmtId="2" fontId="4" fillId="0" borderId="1" xfId="3" applyNumberFormat="1" applyFont="1" applyFill="1" applyBorder="1"/>
    <xf numFmtId="0" fontId="4" fillId="0" borderId="43" xfId="3" applyFont="1" applyBorder="1"/>
    <xf numFmtId="165" fontId="4" fillId="0" borderId="9" xfId="3" applyNumberFormat="1" applyFont="1" applyBorder="1" applyAlignment="1"/>
    <xf numFmtId="0" fontId="5" fillId="0" borderId="51" xfId="3" applyFont="1" applyBorder="1"/>
    <xf numFmtId="1" fontId="7" fillId="16" borderId="52" xfId="3" applyNumberFormat="1" applyFont="1" applyFill="1" applyBorder="1" applyAlignment="1">
      <alignment horizontal="right"/>
    </xf>
    <xf numFmtId="0" fontId="13" fillId="0" borderId="52" xfId="3" applyFont="1" applyBorder="1"/>
    <xf numFmtId="1" fontId="4" fillId="0" borderId="53" xfId="3" applyNumberFormat="1" applyFont="1" applyBorder="1"/>
    <xf numFmtId="1" fontId="4" fillId="0" borderId="52" xfId="3" applyNumberFormat="1" applyFont="1" applyBorder="1"/>
    <xf numFmtId="0" fontId="14" fillId="0" borderId="54" xfId="3" applyFont="1" applyBorder="1" applyAlignment="1">
      <alignment horizontal="left"/>
    </xf>
    <xf numFmtId="1" fontId="13" fillId="0" borderId="55" xfId="3" applyNumberFormat="1" applyFont="1" applyBorder="1"/>
    <xf numFmtId="0" fontId="4" fillId="0" borderId="36" xfId="3" applyFont="1" applyBorder="1"/>
    <xf numFmtId="0" fontId="4" fillId="0" borderId="27" xfId="3" applyFont="1" applyBorder="1"/>
    <xf numFmtId="0" fontId="4" fillId="0" borderId="38" xfId="3" applyFont="1" applyBorder="1"/>
    <xf numFmtId="165" fontId="4" fillId="0" borderId="27" xfId="3" applyNumberFormat="1" applyFont="1" applyBorder="1"/>
    <xf numFmtId="0" fontId="5" fillId="0" borderId="33" xfId="3" applyFont="1" applyBorder="1"/>
    <xf numFmtId="0" fontId="4" fillId="0" borderId="56" xfId="3" applyFont="1" applyFill="1" applyBorder="1" applyAlignment="1">
      <alignment horizontal="left"/>
    </xf>
    <xf numFmtId="0" fontId="13" fillId="0" borderId="56" xfId="3" applyFont="1" applyBorder="1"/>
    <xf numFmtId="0" fontId="4" fillId="0" borderId="57" xfId="3" applyFont="1" applyBorder="1"/>
    <xf numFmtId="0" fontId="4" fillId="0" borderId="56" xfId="3" applyFont="1" applyBorder="1"/>
    <xf numFmtId="0" fontId="4" fillId="0" borderId="41" xfId="3" applyFont="1" applyBorder="1"/>
    <xf numFmtId="3" fontId="6" fillId="0" borderId="58" xfId="3" applyNumberFormat="1" applyFont="1" applyFill="1" applyBorder="1"/>
    <xf numFmtId="1" fontId="6" fillId="0" borderId="58" xfId="3" applyNumberFormat="1" applyFont="1" applyBorder="1"/>
    <xf numFmtId="0" fontId="6" fillId="0" borderId="33" xfId="3" applyFont="1" applyBorder="1"/>
    <xf numFmtId="165" fontId="4" fillId="0" borderId="58" xfId="3" applyNumberFormat="1" applyFont="1" applyBorder="1"/>
    <xf numFmtId="0" fontId="4" fillId="0" borderId="33" xfId="3" applyFont="1" applyBorder="1"/>
    <xf numFmtId="1" fontId="5" fillId="0" borderId="56" xfId="3" applyNumberFormat="1" applyFont="1" applyFill="1" applyBorder="1"/>
    <xf numFmtId="0" fontId="4" fillId="0" borderId="56" xfId="3" applyFont="1" applyFill="1" applyBorder="1"/>
    <xf numFmtId="1" fontId="4" fillId="0" borderId="56" xfId="3" applyNumberFormat="1" applyFont="1" applyFill="1" applyBorder="1"/>
    <xf numFmtId="165" fontId="4" fillId="0" borderId="56" xfId="3" applyNumberFormat="1" applyFont="1" applyBorder="1"/>
    <xf numFmtId="1" fontId="4" fillId="0" borderId="56" xfId="3" applyNumberFormat="1" applyFont="1" applyBorder="1"/>
    <xf numFmtId="0" fontId="4" fillId="0" borderId="31" xfId="3" applyFont="1" applyBorder="1"/>
    <xf numFmtId="164" fontId="4" fillId="0" borderId="31" xfId="3" applyNumberFormat="1" applyFont="1" applyFill="1" applyBorder="1"/>
    <xf numFmtId="165" fontId="4" fillId="0" borderId="31" xfId="3" applyNumberFormat="1" applyFont="1" applyBorder="1"/>
    <xf numFmtId="165" fontId="4" fillId="0" borderId="0" xfId="3" applyNumberFormat="1" applyFont="1" applyBorder="1"/>
    <xf numFmtId="0" fontId="7" fillId="0" borderId="1" xfId="3" applyFont="1" applyFill="1" applyBorder="1" applyAlignment="1">
      <alignment horizontal="center" vertical="center" wrapText="1"/>
    </xf>
    <xf numFmtId="0" fontId="8" fillId="0" borderId="1" xfId="3" applyFont="1" applyFill="1" applyBorder="1" applyAlignment="1">
      <alignment horizontal="center" vertical="center" wrapText="1"/>
    </xf>
    <xf numFmtId="0" fontId="5" fillId="0" borderId="1" xfId="3" applyFont="1" applyBorder="1"/>
    <xf numFmtId="0" fontId="4" fillId="0" borderId="0" xfId="3" applyFont="1" applyFill="1" applyBorder="1"/>
    <xf numFmtId="1" fontId="4" fillId="0" borderId="0" xfId="3" applyNumberFormat="1" applyFont="1" applyBorder="1"/>
    <xf numFmtId="166" fontId="4" fillId="0" borderId="1" xfId="3" applyNumberFormat="1" applyFont="1" applyBorder="1"/>
    <xf numFmtId="0" fontId="10" fillId="13" borderId="36" xfId="0" applyFont="1" applyFill="1" applyBorder="1" applyAlignment="1">
      <alignment vertical="center" wrapText="1"/>
    </xf>
    <xf numFmtId="0" fontId="10" fillId="13" borderId="42" xfId="0" applyFont="1" applyFill="1" applyBorder="1" applyAlignment="1">
      <alignment vertical="center" wrapText="1"/>
    </xf>
    <xf numFmtId="164" fontId="11" fillId="0" borderId="38" xfId="2" applyNumberFormat="1" applyFont="1" applyFill="1" applyBorder="1" applyAlignment="1">
      <alignment vertical="center" wrapText="1"/>
    </xf>
    <xf numFmtId="164" fontId="11" fillId="0" borderId="42" xfId="2" applyNumberFormat="1" applyFont="1" applyFill="1" applyBorder="1" applyAlignment="1">
      <alignment vertical="center" wrapText="1"/>
    </xf>
    <xf numFmtId="164" fontId="11" fillId="0" borderId="60" xfId="2" applyNumberFormat="1" applyFont="1" applyFill="1" applyBorder="1" applyAlignment="1">
      <alignment vertical="center" wrapText="1"/>
    </xf>
    <xf numFmtId="164" fontId="11" fillId="0" borderId="39" xfId="2" applyNumberFormat="1" applyFont="1" applyFill="1" applyBorder="1" applyAlignment="1">
      <alignment vertical="center" wrapText="1"/>
    </xf>
    <xf numFmtId="164" fontId="11" fillId="0" borderId="61" xfId="2" applyNumberFormat="1" applyFont="1" applyFill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4" fillId="0" borderId="18" xfId="3" applyFont="1" applyBorder="1"/>
    <xf numFmtId="0" fontId="7" fillId="0" borderId="19" xfId="3" applyFont="1" applyBorder="1" applyAlignment="1">
      <alignment horizontal="center"/>
    </xf>
    <xf numFmtId="0" fontId="4" fillId="0" borderId="21" xfId="3" applyFont="1" applyBorder="1"/>
    <xf numFmtId="165" fontId="4" fillId="0" borderId="0" xfId="3" applyNumberFormat="1" applyFont="1"/>
    <xf numFmtId="0" fontId="4" fillId="15" borderId="1" xfId="3" applyFont="1" applyFill="1" applyBorder="1"/>
    <xf numFmtId="0" fontId="0" fillId="0" borderId="0" xfId="0" applyFill="1" applyAlignment="1">
      <alignment vertical="center" wrapText="1"/>
    </xf>
    <xf numFmtId="0" fontId="2" fillId="6" borderId="7" xfId="0" applyFont="1" applyFill="1" applyBorder="1" applyAlignment="1">
      <alignment vertical="center" wrapText="1"/>
    </xf>
    <xf numFmtId="164" fontId="11" fillId="0" borderId="26" xfId="2" applyNumberFormat="1" applyFont="1" applyFill="1" applyBorder="1" applyAlignment="1">
      <alignment vertical="center" wrapText="1"/>
    </xf>
    <xf numFmtId="164" fontId="11" fillId="0" borderId="36" xfId="2" applyNumberFormat="1" applyFont="1" applyFill="1" applyBorder="1" applyAlignment="1">
      <alignment vertical="center" wrapText="1"/>
    </xf>
    <xf numFmtId="166" fontId="5" fillId="0" borderId="0" xfId="3" applyNumberFormat="1" applyFont="1" applyFill="1" applyBorder="1"/>
    <xf numFmtId="1" fontId="4" fillId="0" borderId="0" xfId="3" applyNumberFormat="1" applyFont="1" applyFill="1" applyBorder="1"/>
    <xf numFmtId="166" fontId="4" fillId="0" borderId="0" xfId="3" applyNumberFormat="1" applyFont="1" applyFill="1" applyBorder="1"/>
    <xf numFmtId="0" fontId="4" fillId="5" borderId="0" xfId="3" applyFont="1" applyFill="1" applyBorder="1"/>
    <xf numFmtId="164" fontId="11" fillId="0" borderId="6" xfId="2" applyNumberFormat="1" applyFont="1" applyFill="1" applyBorder="1" applyAlignment="1">
      <alignment vertical="center" wrapText="1"/>
    </xf>
    <xf numFmtId="164" fontId="11" fillId="0" borderId="30" xfId="2" applyNumberFormat="1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7" xfId="0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164" fontId="11" fillId="0" borderId="10" xfId="2" applyNumberFormat="1" applyFont="1" applyFill="1" applyBorder="1" applyAlignment="1">
      <alignment vertical="center" wrapText="1"/>
    </xf>
    <xf numFmtId="0" fontId="0" fillId="0" borderId="43" xfId="0" applyFill="1" applyBorder="1" applyAlignment="1">
      <alignment vertical="center" wrapText="1"/>
    </xf>
    <xf numFmtId="0" fontId="10" fillId="12" borderId="68" xfId="0" applyFont="1" applyFill="1" applyBorder="1" applyAlignment="1">
      <alignment horizontal="center" vertical="center" wrapText="1"/>
    </xf>
    <xf numFmtId="0" fontId="0" fillId="0" borderId="31" xfId="0" applyFill="1" applyBorder="1" applyAlignment="1">
      <alignment vertical="center" wrapText="1"/>
    </xf>
    <xf numFmtId="0" fontId="0" fillId="0" borderId="30" xfId="0" applyFill="1" applyBorder="1" applyAlignment="1">
      <alignment vertical="center" wrapText="1"/>
    </xf>
    <xf numFmtId="164" fontId="11" fillId="0" borderId="50" xfId="2" applyNumberFormat="1" applyFont="1" applyFill="1" applyBorder="1" applyAlignment="1">
      <alignment vertical="center" wrapText="1"/>
    </xf>
    <xf numFmtId="164" fontId="11" fillId="0" borderId="62" xfId="2" applyNumberFormat="1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1" xfId="0" applyFont="1" applyBorder="1" applyAlignment="1">
      <alignment vertical="center" wrapText="1"/>
    </xf>
    <xf numFmtId="0" fontId="2" fillId="0" borderId="56" xfId="0" applyFont="1" applyBorder="1" applyAlignment="1">
      <alignment vertical="center" wrapText="1"/>
    </xf>
    <xf numFmtId="0" fontId="2" fillId="0" borderId="5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10" fillId="12" borderId="69" xfId="0" applyFont="1" applyFill="1" applyBorder="1" applyAlignment="1">
      <alignment horizontal="center" vertical="center" wrapText="1"/>
    </xf>
    <xf numFmtId="0" fontId="0" fillId="0" borderId="42" xfId="0" applyFill="1" applyBorder="1" applyAlignment="1">
      <alignment vertical="center" wrapText="1"/>
    </xf>
    <xf numFmtId="0" fontId="0" fillId="0" borderId="36" xfId="0" applyFill="1" applyBorder="1" applyAlignment="1">
      <alignment vertical="center" wrapText="1"/>
    </xf>
    <xf numFmtId="0" fontId="0" fillId="0" borderId="60" xfId="0" applyFill="1" applyBorder="1" applyAlignment="1">
      <alignment vertical="center" wrapText="1"/>
    </xf>
    <xf numFmtId="0" fontId="0" fillId="0" borderId="39" xfId="0" applyFill="1" applyBorder="1" applyAlignment="1">
      <alignment vertical="center" wrapText="1"/>
    </xf>
    <xf numFmtId="0" fontId="10" fillId="4" borderId="11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vertical="center" wrapText="1"/>
    </xf>
    <xf numFmtId="0" fontId="2" fillId="0" borderId="58" xfId="0" applyFont="1" applyBorder="1" applyAlignment="1">
      <alignment vertical="center" wrapText="1"/>
    </xf>
    <xf numFmtId="164" fontId="11" fillId="0" borderId="31" xfId="2" applyNumberFormat="1" applyFont="1" applyFill="1" applyBorder="1" applyAlignment="1">
      <alignment vertical="center" wrapText="1"/>
    </xf>
    <xf numFmtId="0" fontId="0" fillId="18" borderId="63" xfId="0" applyFill="1" applyBorder="1" applyAlignment="1">
      <alignment horizontal="center" vertical="center" wrapText="1"/>
    </xf>
    <xf numFmtId="0" fontId="0" fillId="18" borderId="64" xfId="0" applyFill="1" applyBorder="1" applyAlignment="1">
      <alignment horizontal="center" vertical="center" wrapText="1"/>
    </xf>
    <xf numFmtId="0" fontId="0" fillId="18" borderId="40" xfId="0" applyFill="1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164" fontId="11" fillId="0" borderId="8" xfId="2" applyNumberFormat="1" applyFont="1" applyFill="1" applyBorder="1" applyAlignment="1">
      <alignment vertical="center" wrapText="1"/>
    </xf>
    <xf numFmtId="164" fontId="11" fillId="0" borderId="47" xfId="2" applyNumberFormat="1" applyFont="1" applyFill="1" applyBorder="1" applyAlignment="1">
      <alignment vertical="center" wrapText="1"/>
    </xf>
    <xf numFmtId="0" fontId="18" fillId="0" borderId="0" xfId="0" applyFont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3" fillId="20" borderId="60" xfId="0" applyFont="1" applyFill="1" applyBorder="1" applyAlignment="1">
      <alignment horizontal="center" vertical="center" wrapText="1"/>
    </xf>
    <xf numFmtId="0" fontId="23" fillId="21" borderId="60" xfId="0" applyFont="1" applyFill="1" applyBorder="1" applyAlignment="1">
      <alignment horizontal="center" vertical="center" wrapText="1"/>
    </xf>
    <xf numFmtId="0" fontId="23" fillId="31" borderId="60" xfId="0" applyFont="1" applyFill="1" applyBorder="1" applyAlignment="1">
      <alignment horizontal="center" vertical="center" wrapText="1"/>
    </xf>
    <xf numFmtId="0" fontId="23" fillId="30" borderId="60" xfId="0" applyFont="1" applyFill="1" applyBorder="1" applyAlignment="1">
      <alignment horizontal="center" vertical="center" wrapText="1"/>
    </xf>
    <xf numFmtId="164" fontId="11" fillId="0" borderId="32" xfId="2" applyNumberFormat="1" applyFont="1" applyFill="1" applyBorder="1" applyAlignment="1">
      <alignment vertical="center" wrapText="1"/>
    </xf>
    <xf numFmtId="164" fontId="11" fillId="0" borderId="27" xfId="2" applyNumberFormat="1" applyFont="1" applyFill="1" applyBorder="1" applyAlignment="1">
      <alignment vertical="center" wrapText="1"/>
    </xf>
    <xf numFmtId="0" fontId="21" fillId="3" borderId="9" xfId="0" applyFont="1" applyFill="1" applyBorder="1" applyAlignment="1">
      <alignment horizontal="center" vertical="center" wrapText="1"/>
    </xf>
    <xf numFmtId="0" fontId="21" fillId="3" borderId="10" xfId="0" applyFont="1" applyFill="1" applyBorder="1" applyAlignment="1">
      <alignment horizontal="center" vertical="center" wrapText="1"/>
    </xf>
    <xf numFmtId="0" fontId="23" fillId="3" borderId="38" xfId="0" applyFont="1" applyFill="1" applyBorder="1" applyAlignment="1">
      <alignment horizontal="center" vertical="center" wrapText="1"/>
    </xf>
    <xf numFmtId="0" fontId="23" fillId="3" borderId="27" xfId="0" applyFont="1" applyFill="1" applyBorder="1" applyAlignment="1">
      <alignment horizontal="center" vertical="center" wrapText="1"/>
    </xf>
    <xf numFmtId="0" fontId="10" fillId="0" borderId="44" xfId="0" applyFont="1" applyFill="1" applyBorder="1" applyAlignment="1">
      <alignment horizontal="center" vertical="center" wrapText="1"/>
    </xf>
    <xf numFmtId="0" fontId="10" fillId="0" borderId="32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10" fillId="0" borderId="38" xfId="0" applyFont="1" applyFill="1" applyBorder="1" applyAlignment="1">
      <alignment horizontal="center" vertical="center" wrapText="1"/>
    </xf>
    <xf numFmtId="0" fontId="10" fillId="0" borderId="27" xfId="0" applyFont="1" applyFill="1" applyBorder="1" applyAlignment="1">
      <alignment horizontal="center" vertical="center" wrapText="1"/>
    </xf>
    <xf numFmtId="0" fontId="10" fillId="0" borderId="33" xfId="0" applyFont="1" applyFill="1" applyBorder="1" applyAlignment="1">
      <alignment horizontal="center" vertical="center" wrapText="1"/>
    </xf>
    <xf numFmtId="0" fontId="10" fillId="0" borderId="58" xfId="0" applyFont="1" applyFill="1" applyBorder="1" applyAlignment="1">
      <alignment horizontal="center" vertical="center" wrapText="1"/>
    </xf>
    <xf numFmtId="0" fontId="23" fillId="27" borderId="42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0" fontId="10" fillId="0" borderId="29" xfId="0" applyFont="1" applyFill="1" applyBorder="1" applyAlignment="1">
      <alignment horizontal="center" vertical="center" wrapText="1"/>
    </xf>
    <xf numFmtId="0" fontId="10" fillId="0" borderId="42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23" fillId="20" borderId="38" xfId="0" applyFont="1" applyFill="1" applyBorder="1" applyAlignment="1">
      <alignment horizontal="center" vertical="center" wrapText="1"/>
    </xf>
    <xf numFmtId="0" fontId="23" fillId="30" borderId="27" xfId="0" applyFont="1" applyFill="1" applyBorder="1" applyAlignment="1">
      <alignment horizontal="center" vertical="center" wrapText="1"/>
    </xf>
    <xf numFmtId="0" fontId="10" fillId="13" borderId="30" xfId="0" applyFont="1" applyFill="1" applyBorder="1" applyAlignment="1">
      <alignment vertical="center" wrapText="1"/>
    </xf>
    <xf numFmtId="0" fontId="10" fillId="13" borderId="43" xfId="0" applyFont="1" applyFill="1" applyBorder="1" applyAlignment="1">
      <alignment vertical="center" wrapText="1"/>
    </xf>
    <xf numFmtId="0" fontId="10" fillId="13" borderId="39" xfId="0" applyFont="1" applyFill="1" applyBorder="1" applyAlignment="1">
      <alignment vertical="center" wrapText="1"/>
    </xf>
    <xf numFmtId="0" fontId="11" fillId="22" borderId="0" xfId="0" applyFont="1" applyFill="1" applyBorder="1" applyAlignment="1">
      <alignment horizontal="center" vertical="center" wrapText="1"/>
    </xf>
    <xf numFmtId="0" fontId="11" fillId="2" borderId="70" xfId="0" applyFont="1" applyFill="1" applyBorder="1" applyAlignment="1">
      <alignment horizontal="center" vertical="center" wrapText="1"/>
    </xf>
    <xf numFmtId="0" fontId="11" fillId="2" borderId="37" xfId="0" applyFont="1" applyFill="1" applyBorder="1" applyAlignment="1">
      <alignment horizontal="center" vertical="center" wrapText="1"/>
    </xf>
    <xf numFmtId="0" fontId="23" fillId="11" borderId="67" xfId="0" applyFont="1" applyFill="1" applyBorder="1" applyAlignment="1">
      <alignment horizontal="center" vertical="center" wrapText="1"/>
    </xf>
    <xf numFmtId="0" fontId="23" fillId="11" borderId="66" xfId="0" applyFont="1" applyFill="1" applyBorder="1" applyAlignment="1">
      <alignment horizontal="center" vertical="center" wrapText="1"/>
    </xf>
    <xf numFmtId="0" fontId="11" fillId="10" borderId="70" xfId="0" applyFont="1" applyFill="1" applyBorder="1" applyAlignment="1">
      <alignment horizontal="center" vertical="center" wrapText="1"/>
    </xf>
    <xf numFmtId="0" fontId="11" fillId="10" borderId="37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26" fillId="0" borderId="33" xfId="0" applyFont="1" applyBorder="1" applyAlignment="1">
      <alignment horizontal="center" vertical="center" wrapText="1"/>
    </xf>
    <xf numFmtId="0" fontId="26" fillId="0" borderId="41" xfId="0" applyFont="1" applyBorder="1" applyAlignment="1">
      <alignment horizontal="center" vertical="center" wrapText="1"/>
    </xf>
    <xf numFmtId="0" fontId="28" fillId="0" borderId="58" xfId="0" applyFont="1" applyFill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 wrapText="1"/>
    </xf>
    <xf numFmtId="0" fontId="26" fillId="0" borderId="0" xfId="0" applyFont="1" applyAlignment="1">
      <alignment vertical="center" wrapText="1"/>
    </xf>
    <xf numFmtId="0" fontId="26" fillId="0" borderId="2" xfId="0" applyFont="1" applyBorder="1" applyAlignment="1">
      <alignment horizontal="center" vertical="center" wrapText="1"/>
    </xf>
    <xf numFmtId="0" fontId="0" fillId="0" borderId="8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61" xfId="0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22" fillId="19" borderId="13" xfId="0" applyFont="1" applyFill="1" applyBorder="1" applyAlignment="1">
      <alignment horizontal="center" vertical="center" wrapText="1"/>
    </xf>
    <xf numFmtId="0" fontId="2" fillId="19" borderId="13" xfId="0" applyFont="1" applyFill="1" applyBorder="1" applyAlignment="1">
      <alignment horizontal="center" vertical="center" wrapText="1"/>
    </xf>
    <xf numFmtId="164" fontId="11" fillId="0" borderId="33" xfId="2" applyNumberFormat="1" applyFont="1" applyFill="1" applyBorder="1" applyAlignment="1">
      <alignment vertical="center" wrapText="1"/>
    </xf>
    <xf numFmtId="164" fontId="11" fillId="0" borderId="58" xfId="2" applyNumberFormat="1" applyFont="1" applyFill="1" applyBorder="1" applyAlignment="1">
      <alignment vertical="center" wrapText="1"/>
    </xf>
    <xf numFmtId="164" fontId="11" fillId="0" borderId="41" xfId="2" applyNumberFormat="1" applyFont="1" applyFill="1" applyBorder="1" applyAlignment="1">
      <alignment vertical="center" wrapText="1"/>
    </xf>
    <xf numFmtId="164" fontId="11" fillId="0" borderId="26" xfId="2" applyNumberFormat="1" applyFont="1" applyFill="1" applyBorder="1" applyAlignment="1">
      <alignment horizontal="center" vertical="center" wrapText="1"/>
    </xf>
    <xf numFmtId="0" fontId="2" fillId="7" borderId="13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3" borderId="12" xfId="0" applyFont="1" applyFill="1" applyBorder="1" applyAlignment="1">
      <alignment horizontal="center" vertical="center" wrapText="1"/>
    </xf>
    <xf numFmtId="0" fontId="2" fillId="24" borderId="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1" fillId="20" borderId="34" xfId="0" applyFont="1" applyFill="1" applyBorder="1" applyAlignment="1">
      <alignment horizontal="center" vertical="top" wrapText="1"/>
    </xf>
    <xf numFmtId="0" fontId="21" fillId="21" borderId="64" xfId="0" applyFont="1" applyFill="1" applyBorder="1" applyAlignment="1">
      <alignment horizontal="center" vertical="top" wrapText="1"/>
    </xf>
    <xf numFmtId="0" fontId="21" fillId="31" borderId="64" xfId="0" applyFont="1" applyFill="1" applyBorder="1" applyAlignment="1">
      <alignment horizontal="center" vertical="top" wrapText="1"/>
    </xf>
    <xf numFmtId="0" fontId="21" fillId="30" borderId="64" xfId="0" applyFont="1" applyFill="1" applyBorder="1" applyAlignment="1">
      <alignment horizontal="center" vertical="top" wrapText="1"/>
    </xf>
    <xf numFmtId="0" fontId="21" fillId="29" borderId="28" xfId="0" applyFont="1" applyFill="1" applyBorder="1" applyAlignment="1">
      <alignment horizontal="center" vertical="top" wrapText="1"/>
    </xf>
    <xf numFmtId="0" fontId="2" fillId="26" borderId="16" xfId="0" applyFont="1" applyFill="1" applyBorder="1" applyAlignment="1">
      <alignment horizontal="center" vertical="center" wrapText="1"/>
    </xf>
    <xf numFmtId="0" fontId="0" fillId="0" borderId="47" xfId="0" applyFill="1" applyBorder="1" applyAlignment="1">
      <alignment vertical="center" wrapText="1"/>
    </xf>
    <xf numFmtId="0" fontId="0" fillId="0" borderId="50" xfId="0" applyFill="1" applyBorder="1" applyAlignment="1">
      <alignment vertical="center" wrapText="1"/>
    </xf>
    <xf numFmtId="0" fontId="26" fillId="0" borderId="55" xfId="0" applyFont="1" applyBorder="1" applyAlignment="1">
      <alignment horizontal="center" vertical="center" wrapText="1"/>
    </xf>
    <xf numFmtId="0" fontId="26" fillId="0" borderId="59" xfId="0" applyFont="1" applyBorder="1" applyAlignment="1">
      <alignment horizontal="center" vertical="center" wrapText="1"/>
    </xf>
    <xf numFmtId="0" fontId="26" fillId="0" borderId="51" xfId="0" applyFont="1" applyBorder="1" applyAlignment="1">
      <alignment horizontal="center" vertical="center" wrapText="1"/>
    </xf>
    <xf numFmtId="0" fontId="29" fillId="7" borderId="21" xfId="0" applyFont="1" applyFill="1" applyBorder="1" applyAlignment="1">
      <alignment horizontal="center" vertical="center" wrapText="1"/>
    </xf>
    <xf numFmtId="0" fontId="29" fillId="2" borderId="22" xfId="0" applyFont="1" applyFill="1" applyBorder="1" applyAlignment="1">
      <alignment horizontal="center" vertical="center" wrapText="1"/>
    </xf>
    <xf numFmtId="0" fontId="29" fillId="2" borderId="20" xfId="0" applyFont="1" applyFill="1" applyBorder="1" applyAlignment="1">
      <alignment horizontal="center" vertical="center" wrapText="1"/>
    </xf>
    <xf numFmtId="0" fontId="29" fillId="24" borderId="18" xfId="0" applyFont="1" applyFill="1" applyBorder="1" applyAlignment="1">
      <alignment horizontal="center" vertical="center" wrapText="1"/>
    </xf>
    <xf numFmtId="0" fontId="26" fillId="18" borderId="22" xfId="0" applyFont="1" applyFill="1" applyBorder="1" applyAlignment="1">
      <alignment horizontal="center" vertical="center" wrapText="1"/>
    </xf>
    <xf numFmtId="0" fontId="26" fillId="18" borderId="20" xfId="0" applyFont="1" applyFill="1" applyBorder="1" applyAlignment="1">
      <alignment horizontal="center" vertical="center" wrapText="1"/>
    </xf>
    <xf numFmtId="0" fontId="29" fillId="11" borderId="16" xfId="0" applyFont="1" applyFill="1" applyBorder="1" applyAlignment="1">
      <alignment horizontal="center" vertical="center" wrapText="1"/>
    </xf>
    <xf numFmtId="0" fontId="29" fillId="3" borderId="15" xfId="0" applyFont="1" applyFill="1" applyBorder="1" applyAlignment="1">
      <alignment horizontal="center" vertical="center" wrapText="1"/>
    </xf>
    <xf numFmtId="0" fontId="29" fillId="2" borderId="15" xfId="0" applyFont="1" applyFill="1" applyBorder="1" applyAlignment="1">
      <alignment horizontal="center" vertical="center" wrapText="1"/>
    </xf>
    <xf numFmtId="0" fontId="29" fillId="10" borderId="15" xfId="0" applyFont="1" applyFill="1" applyBorder="1" applyAlignment="1">
      <alignment horizontal="center" vertical="center" wrapText="1"/>
    </xf>
    <xf numFmtId="164" fontId="11" fillId="0" borderId="9" xfId="2" applyNumberFormat="1" applyFont="1" applyFill="1" applyBorder="1" applyAlignment="1">
      <alignment horizontal="center" vertical="center" wrapText="1"/>
    </xf>
    <xf numFmtId="164" fontId="11" fillId="0" borderId="10" xfId="2" applyNumberFormat="1" applyFont="1" applyFill="1" applyBorder="1" applyAlignment="1">
      <alignment horizontal="center" vertical="center" wrapText="1"/>
    </xf>
    <xf numFmtId="0" fontId="29" fillId="2" borderId="18" xfId="0" applyFont="1" applyFill="1" applyBorder="1" applyAlignment="1">
      <alignment horizontal="center" vertical="center" wrapText="1"/>
    </xf>
    <xf numFmtId="0" fontId="29" fillId="11" borderId="18" xfId="0" applyFont="1" applyFill="1" applyBorder="1" applyAlignment="1">
      <alignment horizontal="center" vertical="center" wrapText="1"/>
    </xf>
    <xf numFmtId="0" fontId="29" fillId="10" borderId="18" xfId="0" applyFont="1" applyFill="1" applyBorder="1" applyAlignment="1">
      <alignment horizontal="center" vertical="center" wrapText="1"/>
    </xf>
    <xf numFmtId="0" fontId="29" fillId="3" borderId="18" xfId="0" applyFont="1" applyFill="1" applyBorder="1" applyAlignment="1">
      <alignment horizontal="center" vertical="center" wrapText="1"/>
    </xf>
    <xf numFmtId="0" fontId="29" fillId="23" borderId="22" xfId="0" applyFont="1" applyFill="1" applyBorder="1" applyAlignment="1">
      <alignment horizontal="center" vertical="center" wrapText="1"/>
    </xf>
    <xf numFmtId="0" fontId="29" fillId="23" borderId="16" xfId="0" applyFont="1" applyFill="1" applyBorder="1" applyAlignment="1">
      <alignment horizontal="center" vertical="center" wrapText="1"/>
    </xf>
    <xf numFmtId="165" fontId="0" fillId="0" borderId="0" xfId="0" applyNumberFormat="1"/>
    <xf numFmtId="0" fontId="0" fillId="0" borderId="0" xfId="0" applyBorder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30" fillId="0" borderId="0" xfId="0" applyFont="1"/>
    <xf numFmtId="0" fontId="26" fillId="0" borderId="52" xfId="0" applyFont="1" applyBorder="1" applyAlignment="1">
      <alignment horizontal="center" vertical="center" wrapText="1"/>
    </xf>
    <xf numFmtId="0" fontId="23" fillId="20" borderId="34" xfId="0" applyFont="1" applyFill="1" applyBorder="1" applyAlignment="1">
      <alignment horizontal="center" vertical="center" wrapText="1"/>
    </xf>
    <xf numFmtId="0" fontId="23" fillId="30" borderId="28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11" fillId="2" borderId="34" xfId="0" applyFont="1" applyFill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23" fillId="30" borderId="4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23" fillId="30" borderId="34" xfId="0" applyFont="1" applyFill="1" applyBorder="1" applyAlignment="1">
      <alignment horizontal="center" vertical="center" wrapText="1"/>
    </xf>
    <xf numFmtId="0" fontId="23" fillId="21" borderId="40" xfId="0" applyFont="1" applyFill="1" applyBorder="1" applyAlignment="1">
      <alignment horizontal="center" vertical="center" wrapText="1"/>
    </xf>
    <xf numFmtId="0" fontId="23" fillId="30" borderId="63" xfId="0" applyFont="1" applyFill="1" applyBorder="1" applyAlignment="1">
      <alignment horizontal="center" vertical="center" wrapText="1"/>
    </xf>
    <xf numFmtId="0" fontId="23" fillId="31" borderId="34" xfId="0" applyFont="1" applyFill="1" applyBorder="1" applyAlignment="1">
      <alignment horizontal="center" vertical="center" wrapText="1"/>
    </xf>
    <xf numFmtId="0" fontId="23" fillId="31" borderId="28" xfId="0" applyFont="1" applyFill="1" applyBorder="1" applyAlignment="1">
      <alignment horizontal="center" vertical="center" wrapText="1"/>
    </xf>
    <xf numFmtId="0" fontId="23" fillId="21" borderId="63" xfId="0" applyFont="1" applyFill="1" applyBorder="1" applyAlignment="1">
      <alignment horizontal="center" vertical="center" wrapText="1"/>
    </xf>
    <xf numFmtId="0" fontId="23" fillId="20" borderId="28" xfId="0" applyFont="1" applyFill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 wrapText="1"/>
    </xf>
    <xf numFmtId="0" fontId="26" fillId="0" borderId="56" xfId="0" applyFont="1" applyBorder="1" applyAlignment="1">
      <alignment horizontal="center" vertical="center" wrapText="1"/>
    </xf>
    <xf numFmtId="0" fontId="28" fillId="0" borderId="12" xfId="0" applyFont="1" applyFill="1" applyBorder="1" applyAlignment="1">
      <alignment horizontal="center" vertical="center" wrapText="1"/>
    </xf>
    <xf numFmtId="0" fontId="22" fillId="28" borderId="16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10" fillId="13" borderId="1" xfId="0" applyFont="1" applyFill="1" applyBorder="1" applyAlignment="1">
      <alignment vertical="center" wrapText="1"/>
    </xf>
    <xf numFmtId="164" fontId="11" fillId="0" borderId="1" xfId="2" applyNumberFormat="1" applyFont="1" applyFill="1" applyBorder="1" applyAlignment="1">
      <alignment horizontal="center" vertical="center" wrapText="1"/>
    </xf>
    <xf numFmtId="0" fontId="10" fillId="12" borderId="23" xfId="0" applyFont="1" applyFill="1" applyBorder="1" applyAlignment="1">
      <alignment horizontal="center" vertical="center" wrapText="1"/>
    </xf>
    <xf numFmtId="0" fontId="10" fillId="13" borderId="60" xfId="0" applyFont="1" applyFill="1" applyBorder="1" applyAlignment="1">
      <alignment vertical="center" wrapText="1"/>
    </xf>
    <xf numFmtId="0" fontId="10" fillId="13" borderId="31" xfId="0" applyFont="1" applyFill="1" applyBorder="1" applyAlignment="1">
      <alignment vertical="center" wrapText="1"/>
    </xf>
    <xf numFmtId="0" fontId="23" fillId="20" borderId="18" xfId="0" applyFont="1" applyFill="1" applyBorder="1" applyAlignment="1">
      <alignment horizontal="center" vertical="center" wrapText="1"/>
    </xf>
    <xf numFmtId="0" fontId="23" fillId="20" borderId="19" xfId="0" applyFont="1" applyFill="1" applyBorder="1" applyAlignment="1">
      <alignment horizontal="center" vertical="center" wrapText="1"/>
    </xf>
    <xf numFmtId="0" fontId="23" fillId="20" borderId="21" xfId="0" applyFont="1" applyFill="1" applyBorder="1" applyAlignment="1">
      <alignment horizontal="center" vertical="top" wrapText="1"/>
    </xf>
    <xf numFmtId="0" fontId="23" fillId="21" borderId="22" xfId="0" applyFont="1" applyFill="1" applyBorder="1" applyAlignment="1">
      <alignment horizontal="center" vertical="top" wrapText="1"/>
    </xf>
    <xf numFmtId="0" fontId="23" fillId="21" borderId="19" xfId="0" applyFont="1" applyFill="1" applyBorder="1" applyAlignment="1">
      <alignment horizontal="center" vertical="top" wrapText="1"/>
    </xf>
    <xf numFmtId="0" fontId="23" fillId="21" borderId="20" xfId="0" applyFont="1" applyFill="1" applyBorder="1" applyAlignment="1">
      <alignment horizontal="center" vertical="top" wrapText="1"/>
    </xf>
    <xf numFmtId="0" fontId="23" fillId="31" borderId="18" xfId="0" applyFont="1" applyFill="1" applyBorder="1" applyAlignment="1">
      <alignment horizontal="center" vertical="top" wrapText="1"/>
    </xf>
    <xf numFmtId="0" fontId="23" fillId="31" borderId="19" xfId="0" applyFont="1" applyFill="1" applyBorder="1" applyAlignment="1">
      <alignment horizontal="center" vertical="top" wrapText="1"/>
    </xf>
    <xf numFmtId="0" fontId="23" fillId="31" borderId="21" xfId="0" applyFont="1" applyFill="1" applyBorder="1" applyAlignment="1">
      <alignment horizontal="center" vertical="top" wrapText="1"/>
    </xf>
    <xf numFmtId="0" fontId="23" fillId="30" borderId="22" xfId="0" applyFont="1" applyFill="1" applyBorder="1" applyAlignment="1">
      <alignment horizontal="center" vertical="top" wrapText="1"/>
    </xf>
    <xf numFmtId="0" fontId="23" fillId="30" borderId="19" xfId="0" applyFont="1" applyFill="1" applyBorder="1" applyAlignment="1">
      <alignment horizontal="center" vertical="top" wrapText="1"/>
    </xf>
    <xf numFmtId="0" fontId="23" fillId="30" borderId="20" xfId="0" applyFont="1" applyFill="1" applyBorder="1" applyAlignment="1">
      <alignment horizontal="center" vertical="top" wrapText="1"/>
    </xf>
    <xf numFmtId="0" fontId="23" fillId="29" borderId="18" xfId="0" applyFont="1" applyFill="1" applyBorder="1" applyAlignment="1">
      <alignment horizontal="center" vertical="top" wrapText="1"/>
    </xf>
    <xf numFmtId="0" fontId="23" fillId="29" borderId="19" xfId="0" applyFont="1" applyFill="1" applyBorder="1" applyAlignment="1">
      <alignment horizontal="center" vertical="top" wrapText="1"/>
    </xf>
    <xf numFmtId="0" fontId="23" fillId="29" borderId="21" xfId="0" applyFont="1" applyFill="1" applyBorder="1" applyAlignment="1">
      <alignment horizontal="center" vertical="top" wrapText="1"/>
    </xf>
    <xf numFmtId="0" fontId="22" fillId="28" borderId="15" xfId="0" applyFont="1" applyFill="1" applyBorder="1" applyAlignment="1">
      <alignment horizontal="center" vertical="center" wrapText="1"/>
    </xf>
    <xf numFmtId="164" fontId="11" fillId="0" borderId="51" xfId="2" applyNumberFormat="1" applyFont="1" applyFill="1" applyBorder="1" applyAlignment="1">
      <alignment vertical="center" wrapText="1"/>
    </xf>
    <xf numFmtId="164" fontId="11" fillId="0" borderId="52" xfId="2" applyNumberFormat="1" applyFont="1" applyFill="1" applyBorder="1" applyAlignment="1">
      <alignment vertical="center" wrapText="1"/>
    </xf>
    <xf numFmtId="164" fontId="11" fillId="0" borderId="55" xfId="2" applyNumberFormat="1" applyFont="1" applyFill="1" applyBorder="1" applyAlignment="1">
      <alignment vertical="center" wrapText="1"/>
    </xf>
    <xf numFmtId="164" fontId="11" fillId="0" borderId="59" xfId="2" applyNumberFormat="1" applyFont="1" applyFill="1" applyBorder="1" applyAlignment="1">
      <alignment vertical="center" wrapText="1"/>
    </xf>
    <xf numFmtId="164" fontId="11" fillId="0" borderId="53" xfId="2" applyNumberFormat="1" applyFont="1" applyFill="1" applyBorder="1" applyAlignment="1">
      <alignment vertical="center" wrapText="1"/>
    </xf>
    <xf numFmtId="0" fontId="23" fillId="2" borderId="18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 wrapText="1"/>
    </xf>
    <xf numFmtId="0" fontId="23" fillId="11" borderId="22" xfId="0" applyFont="1" applyFill="1" applyBorder="1" applyAlignment="1">
      <alignment horizontal="center" vertical="center" wrapText="1"/>
    </xf>
    <xf numFmtId="0" fontId="23" fillId="11" borderId="19" xfId="0" applyFont="1" applyFill="1" applyBorder="1" applyAlignment="1">
      <alignment horizontal="center" vertical="center" wrapText="1"/>
    </xf>
    <xf numFmtId="0" fontId="23" fillId="11" borderId="20" xfId="0" applyFont="1" applyFill="1" applyBorder="1" applyAlignment="1">
      <alignment horizontal="center" vertical="center" wrapText="1"/>
    </xf>
    <xf numFmtId="0" fontId="23" fillId="10" borderId="18" xfId="0" applyFont="1" applyFill="1" applyBorder="1" applyAlignment="1">
      <alignment horizontal="center" vertical="center" wrapText="1"/>
    </xf>
    <xf numFmtId="0" fontId="23" fillId="10" borderId="19" xfId="0" applyFont="1" applyFill="1" applyBorder="1" applyAlignment="1">
      <alignment horizontal="center" vertical="center" wrapText="1"/>
    </xf>
    <xf numFmtId="0" fontId="23" fillId="10" borderId="21" xfId="0" applyFont="1" applyFill="1" applyBorder="1" applyAlignment="1">
      <alignment horizontal="center" vertical="center" wrapText="1"/>
    </xf>
    <xf numFmtId="0" fontId="29" fillId="39" borderId="18" xfId="0" applyFont="1" applyFill="1" applyBorder="1" applyAlignment="1">
      <alignment horizontal="center" vertical="center" wrapText="1"/>
    </xf>
    <xf numFmtId="0" fontId="29" fillId="2" borderId="48" xfId="0" applyFont="1" applyFill="1" applyBorder="1" applyAlignment="1">
      <alignment horizontal="center" vertical="center" wrapText="1"/>
    </xf>
    <xf numFmtId="0" fontId="26" fillId="18" borderId="48" xfId="0" applyFont="1" applyFill="1" applyBorder="1" applyAlignment="1">
      <alignment horizontal="center" vertical="center" wrapText="1"/>
    </xf>
    <xf numFmtId="0" fontId="11" fillId="37" borderId="48" xfId="0" applyFont="1" applyFill="1" applyBorder="1" applyAlignment="1">
      <alignment horizontal="center" vertical="center" wrapText="1"/>
    </xf>
    <xf numFmtId="0" fontId="29" fillId="7" borderId="45" xfId="0" applyFont="1" applyFill="1" applyBorder="1" applyAlignment="1">
      <alignment horizontal="center" vertical="center" wrapText="1"/>
    </xf>
    <xf numFmtId="0" fontId="29" fillId="7" borderId="19" xfId="0" applyFont="1" applyFill="1" applyBorder="1" applyAlignment="1">
      <alignment horizontal="center" vertical="center" wrapText="1"/>
    </xf>
    <xf numFmtId="0" fontId="29" fillId="23" borderId="19" xfId="0" applyFont="1" applyFill="1" applyBorder="1" applyAlignment="1">
      <alignment horizontal="center" vertical="center" wrapText="1"/>
    </xf>
    <xf numFmtId="0" fontId="29" fillId="2" borderId="19" xfId="0" applyFont="1" applyFill="1" applyBorder="1" applyAlignment="1">
      <alignment horizontal="center" vertical="center" wrapText="1"/>
    </xf>
    <xf numFmtId="0" fontId="2" fillId="37" borderId="16" xfId="0" applyFont="1" applyFill="1" applyBorder="1" applyAlignment="1">
      <alignment vertical="center" wrapText="1"/>
    </xf>
    <xf numFmtId="164" fontId="11" fillId="0" borderId="65" xfId="2" applyNumberFormat="1" applyFont="1" applyFill="1" applyBorder="1" applyAlignment="1">
      <alignment vertical="center" wrapText="1"/>
    </xf>
    <xf numFmtId="0" fontId="0" fillId="0" borderId="18" xfId="0" applyFill="1" applyBorder="1" applyAlignment="1">
      <alignment vertical="center" wrapText="1"/>
    </xf>
    <xf numFmtId="0" fontId="29" fillId="24" borderId="46" xfId="0" applyFont="1" applyFill="1" applyBorder="1" applyAlignment="1">
      <alignment horizontal="center" vertical="center" wrapText="1"/>
    </xf>
    <xf numFmtId="0" fontId="29" fillId="24" borderId="19" xfId="0" applyFont="1" applyFill="1" applyBorder="1" applyAlignment="1">
      <alignment horizontal="center" vertical="center" wrapText="1"/>
    </xf>
    <xf numFmtId="0" fontId="29" fillId="10" borderId="19" xfId="0" applyFont="1" applyFill="1" applyBorder="1" applyAlignment="1">
      <alignment horizontal="center" vertical="center" wrapText="1"/>
    </xf>
    <xf numFmtId="0" fontId="29" fillId="3" borderId="64" xfId="0" applyFont="1" applyFill="1" applyBorder="1" applyAlignment="1">
      <alignment horizontal="center" vertical="center" wrapText="1"/>
    </xf>
    <xf numFmtId="164" fontId="11" fillId="0" borderId="18" xfId="2" applyNumberFormat="1" applyFont="1" applyFill="1" applyBorder="1" applyAlignment="1">
      <alignment vertical="center" wrapText="1"/>
    </xf>
    <xf numFmtId="164" fontId="11" fillId="0" borderId="21" xfId="2" applyNumberFormat="1" applyFont="1" applyFill="1" applyBorder="1" applyAlignment="1">
      <alignment vertical="center" wrapText="1"/>
    </xf>
    <xf numFmtId="0" fontId="26" fillId="40" borderId="18" xfId="0" applyFont="1" applyFill="1" applyBorder="1" applyAlignment="1">
      <alignment horizontal="center" vertical="center" wrapText="1"/>
    </xf>
    <xf numFmtId="0" fontId="26" fillId="40" borderId="48" xfId="0" applyFont="1" applyFill="1" applyBorder="1" applyAlignment="1">
      <alignment horizontal="center" vertical="center" wrapText="1"/>
    </xf>
    <xf numFmtId="0" fontId="26" fillId="40" borderId="21" xfId="0" applyFont="1" applyFill="1" applyBorder="1" applyAlignment="1">
      <alignment horizontal="center" vertical="center" wrapText="1"/>
    </xf>
    <xf numFmtId="0" fontId="29" fillId="38" borderId="18" xfId="0" applyFont="1" applyFill="1" applyBorder="1" applyAlignment="1">
      <alignment horizontal="center" vertical="center" wrapText="1"/>
    </xf>
    <xf numFmtId="0" fontId="29" fillId="38" borderId="21" xfId="0" applyFont="1" applyFill="1" applyBorder="1" applyAlignment="1">
      <alignment horizontal="center" vertical="center" wrapText="1"/>
    </xf>
    <xf numFmtId="0" fontId="29" fillId="39" borderId="21" xfId="0" applyFont="1" applyFill="1" applyBorder="1" applyAlignment="1">
      <alignment horizontal="center" vertical="center" wrapText="1"/>
    </xf>
    <xf numFmtId="0" fontId="29" fillId="26" borderId="44" xfId="0" applyFont="1" applyFill="1" applyBorder="1" applyAlignment="1">
      <alignment horizontal="center" vertical="center" wrapText="1"/>
    </xf>
    <xf numFmtId="0" fontId="29" fillId="26" borderId="19" xfId="0" applyFont="1" applyFill="1" applyBorder="1" applyAlignment="1">
      <alignment horizontal="center" vertical="center" wrapText="1"/>
    </xf>
    <xf numFmtId="0" fontId="29" fillId="26" borderId="47" xfId="0" applyFont="1" applyFill="1" applyBorder="1" applyAlignment="1">
      <alignment horizontal="center" vertical="center" wrapText="1"/>
    </xf>
    <xf numFmtId="0" fontId="29" fillId="34" borderId="34" xfId="0" applyFont="1" applyFill="1" applyBorder="1" applyAlignment="1">
      <alignment horizontal="center" vertical="center" wrapText="1"/>
    </xf>
    <xf numFmtId="0" fontId="29" fillId="34" borderId="15" xfId="0" applyFont="1" applyFill="1" applyBorder="1" applyAlignment="1">
      <alignment horizontal="center" vertical="center" wrapText="1"/>
    </xf>
    <xf numFmtId="0" fontId="29" fillId="35" borderId="34" xfId="0" applyFont="1" applyFill="1" applyBorder="1" applyAlignment="1">
      <alignment horizontal="center" vertical="center" wrapText="1"/>
    </xf>
    <xf numFmtId="0" fontId="29" fillId="35" borderId="15" xfId="0" applyFont="1" applyFill="1" applyBorder="1" applyAlignment="1">
      <alignment horizontal="center" vertical="center" wrapText="1"/>
    </xf>
    <xf numFmtId="0" fontId="29" fillId="36" borderId="63" xfId="0" applyFont="1" applyFill="1" applyBorder="1" applyAlignment="1">
      <alignment horizontal="center" vertical="center" wrapText="1"/>
    </xf>
    <xf numFmtId="0" fontId="29" fillId="36" borderId="16" xfId="0" applyFont="1" applyFill="1" applyBorder="1" applyAlignment="1">
      <alignment horizontal="center" vertical="center" wrapText="1"/>
    </xf>
    <xf numFmtId="0" fontId="29" fillId="20" borderId="34" xfId="0" applyFont="1" applyFill="1" applyBorder="1" applyAlignment="1">
      <alignment horizontal="center" vertical="center" wrapText="1"/>
    </xf>
    <xf numFmtId="0" fontId="29" fillId="20" borderId="15" xfId="0" applyFont="1" applyFill="1" applyBorder="1" applyAlignment="1">
      <alignment horizontal="center" vertical="center" wrapText="1"/>
    </xf>
    <xf numFmtId="0" fontId="29" fillId="21" borderId="63" xfId="0" applyFont="1" applyFill="1" applyBorder="1" applyAlignment="1">
      <alignment horizontal="center" vertical="center" wrapText="1"/>
    </xf>
    <xf numFmtId="0" fontId="29" fillId="21" borderId="16" xfId="0" applyFont="1" applyFill="1" applyBorder="1" applyAlignment="1">
      <alignment horizontal="center" vertical="center" wrapText="1"/>
    </xf>
    <xf numFmtId="0" fontId="29" fillId="31" borderId="34" xfId="0" applyFont="1" applyFill="1" applyBorder="1" applyAlignment="1">
      <alignment horizontal="center" vertical="center" wrapText="1"/>
    </xf>
    <xf numFmtId="0" fontId="29" fillId="31" borderId="15" xfId="0" applyFont="1" applyFill="1" applyBorder="1" applyAlignment="1">
      <alignment horizontal="center" vertical="center" wrapText="1"/>
    </xf>
    <xf numFmtId="0" fontId="29" fillId="30" borderId="63" xfId="0" applyFont="1" applyFill="1" applyBorder="1" applyAlignment="1">
      <alignment horizontal="center" vertical="center" wrapText="1"/>
    </xf>
    <xf numFmtId="0" fontId="29" fillId="30" borderId="16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6" fillId="0" borderId="25" xfId="0" applyFont="1" applyBorder="1" applyAlignment="1">
      <alignment horizontal="center" wrapText="1"/>
    </xf>
    <xf numFmtId="0" fontId="32" fillId="0" borderId="73" xfId="0" applyFont="1" applyBorder="1" applyAlignment="1">
      <alignment horizontal="center" wrapText="1"/>
    </xf>
    <xf numFmtId="0" fontId="26" fillId="0" borderId="55" xfId="0" applyFont="1" applyBorder="1" applyAlignment="1">
      <alignment horizontal="center" wrapText="1"/>
    </xf>
    <xf numFmtId="0" fontId="26" fillId="0" borderId="59" xfId="0" applyFont="1" applyBorder="1" applyAlignment="1">
      <alignment horizontal="center" wrapText="1"/>
    </xf>
    <xf numFmtId="0" fontId="26" fillId="0" borderId="51" xfId="0" applyFont="1" applyBorder="1" applyAlignment="1">
      <alignment horizontal="center" wrapText="1"/>
    </xf>
    <xf numFmtId="0" fontId="26" fillId="0" borderId="71" xfId="0" applyFont="1" applyBorder="1" applyAlignment="1">
      <alignment horizontal="center" wrapText="1"/>
    </xf>
    <xf numFmtId="0" fontId="26" fillId="0" borderId="53" xfId="0" applyFont="1" applyBorder="1" applyAlignment="1">
      <alignment horizontal="center" wrapText="1"/>
    </xf>
    <xf numFmtId="0" fontId="26" fillId="0" borderId="65" xfId="0" applyFont="1" applyBorder="1" applyAlignment="1">
      <alignment horizontal="center" wrapText="1"/>
    </xf>
    <xf numFmtId="0" fontId="32" fillId="0" borderId="74" xfId="0" applyFont="1" applyBorder="1" applyAlignment="1">
      <alignment horizontal="center" wrapText="1"/>
    </xf>
    <xf numFmtId="0" fontId="32" fillId="0" borderId="52" xfId="0" applyFont="1" applyBorder="1" applyAlignment="1">
      <alignment horizontal="center" wrapText="1"/>
    </xf>
    <xf numFmtId="0" fontId="32" fillId="0" borderId="71" xfId="0" applyFont="1" applyBorder="1" applyAlignment="1">
      <alignment horizontal="center" wrapText="1"/>
    </xf>
    <xf numFmtId="0" fontId="32" fillId="0" borderId="59" xfId="0" applyFont="1" applyBorder="1" applyAlignment="1">
      <alignment horizontal="center" wrapText="1"/>
    </xf>
    <xf numFmtId="0" fontId="26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29" fillId="11" borderId="64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0" fillId="17" borderId="48" xfId="0" applyFill="1" applyBorder="1" applyAlignment="1">
      <alignment horizontal="center" vertical="center" wrapText="1"/>
    </xf>
    <xf numFmtId="0" fontId="0" fillId="17" borderId="29" xfId="0" applyFill="1" applyBorder="1" applyAlignment="1">
      <alignment horizontal="center" vertical="center" wrapText="1"/>
    </xf>
    <xf numFmtId="0" fontId="0" fillId="17" borderId="65" xfId="0" applyFill="1" applyBorder="1" applyAlignment="1">
      <alignment horizontal="center" vertical="center" wrapText="1"/>
    </xf>
    <xf numFmtId="0" fontId="0" fillId="17" borderId="43" xfId="0" applyFill="1" applyBorder="1" applyAlignment="1">
      <alignment horizontal="center" vertical="center" wrapText="1"/>
    </xf>
    <xf numFmtId="0" fontId="22" fillId="2" borderId="3" xfId="0" applyFont="1" applyFill="1" applyBorder="1" applyAlignment="1">
      <alignment horizontal="center" vertical="center" wrapText="1"/>
    </xf>
    <xf numFmtId="0" fontId="22" fillId="2" borderId="61" xfId="0" applyFont="1" applyFill="1" applyBorder="1" applyAlignment="1">
      <alignment horizontal="center" vertical="center" wrapText="1"/>
    </xf>
    <xf numFmtId="0" fontId="22" fillId="11" borderId="17" xfId="0" applyFont="1" applyFill="1" applyBorder="1" applyAlignment="1">
      <alignment horizontal="center" vertical="center" wrapText="1"/>
    </xf>
    <xf numFmtId="0" fontId="22" fillId="11" borderId="42" xfId="0" applyFont="1" applyFill="1" applyBorder="1" applyAlignment="1">
      <alignment horizontal="center" vertical="center" wrapText="1"/>
    </xf>
    <xf numFmtId="0" fontId="22" fillId="10" borderId="3" xfId="0" applyFont="1" applyFill="1" applyBorder="1" applyAlignment="1">
      <alignment horizontal="center" vertical="center" wrapText="1"/>
    </xf>
    <xf numFmtId="0" fontId="22" fillId="10" borderId="61" xfId="0" applyFont="1" applyFill="1" applyBorder="1" applyAlignment="1">
      <alignment horizontal="center" vertical="center" wrapText="1"/>
    </xf>
    <xf numFmtId="0" fontId="20" fillId="19" borderId="56" xfId="0" applyFont="1" applyFill="1" applyBorder="1" applyAlignment="1">
      <alignment horizontal="center" vertical="center" wrapText="1"/>
    </xf>
    <xf numFmtId="0" fontId="20" fillId="19" borderId="58" xfId="0" applyFont="1" applyFill="1" applyBorder="1" applyAlignment="1">
      <alignment horizontal="center" vertical="center" wrapText="1"/>
    </xf>
    <xf numFmtId="0" fontId="20" fillId="9" borderId="18" xfId="0" applyFont="1" applyFill="1" applyBorder="1" applyAlignment="1">
      <alignment horizontal="center" vertical="center" wrapText="1"/>
    </xf>
    <xf numFmtId="0" fontId="20" fillId="9" borderId="21" xfId="0" applyFont="1" applyFill="1" applyBorder="1" applyAlignment="1">
      <alignment horizontal="center" vertical="center" wrapText="1"/>
    </xf>
    <xf numFmtId="0" fontId="20" fillId="9" borderId="9" xfId="0" applyFont="1" applyFill="1" applyBorder="1" applyAlignment="1">
      <alignment horizontal="center" vertical="center" wrapText="1"/>
    </xf>
    <xf numFmtId="0" fontId="20" fillId="9" borderId="10" xfId="0" applyFont="1" applyFill="1" applyBorder="1" applyAlignment="1">
      <alignment horizontal="center" vertical="center" wrapText="1"/>
    </xf>
    <xf numFmtId="0" fontId="20" fillId="9" borderId="51" xfId="0" applyFont="1" applyFill="1" applyBorder="1" applyAlignment="1">
      <alignment horizontal="center" vertical="center" wrapText="1"/>
    </xf>
    <xf numFmtId="0" fontId="20" fillId="9" borderId="55" xfId="0" applyFont="1" applyFill="1" applyBorder="1" applyAlignment="1">
      <alignment horizontal="center" vertical="center" wrapText="1"/>
    </xf>
    <xf numFmtId="0" fontId="20" fillId="4" borderId="13" xfId="0" applyFont="1" applyFill="1" applyBorder="1" applyAlignment="1">
      <alignment horizontal="center" vertical="center" textRotation="90" wrapText="1"/>
    </xf>
    <xf numFmtId="0" fontId="20" fillId="4" borderId="23" xfId="0" applyFont="1" applyFill="1" applyBorder="1" applyAlignment="1">
      <alignment horizontal="center" vertical="center" textRotation="90" wrapText="1"/>
    </xf>
    <xf numFmtId="0" fontId="20" fillId="4" borderId="25" xfId="0" applyFont="1" applyFill="1" applyBorder="1" applyAlignment="1">
      <alignment horizontal="center" vertical="center" textRotation="90" wrapText="1"/>
    </xf>
    <xf numFmtId="0" fontId="2" fillId="26" borderId="63" xfId="0" applyFont="1" applyFill="1" applyBorder="1" applyAlignment="1">
      <alignment horizontal="center" vertical="center" wrapText="1"/>
    </xf>
    <xf numFmtId="0" fontId="2" fillId="26" borderId="64" xfId="0" applyFont="1" applyFill="1" applyBorder="1" applyAlignment="1">
      <alignment horizontal="center" vertical="center" wrapText="1"/>
    </xf>
    <xf numFmtId="0" fontId="2" fillId="26" borderId="40" xfId="0" applyFont="1" applyFill="1" applyBorder="1" applyAlignment="1">
      <alignment horizontal="center" vertical="center" wrapText="1"/>
    </xf>
    <xf numFmtId="0" fontId="21" fillId="25" borderId="22" xfId="0" applyFont="1" applyFill="1" applyBorder="1" applyAlignment="1">
      <alignment horizontal="center" vertical="center" wrapText="1"/>
    </xf>
    <xf numFmtId="0" fontId="21" fillId="25" borderId="19" xfId="0" applyFont="1" applyFill="1" applyBorder="1" applyAlignment="1">
      <alignment horizontal="center" vertical="center" wrapText="1"/>
    </xf>
    <xf numFmtId="0" fontId="21" fillId="25" borderId="20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22" fillId="28" borderId="41" xfId="0" applyFont="1" applyFill="1" applyBorder="1" applyAlignment="1">
      <alignment horizontal="center" vertical="center" wrapText="1"/>
    </xf>
    <xf numFmtId="0" fontId="22" fillId="28" borderId="56" xfId="0" applyFont="1" applyFill="1" applyBorder="1" applyAlignment="1">
      <alignment horizontal="center" vertical="center" wrapText="1"/>
    </xf>
    <xf numFmtId="0" fontId="22" fillId="28" borderId="57" xfId="0" applyFont="1" applyFill="1" applyBorder="1" applyAlignment="1">
      <alignment horizontal="center" vertical="center" wrapText="1"/>
    </xf>
    <xf numFmtId="0" fontId="21" fillId="3" borderId="47" xfId="0" applyFont="1" applyFill="1" applyBorder="1" applyAlignment="1">
      <alignment horizontal="center" vertical="center" wrapText="1"/>
    </xf>
    <xf numFmtId="0" fontId="21" fillId="3" borderId="62" xfId="0" applyFont="1" applyFill="1" applyBorder="1" applyAlignment="1">
      <alignment horizontal="center" vertical="center" wrapText="1"/>
    </xf>
    <xf numFmtId="0" fontId="21" fillId="8" borderId="13" xfId="0" applyFont="1" applyFill="1" applyBorder="1" applyAlignment="1">
      <alignment horizontal="center" vertical="center" wrapText="1"/>
    </xf>
    <xf numFmtId="0" fontId="21" fillId="8" borderId="35" xfId="0" applyFont="1" applyFill="1" applyBorder="1" applyAlignment="1">
      <alignment horizontal="center" vertical="center" wrapText="1"/>
    </xf>
    <xf numFmtId="0" fontId="20" fillId="19" borderId="33" xfId="0" applyFont="1" applyFill="1" applyBorder="1" applyAlignment="1">
      <alignment horizontal="center" vertical="center" wrapText="1"/>
    </xf>
    <xf numFmtId="0" fontId="22" fillId="11" borderId="22" xfId="0" applyFont="1" applyFill="1" applyBorder="1" applyAlignment="1">
      <alignment horizontal="center" vertical="center" wrapText="1"/>
    </xf>
    <xf numFmtId="0" fontId="22" fillId="11" borderId="26" xfId="0" applyFont="1" applyFill="1" applyBorder="1" applyAlignment="1">
      <alignment horizontal="center" vertical="center" wrapText="1"/>
    </xf>
    <xf numFmtId="0" fontId="22" fillId="11" borderId="59" xfId="0" applyFont="1" applyFill="1" applyBorder="1" applyAlignment="1">
      <alignment horizontal="center" vertical="center" wrapText="1"/>
    </xf>
    <xf numFmtId="0" fontId="20" fillId="19" borderId="7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 wrapText="1"/>
    </xf>
    <xf numFmtId="0" fontId="22" fillId="11" borderId="14" xfId="0" applyFont="1" applyFill="1" applyBorder="1" applyAlignment="1">
      <alignment horizontal="center" vertical="center" wrapText="1"/>
    </xf>
    <xf numFmtId="0" fontId="22" fillId="11" borderId="16" xfId="0" applyFont="1" applyFill="1" applyBorder="1" applyAlignment="1">
      <alignment horizontal="center" vertical="center" wrapText="1"/>
    </xf>
    <xf numFmtId="0" fontId="22" fillId="11" borderId="15" xfId="0" applyFont="1" applyFill="1" applyBorder="1" applyAlignment="1">
      <alignment horizontal="center" vertical="center" wrapText="1"/>
    </xf>
    <xf numFmtId="0" fontId="21" fillId="11" borderId="11" xfId="0" applyFont="1" applyFill="1" applyBorder="1" applyAlignment="1">
      <alignment horizontal="center" vertical="center" wrapText="1"/>
    </xf>
    <xf numFmtId="0" fontId="21" fillId="11" borderId="7" xfId="0" applyFont="1" applyFill="1" applyBorder="1" applyAlignment="1">
      <alignment horizontal="center" vertical="center" wrapText="1"/>
    </xf>
    <xf numFmtId="0" fontId="21" fillId="11" borderId="12" xfId="0" applyFont="1" applyFill="1" applyBorder="1" applyAlignment="1">
      <alignment horizontal="center" vertical="center" wrapText="1"/>
    </xf>
    <xf numFmtId="0" fontId="22" fillId="28" borderId="25" xfId="0" applyFont="1" applyFill="1" applyBorder="1" applyAlignment="1">
      <alignment horizontal="center" vertical="center" wrapText="1"/>
    </xf>
    <xf numFmtId="0" fontId="22" fillId="28" borderId="54" xfId="0" applyFont="1" applyFill="1" applyBorder="1" applyAlignment="1">
      <alignment horizontal="center" vertical="center" wrapText="1"/>
    </xf>
    <xf numFmtId="0" fontId="21" fillId="3" borderId="0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 wrapText="1"/>
    </xf>
    <xf numFmtId="0" fontId="22" fillId="10" borderId="23" xfId="0" applyFont="1" applyFill="1" applyBorder="1" applyAlignment="1">
      <alignment horizontal="center" vertical="center" wrapText="1"/>
    </xf>
    <xf numFmtId="0" fontId="22" fillId="10" borderId="0" xfId="0" applyFont="1" applyFill="1" applyBorder="1" applyAlignment="1">
      <alignment horizontal="center" vertical="center" wrapText="1"/>
    </xf>
    <xf numFmtId="0" fontId="22" fillId="10" borderId="24" xfId="0" applyFont="1" applyFill="1" applyBorder="1" applyAlignment="1">
      <alignment horizontal="center" vertical="center" wrapText="1"/>
    </xf>
    <xf numFmtId="0" fontId="22" fillId="2" borderId="23" xfId="0" applyFont="1" applyFill="1" applyBorder="1" applyAlignment="1">
      <alignment horizontal="center" vertical="center" wrapText="1"/>
    </xf>
    <xf numFmtId="0" fontId="22" fillId="2" borderId="0" xfId="0" applyFont="1" applyFill="1" applyBorder="1" applyAlignment="1">
      <alignment horizontal="center" vertical="center" wrapText="1"/>
    </xf>
    <xf numFmtId="0" fontId="22" fillId="2" borderId="24" xfId="0" applyFont="1" applyFill="1" applyBorder="1" applyAlignment="1">
      <alignment horizontal="center" vertical="center" wrapText="1"/>
    </xf>
    <xf numFmtId="0" fontId="2" fillId="39" borderId="11" xfId="0" applyFont="1" applyFill="1" applyBorder="1" applyAlignment="1">
      <alignment horizontal="center" vertical="center" wrapText="1"/>
    </xf>
    <xf numFmtId="0" fontId="2" fillId="39" borderId="12" xfId="0" applyFont="1" applyFill="1" applyBorder="1" applyAlignment="1">
      <alignment horizontal="center" vertical="center" wrapText="1"/>
    </xf>
    <xf numFmtId="0" fontId="2" fillId="36" borderId="11" xfId="0" applyFont="1" applyFill="1" applyBorder="1" applyAlignment="1">
      <alignment horizontal="center" vertical="center" wrapText="1"/>
    </xf>
    <xf numFmtId="0" fontId="2" fillId="36" borderId="12" xfId="0" applyFont="1" applyFill="1" applyBorder="1" applyAlignment="1">
      <alignment horizontal="center" vertical="center" wrapText="1"/>
    </xf>
    <xf numFmtId="0" fontId="2" fillId="35" borderId="11" xfId="0" applyFont="1" applyFill="1" applyBorder="1" applyAlignment="1">
      <alignment horizontal="center" vertical="center" wrapText="1"/>
    </xf>
    <xf numFmtId="0" fontId="2" fillId="35" borderId="12" xfId="0" applyFont="1" applyFill="1" applyBorder="1" applyAlignment="1">
      <alignment horizontal="center" vertical="center" wrapText="1"/>
    </xf>
    <xf numFmtId="0" fontId="2" fillId="34" borderId="11" xfId="0" applyFont="1" applyFill="1" applyBorder="1" applyAlignment="1">
      <alignment horizontal="center" vertical="center" wrapText="1"/>
    </xf>
    <xf numFmtId="0" fontId="2" fillId="34" borderId="12" xfId="0" applyFont="1" applyFill="1" applyBorder="1" applyAlignment="1">
      <alignment horizontal="center" vertical="center" wrapText="1"/>
    </xf>
    <xf numFmtId="0" fontId="2" fillId="38" borderId="11" xfId="0" applyFont="1" applyFill="1" applyBorder="1" applyAlignment="1">
      <alignment horizontal="center" vertical="center" wrapText="1"/>
    </xf>
    <xf numFmtId="0" fontId="2" fillId="38" borderId="12" xfId="0" applyFont="1" applyFill="1" applyBorder="1" applyAlignment="1">
      <alignment horizontal="center" vertical="center" wrapText="1"/>
    </xf>
    <xf numFmtId="0" fontId="22" fillId="32" borderId="7" xfId="0" applyFont="1" applyFill="1" applyBorder="1" applyAlignment="1">
      <alignment horizontal="center" vertical="center" wrapText="1"/>
    </xf>
    <xf numFmtId="0" fontId="22" fillId="32" borderId="12" xfId="0" applyFont="1" applyFill="1" applyBorder="1" applyAlignment="1">
      <alignment horizontal="center" vertical="center" wrapText="1"/>
    </xf>
    <xf numFmtId="0" fontId="0" fillId="40" borderId="14" xfId="0" applyFill="1" applyBorder="1" applyAlignment="1">
      <alignment horizontal="center" vertical="center" wrapText="1"/>
    </xf>
    <xf numFmtId="0" fontId="0" fillId="40" borderId="16" xfId="0" applyFill="1" applyBorder="1" applyAlignment="1">
      <alignment horizontal="center" vertical="center" wrapText="1"/>
    </xf>
    <xf numFmtId="0" fontId="0" fillId="40" borderId="15" xfId="0" applyFill="1" applyBorder="1" applyAlignment="1">
      <alignment horizontal="center" vertical="center" wrapText="1"/>
    </xf>
    <xf numFmtId="0" fontId="0" fillId="18" borderId="16" xfId="0" applyFill="1" applyBorder="1" applyAlignment="1">
      <alignment horizontal="center" vertical="center" wrapText="1"/>
    </xf>
    <xf numFmtId="0" fontId="21" fillId="30" borderId="16" xfId="0" applyFont="1" applyFill="1" applyBorder="1" applyAlignment="1">
      <alignment horizontal="center" vertical="top" wrapText="1"/>
    </xf>
    <xf numFmtId="0" fontId="21" fillId="31" borderId="14" xfId="0" applyFont="1" applyFill="1" applyBorder="1" applyAlignment="1">
      <alignment horizontal="center" vertical="top" wrapText="1"/>
    </xf>
    <xf numFmtId="0" fontId="21" fillId="31" borderId="15" xfId="0" applyFont="1" applyFill="1" applyBorder="1" applyAlignment="1">
      <alignment horizontal="center" vertical="top" wrapText="1"/>
    </xf>
    <xf numFmtId="0" fontId="21" fillId="20" borderId="14" xfId="0" applyFont="1" applyFill="1" applyBorder="1" applyAlignment="1">
      <alignment horizontal="center" vertical="top" wrapText="1"/>
    </xf>
    <xf numFmtId="0" fontId="21" fillId="20" borderId="15" xfId="0" applyFont="1" applyFill="1" applyBorder="1" applyAlignment="1">
      <alignment horizontal="center" vertical="top" wrapText="1"/>
    </xf>
    <xf numFmtId="0" fontId="21" fillId="21" borderId="16" xfId="0" applyFont="1" applyFill="1" applyBorder="1" applyAlignment="1">
      <alignment horizontal="center" vertical="top" wrapText="1"/>
    </xf>
    <xf numFmtId="0" fontId="2" fillId="7" borderId="14" xfId="0" applyFont="1" applyFill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 wrapText="1"/>
    </xf>
    <xf numFmtId="0" fontId="2" fillId="7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4" borderId="14" xfId="0" applyFont="1" applyFill="1" applyBorder="1" applyAlignment="1">
      <alignment horizontal="center" vertical="center" wrapText="1"/>
    </xf>
    <xf numFmtId="0" fontId="2" fillId="24" borderId="16" xfId="0" applyFont="1" applyFill="1" applyBorder="1" applyAlignment="1">
      <alignment horizontal="center" vertical="center" wrapText="1"/>
    </xf>
    <xf numFmtId="0" fontId="2" fillId="24" borderId="15" xfId="0" applyFont="1" applyFill="1" applyBorder="1" applyAlignment="1">
      <alignment horizontal="center" vertical="center" wrapText="1"/>
    </xf>
    <xf numFmtId="0" fontId="2" fillId="23" borderId="16" xfId="0" applyFont="1" applyFill="1" applyBorder="1" applyAlignment="1">
      <alignment horizontal="center" vertical="center" wrapText="1"/>
    </xf>
    <xf numFmtId="0" fontId="2" fillId="23" borderId="15" xfId="0" applyFont="1" applyFill="1" applyBorder="1" applyAlignment="1">
      <alignment horizontal="center" vertical="center" wrapText="1"/>
    </xf>
    <xf numFmtId="0" fontId="2" fillId="26" borderId="11" xfId="0" applyFont="1" applyFill="1" applyBorder="1" applyAlignment="1">
      <alignment horizontal="center" vertical="center" wrapText="1"/>
    </xf>
    <xf numFmtId="0" fontId="2" fillId="26" borderId="7" xfId="0" applyFont="1" applyFill="1" applyBorder="1" applyAlignment="1">
      <alignment horizontal="center" vertical="center" wrapText="1"/>
    </xf>
    <xf numFmtId="0" fontId="2" fillId="26" borderId="12" xfId="0" applyFont="1" applyFill="1" applyBorder="1" applyAlignment="1">
      <alignment horizontal="center" vertical="center" wrapText="1"/>
    </xf>
    <xf numFmtId="0" fontId="22" fillId="33" borderId="7" xfId="0" applyFont="1" applyFill="1" applyBorder="1" applyAlignment="1">
      <alignment horizontal="center" vertical="center" wrapText="1"/>
    </xf>
    <xf numFmtId="0" fontId="22" fillId="33" borderId="16" xfId="0" applyFont="1" applyFill="1" applyBorder="1" applyAlignment="1">
      <alignment horizontal="center" vertical="center" wrapText="1"/>
    </xf>
    <xf numFmtId="0" fontId="22" fillId="33" borderId="12" xfId="0" applyFont="1" applyFill="1" applyBorder="1" applyAlignment="1">
      <alignment horizontal="center" vertical="center" wrapText="1"/>
    </xf>
    <xf numFmtId="0" fontId="20" fillId="19" borderId="14" xfId="0" applyFont="1" applyFill="1" applyBorder="1" applyAlignment="1">
      <alignment horizontal="center" vertical="center" wrapText="1"/>
    </xf>
    <xf numFmtId="0" fontId="20" fillId="19" borderId="16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22" fillId="2" borderId="18" xfId="0" applyFont="1" applyFill="1" applyBorder="1" applyAlignment="1">
      <alignment horizontal="center" vertical="center" wrapText="1"/>
    </xf>
    <xf numFmtId="0" fontId="22" fillId="2" borderId="21" xfId="0" applyFont="1" applyFill="1" applyBorder="1" applyAlignment="1">
      <alignment horizontal="center" vertical="center" wrapText="1"/>
    </xf>
    <xf numFmtId="0" fontId="22" fillId="2" borderId="51" xfId="0" applyFont="1" applyFill="1" applyBorder="1" applyAlignment="1">
      <alignment horizontal="center" vertical="center" wrapText="1"/>
    </xf>
    <xf numFmtId="0" fontId="22" fillId="2" borderId="55" xfId="0" applyFont="1" applyFill="1" applyBorder="1" applyAlignment="1">
      <alignment horizontal="center" vertical="center" wrapText="1"/>
    </xf>
    <xf numFmtId="0" fontId="21" fillId="20" borderId="33" xfId="0" applyFont="1" applyFill="1" applyBorder="1" applyAlignment="1">
      <alignment horizontal="center" vertical="top" wrapText="1"/>
    </xf>
    <xf numFmtId="0" fontId="21" fillId="20" borderId="58" xfId="0" applyFont="1" applyFill="1" applyBorder="1" applyAlignment="1">
      <alignment horizontal="center" vertical="top" wrapText="1"/>
    </xf>
    <xf numFmtId="0" fontId="21" fillId="21" borderId="41" xfId="0" applyFont="1" applyFill="1" applyBorder="1" applyAlignment="1">
      <alignment horizontal="center" vertical="top" wrapText="1"/>
    </xf>
    <xf numFmtId="0" fontId="21" fillId="21" borderId="57" xfId="0" applyFont="1" applyFill="1" applyBorder="1" applyAlignment="1">
      <alignment horizontal="center" vertical="top" wrapText="1"/>
    </xf>
    <xf numFmtId="0" fontId="21" fillId="31" borderId="33" xfId="0" applyFont="1" applyFill="1" applyBorder="1" applyAlignment="1">
      <alignment horizontal="center" vertical="top" wrapText="1"/>
    </xf>
    <xf numFmtId="0" fontId="21" fillId="31" borderId="58" xfId="0" applyFont="1" applyFill="1" applyBorder="1" applyAlignment="1">
      <alignment horizontal="center" vertical="top" wrapText="1"/>
    </xf>
    <xf numFmtId="0" fontId="21" fillId="30" borderId="41" xfId="0" applyFont="1" applyFill="1" applyBorder="1" applyAlignment="1">
      <alignment horizontal="center" vertical="top" wrapText="1"/>
    </xf>
    <xf numFmtId="0" fontId="21" fillId="30" borderId="57" xfId="0" applyFont="1" applyFill="1" applyBorder="1" applyAlignment="1">
      <alignment horizontal="center" vertical="top" wrapText="1"/>
    </xf>
    <xf numFmtId="0" fontId="21" fillId="29" borderId="33" xfId="0" applyFont="1" applyFill="1" applyBorder="1" applyAlignment="1">
      <alignment horizontal="center" vertical="top" wrapText="1"/>
    </xf>
    <xf numFmtId="0" fontId="21" fillId="29" borderId="58" xfId="0" applyFont="1" applyFill="1" applyBorder="1" applyAlignment="1">
      <alignment horizontal="center" vertical="top" wrapText="1"/>
    </xf>
    <xf numFmtId="0" fontId="20" fillId="4" borderId="72" xfId="0" applyFont="1" applyFill="1" applyBorder="1" applyAlignment="1">
      <alignment horizontal="center" vertical="center" textRotation="90" wrapText="1"/>
    </xf>
    <xf numFmtId="0" fontId="20" fillId="4" borderId="35" xfId="0" applyFont="1" applyFill="1" applyBorder="1" applyAlignment="1">
      <alignment horizontal="center" vertical="center" textRotation="90" wrapText="1"/>
    </xf>
    <xf numFmtId="0" fontId="22" fillId="28" borderId="11" xfId="0" applyFont="1" applyFill="1" applyBorder="1" applyAlignment="1">
      <alignment horizontal="center" vertical="center" wrapText="1"/>
    </xf>
    <xf numFmtId="0" fontId="22" fillId="28" borderId="7" xfId="0" applyFont="1" applyFill="1" applyBorder="1" applyAlignment="1">
      <alignment horizontal="center" vertical="center" wrapText="1"/>
    </xf>
    <xf numFmtId="0" fontId="22" fillId="28" borderId="12" xfId="0" applyFont="1" applyFill="1" applyBorder="1" applyAlignment="1">
      <alignment horizontal="center" vertical="center" wrapText="1"/>
    </xf>
    <xf numFmtId="0" fontId="22" fillId="3" borderId="45" xfId="0" applyFont="1" applyFill="1" applyBorder="1" applyAlignment="1">
      <alignment horizontal="center" vertical="center" wrapText="1"/>
    </xf>
    <xf numFmtId="0" fontId="22" fillId="3" borderId="46" xfId="0" applyFont="1" applyFill="1" applyBorder="1" applyAlignment="1">
      <alignment horizontal="center" vertical="center" wrapText="1"/>
    </xf>
    <xf numFmtId="0" fontId="22" fillId="24" borderId="14" xfId="0" applyFont="1" applyFill="1" applyBorder="1" applyAlignment="1">
      <alignment horizontal="center" vertical="center" wrapText="1"/>
    </xf>
    <xf numFmtId="0" fontId="22" fillId="24" borderId="25" xfId="0" applyFont="1" applyFill="1" applyBorder="1" applyAlignment="1">
      <alignment horizontal="center" vertical="center" wrapText="1"/>
    </xf>
    <xf numFmtId="0" fontId="22" fillId="27" borderId="16" xfId="0" applyFont="1" applyFill="1" applyBorder="1" applyAlignment="1">
      <alignment horizontal="center" vertical="center" wrapText="1"/>
    </xf>
    <xf numFmtId="0" fontId="22" fillId="27" borderId="17" xfId="0" applyFont="1" applyFill="1" applyBorder="1" applyAlignment="1">
      <alignment horizontal="center" vertical="center" wrapText="1"/>
    </xf>
    <xf numFmtId="0" fontId="21" fillId="20" borderId="44" xfId="0" applyFont="1" applyFill="1" applyBorder="1" applyAlignment="1">
      <alignment horizontal="center" vertical="top" wrapText="1"/>
    </xf>
    <xf numFmtId="0" fontId="21" fillId="20" borderId="31" xfId="0" applyFont="1" applyFill="1" applyBorder="1" applyAlignment="1">
      <alignment horizontal="center" vertical="top" wrapText="1"/>
    </xf>
    <xf numFmtId="0" fontId="21" fillId="21" borderId="31" xfId="0" applyFont="1" applyFill="1" applyBorder="1" applyAlignment="1">
      <alignment horizontal="center" vertical="top" wrapText="1"/>
    </xf>
    <xf numFmtId="0" fontId="21" fillId="31" borderId="31" xfId="0" applyFont="1" applyFill="1" applyBorder="1" applyAlignment="1">
      <alignment horizontal="center" vertical="top" wrapText="1"/>
    </xf>
    <xf numFmtId="0" fontId="21" fillId="30" borderId="31" xfId="0" applyFont="1" applyFill="1" applyBorder="1" applyAlignment="1">
      <alignment horizontal="center" vertical="top" wrapText="1"/>
    </xf>
    <xf numFmtId="0" fontId="21" fillId="29" borderId="31" xfId="0" applyFont="1" applyFill="1" applyBorder="1" applyAlignment="1">
      <alignment horizontal="center" vertical="top" wrapText="1"/>
    </xf>
    <xf numFmtId="0" fontId="21" fillId="29" borderId="32" xfId="0" applyFont="1" applyFill="1" applyBorder="1" applyAlignment="1">
      <alignment horizontal="center" vertical="top" wrapText="1"/>
    </xf>
    <xf numFmtId="0" fontId="20" fillId="4" borderId="14" xfId="0" applyFont="1" applyFill="1" applyBorder="1" applyAlignment="1">
      <alignment horizontal="center" vertical="center" textRotation="90" wrapText="1"/>
    </xf>
    <xf numFmtId="0" fontId="6" fillId="0" borderId="17" xfId="3" applyFont="1" applyBorder="1" applyAlignment="1">
      <alignment horizontal="center"/>
    </xf>
    <xf numFmtId="0" fontId="22" fillId="10" borderId="18" xfId="0" applyFont="1" applyFill="1" applyBorder="1" applyAlignment="1">
      <alignment horizontal="center" vertical="center" wrapText="1"/>
    </xf>
    <xf numFmtId="0" fontId="22" fillId="10" borderId="21" xfId="0" applyFont="1" applyFill="1" applyBorder="1" applyAlignment="1">
      <alignment horizontal="center" vertical="center" wrapText="1"/>
    </xf>
    <xf numFmtId="0" fontId="22" fillId="10" borderId="51" xfId="0" applyFont="1" applyFill="1" applyBorder="1" applyAlignment="1">
      <alignment horizontal="center" vertical="center" wrapText="1"/>
    </xf>
    <xf numFmtId="0" fontId="22" fillId="10" borderId="55" xfId="0" applyFont="1" applyFill="1" applyBorder="1" applyAlignment="1">
      <alignment horizontal="center" vertical="center" wrapText="1"/>
    </xf>
    <xf numFmtId="0" fontId="22" fillId="11" borderId="20" xfId="0" applyFont="1" applyFill="1" applyBorder="1" applyAlignment="1">
      <alignment horizontal="center" vertical="center" wrapText="1"/>
    </xf>
    <xf numFmtId="0" fontId="22" fillId="11" borderId="53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1" fillId="20" borderId="16" xfId="0" applyFont="1" applyFill="1" applyBorder="1" applyAlignment="1">
      <alignment horizontal="center" vertical="top" wrapText="1"/>
    </xf>
    <xf numFmtId="0" fontId="21" fillId="31" borderId="16" xfId="0" applyFont="1" applyFill="1" applyBorder="1" applyAlignment="1">
      <alignment horizontal="center" vertical="top" wrapText="1"/>
    </xf>
    <xf numFmtId="0" fontId="21" fillId="29" borderId="14" xfId="0" applyFont="1" applyFill="1" applyBorder="1" applyAlignment="1">
      <alignment horizontal="center" vertical="top" wrapText="1"/>
    </xf>
    <xf numFmtId="0" fontId="21" fillId="29" borderId="16" xfId="0" applyFont="1" applyFill="1" applyBorder="1" applyAlignment="1">
      <alignment horizontal="center" vertical="top" wrapText="1"/>
    </xf>
    <xf numFmtId="0" fontId="21" fillId="29" borderId="15" xfId="0" applyFont="1" applyFill="1" applyBorder="1" applyAlignment="1">
      <alignment horizontal="center" vertical="top" wrapText="1"/>
    </xf>
    <xf numFmtId="0" fontId="22" fillId="2" borderId="14" xfId="0" applyFont="1" applyFill="1" applyBorder="1" applyAlignment="1">
      <alignment horizontal="center" vertical="center" wrapText="1"/>
    </xf>
    <xf numFmtId="0" fontId="22" fillId="2" borderId="16" xfId="0" applyFont="1" applyFill="1" applyBorder="1" applyAlignment="1">
      <alignment horizontal="center" vertical="center" wrapText="1"/>
    </xf>
    <xf numFmtId="0" fontId="22" fillId="2" borderId="15" xfId="0" applyFont="1" applyFill="1" applyBorder="1" applyAlignment="1">
      <alignment horizontal="center" vertical="center" wrapText="1"/>
    </xf>
    <xf numFmtId="0" fontId="22" fillId="11" borderId="0" xfId="0" applyFont="1" applyFill="1" applyBorder="1" applyAlignment="1">
      <alignment horizontal="center" vertical="center" wrapText="1"/>
    </xf>
    <xf numFmtId="0" fontId="22" fillId="10" borderId="14" xfId="0" applyFont="1" applyFill="1" applyBorder="1" applyAlignment="1">
      <alignment horizontal="center" vertical="center" wrapText="1"/>
    </xf>
    <xf numFmtId="0" fontId="22" fillId="10" borderId="16" xfId="0" applyFont="1" applyFill="1" applyBorder="1" applyAlignment="1">
      <alignment horizontal="center" vertical="center" wrapText="1"/>
    </xf>
    <xf numFmtId="0" fontId="22" fillId="10" borderId="15" xfId="0" applyFont="1" applyFill="1" applyBorder="1" applyAlignment="1">
      <alignment horizontal="center" vertical="center" wrapText="1"/>
    </xf>
    <xf numFmtId="0" fontId="22" fillId="28" borderId="33" xfId="0" applyFont="1" applyFill="1" applyBorder="1" applyAlignment="1">
      <alignment horizontal="center" vertical="center" wrapText="1"/>
    </xf>
    <xf numFmtId="0" fontId="22" fillId="28" borderId="40" xfId="0" applyFont="1" applyFill="1" applyBorder="1" applyAlignment="1">
      <alignment horizontal="center" vertical="center" wrapText="1"/>
    </xf>
    <xf numFmtId="0" fontId="21" fillId="25" borderId="7" xfId="0" applyFont="1" applyFill="1" applyBorder="1" applyAlignment="1">
      <alignment horizontal="center" vertical="center" wrapText="1"/>
    </xf>
    <xf numFmtId="0" fontId="21" fillId="25" borderId="12" xfId="0" applyFont="1" applyFill="1" applyBorder="1" applyAlignment="1">
      <alignment horizontal="center" vertical="center" wrapText="1"/>
    </xf>
    <xf numFmtId="0" fontId="0" fillId="0" borderId="19" xfId="0" applyFill="1" applyBorder="1" applyAlignment="1">
      <alignment vertical="center" wrapText="1"/>
    </xf>
    <xf numFmtId="0" fontId="0" fillId="0" borderId="21" xfId="0" applyFill="1" applyBorder="1" applyAlignment="1">
      <alignment vertical="center" wrapText="1"/>
    </xf>
    <xf numFmtId="0" fontId="2" fillId="0" borderId="51" xfId="0" applyFont="1" applyBorder="1" applyAlignment="1">
      <alignment vertical="center" wrapText="1"/>
    </xf>
    <xf numFmtId="0" fontId="2" fillId="0" borderId="52" xfId="0" applyFont="1" applyBorder="1" applyAlignment="1">
      <alignment vertical="center" wrapText="1"/>
    </xf>
    <xf numFmtId="0" fontId="2" fillId="0" borderId="55" xfId="0" applyFont="1" applyBorder="1" applyAlignment="1">
      <alignment vertical="center" wrapText="1"/>
    </xf>
    <xf numFmtId="0" fontId="21" fillId="25" borderId="11" xfId="0" applyFont="1" applyFill="1" applyBorder="1" applyAlignment="1">
      <alignment horizontal="center" vertical="center" wrapText="1"/>
    </xf>
  </cellXfs>
  <cellStyles count="5">
    <cellStyle name="Обычный" xfId="0" builtinId="0"/>
    <cellStyle name="Обычный 2" xfId="3"/>
    <cellStyle name="Процентный" xfId="2" builtinId="5"/>
    <cellStyle name="Финансовый" xfId="1" builtinId="3"/>
    <cellStyle name="Финансовый 2" xfId="4"/>
  </cellStyles>
  <dxfs count="0"/>
  <tableStyles count="0" defaultTableStyle="TableStyleMedium9" defaultPivotStyle="PivotStyleLight16"/>
  <colors>
    <mruColors>
      <color rgb="FFE0DBE9"/>
      <color rgb="FFD7D0E2"/>
      <color rgb="FFF0D5D4"/>
      <color rgb="FFF2DBDA"/>
      <color rgb="FFECCBCA"/>
      <color rgb="FFE7BCBB"/>
      <color rgb="FFE1AAA9"/>
      <color rgb="FFDDA09F"/>
      <color rgb="FFC8D7EA"/>
      <color rgb="FFBACDE4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Выработка и потери кислорода, н.тм3/час</a:t>
            </a:r>
          </a:p>
        </c:rich>
      </c:tx>
      <c:layout>
        <c:manualLayout>
          <c:xMode val="edge"/>
          <c:yMode val="edge"/>
          <c:x val="4.9685148097167245E-2"/>
          <c:y val="2.7662529339706317E-2"/>
        </c:manualLayout>
      </c:layout>
    </c:title>
    <c:plotArea>
      <c:layout>
        <c:manualLayout>
          <c:layoutTarget val="inner"/>
          <c:xMode val="edge"/>
          <c:yMode val="edge"/>
          <c:x val="4.5819583354123339E-2"/>
          <c:y val="0.13811292078265788"/>
          <c:w val="0.9699550767102596"/>
          <c:h val="0.83888845353750974"/>
        </c:manualLayout>
      </c:layout>
      <c:lineChart>
        <c:grouping val="standard"/>
        <c:ser>
          <c:idx val="3"/>
          <c:order val="0"/>
          <c:tx>
            <c:strRef>
              <c:f>Данные!$I$76</c:f>
              <c:strCache>
                <c:ptCount val="1"/>
                <c:pt idx="0">
                  <c:v>Выработка всего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dLbls>
            <c:delete val="1"/>
          </c:dLbls>
          <c:cat>
            <c:numRef>
              <c:f>Данные!$B$77:$B$107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Данные!$I$77:$I$107</c:f>
              <c:numCache>
                <c:formatCode>0.0</c:formatCode>
                <c:ptCount val="31"/>
                <c:pt idx="0">
                  <c:v>118.19583333333334</c:v>
                </c:pt>
                <c:pt idx="1">
                  <c:v>118.41250000000001</c:v>
                </c:pt>
                <c:pt idx="2">
                  <c:v>115.77916666666667</c:v>
                </c:pt>
                <c:pt idx="3">
                  <c:v>115.41666666666666</c:v>
                </c:pt>
                <c:pt idx="4">
                  <c:v>107.3625</c:v>
                </c:pt>
                <c:pt idx="5">
                  <c:v>113.39166666666667</c:v>
                </c:pt>
                <c:pt idx="6">
                  <c:v>117.07916666666667</c:v>
                </c:pt>
                <c:pt idx="7">
                  <c:v>116.87083333333334</c:v>
                </c:pt>
                <c:pt idx="8">
                  <c:v>116.85416666666667</c:v>
                </c:pt>
                <c:pt idx="9">
                  <c:v>108.41250000000001</c:v>
                </c:pt>
                <c:pt idx="10">
                  <c:v>115.14166666666665</c:v>
                </c:pt>
                <c:pt idx="11">
                  <c:v>107.68333333333332</c:v>
                </c:pt>
                <c:pt idx="12">
                  <c:v>112.62083333333334</c:v>
                </c:pt>
                <c:pt idx="13">
                  <c:v>113.5</c:v>
                </c:pt>
                <c:pt idx="14">
                  <c:v>117.29166666666667</c:v>
                </c:pt>
                <c:pt idx="15">
                  <c:v>114.10416666666666</c:v>
                </c:pt>
                <c:pt idx="16">
                  <c:v>114.93333333333334</c:v>
                </c:pt>
                <c:pt idx="17">
                  <c:v>115.59166666666667</c:v>
                </c:pt>
                <c:pt idx="18">
                  <c:v>118.19583333333334</c:v>
                </c:pt>
                <c:pt idx="19">
                  <c:v>118.41250000000001</c:v>
                </c:pt>
                <c:pt idx="20">
                  <c:v>115.77916666666667</c:v>
                </c:pt>
                <c:pt idx="21">
                  <c:v>115.41666666666666</c:v>
                </c:pt>
                <c:pt idx="22">
                  <c:v>107.3625</c:v>
                </c:pt>
                <c:pt idx="23">
                  <c:v>113.39166666666667</c:v>
                </c:pt>
                <c:pt idx="24">
                  <c:v>117.07916666666667</c:v>
                </c:pt>
                <c:pt idx="25">
                  <c:v>116.87083333333334</c:v>
                </c:pt>
                <c:pt idx="26">
                  <c:v>115.39166666666667</c:v>
                </c:pt>
                <c:pt idx="27">
                  <c:v>108.41250000000001</c:v>
                </c:pt>
                <c:pt idx="28">
                  <c:v>115.14166666666665</c:v>
                </c:pt>
                <c:pt idx="29">
                  <c:v>107.68333333333332</c:v>
                </c:pt>
                <c:pt idx="30">
                  <c:v>112.62083333333334</c:v>
                </c:pt>
              </c:numCache>
            </c:numRef>
          </c:val>
        </c:ser>
        <c:ser>
          <c:idx val="18"/>
          <c:order val="2"/>
          <c:tx>
            <c:strRef>
              <c:f>Данные!$T$76</c:f>
              <c:strCache>
                <c:ptCount val="1"/>
                <c:pt idx="0">
                  <c:v>Распределение</c:v>
                </c:pt>
              </c:strCache>
            </c:strRef>
          </c:tx>
          <c:spPr>
            <a:ln>
              <a:noFill/>
            </a:ln>
          </c:spPr>
          <c:marker>
            <c:spPr>
              <a:noFill/>
              <a:ln>
                <a:solidFill>
                  <a:prstClr val="white"/>
                </a:solidFill>
              </a:ln>
            </c:spPr>
          </c:marker>
          <c:dLbls>
            <c:delete val="1"/>
          </c:dLbls>
          <c:cat>
            <c:numRef>
              <c:f>Данные!$B$77:$B$107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Данные!$T$77:$T$107</c:f>
              <c:numCache>
                <c:formatCode>0.0</c:formatCode>
                <c:ptCount val="31"/>
                <c:pt idx="0">
                  <c:v>117.3</c:v>
                </c:pt>
                <c:pt idx="1">
                  <c:v>116.3</c:v>
                </c:pt>
                <c:pt idx="2">
                  <c:v>110.52916666666667</c:v>
                </c:pt>
                <c:pt idx="3">
                  <c:v>107.80833333333334</c:v>
                </c:pt>
                <c:pt idx="4">
                  <c:v>91.620833333333337</c:v>
                </c:pt>
                <c:pt idx="5">
                  <c:v>112.91666666666667</c:v>
                </c:pt>
                <c:pt idx="6">
                  <c:v>115.41666666666667</c:v>
                </c:pt>
                <c:pt idx="7">
                  <c:v>115.52916666666667</c:v>
                </c:pt>
                <c:pt idx="8">
                  <c:v>116.70416666666668</c:v>
                </c:pt>
                <c:pt idx="9">
                  <c:v>102.575</c:v>
                </c:pt>
                <c:pt idx="10">
                  <c:v>107.22083333333333</c:v>
                </c:pt>
                <c:pt idx="11">
                  <c:v>102.89166666666667</c:v>
                </c:pt>
                <c:pt idx="12">
                  <c:v>107.46666666666667</c:v>
                </c:pt>
                <c:pt idx="13">
                  <c:v>110.78333333333333</c:v>
                </c:pt>
                <c:pt idx="14">
                  <c:v>113.97916666666667</c:v>
                </c:pt>
                <c:pt idx="15">
                  <c:v>111.97499999999999</c:v>
                </c:pt>
                <c:pt idx="16">
                  <c:v>109.76249999999999</c:v>
                </c:pt>
                <c:pt idx="17">
                  <c:v>105.33750000000001</c:v>
                </c:pt>
                <c:pt idx="18">
                  <c:v>117.3</c:v>
                </c:pt>
                <c:pt idx="19">
                  <c:v>116.3</c:v>
                </c:pt>
                <c:pt idx="20">
                  <c:v>110.52916666666667</c:v>
                </c:pt>
                <c:pt idx="21">
                  <c:v>107.80833333333334</c:v>
                </c:pt>
                <c:pt idx="22">
                  <c:v>91.620833333333337</c:v>
                </c:pt>
                <c:pt idx="23">
                  <c:v>112.91666666666667</c:v>
                </c:pt>
                <c:pt idx="24">
                  <c:v>115.41666666666667</c:v>
                </c:pt>
                <c:pt idx="25">
                  <c:v>115.52916666666667</c:v>
                </c:pt>
                <c:pt idx="26">
                  <c:v>114.34166666666667</c:v>
                </c:pt>
                <c:pt idx="27">
                  <c:v>102.575</c:v>
                </c:pt>
                <c:pt idx="28">
                  <c:v>107.22083333333333</c:v>
                </c:pt>
                <c:pt idx="29">
                  <c:v>102.89166666666667</c:v>
                </c:pt>
                <c:pt idx="30">
                  <c:v>107.46666666666667</c:v>
                </c:pt>
              </c:numCache>
            </c:numRef>
          </c:val>
        </c:ser>
        <c:dLbls>
          <c:showVal val="1"/>
        </c:dLbls>
        <c:marker val="1"/>
        <c:axId val="66917888"/>
        <c:axId val="66919808"/>
      </c:lineChart>
      <c:lineChart>
        <c:grouping val="standard"/>
        <c:ser>
          <c:idx val="4"/>
          <c:order val="1"/>
          <c:tx>
            <c:strRef>
              <c:f>Данные!$J$76</c:f>
              <c:strCache>
                <c:ptCount val="1"/>
                <c:pt idx="0">
                  <c:v>Потери (небаланс), н.тыс.м3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cat>
            <c:numRef>
              <c:f>Данные!$B$77:$B$107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Данные!$J$77:$J$107</c:f>
              <c:numCache>
                <c:formatCode>0.0</c:formatCode>
                <c:ptCount val="31"/>
                <c:pt idx="0">
                  <c:v>0.89583333333334281</c:v>
                </c:pt>
                <c:pt idx="1">
                  <c:v>2.1125000000000114</c:v>
                </c:pt>
                <c:pt idx="2">
                  <c:v>5.25</c:v>
                </c:pt>
                <c:pt idx="3">
                  <c:v>7.6083333333333201</c:v>
                </c:pt>
                <c:pt idx="4">
                  <c:v>15.74166666666666</c:v>
                </c:pt>
                <c:pt idx="5">
                  <c:v>0.47499999999999432</c:v>
                </c:pt>
                <c:pt idx="6">
                  <c:v>1.6624999999999943</c:v>
                </c:pt>
                <c:pt idx="7">
                  <c:v>1.3416666666666686</c:v>
                </c:pt>
                <c:pt idx="8">
                  <c:v>0.14999999999999147</c:v>
                </c:pt>
                <c:pt idx="9">
                  <c:v>5.8375000000000057</c:v>
                </c:pt>
                <c:pt idx="10">
                  <c:v>7.9208333333333201</c:v>
                </c:pt>
                <c:pt idx="11">
                  <c:v>4.7916666666666572</c:v>
                </c:pt>
                <c:pt idx="12">
                  <c:v>5.1541666666666686</c:v>
                </c:pt>
                <c:pt idx="13">
                  <c:v>2.7166666666666686</c:v>
                </c:pt>
                <c:pt idx="14">
                  <c:v>3.3125</c:v>
                </c:pt>
                <c:pt idx="15">
                  <c:v>2.1291666666666629</c:v>
                </c:pt>
                <c:pt idx="16">
                  <c:v>5.1708333333333485</c:v>
                </c:pt>
                <c:pt idx="17">
                  <c:v>10.254166666666663</c:v>
                </c:pt>
                <c:pt idx="18">
                  <c:v>0.89583333333334281</c:v>
                </c:pt>
                <c:pt idx="19">
                  <c:v>2.1125000000000114</c:v>
                </c:pt>
                <c:pt idx="20">
                  <c:v>5.25</c:v>
                </c:pt>
                <c:pt idx="21">
                  <c:v>7.6083333333333201</c:v>
                </c:pt>
                <c:pt idx="22">
                  <c:v>15.74166666666666</c:v>
                </c:pt>
                <c:pt idx="23">
                  <c:v>0.47499999999999432</c:v>
                </c:pt>
                <c:pt idx="24">
                  <c:v>1.6624999999999943</c:v>
                </c:pt>
                <c:pt idx="25">
                  <c:v>1.3416666666666686</c:v>
                </c:pt>
                <c:pt idx="26">
                  <c:v>0</c:v>
                </c:pt>
                <c:pt idx="27">
                  <c:v>5.8375000000000057</c:v>
                </c:pt>
                <c:pt idx="28">
                  <c:v>7.9208333333333201</c:v>
                </c:pt>
                <c:pt idx="29">
                  <c:v>4.7916666666666572</c:v>
                </c:pt>
                <c:pt idx="30">
                  <c:v>5.1541666666666686</c:v>
                </c:pt>
              </c:numCache>
            </c:numRef>
          </c:val>
        </c:ser>
        <c:marker val="1"/>
        <c:axId val="66939520"/>
        <c:axId val="66937984"/>
      </c:lineChart>
      <c:catAx>
        <c:axId val="66917888"/>
        <c:scaling>
          <c:orientation val="minMax"/>
        </c:scaling>
        <c:axPos val="b"/>
        <c:numFmt formatCode="General" sourceLinked="1"/>
        <c:majorTickMark val="none"/>
        <c:tickLblPos val="nextTo"/>
        <c:crossAx val="66919808"/>
        <c:crosses val="autoZero"/>
        <c:auto val="1"/>
        <c:lblAlgn val="ctr"/>
        <c:lblOffset val="100"/>
      </c:catAx>
      <c:valAx>
        <c:axId val="66919808"/>
        <c:scaling>
          <c:orientation val="minMax"/>
          <c:max val="140"/>
          <c:min val="70"/>
        </c:scaling>
        <c:axPos val="l"/>
        <c:numFmt formatCode="0.0" sourceLinked="1"/>
        <c:tickLblPos val="nextTo"/>
        <c:crossAx val="66917888"/>
        <c:crosses val="autoZero"/>
        <c:crossBetween val="between"/>
      </c:valAx>
      <c:valAx>
        <c:axId val="66937984"/>
        <c:scaling>
          <c:orientation val="minMax"/>
          <c:max val="60"/>
          <c:min val="0"/>
        </c:scaling>
        <c:axPos val="r"/>
        <c:numFmt formatCode="0.0" sourceLinked="1"/>
        <c:tickLblPos val="nextTo"/>
        <c:crossAx val="66939520"/>
        <c:crosses val="max"/>
        <c:crossBetween val="between"/>
      </c:valAx>
      <c:catAx>
        <c:axId val="66939520"/>
        <c:scaling>
          <c:orientation val="minMax"/>
        </c:scaling>
        <c:delete val="1"/>
        <c:axPos val="b"/>
        <c:numFmt formatCode="General" sourceLinked="1"/>
        <c:tickLblPos val="none"/>
        <c:crossAx val="66937984"/>
        <c:crosses val="autoZero"/>
        <c:auto val="1"/>
        <c:lblAlgn val="ctr"/>
        <c:lblOffset val="100"/>
      </c:catAx>
    </c:plotArea>
    <c:legend>
      <c:legendPos val="t"/>
      <c:layout>
        <c:manualLayout>
          <c:xMode val="edge"/>
          <c:yMode val="edge"/>
          <c:x val="0.43681090402225103"/>
          <c:y val="5.7345948027552746E-2"/>
          <c:w val="0.52626763825192946"/>
          <c:h val="7.4645669291338576E-2"/>
        </c:manualLayout>
      </c:layout>
      <c:txPr>
        <a:bodyPr/>
        <a:lstStyle/>
        <a:p>
          <a:pPr>
            <a:defRPr sz="1100"/>
          </a:pPr>
          <a:endParaRPr lang="ru-RU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000"/>
              <a:t>Потребление кислорода КЦ, н.тм3/час</a:t>
            </a:r>
          </a:p>
        </c:rich>
      </c:tx>
      <c:layout>
        <c:manualLayout>
          <c:xMode val="edge"/>
          <c:yMode val="edge"/>
          <c:x val="0.27469881079679853"/>
          <c:y val="1.6511867905056762E-2"/>
        </c:manualLayout>
      </c:layout>
    </c:title>
    <c:plotArea>
      <c:layout>
        <c:manualLayout>
          <c:layoutTarget val="inner"/>
          <c:xMode val="edge"/>
          <c:yMode val="edge"/>
          <c:x val="9.6341012928939443E-2"/>
          <c:y val="7.7492313460817433E-2"/>
          <c:w val="0.9699550767102596"/>
          <c:h val="0.83888845353751096"/>
        </c:manualLayout>
      </c:layout>
      <c:lineChart>
        <c:grouping val="standard"/>
        <c:ser>
          <c:idx val="3"/>
          <c:order val="0"/>
          <c:tx>
            <c:strRef>
              <c:f>Данные!$R$76</c:f>
              <c:strCache>
                <c:ptCount val="1"/>
                <c:pt idx="0">
                  <c:v>ККЦ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pPr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marker>
          <c:dLbls>
            <c:delete val="1"/>
          </c:dLbls>
          <c:cat>
            <c:numRef>
              <c:f>Данные!$B$77:$B$107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Данные!$R$77:$R$107</c:f>
              <c:numCache>
                <c:formatCode>0.0</c:formatCode>
                <c:ptCount val="31"/>
                <c:pt idx="0">
                  <c:v>42.5625</c:v>
                </c:pt>
                <c:pt idx="1">
                  <c:v>42.333333333333336</c:v>
                </c:pt>
                <c:pt idx="2">
                  <c:v>39.633333333333333</c:v>
                </c:pt>
                <c:pt idx="3">
                  <c:v>39.970833333333331</c:v>
                </c:pt>
                <c:pt idx="4">
                  <c:v>41.85</c:v>
                </c:pt>
                <c:pt idx="5">
                  <c:v>44.362500000000004</c:v>
                </c:pt>
                <c:pt idx="6">
                  <c:v>43.787500000000001</c:v>
                </c:pt>
                <c:pt idx="7">
                  <c:v>40.858333333333334</c:v>
                </c:pt>
                <c:pt idx="8">
                  <c:v>42.583333333333336</c:v>
                </c:pt>
                <c:pt idx="9">
                  <c:v>44.454166666666673</c:v>
                </c:pt>
                <c:pt idx="10">
                  <c:v>38.75</c:v>
                </c:pt>
                <c:pt idx="11">
                  <c:v>38.662500000000001</c:v>
                </c:pt>
                <c:pt idx="12">
                  <c:v>38.75416666666667</c:v>
                </c:pt>
                <c:pt idx="13">
                  <c:v>42.095833333333331</c:v>
                </c:pt>
                <c:pt idx="14">
                  <c:v>42.229166666666664</c:v>
                </c:pt>
                <c:pt idx="15">
                  <c:v>38.054166666666667</c:v>
                </c:pt>
                <c:pt idx="16">
                  <c:v>41.258333333333333</c:v>
                </c:pt>
                <c:pt idx="17">
                  <c:v>41.741666666666667</c:v>
                </c:pt>
                <c:pt idx="18">
                  <c:v>42.5625</c:v>
                </c:pt>
                <c:pt idx="19">
                  <c:v>42.333333333333336</c:v>
                </c:pt>
                <c:pt idx="20">
                  <c:v>39.633333333333333</c:v>
                </c:pt>
                <c:pt idx="21">
                  <c:v>39.970833333333331</c:v>
                </c:pt>
                <c:pt idx="22">
                  <c:v>41.85</c:v>
                </c:pt>
                <c:pt idx="23">
                  <c:v>44.362500000000004</c:v>
                </c:pt>
                <c:pt idx="24">
                  <c:v>43.787500000000001</c:v>
                </c:pt>
                <c:pt idx="25">
                  <c:v>40.858333333333334</c:v>
                </c:pt>
                <c:pt idx="26">
                  <c:v>42.583333333333336</c:v>
                </c:pt>
                <c:pt idx="27">
                  <c:v>44.454166666666673</c:v>
                </c:pt>
                <c:pt idx="28">
                  <c:v>38.75</c:v>
                </c:pt>
                <c:pt idx="29">
                  <c:v>38.662500000000001</c:v>
                </c:pt>
                <c:pt idx="30">
                  <c:v>38.75416666666667</c:v>
                </c:pt>
              </c:numCache>
            </c:numRef>
          </c:val>
        </c:ser>
        <c:dLbls>
          <c:showVal val="1"/>
        </c:dLbls>
        <c:marker val="1"/>
        <c:axId val="70871296"/>
        <c:axId val="70889856"/>
      </c:lineChart>
      <c:catAx>
        <c:axId val="70871296"/>
        <c:scaling>
          <c:orientation val="minMax"/>
        </c:scaling>
        <c:axPos val="b"/>
        <c:numFmt formatCode="General" sourceLinked="1"/>
        <c:majorTickMark val="none"/>
        <c:tickLblPos val="nextTo"/>
        <c:crossAx val="70889856"/>
        <c:crosses val="autoZero"/>
        <c:auto val="1"/>
        <c:lblAlgn val="ctr"/>
        <c:lblOffset val="100"/>
      </c:catAx>
      <c:valAx>
        <c:axId val="70889856"/>
        <c:scaling>
          <c:orientation val="minMax"/>
          <c:max val="100"/>
          <c:min val="0"/>
        </c:scaling>
        <c:axPos val="l"/>
        <c:numFmt formatCode="0.0" sourceLinked="1"/>
        <c:tickLblPos val="none"/>
        <c:crossAx val="70871296"/>
        <c:crosses val="autoZero"/>
        <c:crossBetween val="between"/>
      </c:valAx>
    </c:plotArea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Выработка кислорода, н.тм3/час</a:t>
            </a:r>
          </a:p>
        </c:rich>
      </c:tx>
      <c:layout>
        <c:manualLayout>
          <c:xMode val="edge"/>
          <c:yMode val="edge"/>
          <c:x val="5.1347628770927252E-2"/>
          <c:y val="2.197802197802199E-2"/>
        </c:manualLayout>
      </c:layout>
    </c:title>
    <c:plotArea>
      <c:layout>
        <c:manualLayout>
          <c:layoutTarget val="inner"/>
          <c:xMode val="edge"/>
          <c:yMode val="edge"/>
          <c:x val="3.7062455014167141E-2"/>
          <c:y val="0.13811292078265788"/>
          <c:w val="0.93541384791689752"/>
          <c:h val="0.8083943353234696"/>
        </c:manualLayout>
      </c:layout>
      <c:lineChart>
        <c:grouping val="standard"/>
        <c:ser>
          <c:idx val="3"/>
          <c:order val="0"/>
          <c:tx>
            <c:strRef>
              <c:f>Данные!$G$76</c:f>
              <c:strCache>
                <c:ptCount val="1"/>
                <c:pt idx="0">
                  <c:v>Выработка АМКР</c:v>
                </c:pt>
              </c:strCache>
            </c:strRef>
          </c:tx>
          <c:spPr>
            <a:ln>
              <a:solidFill>
                <a:srgbClr val="FABE00"/>
              </a:solidFill>
            </a:ln>
          </c:spPr>
          <c:dLbls>
            <c:delete val="1"/>
          </c:dLbls>
          <c:cat>
            <c:numRef>
              <c:f>Данные!$B$77:$B$107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Данные!$G$77:$G$107</c:f>
              <c:numCache>
                <c:formatCode>0.0</c:formatCode>
                <c:ptCount val="31"/>
                <c:pt idx="0">
                  <c:v>93.19583333333334</c:v>
                </c:pt>
                <c:pt idx="1">
                  <c:v>93.412500000000009</c:v>
                </c:pt>
                <c:pt idx="2">
                  <c:v>90.779166666666669</c:v>
                </c:pt>
                <c:pt idx="3">
                  <c:v>90.416666666666657</c:v>
                </c:pt>
                <c:pt idx="4">
                  <c:v>82.362499999999997</c:v>
                </c:pt>
                <c:pt idx="5">
                  <c:v>88.391666666666666</c:v>
                </c:pt>
                <c:pt idx="6">
                  <c:v>92.079166666666666</c:v>
                </c:pt>
                <c:pt idx="7">
                  <c:v>91.870833333333337</c:v>
                </c:pt>
                <c:pt idx="8">
                  <c:v>91.854166666666671</c:v>
                </c:pt>
                <c:pt idx="9">
                  <c:v>83.412500000000009</c:v>
                </c:pt>
                <c:pt idx="10">
                  <c:v>90.141666666666652</c:v>
                </c:pt>
                <c:pt idx="11">
                  <c:v>82.683333333333323</c:v>
                </c:pt>
                <c:pt idx="12">
                  <c:v>87.620833333333337</c:v>
                </c:pt>
                <c:pt idx="13">
                  <c:v>88.5</c:v>
                </c:pt>
                <c:pt idx="14">
                  <c:v>92.291666666666671</c:v>
                </c:pt>
                <c:pt idx="15">
                  <c:v>89.104166666666657</c:v>
                </c:pt>
                <c:pt idx="16">
                  <c:v>89.933333333333337</c:v>
                </c:pt>
                <c:pt idx="17">
                  <c:v>90.591666666666669</c:v>
                </c:pt>
                <c:pt idx="18">
                  <c:v>93.19583333333334</c:v>
                </c:pt>
                <c:pt idx="19">
                  <c:v>93.412500000000009</c:v>
                </c:pt>
                <c:pt idx="20">
                  <c:v>90.779166666666669</c:v>
                </c:pt>
                <c:pt idx="21">
                  <c:v>90.416666666666657</c:v>
                </c:pt>
                <c:pt idx="22">
                  <c:v>82.362499999999997</c:v>
                </c:pt>
                <c:pt idx="23">
                  <c:v>88.391666666666666</c:v>
                </c:pt>
                <c:pt idx="24">
                  <c:v>92.079166666666666</c:v>
                </c:pt>
                <c:pt idx="25">
                  <c:v>91.870833333333337</c:v>
                </c:pt>
                <c:pt idx="26">
                  <c:v>90.391666666666666</c:v>
                </c:pt>
                <c:pt idx="27">
                  <c:v>83.412500000000009</c:v>
                </c:pt>
                <c:pt idx="28">
                  <c:v>90.141666666666652</c:v>
                </c:pt>
                <c:pt idx="29">
                  <c:v>82.683333333333323</c:v>
                </c:pt>
                <c:pt idx="30">
                  <c:v>87.620833333333337</c:v>
                </c:pt>
              </c:numCache>
            </c:numRef>
          </c:val>
        </c:ser>
        <c:dLbls>
          <c:showVal val="1"/>
        </c:dLbls>
        <c:marker val="1"/>
        <c:axId val="68462464"/>
        <c:axId val="68472832"/>
      </c:lineChart>
      <c:lineChart>
        <c:grouping val="standard"/>
        <c:ser>
          <c:idx val="0"/>
          <c:order val="1"/>
          <c:tx>
            <c:strRef>
              <c:f>Данные!$H$76</c:f>
              <c:strCache>
                <c:ptCount val="1"/>
                <c:pt idx="0">
                  <c:v>Выработка Линде -газ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numRef>
              <c:f>Данные!$B$77:$B$107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Данные!$H$77:$H$107</c:f>
              <c:numCache>
                <c:formatCode>General</c:formatCode>
                <c:ptCount val="3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</c:numCache>
            </c:numRef>
          </c:val>
        </c:ser>
        <c:marker val="1"/>
        <c:axId val="68475904"/>
        <c:axId val="68474368"/>
      </c:lineChart>
      <c:catAx>
        <c:axId val="68462464"/>
        <c:scaling>
          <c:orientation val="minMax"/>
        </c:scaling>
        <c:axPos val="b"/>
        <c:numFmt formatCode="General" sourceLinked="1"/>
        <c:majorTickMark val="none"/>
        <c:tickLblPos val="nextTo"/>
        <c:crossAx val="68472832"/>
        <c:crosses val="autoZero"/>
        <c:auto val="1"/>
        <c:lblAlgn val="ctr"/>
        <c:lblOffset val="100"/>
      </c:catAx>
      <c:valAx>
        <c:axId val="68472832"/>
        <c:scaling>
          <c:orientation val="minMax"/>
          <c:max val="140"/>
          <c:min val="20"/>
        </c:scaling>
        <c:axPos val="l"/>
        <c:numFmt formatCode="0.0" sourceLinked="1"/>
        <c:tickLblPos val="nextTo"/>
        <c:crossAx val="68462464"/>
        <c:crosses val="autoZero"/>
        <c:crossBetween val="between"/>
      </c:valAx>
      <c:valAx>
        <c:axId val="68474368"/>
        <c:scaling>
          <c:orientation val="minMax"/>
          <c:max val="60"/>
          <c:min val="10"/>
        </c:scaling>
        <c:axPos val="r"/>
        <c:numFmt formatCode="General" sourceLinked="1"/>
        <c:tickLblPos val="nextTo"/>
        <c:crossAx val="68475904"/>
        <c:crosses val="max"/>
        <c:crossBetween val="between"/>
      </c:valAx>
      <c:catAx>
        <c:axId val="68475904"/>
        <c:scaling>
          <c:orientation val="minMax"/>
        </c:scaling>
        <c:delete val="1"/>
        <c:axPos val="b"/>
        <c:numFmt formatCode="General" sourceLinked="1"/>
        <c:tickLblPos val="none"/>
        <c:crossAx val="68474368"/>
        <c:crosses val="autoZero"/>
        <c:auto val="1"/>
        <c:lblAlgn val="ctr"/>
        <c:lblOffset val="100"/>
      </c:catAx>
    </c:plotArea>
    <c:legend>
      <c:legendPos val="t"/>
      <c:layout>
        <c:manualLayout>
          <c:xMode val="edge"/>
          <c:yMode val="edge"/>
          <c:x val="0.67138907553705762"/>
          <c:y val="8.0586080586080772E-2"/>
          <c:w val="0.30681027340513717"/>
          <c:h val="0.14136021458856121"/>
        </c:manualLayout>
      </c:layout>
      <c:txPr>
        <a:bodyPr/>
        <a:lstStyle/>
        <a:p>
          <a:pPr>
            <a:defRPr sz="1100"/>
          </a:pPr>
          <a:endParaRPr lang="ru-RU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000"/>
              <a:t>Потребление кислорода ДП-</a:t>
            </a:r>
            <a:r>
              <a:rPr lang="en-US" sz="1000"/>
              <a:t>6</a:t>
            </a:r>
            <a:r>
              <a:rPr lang="ru-RU" sz="1000"/>
              <a:t>, н.тм3/час</a:t>
            </a:r>
          </a:p>
        </c:rich>
      </c:tx>
      <c:layout>
        <c:manualLayout>
          <c:xMode val="edge"/>
          <c:yMode val="edge"/>
          <c:x val="0.21961577774789925"/>
          <c:y val="3.8135233095863089E-3"/>
        </c:manualLayout>
      </c:layout>
    </c:title>
    <c:plotArea>
      <c:layout>
        <c:manualLayout>
          <c:layoutTarget val="inner"/>
          <c:xMode val="edge"/>
          <c:yMode val="edge"/>
          <c:x val="9.6341012928939443E-2"/>
          <c:y val="7.7492313460817433E-2"/>
          <c:w val="0.9699550767102596"/>
          <c:h val="0.8388884535375104"/>
        </c:manualLayout>
      </c:layout>
      <c:lineChart>
        <c:grouping val="standard"/>
        <c:ser>
          <c:idx val="3"/>
          <c:order val="0"/>
          <c:tx>
            <c:strRef>
              <c:f>Данные!$M$76</c:f>
              <c:strCache>
                <c:ptCount val="1"/>
                <c:pt idx="0">
                  <c:v>ДП-6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pPr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marker>
          <c:dLbls>
            <c:delete val="1"/>
          </c:dLbls>
          <c:cat>
            <c:numRef>
              <c:f>Данные!$B$77:$B$107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Данные!$M$77:$M$107</c:f>
              <c:numCache>
                <c:formatCode>0.0</c:formatCode>
                <c:ptCount val="31"/>
                <c:pt idx="0">
                  <c:v>1.425</c:v>
                </c:pt>
                <c:pt idx="1">
                  <c:v>1.4833333333333334</c:v>
                </c:pt>
                <c:pt idx="2">
                  <c:v>1.825</c:v>
                </c:pt>
                <c:pt idx="3">
                  <c:v>1.575</c:v>
                </c:pt>
                <c:pt idx="4">
                  <c:v>1.4625000000000001</c:v>
                </c:pt>
                <c:pt idx="5">
                  <c:v>1.45</c:v>
                </c:pt>
                <c:pt idx="6">
                  <c:v>1.4124999999999999</c:v>
                </c:pt>
                <c:pt idx="7">
                  <c:v>1.4541666666666666</c:v>
                </c:pt>
                <c:pt idx="8">
                  <c:v>1.4208333333333334</c:v>
                </c:pt>
                <c:pt idx="9">
                  <c:v>1.4958333333333333</c:v>
                </c:pt>
                <c:pt idx="10">
                  <c:v>1.05</c:v>
                </c:pt>
                <c:pt idx="11">
                  <c:v>1.2041666666666666</c:v>
                </c:pt>
                <c:pt idx="12">
                  <c:v>1.3125</c:v>
                </c:pt>
                <c:pt idx="13">
                  <c:v>1.3958333333333333</c:v>
                </c:pt>
                <c:pt idx="14">
                  <c:v>1.4000000000000001</c:v>
                </c:pt>
                <c:pt idx="15">
                  <c:v>1.1208333333333333</c:v>
                </c:pt>
                <c:pt idx="16">
                  <c:v>1.2083333333333333</c:v>
                </c:pt>
                <c:pt idx="17">
                  <c:v>1.3875</c:v>
                </c:pt>
                <c:pt idx="18">
                  <c:v>1.425</c:v>
                </c:pt>
                <c:pt idx="19">
                  <c:v>1.4833333333333334</c:v>
                </c:pt>
                <c:pt idx="20">
                  <c:v>1.825</c:v>
                </c:pt>
                <c:pt idx="21">
                  <c:v>1.575</c:v>
                </c:pt>
                <c:pt idx="22">
                  <c:v>1.4625000000000001</c:v>
                </c:pt>
                <c:pt idx="23">
                  <c:v>1.45</c:v>
                </c:pt>
                <c:pt idx="24">
                  <c:v>1.4124999999999999</c:v>
                </c:pt>
                <c:pt idx="25">
                  <c:v>1.4541666666666666</c:v>
                </c:pt>
                <c:pt idx="26">
                  <c:v>1.4208333333333334</c:v>
                </c:pt>
                <c:pt idx="27">
                  <c:v>1.4958333333333333</c:v>
                </c:pt>
                <c:pt idx="28">
                  <c:v>1.05</c:v>
                </c:pt>
                <c:pt idx="29">
                  <c:v>1.2041666666666666</c:v>
                </c:pt>
                <c:pt idx="30">
                  <c:v>1.3125</c:v>
                </c:pt>
              </c:numCache>
            </c:numRef>
          </c:val>
        </c:ser>
        <c:dLbls>
          <c:showVal val="1"/>
        </c:dLbls>
        <c:marker val="1"/>
        <c:axId val="69534848"/>
        <c:axId val="69536768"/>
      </c:lineChart>
      <c:catAx>
        <c:axId val="69534848"/>
        <c:scaling>
          <c:orientation val="minMax"/>
        </c:scaling>
        <c:axPos val="b"/>
        <c:numFmt formatCode="General" sourceLinked="1"/>
        <c:majorTickMark val="none"/>
        <c:tickLblPos val="nextTo"/>
        <c:crossAx val="69536768"/>
        <c:crosses val="autoZero"/>
        <c:auto val="1"/>
        <c:lblAlgn val="ctr"/>
        <c:lblOffset val="100"/>
      </c:catAx>
      <c:valAx>
        <c:axId val="69536768"/>
        <c:scaling>
          <c:orientation val="minMax"/>
          <c:max val="5"/>
          <c:min val="0"/>
        </c:scaling>
        <c:axPos val="l"/>
        <c:numFmt formatCode="0.0" sourceLinked="1"/>
        <c:tickLblPos val="none"/>
        <c:crossAx val="69534848"/>
        <c:crosses val="autoZero"/>
        <c:crossBetween val="between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000"/>
              <a:t>Потребление кислорода ДП-</a:t>
            </a:r>
            <a:r>
              <a:rPr lang="en-US" sz="1000"/>
              <a:t>5</a:t>
            </a:r>
            <a:r>
              <a:rPr lang="ru-RU" sz="1000"/>
              <a:t>, н.тм3/час</a:t>
            </a:r>
          </a:p>
        </c:rich>
      </c:tx>
      <c:layout>
        <c:manualLayout>
          <c:xMode val="edge"/>
          <c:yMode val="edge"/>
          <c:x val="0.22800985988583294"/>
          <c:y val="3.8135233095863068E-3"/>
        </c:manualLayout>
      </c:layout>
    </c:title>
    <c:plotArea>
      <c:layout>
        <c:manualLayout>
          <c:layoutTarget val="inner"/>
          <c:xMode val="edge"/>
          <c:yMode val="edge"/>
          <c:x val="9.6341012928939443E-2"/>
          <c:y val="7.7492313460817433E-2"/>
          <c:w val="0.9699550767102596"/>
          <c:h val="0.83888845353751074"/>
        </c:manualLayout>
      </c:layout>
      <c:lineChart>
        <c:grouping val="standard"/>
        <c:ser>
          <c:idx val="3"/>
          <c:order val="0"/>
          <c:tx>
            <c:strRef>
              <c:f>Данные!$L$76</c:f>
              <c:strCache>
                <c:ptCount val="1"/>
                <c:pt idx="0">
                  <c:v>ДП-5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pPr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marker>
          <c:dLbls>
            <c:delete val="1"/>
          </c:dLbls>
          <c:cat>
            <c:numRef>
              <c:f>Данные!$B$77:$B$107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Данные!$L$77:$L$107</c:f>
              <c:numCache>
                <c:formatCode>0.0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dLbls>
          <c:showVal val="1"/>
        </c:dLbls>
        <c:marker val="1"/>
        <c:axId val="69560192"/>
        <c:axId val="69574656"/>
      </c:lineChart>
      <c:catAx>
        <c:axId val="69560192"/>
        <c:scaling>
          <c:orientation val="minMax"/>
        </c:scaling>
        <c:axPos val="b"/>
        <c:numFmt formatCode="General" sourceLinked="1"/>
        <c:majorTickMark val="none"/>
        <c:tickLblPos val="nextTo"/>
        <c:crossAx val="69574656"/>
        <c:crosses val="autoZero"/>
        <c:auto val="1"/>
        <c:lblAlgn val="ctr"/>
        <c:lblOffset val="100"/>
      </c:catAx>
      <c:valAx>
        <c:axId val="69574656"/>
        <c:scaling>
          <c:orientation val="minMax"/>
          <c:max val="5"/>
          <c:min val="0"/>
        </c:scaling>
        <c:axPos val="l"/>
        <c:numFmt formatCode="0.0" sourceLinked="1"/>
        <c:tickLblPos val="none"/>
        <c:crossAx val="69560192"/>
        <c:crosses val="autoZero"/>
        <c:crossBetween val="between"/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000"/>
              <a:t>Потребление кислорода ДП-</a:t>
            </a:r>
            <a:r>
              <a:rPr lang="en-US" sz="1000"/>
              <a:t>7</a:t>
            </a:r>
            <a:r>
              <a:rPr lang="ru-RU" sz="1000"/>
              <a:t>, н.тм3/час</a:t>
            </a:r>
          </a:p>
        </c:rich>
      </c:tx>
      <c:layout>
        <c:manualLayout>
          <c:xMode val="edge"/>
          <c:yMode val="edge"/>
          <c:x val="0.27469881079679853"/>
          <c:y val="1.6511867905056762E-2"/>
        </c:manualLayout>
      </c:layout>
    </c:title>
    <c:plotArea>
      <c:layout>
        <c:manualLayout>
          <c:layoutTarget val="inner"/>
          <c:xMode val="edge"/>
          <c:yMode val="edge"/>
          <c:x val="2.1804374453193422E-2"/>
          <c:y val="0"/>
          <c:w val="0.9699550767102596"/>
          <c:h val="0.83888845353751074"/>
        </c:manualLayout>
      </c:layout>
      <c:lineChart>
        <c:grouping val="standard"/>
        <c:ser>
          <c:idx val="3"/>
          <c:order val="0"/>
          <c:tx>
            <c:strRef>
              <c:f>Данные!$N$76</c:f>
              <c:strCache>
                <c:ptCount val="1"/>
                <c:pt idx="0">
                  <c:v>ДП-7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pPr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marker>
          <c:dLbls>
            <c:delete val="1"/>
          </c:dLbls>
          <c:cat>
            <c:numRef>
              <c:f>Данные!$B$77:$B$107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Данные!$N$77:$N$107</c:f>
              <c:numCache>
                <c:formatCode>0.0</c:formatCode>
                <c:ptCount val="31"/>
                <c:pt idx="0">
                  <c:v>1.0166666666666666</c:v>
                </c:pt>
                <c:pt idx="1">
                  <c:v>1.0208333333333333</c:v>
                </c:pt>
                <c:pt idx="2">
                  <c:v>1.3</c:v>
                </c:pt>
                <c:pt idx="3">
                  <c:v>1.0708333333333333</c:v>
                </c:pt>
                <c:pt idx="4">
                  <c:v>1.3208333333333333</c:v>
                </c:pt>
                <c:pt idx="5">
                  <c:v>2.0458333333333334</c:v>
                </c:pt>
                <c:pt idx="6">
                  <c:v>2.6374999999999997</c:v>
                </c:pt>
                <c:pt idx="7">
                  <c:v>3.3791666666666664</c:v>
                </c:pt>
                <c:pt idx="8">
                  <c:v>4.3624999999999998</c:v>
                </c:pt>
                <c:pt idx="9">
                  <c:v>3.5166666666666671</c:v>
                </c:pt>
                <c:pt idx="10">
                  <c:v>1.0083333333333333</c:v>
                </c:pt>
                <c:pt idx="11">
                  <c:v>2.2375000000000003</c:v>
                </c:pt>
                <c:pt idx="12">
                  <c:v>3.0666666666666664</c:v>
                </c:pt>
                <c:pt idx="13">
                  <c:v>3.5791666666666671</c:v>
                </c:pt>
                <c:pt idx="14">
                  <c:v>3.375</c:v>
                </c:pt>
                <c:pt idx="15">
                  <c:v>2.2208333333333332</c:v>
                </c:pt>
                <c:pt idx="16">
                  <c:v>3.5958333333333332</c:v>
                </c:pt>
                <c:pt idx="17">
                  <c:v>1.8708333333333333</c:v>
                </c:pt>
                <c:pt idx="18">
                  <c:v>1.0166666666666666</c:v>
                </c:pt>
                <c:pt idx="19">
                  <c:v>1.0208333333333333</c:v>
                </c:pt>
                <c:pt idx="20">
                  <c:v>1.3</c:v>
                </c:pt>
                <c:pt idx="21">
                  <c:v>1.0708333333333333</c:v>
                </c:pt>
                <c:pt idx="22">
                  <c:v>1.3208333333333333</c:v>
                </c:pt>
                <c:pt idx="23">
                  <c:v>2.0458333333333334</c:v>
                </c:pt>
                <c:pt idx="24">
                  <c:v>2.6374999999999997</c:v>
                </c:pt>
                <c:pt idx="25">
                  <c:v>3.3791666666666664</c:v>
                </c:pt>
                <c:pt idx="26">
                  <c:v>2</c:v>
                </c:pt>
                <c:pt idx="27">
                  <c:v>3.5166666666666671</c:v>
                </c:pt>
                <c:pt idx="28">
                  <c:v>1.0083333333333333</c:v>
                </c:pt>
                <c:pt idx="29">
                  <c:v>2.2375000000000003</c:v>
                </c:pt>
                <c:pt idx="30">
                  <c:v>3.0666666666666664</c:v>
                </c:pt>
              </c:numCache>
            </c:numRef>
          </c:val>
        </c:ser>
        <c:dLbls>
          <c:showVal val="1"/>
        </c:dLbls>
        <c:marker val="1"/>
        <c:axId val="69585536"/>
        <c:axId val="69595904"/>
      </c:lineChart>
      <c:catAx>
        <c:axId val="69585536"/>
        <c:scaling>
          <c:orientation val="minMax"/>
        </c:scaling>
        <c:axPos val="b"/>
        <c:numFmt formatCode="General" sourceLinked="1"/>
        <c:majorTickMark val="none"/>
        <c:tickLblPos val="nextTo"/>
        <c:crossAx val="69595904"/>
        <c:crosses val="autoZero"/>
        <c:auto val="1"/>
        <c:lblAlgn val="ctr"/>
        <c:lblOffset val="100"/>
      </c:catAx>
      <c:valAx>
        <c:axId val="69595904"/>
        <c:scaling>
          <c:orientation val="minMax"/>
          <c:max val="10"/>
          <c:min val="0"/>
        </c:scaling>
        <c:axPos val="l"/>
        <c:numFmt formatCode="0.0" sourceLinked="1"/>
        <c:tickLblPos val="none"/>
        <c:crossAx val="69585536"/>
        <c:crosses val="autoZero"/>
        <c:crossBetween val="between"/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000"/>
              <a:t>Потребление кислорода ДП-</a:t>
            </a:r>
            <a:r>
              <a:rPr lang="en-US" sz="1000"/>
              <a:t>8</a:t>
            </a:r>
            <a:r>
              <a:rPr lang="ru-RU" sz="1000"/>
              <a:t>, н.тм3/час</a:t>
            </a:r>
          </a:p>
        </c:rich>
      </c:tx>
      <c:layout>
        <c:manualLayout>
          <c:xMode val="edge"/>
          <c:yMode val="edge"/>
          <c:x val="0.27469881079679853"/>
          <c:y val="1.6511867905056762E-2"/>
        </c:manualLayout>
      </c:layout>
    </c:title>
    <c:plotArea>
      <c:layout>
        <c:manualLayout>
          <c:layoutTarget val="inner"/>
          <c:xMode val="edge"/>
          <c:yMode val="edge"/>
          <c:x val="2.1931021164160545E-2"/>
          <c:y val="0"/>
          <c:w val="0.9699550767102596"/>
          <c:h val="0.83888845353751096"/>
        </c:manualLayout>
      </c:layout>
      <c:lineChart>
        <c:grouping val="standard"/>
        <c:ser>
          <c:idx val="3"/>
          <c:order val="0"/>
          <c:tx>
            <c:strRef>
              <c:f>Данные!$O$76</c:f>
              <c:strCache>
                <c:ptCount val="1"/>
                <c:pt idx="0">
                  <c:v>ДП-8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pPr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marker>
          <c:dLbls>
            <c:delete val="1"/>
          </c:dLbls>
          <c:cat>
            <c:numRef>
              <c:f>Данные!$B$77:$B$107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Данные!$O$77:$O$107</c:f>
              <c:numCache>
                <c:formatCode>0.0</c:formatCode>
                <c:ptCount val="31"/>
                <c:pt idx="0">
                  <c:v>20.558333333333334</c:v>
                </c:pt>
                <c:pt idx="1">
                  <c:v>17.979166666666668</c:v>
                </c:pt>
                <c:pt idx="2">
                  <c:v>15.924999999999999</c:v>
                </c:pt>
                <c:pt idx="3">
                  <c:v>12.729166666666666</c:v>
                </c:pt>
                <c:pt idx="4">
                  <c:v>15.2875</c:v>
                </c:pt>
                <c:pt idx="5">
                  <c:v>15.154166666666667</c:v>
                </c:pt>
                <c:pt idx="6">
                  <c:v>13.891666666666666</c:v>
                </c:pt>
                <c:pt idx="7">
                  <c:v>13.958333333333334</c:v>
                </c:pt>
                <c:pt idx="8">
                  <c:v>13.658333333333333</c:v>
                </c:pt>
                <c:pt idx="9">
                  <c:v>13.700000000000001</c:v>
                </c:pt>
                <c:pt idx="10">
                  <c:v>13.549999999999999</c:v>
                </c:pt>
                <c:pt idx="11">
                  <c:v>8.1749999999999989</c:v>
                </c:pt>
                <c:pt idx="12">
                  <c:v>14.345833333333333</c:v>
                </c:pt>
                <c:pt idx="13">
                  <c:v>12.512500000000001</c:v>
                </c:pt>
                <c:pt idx="14">
                  <c:v>14.504166666666668</c:v>
                </c:pt>
                <c:pt idx="15">
                  <c:v>14.608333333333334</c:v>
                </c:pt>
                <c:pt idx="16">
                  <c:v>14.220833333333333</c:v>
                </c:pt>
                <c:pt idx="17">
                  <c:v>14.320833333333333</c:v>
                </c:pt>
                <c:pt idx="18">
                  <c:v>20.558333333333334</c:v>
                </c:pt>
                <c:pt idx="19">
                  <c:v>17.979166666666668</c:v>
                </c:pt>
                <c:pt idx="20">
                  <c:v>15.924999999999999</c:v>
                </c:pt>
                <c:pt idx="21">
                  <c:v>12.729166666666666</c:v>
                </c:pt>
                <c:pt idx="22">
                  <c:v>15.2875</c:v>
                </c:pt>
                <c:pt idx="23">
                  <c:v>15.154166666666667</c:v>
                </c:pt>
                <c:pt idx="24">
                  <c:v>13.891666666666666</c:v>
                </c:pt>
                <c:pt idx="25">
                  <c:v>13.958333333333334</c:v>
                </c:pt>
                <c:pt idx="26">
                  <c:v>13.658333333333333</c:v>
                </c:pt>
                <c:pt idx="27">
                  <c:v>13.700000000000001</c:v>
                </c:pt>
                <c:pt idx="28">
                  <c:v>13.549999999999999</c:v>
                </c:pt>
                <c:pt idx="29">
                  <c:v>8.1749999999999989</c:v>
                </c:pt>
                <c:pt idx="30">
                  <c:v>14.345833333333333</c:v>
                </c:pt>
              </c:numCache>
            </c:numRef>
          </c:val>
        </c:ser>
        <c:dLbls>
          <c:showVal val="1"/>
        </c:dLbls>
        <c:marker val="1"/>
        <c:axId val="69614976"/>
        <c:axId val="69633536"/>
      </c:lineChart>
      <c:catAx>
        <c:axId val="69614976"/>
        <c:scaling>
          <c:orientation val="minMax"/>
        </c:scaling>
        <c:axPos val="b"/>
        <c:numFmt formatCode="General" sourceLinked="1"/>
        <c:majorTickMark val="none"/>
        <c:tickLblPos val="nextTo"/>
        <c:crossAx val="69633536"/>
        <c:crosses val="autoZero"/>
        <c:auto val="1"/>
        <c:lblAlgn val="ctr"/>
        <c:lblOffset val="100"/>
      </c:catAx>
      <c:valAx>
        <c:axId val="69633536"/>
        <c:scaling>
          <c:orientation val="minMax"/>
          <c:max val="50"/>
          <c:min val="0"/>
        </c:scaling>
        <c:axPos val="l"/>
        <c:numFmt formatCode="0.0" sourceLinked="1"/>
        <c:tickLblPos val="none"/>
        <c:crossAx val="69614976"/>
        <c:crosses val="autoZero"/>
        <c:crossBetween val="between"/>
      </c:valAx>
    </c:plotArea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000"/>
              <a:t>Потребление кислорода ДП-</a:t>
            </a:r>
            <a:r>
              <a:rPr lang="en-US" sz="1000"/>
              <a:t>9</a:t>
            </a:r>
            <a:r>
              <a:rPr lang="ru-RU" sz="1000"/>
              <a:t>, н.тм3/час</a:t>
            </a:r>
          </a:p>
        </c:rich>
      </c:tx>
      <c:layout>
        <c:manualLayout>
          <c:xMode val="edge"/>
          <c:yMode val="edge"/>
          <c:x val="0.28389428907593489"/>
          <c:y val="1.6511936007998999E-2"/>
        </c:manualLayout>
      </c:layout>
    </c:title>
    <c:plotArea>
      <c:layout>
        <c:manualLayout>
          <c:layoutTarget val="inner"/>
          <c:xMode val="edge"/>
          <c:yMode val="edge"/>
          <c:x val="9.6341012928939443E-2"/>
          <c:y val="7.7492313460817433E-2"/>
          <c:w val="0.9699550767102596"/>
          <c:h val="0.83888845353751096"/>
        </c:manualLayout>
      </c:layout>
      <c:lineChart>
        <c:grouping val="standard"/>
        <c:ser>
          <c:idx val="3"/>
          <c:order val="0"/>
          <c:tx>
            <c:strRef>
              <c:f>Данные!$P$76</c:f>
              <c:strCache>
                <c:ptCount val="1"/>
                <c:pt idx="0">
                  <c:v>ДП-9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pPr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marker>
          <c:dLbls>
            <c:delete val="1"/>
          </c:dLbls>
          <c:cat>
            <c:numRef>
              <c:f>Данные!$B$77:$B$107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Данные!$P$77:$P$107</c:f>
              <c:numCache>
                <c:formatCode>0.0</c:formatCode>
                <c:ptCount val="31"/>
                <c:pt idx="0">
                  <c:v>32.637499999999996</c:v>
                </c:pt>
                <c:pt idx="1">
                  <c:v>32.729166666666664</c:v>
                </c:pt>
                <c:pt idx="2">
                  <c:v>31.341666666666669</c:v>
                </c:pt>
                <c:pt idx="3">
                  <c:v>31.479166666666668</c:v>
                </c:pt>
                <c:pt idx="4">
                  <c:v>14.4125</c:v>
                </c:pt>
                <c:pt idx="5">
                  <c:v>29.2</c:v>
                </c:pt>
                <c:pt idx="6">
                  <c:v>32.820833333333333</c:v>
                </c:pt>
                <c:pt idx="7">
                  <c:v>34.44166666666667</c:v>
                </c:pt>
                <c:pt idx="8">
                  <c:v>33.925000000000004</c:v>
                </c:pt>
                <c:pt idx="9">
                  <c:v>21.150000000000002</c:v>
                </c:pt>
                <c:pt idx="10">
                  <c:v>33.291666666666664</c:v>
                </c:pt>
                <c:pt idx="11">
                  <c:v>32.229166666666664</c:v>
                </c:pt>
                <c:pt idx="12">
                  <c:v>30.129166666666666</c:v>
                </c:pt>
                <c:pt idx="13">
                  <c:v>30.391666666666666</c:v>
                </c:pt>
                <c:pt idx="14">
                  <c:v>32.175000000000004</c:v>
                </c:pt>
                <c:pt idx="15">
                  <c:v>35.320833333333333</c:v>
                </c:pt>
                <c:pt idx="16">
                  <c:v>29.191666666666666</c:v>
                </c:pt>
                <c:pt idx="17">
                  <c:v>25.400000000000002</c:v>
                </c:pt>
                <c:pt idx="18">
                  <c:v>32.637499999999996</c:v>
                </c:pt>
                <c:pt idx="19">
                  <c:v>32.729166666666664</c:v>
                </c:pt>
                <c:pt idx="20">
                  <c:v>31.341666666666669</c:v>
                </c:pt>
                <c:pt idx="21">
                  <c:v>31.479166666666668</c:v>
                </c:pt>
                <c:pt idx="22">
                  <c:v>14.4125</c:v>
                </c:pt>
                <c:pt idx="23">
                  <c:v>29.2</c:v>
                </c:pt>
                <c:pt idx="24">
                  <c:v>32.820833333333333</c:v>
                </c:pt>
                <c:pt idx="25">
                  <c:v>34.44166666666667</c:v>
                </c:pt>
                <c:pt idx="26">
                  <c:v>33.925000000000004</c:v>
                </c:pt>
                <c:pt idx="27">
                  <c:v>21.150000000000002</c:v>
                </c:pt>
                <c:pt idx="28">
                  <c:v>33.291666666666664</c:v>
                </c:pt>
                <c:pt idx="29">
                  <c:v>32.229166666666664</c:v>
                </c:pt>
                <c:pt idx="30">
                  <c:v>30.129166666666666</c:v>
                </c:pt>
              </c:numCache>
            </c:numRef>
          </c:val>
        </c:ser>
        <c:dLbls>
          <c:showVal val="1"/>
        </c:dLbls>
        <c:marker val="1"/>
        <c:axId val="69656960"/>
        <c:axId val="69658880"/>
      </c:lineChart>
      <c:catAx>
        <c:axId val="69656960"/>
        <c:scaling>
          <c:orientation val="minMax"/>
        </c:scaling>
        <c:axPos val="b"/>
        <c:numFmt formatCode="General" sourceLinked="1"/>
        <c:majorTickMark val="none"/>
        <c:tickLblPos val="nextTo"/>
        <c:crossAx val="69658880"/>
        <c:crosses val="autoZero"/>
        <c:auto val="1"/>
        <c:lblAlgn val="ctr"/>
        <c:lblOffset val="100"/>
      </c:catAx>
      <c:valAx>
        <c:axId val="69658880"/>
        <c:scaling>
          <c:orientation val="minMax"/>
          <c:max val="100"/>
          <c:min val="0"/>
        </c:scaling>
        <c:axPos val="l"/>
        <c:numFmt formatCode="0.0" sourceLinked="1"/>
        <c:tickLblPos val="none"/>
        <c:crossAx val="69656960"/>
        <c:crosses val="autoZero"/>
        <c:crossBetween val="between"/>
      </c:valAx>
    </c:plotArea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000"/>
              <a:t>Потребление кислорода МЦ, н.тм3/час</a:t>
            </a:r>
          </a:p>
        </c:rich>
      </c:tx>
      <c:layout>
        <c:manualLayout>
          <c:xMode val="edge"/>
          <c:yMode val="edge"/>
          <c:x val="0.27469881079679853"/>
          <c:y val="1.6511867905056762E-2"/>
        </c:manualLayout>
      </c:layout>
    </c:title>
    <c:plotArea>
      <c:layout>
        <c:manualLayout>
          <c:layoutTarget val="inner"/>
          <c:xMode val="edge"/>
          <c:yMode val="edge"/>
          <c:x val="9.6341012928939443E-2"/>
          <c:y val="7.7492313460817433E-2"/>
          <c:w val="0.9699550767102596"/>
          <c:h val="0.83888845353751096"/>
        </c:manualLayout>
      </c:layout>
      <c:lineChart>
        <c:grouping val="standard"/>
        <c:ser>
          <c:idx val="3"/>
          <c:order val="0"/>
          <c:tx>
            <c:strRef>
              <c:f>Данные!$Q$76</c:f>
              <c:strCache>
                <c:ptCount val="1"/>
                <c:pt idx="0">
                  <c:v>Мартен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pPr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marker>
          <c:dLbls>
            <c:delete val="1"/>
          </c:dLbls>
          <c:cat>
            <c:numRef>
              <c:f>Данные!$B$77:$B$107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Данные!$Q$77:$Q$107</c:f>
              <c:numCache>
                <c:formatCode>0.0</c:formatCode>
                <c:ptCount val="31"/>
                <c:pt idx="0">
                  <c:v>8.9124999999999996</c:v>
                </c:pt>
                <c:pt idx="1">
                  <c:v>10.6875</c:v>
                </c:pt>
                <c:pt idx="2">
                  <c:v>10.395833333333334</c:v>
                </c:pt>
                <c:pt idx="3">
                  <c:v>10.891666666666666</c:v>
                </c:pt>
                <c:pt idx="4">
                  <c:v>7.2</c:v>
                </c:pt>
                <c:pt idx="5">
                  <c:v>10.658333333333333</c:v>
                </c:pt>
                <c:pt idx="6">
                  <c:v>10.7875</c:v>
                </c:pt>
                <c:pt idx="7">
                  <c:v>11.208333333333334</c:v>
                </c:pt>
                <c:pt idx="8">
                  <c:v>10.683333333333332</c:v>
                </c:pt>
                <c:pt idx="9">
                  <c:v>8.2083333333333339</c:v>
                </c:pt>
                <c:pt idx="10">
                  <c:v>9.6791666666666671</c:v>
                </c:pt>
                <c:pt idx="11">
                  <c:v>10.270833333333334</c:v>
                </c:pt>
                <c:pt idx="12">
                  <c:v>9.8583333333333325</c:v>
                </c:pt>
                <c:pt idx="13">
                  <c:v>10.558333333333334</c:v>
                </c:pt>
                <c:pt idx="14">
                  <c:v>10.200000000000001</c:v>
                </c:pt>
                <c:pt idx="15">
                  <c:v>10.424999999999999</c:v>
                </c:pt>
                <c:pt idx="16">
                  <c:v>10.191666666666666</c:v>
                </c:pt>
                <c:pt idx="17">
                  <c:v>10.633333333333333</c:v>
                </c:pt>
                <c:pt idx="18">
                  <c:v>8.9124999999999996</c:v>
                </c:pt>
                <c:pt idx="19">
                  <c:v>10.6875</c:v>
                </c:pt>
                <c:pt idx="20">
                  <c:v>10.395833333333334</c:v>
                </c:pt>
                <c:pt idx="21">
                  <c:v>10.891666666666666</c:v>
                </c:pt>
                <c:pt idx="22">
                  <c:v>7.2</c:v>
                </c:pt>
                <c:pt idx="23">
                  <c:v>10.658333333333333</c:v>
                </c:pt>
                <c:pt idx="24">
                  <c:v>10.7875</c:v>
                </c:pt>
                <c:pt idx="25">
                  <c:v>11.208333333333334</c:v>
                </c:pt>
                <c:pt idx="26">
                  <c:v>10.683333333333332</c:v>
                </c:pt>
                <c:pt idx="27">
                  <c:v>8.2083333333333339</c:v>
                </c:pt>
                <c:pt idx="28">
                  <c:v>9.6791666666666671</c:v>
                </c:pt>
                <c:pt idx="29">
                  <c:v>10.270833333333334</c:v>
                </c:pt>
                <c:pt idx="30">
                  <c:v>9.8583333333333325</c:v>
                </c:pt>
              </c:numCache>
            </c:numRef>
          </c:val>
        </c:ser>
        <c:dLbls>
          <c:showVal val="1"/>
        </c:dLbls>
        <c:marker val="1"/>
        <c:axId val="70796032"/>
        <c:axId val="70797952"/>
      </c:lineChart>
      <c:catAx>
        <c:axId val="70796032"/>
        <c:scaling>
          <c:orientation val="minMax"/>
        </c:scaling>
        <c:axPos val="b"/>
        <c:numFmt formatCode="General" sourceLinked="1"/>
        <c:majorTickMark val="none"/>
        <c:tickLblPos val="nextTo"/>
        <c:crossAx val="70797952"/>
        <c:crosses val="autoZero"/>
        <c:auto val="1"/>
        <c:lblAlgn val="ctr"/>
        <c:lblOffset val="100"/>
      </c:catAx>
      <c:valAx>
        <c:axId val="70797952"/>
        <c:scaling>
          <c:orientation val="minMax"/>
          <c:max val="20"/>
          <c:min val="0"/>
        </c:scaling>
        <c:axPos val="l"/>
        <c:numFmt formatCode="0.0" sourceLinked="1"/>
        <c:tickLblPos val="none"/>
        <c:crossAx val="70796032"/>
        <c:crosses val="autoZero"/>
        <c:crossBetween val="between"/>
      </c:valAx>
    </c:plotArea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000"/>
              <a:t>Потребление кислорода АН, н.тм3/час</a:t>
            </a:r>
          </a:p>
        </c:rich>
      </c:tx>
      <c:layout>
        <c:manualLayout>
          <c:xMode val="edge"/>
          <c:yMode val="edge"/>
          <c:x val="0.27469881079679853"/>
          <c:y val="1.6511867905056762E-2"/>
        </c:manualLayout>
      </c:layout>
    </c:title>
    <c:plotArea>
      <c:layout>
        <c:manualLayout>
          <c:layoutTarget val="inner"/>
          <c:xMode val="edge"/>
          <c:yMode val="edge"/>
          <c:x val="9.6341012928939443E-2"/>
          <c:y val="7.7492313460817433E-2"/>
          <c:w val="0.9699550767102596"/>
          <c:h val="0.83888845353751096"/>
        </c:manualLayout>
      </c:layout>
      <c:lineChart>
        <c:grouping val="standard"/>
        <c:ser>
          <c:idx val="3"/>
          <c:order val="0"/>
          <c:tx>
            <c:strRef>
              <c:f>Данные!$S$76</c:f>
              <c:strCache>
                <c:ptCount val="1"/>
                <c:pt idx="0">
                  <c:v>Автогенные нужды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pPr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marker>
          <c:dLbls>
            <c:delete val="1"/>
          </c:dLbls>
          <c:cat>
            <c:numRef>
              <c:f>Данные!$B$77:$B$107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Данные!$S$77:$S$107</c:f>
              <c:numCache>
                <c:formatCode>0.0</c:formatCode>
                <c:ptCount val="31"/>
                <c:pt idx="0">
                  <c:v>10.1875</c:v>
                </c:pt>
                <c:pt idx="1">
                  <c:v>10.066666666666666</c:v>
                </c:pt>
                <c:pt idx="2">
                  <c:v>10.108333333333333</c:v>
                </c:pt>
                <c:pt idx="3">
                  <c:v>10.091666666666667</c:v>
                </c:pt>
                <c:pt idx="4">
                  <c:v>10.0875</c:v>
                </c:pt>
                <c:pt idx="5">
                  <c:v>10.045833333333333</c:v>
                </c:pt>
                <c:pt idx="6">
                  <c:v>10.079166666666667</c:v>
                </c:pt>
                <c:pt idx="7">
                  <c:v>10.229166666666666</c:v>
                </c:pt>
                <c:pt idx="8">
                  <c:v>10.070833333333333</c:v>
                </c:pt>
                <c:pt idx="9">
                  <c:v>10.049999999999999</c:v>
                </c:pt>
                <c:pt idx="10">
                  <c:v>9.8916666666666675</c:v>
                </c:pt>
                <c:pt idx="11">
                  <c:v>10.112499999999999</c:v>
                </c:pt>
                <c:pt idx="12">
                  <c:v>10</c:v>
                </c:pt>
                <c:pt idx="13">
                  <c:v>10.25</c:v>
                </c:pt>
                <c:pt idx="14">
                  <c:v>10.095833333333333</c:v>
                </c:pt>
                <c:pt idx="15">
                  <c:v>10.225</c:v>
                </c:pt>
                <c:pt idx="16">
                  <c:v>10.095833333333333</c:v>
                </c:pt>
                <c:pt idx="17">
                  <c:v>9.9833333333333325</c:v>
                </c:pt>
                <c:pt idx="18">
                  <c:v>10.1875</c:v>
                </c:pt>
                <c:pt idx="19">
                  <c:v>10.066666666666666</c:v>
                </c:pt>
                <c:pt idx="20">
                  <c:v>10.108333333333333</c:v>
                </c:pt>
                <c:pt idx="21">
                  <c:v>10.091666666666667</c:v>
                </c:pt>
                <c:pt idx="22">
                  <c:v>10.0875</c:v>
                </c:pt>
                <c:pt idx="23">
                  <c:v>10.045833333333333</c:v>
                </c:pt>
                <c:pt idx="24">
                  <c:v>10.079166666666667</c:v>
                </c:pt>
                <c:pt idx="25">
                  <c:v>10.229166666666666</c:v>
                </c:pt>
                <c:pt idx="26">
                  <c:v>10.070833333333333</c:v>
                </c:pt>
                <c:pt idx="27">
                  <c:v>10.049999999999999</c:v>
                </c:pt>
                <c:pt idx="28">
                  <c:v>9.8916666666666675</c:v>
                </c:pt>
                <c:pt idx="29">
                  <c:v>10.112499999999999</c:v>
                </c:pt>
                <c:pt idx="30">
                  <c:v>10</c:v>
                </c:pt>
              </c:numCache>
            </c:numRef>
          </c:val>
        </c:ser>
        <c:dLbls>
          <c:showVal val="1"/>
        </c:dLbls>
        <c:marker val="1"/>
        <c:axId val="70809088"/>
        <c:axId val="70811008"/>
      </c:lineChart>
      <c:catAx>
        <c:axId val="70809088"/>
        <c:scaling>
          <c:orientation val="minMax"/>
        </c:scaling>
        <c:axPos val="b"/>
        <c:numFmt formatCode="General" sourceLinked="1"/>
        <c:majorTickMark val="none"/>
        <c:tickLblPos val="nextTo"/>
        <c:crossAx val="70811008"/>
        <c:crosses val="autoZero"/>
        <c:auto val="1"/>
        <c:lblAlgn val="ctr"/>
        <c:lblOffset val="100"/>
      </c:catAx>
      <c:valAx>
        <c:axId val="70811008"/>
        <c:scaling>
          <c:orientation val="minMax"/>
          <c:max val="20"/>
          <c:min val="0"/>
        </c:scaling>
        <c:axPos val="l"/>
        <c:numFmt formatCode="0.0" sourceLinked="1"/>
        <c:tickLblPos val="none"/>
        <c:crossAx val="70809088"/>
        <c:crosses val="autoZero"/>
        <c:crossBetween val="between"/>
      </c:valAx>
    </c:plotArea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6</xdr:row>
      <xdr:rowOff>47626</xdr:rowOff>
    </xdr:from>
    <xdr:to>
      <xdr:col>18</xdr:col>
      <xdr:colOff>609599</xdr:colOff>
      <xdr:row>18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295275</xdr:colOff>
      <xdr:row>4</xdr:row>
      <xdr:rowOff>38100</xdr:rowOff>
    </xdr:from>
    <xdr:to>
      <xdr:col>1</xdr:col>
      <xdr:colOff>590550</xdr:colOff>
      <xdr:row>5</xdr:row>
      <xdr:rowOff>9525</xdr:rowOff>
    </xdr:to>
    <xdr:sp macro="" textlink="">
      <xdr:nvSpPr>
        <xdr:cNvPr id="3" name="Прямоугольник 2"/>
        <xdr:cNvSpPr/>
      </xdr:nvSpPr>
      <xdr:spPr>
        <a:xfrm>
          <a:off x="904875" y="638175"/>
          <a:ext cx="295275" cy="161925"/>
        </a:xfrm>
        <a:prstGeom prst="rect">
          <a:avLst/>
        </a:prstGeom>
        <a:solidFill>
          <a:schemeClr val="bg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>
              <a:solidFill>
                <a:sysClr val="windowText" lastClr="000000"/>
              </a:solidFill>
            </a:rPr>
            <a:t>V</a:t>
          </a:r>
          <a:endParaRPr lang="ru-RU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285750</xdr:colOff>
      <xdr:row>5</xdr:row>
      <xdr:rowOff>76200</xdr:rowOff>
    </xdr:from>
    <xdr:to>
      <xdr:col>1</xdr:col>
      <xdr:colOff>581025</xdr:colOff>
      <xdr:row>5</xdr:row>
      <xdr:rowOff>304800</xdr:rowOff>
    </xdr:to>
    <xdr:sp macro="" textlink="">
      <xdr:nvSpPr>
        <xdr:cNvPr id="4" name="Прямоугольник 3"/>
        <xdr:cNvSpPr/>
      </xdr:nvSpPr>
      <xdr:spPr>
        <a:xfrm>
          <a:off x="895350" y="914400"/>
          <a:ext cx="295275" cy="228600"/>
        </a:xfrm>
        <a:prstGeom prst="rect">
          <a:avLst/>
        </a:prstGeom>
        <a:solidFill>
          <a:schemeClr val="bg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>
              <a:solidFill>
                <a:sysClr val="windowText" lastClr="000000"/>
              </a:solidFill>
            </a:rPr>
            <a:t>V</a:t>
          </a:r>
          <a:endParaRPr lang="ru-RU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85725</xdr:colOff>
      <xdr:row>18</xdr:row>
      <xdr:rowOff>133351</xdr:rowOff>
    </xdr:from>
    <xdr:to>
      <xdr:col>19</xdr:col>
      <xdr:colOff>0</xdr:colOff>
      <xdr:row>27</xdr:row>
      <xdr:rowOff>152401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33</xdr:row>
      <xdr:rowOff>123825</xdr:rowOff>
    </xdr:from>
    <xdr:to>
      <xdr:col>4</xdr:col>
      <xdr:colOff>438150</xdr:colOff>
      <xdr:row>38</xdr:row>
      <xdr:rowOff>171450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66674</xdr:colOff>
      <xdr:row>28</xdr:row>
      <xdr:rowOff>28575</xdr:rowOff>
    </xdr:from>
    <xdr:to>
      <xdr:col>4</xdr:col>
      <xdr:colOff>428625</xdr:colOff>
      <xdr:row>33</xdr:row>
      <xdr:rowOff>76200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447675</xdr:colOff>
      <xdr:row>28</xdr:row>
      <xdr:rowOff>57150</xdr:rowOff>
    </xdr:from>
    <xdr:to>
      <xdr:col>9</xdr:col>
      <xdr:colOff>257175</xdr:colOff>
      <xdr:row>33</xdr:row>
      <xdr:rowOff>104775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438149</xdr:colOff>
      <xdr:row>33</xdr:row>
      <xdr:rowOff>123825</xdr:rowOff>
    </xdr:from>
    <xdr:to>
      <xdr:col>9</xdr:col>
      <xdr:colOff>238124</xdr:colOff>
      <xdr:row>38</xdr:row>
      <xdr:rowOff>171450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285749</xdr:colOff>
      <xdr:row>28</xdr:row>
      <xdr:rowOff>38100</xdr:rowOff>
    </xdr:from>
    <xdr:to>
      <xdr:col>14</xdr:col>
      <xdr:colOff>123824</xdr:colOff>
      <xdr:row>33</xdr:row>
      <xdr:rowOff>85725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180975</xdr:colOff>
      <xdr:row>28</xdr:row>
      <xdr:rowOff>38100</xdr:rowOff>
    </xdr:from>
    <xdr:to>
      <xdr:col>19</xdr:col>
      <xdr:colOff>9525</xdr:colOff>
      <xdr:row>33</xdr:row>
      <xdr:rowOff>85725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190499</xdr:colOff>
      <xdr:row>33</xdr:row>
      <xdr:rowOff>133350</xdr:rowOff>
    </xdr:from>
    <xdr:to>
      <xdr:col>19</xdr:col>
      <xdr:colOff>9524</xdr:colOff>
      <xdr:row>38</xdr:row>
      <xdr:rowOff>180975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266701</xdr:colOff>
      <xdr:row>33</xdr:row>
      <xdr:rowOff>142875</xdr:rowOff>
    </xdr:from>
    <xdr:to>
      <xdr:col>14</xdr:col>
      <xdr:colOff>123825</xdr:colOff>
      <xdr:row>39</xdr:row>
      <xdr:rowOff>0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psvetsinskaya/AppData/Local/Microsoft/Windows/Temporary%20Internet%20Files/Content.Outlook/96Z5FS0O/Documents%20and%20Settings/evharchenko/Local%20Settings/Temporary%20Internet%20Files/OLK79/01%20VariableCost_ED__12%20%20&#1076;&#1085;%20&#1084;&#1072;&#1088;&#1090;&#1072;%20_201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psvetsinskaya/AppData/Local/Microsoft/Windows/Temporary%20Internet%20Files/Content.Outlook/96Z5FS0O/&#1050;&#1086;&#1085;&#1090;&#1088;&#1086;&#1083;&#1083;&#1080;&#1085;&#1075;%20&#1080;&#1079;&#1084;&#1077;&#1085;&#1077;&#1085;&#1085;&#1099;&#1081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БАЛАНСЫ"/>
      <sheetName val="КислПл"/>
      <sheetName val="КислВх"/>
      <sheetName val="ТЭЦ_ПСЦ"/>
      <sheetName val="ДрЦех"/>
      <sheetName val="Input"/>
      <sheetName val="Check"/>
      <sheetName val="СводДан"/>
      <sheetName val="переменные"/>
      <sheetName val="цены"/>
      <sheetName val="Цены для КХП"/>
      <sheetName val="АнПокПрем"/>
      <sheetName val="Spr"/>
      <sheetName val="KPI_ED"/>
    </sheetNames>
    <sheetDataSet>
      <sheetData sheetId="0" refreshError="1">
        <row r="1">
          <cell r="H1">
            <v>3</v>
          </cell>
        </row>
        <row r="3">
          <cell r="H3">
            <v>12</v>
          </cell>
        </row>
        <row r="84">
          <cell r="D84">
            <v>1010</v>
          </cell>
        </row>
        <row r="106">
          <cell r="E106">
            <v>188733</v>
          </cell>
        </row>
        <row r="107">
          <cell r="E107">
            <v>14709</v>
          </cell>
        </row>
        <row r="261">
          <cell r="E261">
            <v>0.1</v>
          </cell>
        </row>
        <row r="331">
          <cell r="E331">
            <v>119971</v>
          </cell>
        </row>
        <row r="431">
          <cell r="A431">
            <v>1</v>
          </cell>
          <cell r="B431" t="str">
            <v>январь</v>
          </cell>
          <cell r="C431" t="str">
            <v>января</v>
          </cell>
          <cell r="D431" t="str">
            <v>январе</v>
          </cell>
          <cell r="E431">
            <v>31</v>
          </cell>
        </row>
        <row r="432">
          <cell r="A432">
            <v>2</v>
          </cell>
          <cell r="B432" t="str">
            <v>февраль</v>
          </cell>
          <cell r="C432" t="str">
            <v>февраля</v>
          </cell>
          <cell r="D432" t="str">
            <v>феврале</v>
          </cell>
          <cell r="E432">
            <v>28</v>
          </cell>
        </row>
        <row r="433">
          <cell r="A433">
            <v>3</v>
          </cell>
          <cell r="B433" t="str">
            <v>март</v>
          </cell>
          <cell r="C433" t="str">
            <v>марта</v>
          </cell>
          <cell r="D433" t="str">
            <v>марте</v>
          </cell>
          <cell r="E433">
            <v>31</v>
          </cell>
        </row>
        <row r="434">
          <cell r="A434">
            <v>4</v>
          </cell>
          <cell r="B434" t="str">
            <v>апрель</v>
          </cell>
          <cell r="C434" t="str">
            <v>апреля</v>
          </cell>
          <cell r="D434" t="str">
            <v>апреле</v>
          </cell>
          <cell r="E434">
            <v>30</v>
          </cell>
        </row>
        <row r="435">
          <cell r="A435">
            <v>5</v>
          </cell>
          <cell r="B435" t="str">
            <v>май</v>
          </cell>
          <cell r="C435" t="str">
            <v>мая</v>
          </cell>
          <cell r="D435" t="str">
            <v>мае</v>
          </cell>
          <cell r="E435">
            <v>31</v>
          </cell>
        </row>
        <row r="436">
          <cell r="A436">
            <v>6</v>
          </cell>
          <cell r="B436" t="str">
            <v>июнь</v>
          </cell>
          <cell r="C436" t="str">
            <v>июня</v>
          </cell>
          <cell r="D436" t="str">
            <v>июне</v>
          </cell>
          <cell r="E436">
            <v>30</v>
          </cell>
        </row>
        <row r="437">
          <cell r="A437">
            <v>7</v>
          </cell>
          <cell r="B437" t="str">
            <v>июль</v>
          </cell>
          <cell r="C437" t="str">
            <v>июля</v>
          </cell>
          <cell r="D437" t="str">
            <v>июле</v>
          </cell>
          <cell r="E437">
            <v>31</v>
          </cell>
        </row>
        <row r="438">
          <cell r="A438">
            <v>8</v>
          </cell>
          <cell r="B438" t="str">
            <v>август</v>
          </cell>
          <cell r="C438" t="str">
            <v>августа</v>
          </cell>
          <cell r="D438" t="str">
            <v>августе</v>
          </cell>
          <cell r="E438">
            <v>31</v>
          </cell>
        </row>
        <row r="439">
          <cell r="A439">
            <v>9</v>
          </cell>
          <cell r="B439" t="str">
            <v>сентябрь</v>
          </cell>
          <cell r="C439" t="str">
            <v>сентября</v>
          </cell>
          <cell r="D439" t="str">
            <v>сентябре</v>
          </cell>
          <cell r="E439">
            <v>30</v>
          </cell>
        </row>
        <row r="440">
          <cell r="A440">
            <v>10</v>
          </cell>
          <cell r="B440" t="str">
            <v>октябрь</v>
          </cell>
          <cell r="C440" t="str">
            <v>октября</v>
          </cell>
          <cell r="D440" t="str">
            <v>октябре</v>
          </cell>
          <cell r="E440">
            <v>31</v>
          </cell>
        </row>
        <row r="441">
          <cell r="A441">
            <v>11</v>
          </cell>
          <cell r="B441" t="str">
            <v>ноябрь</v>
          </cell>
          <cell r="C441" t="str">
            <v>ноября</v>
          </cell>
          <cell r="D441" t="str">
            <v>ноябре</v>
          </cell>
          <cell r="E441">
            <v>30</v>
          </cell>
        </row>
        <row r="442">
          <cell r="A442">
            <v>12</v>
          </cell>
          <cell r="B442" t="str">
            <v>декабрь</v>
          </cell>
          <cell r="C442" t="str">
            <v>декабря</v>
          </cell>
          <cell r="D442" t="str">
            <v>декабре</v>
          </cell>
          <cell r="E442">
            <v>31</v>
          </cell>
        </row>
      </sheetData>
      <sheetData sheetId="1" refreshError="1">
        <row r="2">
          <cell r="B2">
            <v>121.28782524141269</v>
          </cell>
        </row>
        <row r="8">
          <cell r="B8">
            <v>13.6</v>
          </cell>
        </row>
        <row r="9">
          <cell r="B9">
            <v>113</v>
          </cell>
        </row>
        <row r="13">
          <cell r="B13">
            <v>12</v>
          </cell>
        </row>
        <row r="14">
          <cell r="B14">
            <v>339.7</v>
          </cell>
        </row>
        <row r="18">
          <cell r="B18">
            <v>110.20405764726476</v>
          </cell>
        </row>
        <row r="23">
          <cell r="B23">
            <v>9.9570000000000007</v>
          </cell>
        </row>
        <row r="24">
          <cell r="B24">
            <v>7500</v>
          </cell>
        </row>
        <row r="28">
          <cell r="B28">
            <v>25</v>
          </cell>
        </row>
        <row r="29">
          <cell r="B29">
            <v>175</v>
          </cell>
        </row>
        <row r="35">
          <cell r="B35">
            <v>2000</v>
          </cell>
        </row>
        <row r="39">
          <cell r="B39">
            <v>1.1100000000000001</v>
          </cell>
        </row>
        <row r="40">
          <cell r="B40">
            <v>150</v>
          </cell>
        </row>
        <row r="41">
          <cell r="B41">
            <v>1195</v>
          </cell>
        </row>
        <row r="49">
          <cell r="B49">
            <v>2.5</v>
          </cell>
        </row>
        <row r="55">
          <cell r="B55">
            <v>840</v>
          </cell>
        </row>
        <row r="59">
          <cell r="B59">
            <v>25</v>
          </cell>
        </row>
        <row r="61">
          <cell r="B61">
            <v>250</v>
          </cell>
        </row>
        <row r="65">
          <cell r="B65">
            <v>1.1499999999999999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БАЛАНСЫ"/>
      <sheetName val="БАЛАНСЫ111"/>
      <sheetName val="КислПл"/>
      <sheetName val="КислВх1"/>
      <sheetName val="ТЭЦ_ПСЦ1"/>
      <sheetName val="ДрЦех1"/>
      <sheetName val="Input"/>
      <sheetName val="Check"/>
      <sheetName val="СводДан"/>
      <sheetName val="переменные"/>
      <sheetName val="цены"/>
      <sheetName val="Цены для КХП"/>
      <sheetName val="АнПокПрем"/>
      <sheetName val="Spr"/>
      <sheetName val="KPI_ED"/>
    </sheetNames>
    <sheetDataSet>
      <sheetData sheetId="0" refreshError="1"/>
      <sheetData sheetId="1" refreshError="1"/>
      <sheetData sheetId="2" refreshError="1">
        <row r="35">
          <cell r="B35">
            <v>2000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79998168889431442"/>
  </sheetPr>
  <dimension ref="B1:AA103"/>
  <sheetViews>
    <sheetView view="pageBreakPreview" zoomScale="80" zoomScaleNormal="100" zoomScaleSheetLayoutView="80" workbookViewId="0">
      <pane xSplit="2" ySplit="7" topLeftCell="C8" activePane="bottomRight" state="frozen"/>
      <selection pane="topRight" activeCell="C1" sqref="C1"/>
      <selection pane="bottomLeft" activeCell="A9" sqref="A9"/>
      <selection pane="bottomRight" activeCell="BD7" sqref="BD7"/>
    </sheetView>
  </sheetViews>
  <sheetFormatPr defaultRowHeight="14.4"/>
  <cols>
    <col min="1" max="1" width="3.109375" style="1" customWidth="1"/>
    <col min="2" max="2" width="7.109375" style="1" customWidth="1"/>
    <col min="3" max="6" width="9.88671875" style="1" customWidth="1"/>
    <col min="7" max="7" width="13.109375" style="1" customWidth="1"/>
    <col min="8" max="10" width="9.88671875" style="1" customWidth="1"/>
    <col min="11" max="11" width="17.6640625" style="1" customWidth="1"/>
    <col min="12" max="12" width="1.109375" style="1" customWidth="1"/>
    <col min="13" max="15" width="9.88671875" style="1" customWidth="1"/>
    <col min="16" max="16" width="0.88671875" style="1" customWidth="1"/>
    <col min="17" max="17" width="18" style="1" customWidth="1"/>
    <col min="18" max="23" width="9.88671875" style="1" customWidth="1"/>
    <col min="24" max="24" width="9.88671875" style="2" customWidth="1"/>
    <col min="25" max="26" width="9.88671875" style="1" customWidth="1"/>
    <col min="27" max="27" width="8.6640625" style="1" hidden="1" customWidth="1"/>
    <col min="28" max="228" width="9.109375" style="1"/>
    <col min="229" max="229" width="7.109375" style="1" customWidth="1"/>
    <col min="230" max="231" width="11.5546875" style="1" customWidth="1"/>
    <col min="232" max="232" width="11.6640625" style="1" customWidth="1"/>
    <col min="233" max="234" width="12" style="1" customWidth="1"/>
    <col min="235" max="235" width="11.44140625" style="1" customWidth="1"/>
    <col min="236" max="238" width="11.33203125" style="1" customWidth="1"/>
    <col min="239" max="240" width="12.5546875" style="1" customWidth="1"/>
    <col min="241" max="241" width="12.33203125" style="1" customWidth="1"/>
    <col min="242" max="243" width="11.5546875" style="1" customWidth="1"/>
    <col min="244" max="244" width="11.6640625" style="1" customWidth="1"/>
    <col min="245" max="245" width="2.109375" style="1" customWidth="1"/>
    <col min="246" max="246" width="8.5546875" style="1" customWidth="1"/>
    <col min="247" max="247" width="9.88671875" style="1" customWidth="1"/>
    <col min="248" max="248" width="8.6640625" style="1" customWidth="1"/>
    <col min="249" max="249" width="9.6640625" style="1" customWidth="1"/>
    <col min="250" max="250" width="10.109375" style="1" customWidth="1"/>
    <col min="251" max="251" width="9.33203125" style="1" customWidth="1"/>
    <col min="252" max="253" width="9.6640625" style="1" customWidth="1"/>
    <col min="254" max="255" width="9.5546875" style="1" customWidth="1"/>
    <col min="256" max="257" width="10" style="1" customWidth="1"/>
    <col min="258" max="258" width="12" style="1" customWidth="1"/>
    <col min="259" max="259" width="0" style="1" hidden="1" customWidth="1"/>
    <col min="260" max="260" width="12.109375" style="1" customWidth="1"/>
    <col min="261" max="261" width="11.33203125" style="1" customWidth="1"/>
    <col min="262" max="262" width="10.109375" style="1" customWidth="1"/>
    <col min="263" max="281" width="0" style="1" hidden="1" customWidth="1"/>
    <col min="282" max="484" width="9.109375" style="1"/>
    <col min="485" max="485" width="7.109375" style="1" customWidth="1"/>
    <col min="486" max="487" width="11.5546875" style="1" customWidth="1"/>
    <col min="488" max="488" width="11.6640625" style="1" customWidth="1"/>
    <col min="489" max="490" width="12" style="1" customWidth="1"/>
    <col min="491" max="491" width="11.44140625" style="1" customWidth="1"/>
    <col min="492" max="494" width="11.33203125" style="1" customWidth="1"/>
    <col min="495" max="496" width="12.5546875" style="1" customWidth="1"/>
    <col min="497" max="497" width="12.33203125" style="1" customWidth="1"/>
    <col min="498" max="499" width="11.5546875" style="1" customWidth="1"/>
    <col min="500" max="500" width="11.6640625" style="1" customWidth="1"/>
    <col min="501" max="501" width="2.109375" style="1" customWidth="1"/>
    <col min="502" max="502" width="8.5546875" style="1" customWidth="1"/>
    <col min="503" max="503" width="9.88671875" style="1" customWidth="1"/>
    <col min="504" max="504" width="8.6640625" style="1" customWidth="1"/>
    <col min="505" max="505" width="9.6640625" style="1" customWidth="1"/>
    <col min="506" max="506" width="10.109375" style="1" customWidth="1"/>
    <col min="507" max="507" width="9.33203125" style="1" customWidth="1"/>
    <col min="508" max="509" width="9.6640625" style="1" customWidth="1"/>
    <col min="510" max="511" width="9.5546875" style="1" customWidth="1"/>
    <col min="512" max="513" width="10" style="1" customWidth="1"/>
    <col min="514" max="514" width="12" style="1" customWidth="1"/>
    <col min="515" max="515" width="0" style="1" hidden="1" customWidth="1"/>
    <col min="516" max="516" width="12.109375" style="1" customWidth="1"/>
    <col min="517" max="517" width="11.33203125" style="1" customWidth="1"/>
    <col min="518" max="518" width="10.109375" style="1" customWidth="1"/>
    <col min="519" max="537" width="0" style="1" hidden="1" customWidth="1"/>
    <col min="538" max="740" width="9.109375" style="1"/>
    <col min="741" max="741" width="7.109375" style="1" customWidth="1"/>
    <col min="742" max="743" width="11.5546875" style="1" customWidth="1"/>
    <col min="744" max="744" width="11.6640625" style="1" customWidth="1"/>
    <col min="745" max="746" width="12" style="1" customWidth="1"/>
    <col min="747" max="747" width="11.44140625" style="1" customWidth="1"/>
    <col min="748" max="750" width="11.33203125" style="1" customWidth="1"/>
    <col min="751" max="752" width="12.5546875" style="1" customWidth="1"/>
    <col min="753" max="753" width="12.33203125" style="1" customWidth="1"/>
    <col min="754" max="755" width="11.5546875" style="1" customWidth="1"/>
    <col min="756" max="756" width="11.6640625" style="1" customWidth="1"/>
    <col min="757" max="757" width="2.109375" style="1" customWidth="1"/>
    <col min="758" max="758" width="8.5546875" style="1" customWidth="1"/>
    <col min="759" max="759" width="9.88671875" style="1" customWidth="1"/>
    <col min="760" max="760" width="8.6640625" style="1" customWidth="1"/>
    <col min="761" max="761" width="9.6640625" style="1" customWidth="1"/>
    <col min="762" max="762" width="10.109375" style="1" customWidth="1"/>
    <col min="763" max="763" width="9.33203125" style="1" customWidth="1"/>
    <col min="764" max="765" width="9.6640625" style="1" customWidth="1"/>
    <col min="766" max="767" width="9.5546875" style="1" customWidth="1"/>
    <col min="768" max="769" width="10" style="1" customWidth="1"/>
    <col min="770" max="770" width="12" style="1" customWidth="1"/>
    <col min="771" max="771" width="0" style="1" hidden="1" customWidth="1"/>
    <col min="772" max="772" width="12.109375" style="1" customWidth="1"/>
    <col min="773" max="773" width="11.33203125" style="1" customWidth="1"/>
    <col min="774" max="774" width="10.109375" style="1" customWidth="1"/>
    <col min="775" max="793" width="0" style="1" hidden="1" customWidth="1"/>
    <col min="794" max="996" width="9.109375" style="1"/>
    <col min="997" max="997" width="7.109375" style="1" customWidth="1"/>
    <col min="998" max="999" width="11.5546875" style="1" customWidth="1"/>
    <col min="1000" max="1000" width="11.6640625" style="1" customWidth="1"/>
    <col min="1001" max="1002" width="12" style="1" customWidth="1"/>
    <col min="1003" max="1003" width="11.44140625" style="1" customWidth="1"/>
    <col min="1004" max="1006" width="11.33203125" style="1" customWidth="1"/>
    <col min="1007" max="1008" width="12.5546875" style="1" customWidth="1"/>
    <col min="1009" max="1009" width="12.33203125" style="1" customWidth="1"/>
    <col min="1010" max="1011" width="11.5546875" style="1" customWidth="1"/>
    <col min="1012" max="1012" width="11.6640625" style="1" customWidth="1"/>
    <col min="1013" max="1013" width="2.109375" style="1" customWidth="1"/>
    <col min="1014" max="1014" width="8.5546875" style="1" customWidth="1"/>
    <col min="1015" max="1015" width="9.88671875" style="1" customWidth="1"/>
    <col min="1016" max="1016" width="8.6640625" style="1" customWidth="1"/>
    <col min="1017" max="1017" width="9.6640625" style="1" customWidth="1"/>
    <col min="1018" max="1018" width="10.109375" style="1" customWidth="1"/>
    <col min="1019" max="1019" width="9.33203125" style="1" customWidth="1"/>
    <col min="1020" max="1021" width="9.6640625" style="1" customWidth="1"/>
    <col min="1022" max="1023" width="9.5546875" style="1" customWidth="1"/>
    <col min="1024" max="1025" width="10" style="1" customWidth="1"/>
    <col min="1026" max="1026" width="12" style="1" customWidth="1"/>
    <col min="1027" max="1027" width="0" style="1" hidden="1" customWidth="1"/>
    <col min="1028" max="1028" width="12.109375" style="1" customWidth="1"/>
    <col min="1029" max="1029" width="11.33203125" style="1" customWidth="1"/>
    <col min="1030" max="1030" width="10.109375" style="1" customWidth="1"/>
    <col min="1031" max="1049" width="0" style="1" hidden="1" customWidth="1"/>
    <col min="1050" max="1252" width="9.109375" style="1"/>
    <col min="1253" max="1253" width="7.109375" style="1" customWidth="1"/>
    <col min="1254" max="1255" width="11.5546875" style="1" customWidth="1"/>
    <col min="1256" max="1256" width="11.6640625" style="1" customWidth="1"/>
    <col min="1257" max="1258" width="12" style="1" customWidth="1"/>
    <col min="1259" max="1259" width="11.44140625" style="1" customWidth="1"/>
    <col min="1260" max="1262" width="11.33203125" style="1" customWidth="1"/>
    <col min="1263" max="1264" width="12.5546875" style="1" customWidth="1"/>
    <col min="1265" max="1265" width="12.33203125" style="1" customWidth="1"/>
    <col min="1266" max="1267" width="11.5546875" style="1" customWidth="1"/>
    <col min="1268" max="1268" width="11.6640625" style="1" customWidth="1"/>
    <col min="1269" max="1269" width="2.109375" style="1" customWidth="1"/>
    <col min="1270" max="1270" width="8.5546875" style="1" customWidth="1"/>
    <col min="1271" max="1271" width="9.88671875" style="1" customWidth="1"/>
    <col min="1272" max="1272" width="8.6640625" style="1" customWidth="1"/>
    <col min="1273" max="1273" width="9.6640625" style="1" customWidth="1"/>
    <col min="1274" max="1274" width="10.109375" style="1" customWidth="1"/>
    <col min="1275" max="1275" width="9.33203125" style="1" customWidth="1"/>
    <col min="1276" max="1277" width="9.6640625" style="1" customWidth="1"/>
    <col min="1278" max="1279" width="9.5546875" style="1" customWidth="1"/>
    <col min="1280" max="1281" width="10" style="1" customWidth="1"/>
    <col min="1282" max="1282" width="12" style="1" customWidth="1"/>
    <col min="1283" max="1283" width="0" style="1" hidden="1" customWidth="1"/>
    <col min="1284" max="1284" width="12.109375" style="1" customWidth="1"/>
    <col min="1285" max="1285" width="11.33203125" style="1" customWidth="1"/>
    <col min="1286" max="1286" width="10.109375" style="1" customWidth="1"/>
    <col min="1287" max="1305" width="0" style="1" hidden="1" customWidth="1"/>
    <col min="1306" max="1508" width="9.109375" style="1"/>
    <col min="1509" max="1509" width="7.109375" style="1" customWidth="1"/>
    <col min="1510" max="1511" width="11.5546875" style="1" customWidth="1"/>
    <col min="1512" max="1512" width="11.6640625" style="1" customWidth="1"/>
    <col min="1513" max="1514" width="12" style="1" customWidth="1"/>
    <col min="1515" max="1515" width="11.44140625" style="1" customWidth="1"/>
    <col min="1516" max="1518" width="11.33203125" style="1" customWidth="1"/>
    <col min="1519" max="1520" width="12.5546875" style="1" customWidth="1"/>
    <col min="1521" max="1521" width="12.33203125" style="1" customWidth="1"/>
    <col min="1522" max="1523" width="11.5546875" style="1" customWidth="1"/>
    <col min="1524" max="1524" width="11.6640625" style="1" customWidth="1"/>
    <col min="1525" max="1525" width="2.109375" style="1" customWidth="1"/>
    <col min="1526" max="1526" width="8.5546875" style="1" customWidth="1"/>
    <col min="1527" max="1527" width="9.88671875" style="1" customWidth="1"/>
    <col min="1528" max="1528" width="8.6640625" style="1" customWidth="1"/>
    <col min="1529" max="1529" width="9.6640625" style="1" customWidth="1"/>
    <col min="1530" max="1530" width="10.109375" style="1" customWidth="1"/>
    <col min="1531" max="1531" width="9.33203125" style="1" customWidth="1"/>
    <col min="1532" max="1533" width="9.6640625" style="1" customWidth="1"/>
    <col min="1534" max="1535" width="9.5546875" style="1" customWidth="1"/>
    <col min="1536" max="1537" width="10" style="1" customWidth="1"/>
    <col min="1538" max="1538" width="12" style="1" customWidth="1"/>
    <col min="1539" max="1539" width="0" style="1" hidden="1" customWidth="1"/>
    <col min="1540" max="1540" width="12.109375" style="1" customWidth="1"/>
    <col min="1541" max="1541" width="11.33203125" style="1" customWidth="1"/>
    <col min="1542" max="1542" width="10.109375" style="1" customWidth="1"/>
    <col min="1543" max="1561" width="0" style="1" hidden="1" customWidth="1"/>
    <col min="1562" max="1764" width="9.109375" style="1"/>
    <col min="1765" max="1765" width="7.109375" style="1" customWidth="1"/>
    <col min="1766" max="1767" width="11.5546875" style="1" customWidth="1"/>
    <col min="1768" max="1768" width="11.6640625" style="1" customWidth="1"/>
    <col min="1769" max="1770" width="12" style="1" customWidth="1"/>
    <col min="1771" max="1771" width="11.44140625" style="1" customWidth="1"/>
    <col min="1772" max="1774" width="11.33203125" style="1" customWidth="1"/>
    <col min="1775" max="1776" width="12.5546875" style="1" customWidth="1"/>
    <col min="1777" max="1777" width="12.33203125" style="1" customWidth="1"/>
    <col min="1778" max="1779" width="11.5546875" style="1" customWidth="1"/>
    <col min="1780" max="1780" width="11.6640625" style="1" customWidth="1"/>
    <col min="1781" max="1781" width="2.109375" style="1" customWidth="1"/>
    <col min="1782" max="1782" width="8.5546875" style="1" customWidth="1"/>
    <col min="1783" max="1783" width="9.88671875" style="1" customWidth="1"/>
    <col min="1784" max="1784" width="8.6640625" style="1" customWidth="1"/>
    <col min="1785" max="1785" width="9.6640625" style="1" customWidth="1"/>
    <col min="1786" max="1786" width="10.109375" style="1" customWidth="1"/>
    <col min="1787" max="1787" width="9.33203125" style="1" customWidth="1"/>
    <col min="1788" max="1789" width="9.6640625" style="1" customWidth="1"/>
    <col min="1790" max="1791" width="9.5546875" style="1" customWidth="1"/>
    <col min="1792" max="1793" width="10" style="1" customWidth="1"/>
    <col min="1794" max="1794" width="12" style="1" customWidth="1"/>
    <col min="1795" max="1795" width="0" style="1" hidden="1" customWidth="1"/>
    <col min="1796" max="1796" width="12.109375" style="1" customWidth="1"/>
    <col min="1797" max="1797" width="11.33203125" style="1" customWidth="1"/>
    <col min="1798" max="1798" width="10.109375" style="1" customWidth="1"/>
    <col min="1799" max="1817" width="0" style="1" hidden="1" customWidth="1"/>
    <col min="1818" max="2020" width="9.109375" style="1"/>
    <col min="2021" max="2021" width="7.109375" style="1" customWidth="1"/>
    <col min="2022" max="2023" width="11.5546875" style="1" customWidth="1"/>
    <col min="2024" max="2024" width="11.6640625" style="1" customWidth="1"/>
    <col min="2025" max="2026" width="12" style="1" customWidth="1"/>
    <col min="2027" max="2027" width="11.44140625" style="1" customWidth="1"/>
    <col min="2028" max="2030" width="11.33203125" style="1" customWidth="1"/>
    <col min="2031" max="2032" width="12.5546875" style="1" customWidth="1"/>
    <col min="2033" max="2033" width="12.33203125" style="1" customWidth="1"/>
    <col min="2034" max="2035" width="11.5546875" style="1" customWidth="1"/>
    <col min="2036" max="2036" width="11.6640625" style="1" customWidth="1"/>
    <col min="2037" max="2037" width="2.109375" style="1" customWidth="1"/>
    <col min="2038" max="2038" width="8.5546875" style="1" customWidth="1"/>
    <col min="2039" max="2039" width="9.88671875" style="1" customWidth="1"/>
    <col min="2040" max="2040" width="8.6640625" style="1" customWidth="1"/>
    <col min="2041" max="2041" width="9.6640625" style="1" customWidth="1"/>
    <col min="2042" max="2042" width="10.109375" style="1" customWidth="1"/>
    <col min="2043" max="2043" width="9.33203125" style="1" customWidth="1"/>
    <col min="2044" max="2045" width="9.6640625" style="1" customWidth="1"/>
    <col min="2046" max="2047" width="9.5546875" style="1" customWidth="1"/>
    <col min="2048" max="2049" width="10" style="1" customWidth="1"/>
    <col min="2050" max="2050" width="12" style="1" customWidth="1"/>
    <col min="2051" max="2051" width="0" style="1" hidden="1" customWidth="1"/>
    <col min="2052" max="2052" width="12.109375" style="1" customWidth="1"/>
    <col min="2053" max="2053" width="11.33203125" style="1" customWidth="1"/>
    <col min="2054" max="2054" width="10.109375" style="1" customWidth="1"/>
    <col min="2055" max="2073" width="0" style="1" hidden="1" customWidth="1"/>
    <col min="2074" max="2276" width="9.109375" style="1"/>
    <col min="2277" max="2277" width="7.109375" style="1" customWidth="1"/>
    <col min="2278" max="2279" width="11.5546875" style="1" customWidth="1"/>
    <col min="2280" max="2280" width="11.6640625" style="1" customWidth="1"/>
    <col min="2281" max="2282" width="12" style="1" customWidth="1"/>
    <col min="2283" max="2283" width="11.44140625" style="1" customWidth="1"/>
    <col min="2284" max="2286" width="11.33203125" style="1" customWidth="1"/>
    <col min="2287" max="2288" width="12.5546875" style="1" customWidth="1"/>
    <col min="2289" max="2289" width="12.33203125" style="1" customWidth="1"/>
    <col min="2290" max="2291" width="11.5546875" style="1" customWidth="1"/>
    <col min="2292" max="2292" width="11.6640625" style="1" customWidth="1"/>
    <col min="2293" max="2293" width="2.109375" style="1" customWidth="1"/>
    <col min="2294" max="2294" width="8.5546875" style="1" customWidth="1"/>
    <col min="2295" max="2295" width="9.88671875" style="1" customWidth="1"/>
    <col min="2296" max="2296" width="8.6640625" style="1" customWidth="1"/>
    <col min="2297" max="2297" width="9.6640625" style="1" customWidth="1"/>
    <col min="2298" max="2298" width="10.109375" style="1" customWidth="1"/>
    <col min="2299" max="2299" width="9.33203125" style="1" customWidth="1"/>
    <col min="2300" max="2301" width="9.6640625" style="1" customWidth="1"/>
    <col min="2302" max="2303" width="9.5546875" style="1" customWidth="1"/>
    <col min="2304" max="2305" width="10" style="1" customWidth="1"/>
    <col min="2306" max="2306" width="12" style="1" customWidth="1"/>
    <col min="2307" max="2307" width="0" style="1" hidden="1" customWidth="1"/>
    <col min="2308" max="2308" width="12.109375" style="1" customWidth="1"/>
    <col min="2309" max="2309" width="11.33203125" style="1" customWidth="1"/>
    <col min="2310" max="2310" width="10.109375" style="1" customWidth="1"/>
    <col min="2311" max="2329" width="0" style="1" hidden="1" customWidth="1"/>
    <col min="2330" max="2532" width="9.109375" style="1"/>
    <col min="2533" max="2533" width="7.109375" style="1" customWidth="1"/>
    <col min="2534" max="2535" width="11.5546875" style="1" customWidth="1"/>
    <col min="2536" max="2536" width="11.6640625" style="1" customWidth="1"/>
    <col min="2537" max="2538" width="12" style="1" customWidth="1"/>
    <col min="2539" max="2539" width="11.44140625" style="1" customWidth="1"/>
    <col min="2540" max="2542" width="11.33203125" style="1" customWidth="1"/>
    <col min="2543" max="2544" width="12.5546875" style="1" customWidth="1"/>
    <col min="2545" max="2545" width="12.33203125" style="1" customWidth="1"/>
    <col min="2546" max="2547" width="11.5546875" style="1" customWidth="1"/>
    <col min="2548" max="2548" width="11.6640625" style="1" customWidth="1"/>
    <col min="2549" max="2549" width="2.109375" style="1" customWidth="1"/>
    <col min="2550" max="2550" width="8.5546875" style="1" customWidth="1"/>
    <col min="2551" max="2551" width="9.88671875" style="1" customWidth="1"/>
    <col min="2552" max="2552" width="8.6640625" style="1" customWidth="1"/>
    <col min="2553" max="2553" width="9.6640625" style="1" customWidth="1"/>
    <col min="2554" max="2554" width="10.109375" style="1" customWidth="1"/>
    <col min="2555" max="2555" width="9.33203125" style="1" customWidth="1"/>
    <col min="2556" max="2557" width="9.6640625" style="1" customWidth="1"/>
    <col min="2558" max="2559" width="9.5546875" style="1" customWidth="1"/>
    <col min="2560" max="2561" width="10" style="1" customWidth="1"/>
    <col min="2562" max="2562" width="12" style="1" customWidth="1"/>
    <col min="2563" max="2563" width="0" style="1" hidden="1" customWidth="1"/>
    <col min="2564" max="2564" width="12.109375" style="1" customWidth="1"/>
    <col min="2565" max="2565" width="11.33203125" style="1" customWidth="1"/>
    <col min="2566" max="2566" width="10.109375" style="1" customWidth="1"/>
    <col min="2567" max="2585" width="0" style="1" hidden="1" customWidth="1"/>
    <col min="2586" max="2788" width="9.109375" style="1"/>
    <col min="2789" max="2789" width="7.109375" style="1" customWidth="1"/>
    <col min="2790" max="2791" width="11.5546875" style="1" customWidth="1"/>
    <col min="2792" max="2792" width="11.6640625" style="1" customWidth="1"/>
    <col min="2793" max="2794" width="12" style="1" customWidth="1"/>
    <col min="2795" max="2795" width="11.44140625" style="1" customWidth="1"/>
    <col min="2796" max="2798" width="11.33203125" style="1" customWidth="1"/>
    <col min="2799" max="2800" width="12.5546875" style="1" customWidth="1"/>
    <col min="2801" max="2801" width="12.33203125" style="1" customWidth="1"/>
    <col min="2802" max="2803" width="11.5546875" style="1" customWidth="1"/>
    <col min="2804" max="2804" width="11.6640625" style="1" customWidth="1"/>
    <col min="2805" max="2805" width="2.109375" style="1" customWidth="1"/>
    <col min="2806" max="2806" width="8.5546875" style="1" customWidth="1"/>
    <col min="2807" max="2807" width="9.88671875" style="1" customWidth="1"/>
    <col min="2808" max="2808" width="8.6640625" style="1" customWidth="1"/>
    <col min="2809" max="2809" width="9.6640625" style="1" customWidth="1"/>
    <col min="2810" max="2810" width="10.109375" style="1" customWidth="1"/>
    <col min="2811" max="2811" width="9.33203125" style="1" customWidth="1"/>
    <col min="2812" max="2813" width="9.6640625" style="1" customWidth="1"/>
    <col min="2814" max="2815" width="9.5546875" style="1" customWidth="1"/>
    <col min="2816" max="2817" width="10" style="1" customWidth="1"/>
    <col min="2818" max="2818" width="12" style="1" customWidth="1"/>
    <col min="2819" max="2819" width="0" style="1" hidden="1" customWidth="1"/>
    <col min="2820" max="2820" width="12.109375" style="1" customWidth="1"/>
    <col min="2821" max="2821" width="11.33203125" style="1" customWidth="1"/>
    <col min="2822" max="2822" width="10.109375" style="1" customWidth="1"/>
    <col min="2823" max="2841" width="0" style="1" hidden="1" customWidth="1"/>
    <col min="2842" max="3044" width="9.109375" style="1"/>
    <col min="3045" max="3045" width="7.109375" style="1" customWidth="1"/>
    <col min="3046" max="3047" width="11.5546875" style="1" customWidth="1"/>
    <col min="3048" max="3048" width="11.6640625" style="1" customWidth="1"/>
    <col min="3049" max="3050" width="12" style="1" customWidth="1"/>
    <col min="3051" max="3051" width="11.44140625" style="1" customWidth="1"/>
    <col min="3052" max="3054" width="11.33203125" style="1" customWidth="1"/>
    <col min="3055" max="3056" width="12.5546875" style="1" customWidth="1"/>
    <col min="3057" max="3057" width="12.33203125" style="1" customWidth="1"/>
    <col min="3058" max="3059" width="11.5546875" style="1" customWidth="1"/>
    <col min="3060" max="3060" width="11.6640625" style="1" customWidth="1"/>
    <col min="3061" max="3061" width="2.109375" style="1" customWidth="1"/>
    <col min="3062" max="3062" width="8.5546875" style="1" customWidth="1"/>
    <col min="3063" max="3063" width="9.88671875" style="1" customWidth="1"/>
    <col min="3064" max="3064" width="8.6640625" style="1" customWidth="1"/>
    <col min="3065" max="3065" width="9.6640625" style="1" customWidth="1"/>
    <col min="3066" max="3066" width="10.109375" style="1" customWidth="1"/>
    <col min="3067" max="3067" width="9.33203125" style="1" customWidth="1"/>
    <col min="3068" max="3069" width="9.6640625" style="1" customWidth="1"/>
    <col min="3070" max="3071" width="9.5546875" style="1" customWidth="1"/>
    <col min="3072" max="3073" width="10" style="1" customWidth="1"/>
    <col min="3074" max="3074" width="12" style="1" customWidth="1"/>
    <col min="3075" max="3075" width="0" style="1" hidden="1" customWidth="1"/>
    <col min="3076" max="3076" width="12.109375" style="1" customWidth="1"/>
    <col min="3077" max="3077" width="11.33203125" style="1" customWidth="1"/>
    <col min="3078" max="3078" width="10.109375" style="1" customWidth="1"/>
    <col min="3079" max="3097" width="0" style="1" hidden="1" customWidth="1"/>
    <col min="3098" max="3300" width="9.109375" style="1"/>
    <col min="3301" max="3301" width="7.109375" style="1" customWidth="1"/>
    <col min="3302" max="3303" width="11.5546875" style="1" customWidth="1"/>
    <col min="3304" max="3304" width="11.6640625" style="1" customWidth="1"/>
    <col min="3305" max="3306" width="12" style="1" customWidth="1"/>
    <col min="3307" max="3307" width="11.44140625" style="1" customWidth="1"/>
    <col min="3308" max="3310" width="11.33203125" style="1" customWidth="1"/>
    <col min="3311" max="3312" width="12.5546875" style="1" customWidth="1"/>
    <col min="3313" max="3313" width="12.33203125" style="1" customWidth="1"/>
    <col min="3314" max="3315" width="11.5546875" style="1" customWidth="1"/>
    <col min="3316" max="3316" width="11.6640625" style="1" customWidth="1"/>
    <col min="3317" max="3317" width="2.109375" style="1" customWidth="1"/>
    <col min="3318" max="3318" width="8.5546875" style="1" customWidth="1"/>
    <col min="3319" max="3319" width="9.88671875" style="1" customWidth="1"/>
    <col min="3320" max="3320" width="8.6640625" style="1" customWidth="1"/>
    <col min="3321" max="3321" width="9.6640625" style="1" customWidth="1"/>
    <col min="3322" max="3322" width="10.109375" style="1" customWidth="1"/>
    <col min="3323" max="3323" width="9.33203125" style="1" customWidth="1"/>
    <col min="3324" max="3325" width="9.6640625" style="1" customWidth="1"/>
    <col min="3326" max="3327" width="9.5546875" style="1" customWidth="1"/>
    <col min="3328" max="3329" width="10" style="1" customWidth="1"/>
    <col min="3330" max="3330" width="12" style="1" customWidth="1"/>
    <col min="3331" max="3331" width="0" style="1" hidden="1" customWidth="1"/>
    <col min="3332" max="3332" width="12.109375" style="1" customWidth="1"/>
    <col min="3333" max="3333" width="11.33203125" style="1" customWidth="1"/>
    <col min="3334" max="3334" width="10.109375" style="1" customWidth="1"/>
    <col min="3335" max="3353" width="0" style="1" hidden="1" customWidth="1"/>
    <col min="3354" max="3556" width="9.109375" style="1"/>
    <col min="3557" max="3557" width="7.109375" style="1" customWidth="1"/>
    <col min="3558" max="3559" width="11.5546875" style="1" customWidth="1"/>
    <col min="3560" max="3560" width="11.6640625" style="1" customWidth="1"/>
    <col min="3561" max="3562" width="12" style="1" customWidth="1"/>
    <col min="3563" max="3563" width="11.44140625" style="1" customWidth="1"/>
    <col min="3564" max="3566" width="11.33203125" style="1" customWidth="1"/>
    <col min="3567" max="3568" width="12.5546875" style="1" customWidth="1"/>
    <col min="3569" max="3569" width="12.33203125" style="1" customWidth="1"/>
    <col min="3570" max="3571" width="11.5546875" style="1" customWidth="1"/>
    <col min="3572" max="3572" width="11.6640625" style="1" customWidth="1"/>
    <col min="3573" max="3573" width="2.109375" style="1" customWidth="1"/>
    <col min="3574" max="3574" width="8.5546875" style="1" customWidth="1"/>
    <col min="3575" max="3575" width="9.88671875" style="1" customWidth="1"/>
    <col min="3576" max="3576" width="8.6640625" style="1" customWidth="1"/>
    <col min="3577" max="3577" width="9.6640625" style="1" customWidth="1"/>
    <col min="3578" max="3578" width="10.109375" style="1" customWidth="1"/>
    <col min="3579" max="3579" width="9.33203125" style="1" customWidth="1"/>
    <col min="3580" max="3581" width="9.6640625" style="1" customWidth="1"/>
    <col min="3582" max="3583" width="9.5546875" style="1" customWidth="1"/>
    <col min="3584" max="3585" width="10" style="1" customWidth="1"/>
    <col min="3586" max="3586" width="12" style="1" customWidth="1"/>
    <col min="3587" max="3587" width="0" style="1" hidden="1" customWidth="1"/>
    <col min="3588" max="3588" width="12.109375" style="1" customWidth="1"/>
    <col min="3589" max="3589" width="11.33203125" style="1" customWidth="1"/>
    <col min="3590" max="3590" width="10.109375" style="1" customWidth="1"/>
    <col min="3591" max="3609" width="0" style="1" hidden="1" customWidth="1"/>
    <col min="3610" max="3812" width="9.109375" style="1"/>
    <col min="3813" max="3813" width="7.109375" style="1" customWidth="1"/>
    <col min="3814" max="3815" width="11.5546875" style="1" customWidth="1"/>
    <col min="3816" max="3816" width="11.6640625" style="1" customWidth="1"/>
    <col min="3817" max="3818" width="12" style="1" customWidth="1"/>
    <col min="3819" max="3819" width="11.44140625" style="1" customWidth="1"/>
    <col min="3820" max="3822" width="11.33203125" style="1" customWidth="1"/>
    <col min="3823" max="3824" width="12.5546875" style="1" customWidth="1"/>
    <col min="3825" max="3825" width="12.33203125" style="1" customWidth="1"/>
    <col min="3826" max="3827" width="11.5546875" style="1" customWidth="1"/>
    <col min="3828" max="3828" width="11.6640625" style="1" customWidth="1"/>
    <col min="3829" max="3829" width="2.109375" style="1" customWidth="1"/>
    <col min="3830" max="3830" width="8.5546875" style="1" customWidth="1"/>
    <col min="3831" max="3831" width="9.88671875" style="1" customWidth="1"/>
    <col min="3832" max="3832" width="8.6640625" style="1" customWidth="1"/>
    <col min="3833" max="3833" width="9.6640625" style="1" customWidth="1"/>
    <col min="3834" max="3834" width="10.109375" style="1" customWidth="1"/>
    <col min="3835" max="3835" width="9.33203125" style="1" customWidth="1"/>
    <col min="3836" max="3837" width="9.6640625" style="1" customWidth="1"/>
    <col min="3838" max="3839" width="9.5546875" style="1" customWidth="1"/>
    <col min="3840" max="3841" width="10" style="1" customWidth="1"/>
    <col min="3842" max="3842" width="12" style="1" customWidth="1"/>
    <col min="3843" max="3843" width="0" style="1" hidden="1" customWidth="1"/>
    <col min="3844" max="3844" width="12.109375" style="1" customWidth="1"/>
    <col min="3845" max="3845" width="11.33203125" style="1" customWidth="1"/>
    <col min="3846" max="3846" width="10.109375" style="1" customWidth="1"/>
    <col min="3847" max="3865" width="0" style="1" hidden="1" customWidth="1"/>
    <col min="3866" max="4068" width="9.109375" style="1"/>
    <col min="4069" max="4069" width="7.109375" style="1" customWidth="1"/>
    <col min="4070" max="4071" width="11.5546875" style="1" customWidth="1"/>
    <col min="4072" max="4072" width="11.6640625" style="1" customWidth="1"/>
    <col min="4073" max="4074" width="12" style="1" customWidth="1"/>
    <col min="4075" max="4075" width="11.44140625" style="1" customWidth="1"/>
    <col min="4076" max="4078" width="11.33203125" style="1" customWidth="1"/>
    <col min="4079" max="4080" width="12.5546875" style="1" customWidth="1"/>
    <col min="4081" max="4081" width="12.33203125" style="1" customWidth="1"/>
    <col min="4082" max="4083" width="11.5546875" style="1" customWidth="1"/>
    <col min="4084" max="4084" width="11.6640625" style="1" customWidth="1"/>
    <col min="4085" max="4085" width="2.109375" style="1" customWidth="1"/>
    <col min="4086" max="4086" width="8.5546875" style="1" customWidth="1"/>
    <col min="4087" max="4087" width="9.88671875" style="1" customWidth="1"/>
    <col min="4088" max="4088" width="8.6640625" style="1" customWidth="1"/>
    <col min="4089" max="4089" width="9.6640625" style="1" customWidth="1"/>
    <col min="4090" max="4090" width="10.109375" style="1" customWidth="1"/>
    <col min="4091" max="4091" width="9.33203125" style="1" customWidth="1"/>
    <col min="4092" max="4093" width="9.6640625" style="1" customWidth="1"/>
    <col min="4094" max="4095" width="9.5546875" style="1" customWidth="1"/>
    <col min="4096" max="4097" width="10" style="1" customWidth="1"/>
    <col min="4098" max="4098" width="12" style="1" customWidth="1"/>
    <col min="4099" max="4099" width="0" style="1" hidden="1" customWidth="1"/>
    <col min="4100" max="4100" width="12.109375" style="1" customWidth="1"/>
    <col min="4101" max="4101" width="11.33203125" style="1" customWidth="1"/>
    <col min="4102" max="4102" width="10.109375" style="1" customWidth="1"/>
    <col min="4103" max="4121" width="0" style="1" hidden="1" customWidth="1"/>
    <col min="4122" max="4324" width="9.109375" style="1"/>
    <col min="4325" max="4325" width="7.109375" style="1" customWidth="1"/>
    <col min="4326" max="4327" width="11.5546875" style="1" customWidth="1"/>
    <col min="4328" max="4328" width="11.6640625" style="1" customWidth="1"/>
    <col min="4329" max="4330" width="12" style="1" customWidth="1"/>
    <col min="4331" max="4331" width="11.44140625" style="1" customWidth="1"/>
    <col min="4332" max="4334" width="11.33203125" style="1" customWidth="1"/>
    <col min="4335" max="4336" width="12.5546875" style="1" customWidth="1"/>
    <col min="4337" max="4337" width="12.33203125" style="1" customWidth="1"/>
    <col min="4338" max="4339" width="11.5546875" style="1" customWidth="1"/>
    <col min="4340" max="4340" width="11.6640625" style="1" customWidth="1"/>
    <col min="4341" max="4341" width="2.109375" style="1" customWidth="1"/>
    <col min="4342" max="4342" width="8.5546875" style="1" customWidth="1"/>
    <col min="4343" max="4343" width="9.88671875" style="1" customWidth="1"/>
    <col min="4344" max="4344" width="8.6640625" style="1" customWidth="1"/>
    <col min="4345" max="4345" width="9.6640625" style="1" customWidth="1"/>
    <col min="4346" max="4346" width="10.109375" style="1" customWidth="1"/>
    <col min="4347" max="4347" width="9.33203125" style="1" customWidth="1"/>
    <col min="4348" max="4349" width="9.6640625" style="1" customWidth="1"/>
    <col min="4350" max="4351" width="9.5546875" style="1" customWidth="1"/>
    <col min="4352" max="4353" width="10" style="1" customWidth="1"/>
    <col min="4354" max="4354" width="12" style="1" customWidth="1"/>
    <col min="4355" max="4355" width="0" style="1" hidden="1" customWidth="1"/>
    <col min="4356" max="4356" width="12.109375" style="1" customWidth="1"/>
    <col min="4357" max="4357" width="11.33203125" style="1" customWidth="1"/>
    <col min="4358" max="4358" width="10.109375" style="1" customWidth="1"/>
    <col min="4359" max="4377" width="0" style="1" hidden="1" customWidth="1"/>
    <col min="4378" max="4580" width="9.109375" style="1"/>
    <col min="4581" max="4581" width="7.109375" style="1" customWidth="1"/>
    <col min="4582" max="4583" width="11.5546875" style="1" customWidth="1"/>
    <col min="4584" max="4584" width="11.6640625" style="1" customWidth="1"/>
    <col min="4585" max="4586" width="12" style="1" customWidth="1"/>
    <col min="4587" max="4587" width="11.44140625" style="1" customWidth="1"/>
    <col min="4588" max="4590" width="11.33203125" style="1" customWidth="1"/>
    <col min="4591" max="4592" width="12.5546875" style="1" customWidth="1"/>
    <col min="4593" max="4593" width="12.33203125" style="1" customWidth="1"/>
    <col min="4594" max="4595" width="11.5546875" style="1" customWidth="1"/>
    <col min="4596" max="4596" width="11.6640625" style="1" customWidth="1"/>
    <col min="4597" max="4597" width="2.109375" style="1" customWidth="1"/>
    <col min="4598" max="4598" width="8.5546875" style="1" customWidth="1"/>
    <col min="4599" max="4599" width="9.88671875" style="1" customWidth="1"/>
    <col min="4600" max="4600" width="8.6640625" style="1" customWidth="1"/>
    <col min="4601" max="4601" width="9.6640625" style="1" customWidth="1"/>
    <col min="4602" max="4602" width="10.109375" style="1" customWidth="1"/>
    <col min="4603" max="4603" width="9.33203125" style="1" customWidth="1"/>
    <col min="4604" max="4605" width="9.6640625" style="1" customWidth="1"/>
    <col min="4606" max="4607" width="9.5546875" style="1" customWidth="1"/>
    <col min="4608" max="4609" width="10" style="1" customWidth="1"/>
    <col min="4610" max="4610" width="12" style="1" customWidth="1"/>
    <col min="4611" max="4611" width="0" style="1" hidden="1" customWidth="1"/>
    <col min="4612" max="4612" width="12.109375" style="1" customWidth="1"/>
    <col min="4613" max="4613" width="11.33203125" style="1" customWidth="1"/>
    <col min="4614" max="4614" width="10.109375" style="1" customWidth="1"/>
    <col min="4615" max="4633" width="0" style="1" hidden="1" customWidth="1"/>
    <col min="4634" max="4836" width="9.109375" style="1"/>
    <col min="4837" max="4837" width="7.109375" style="1" customWidth="1"/>
    <col min="4838" max="4839" width="11.5546875" style="1" customWidth="1"/>
    <col min="4840" max="4840" width="11.6640625" style="1" customWidth="1"/>
    <col min="4841" max="4842" width="12" style="1" customWidth="1"/>
    <col min="4843" max="4843" width="11.44140625" style="1" customWidth="1"/>
    <col min="4844" max="4846" width="11.33203125" style="1" customWidth="1"/>
    <col min="4847" max="4848" width="12.5546875" style="1" customWidth="1"/>
    <col min="4849" max="4849" width="12.33203125" style="1" customWidth="1"/>
    <col min="4850" max="4851" width="11.5546875" style="1" customWidth="1"/>
    <col min="4852" max="4852" width="11.6640625" style="1" customWidth="1"/>
    <col min="4853" max="4853" width="2.109375" style="1" customWidth="1"/>
    <col min="4854" max="4854" width="8.5546875" style="1" customWidth="1"/>
    <col min="4855" max="4855" width="9.88671875" style="1" customWidth="1"/>
    <col min="4856" max="4856" width="8.6640625" style="1" customWidth="1"/>
    <col min="4857" max="4857" width="9.6640625" style="1" customWidth="1"/>
    <col min="4858" max="4858" width="10.109375" style="1" customWidth="1"/>
    <col min="4859" max="4859" width="9.33203125" style="1" customWidth="1"/>
    <col min="4860" max="4861" width="9.6640625" style="1" customWidth="1"/>
    <col min="4862" max="4863" width="9.5546875" style="1" customWidth="1"/>
    <col min="4864" max="4865" width="10" style="1" customWidth="1"/>
    <col min="4866" max="4866" width="12" style="1" customWidth="1"/>
    <col min="4867" max="4867" width="0" style="1" hidden="1" customWidth="1"/>
    <col min="4868" max="4868" width="12.109375" style="1" customWidth="1"/>
    <col min="4869" max="4869" width="11.33203125" style="1" customWidth="1"/>
    <col min="4870" max="4870" width="10.109375" style="1" customWidth="1"/>
    <col min="4871" max="4889" width="0" style="1" hidden="1" customWidth="1"/>
    <col min="4890" max="5092" width="9.109375" style="1"/>
    <col min="5093" max="5093" width="7.109375" style="1" customWidth="1"/>
    <col min="5094" max="5095" width="11.5546875" style="1" customWidth="1"/>
    <col min="5096" max="5096" width="11.6640625" style="1" customWidth="1"/>
    <col min="5097" max="5098" width="12" style="1" customWidth="1"/>
    <col min="5099" max="5099" width="11.44140625" style="1" customWidth="1"/>
    <col min="5100" max="5102" width="11.33203125" style="1" customWidth="1"/>
    <col min="5103" max="5104" width="12.5546875" style="1" customWidth="1"/>
    <col min="5105" max="5105" width="12.33203125" style="1" customWidth="1"/>
    <col min="5106" max="5107" width="11.5546875" style="1" customWidth="1"/>
    <col min="5108" max="5108" width="11.6640625" style="1" customWidth="1"/>
    <col min="5109" max="5109" width="2.109375" style="1" customWidth="1"/>
    <col min="5110" max="5110" width="8.5546875" style="1" customWidth="1"/>
    <col min="5111" max="5111" width="9.88671875" style="1" customWidth="1"/>
    <col min="5112" max="5112" width="8.6640625" style="1" customWidth="1"/>
    <col min="5113" max="5113" width="9.6640625" style="1" customWidth="1"/>
    <col min="5114" max="5114" width="10.109375" style="1" customWidth="1"/>
    <col min="5115" max="5115" width="9.33203125" style="1" customWidth="1"/>
    <col min="5116" max="5117" width="9.6640625" style="1" customWidth="1"/>
    <col min="5118" max="5119" width="9.5546875" style="1" customWidth="1"/>
    <col min="5120" max="5121" width="10" style="1" customWidth="1"/>
    <col min="5122" max="5122" width="12" style="1" customWidth="1"/>
    <col min="5123" max="5123" width="0" style="1" hidden="1" customWidth="1"/>
    <col min="5124" max="5124" width="12.109375" style="1" customWidth="1"/>
    <col min="5125" max="5125" width="11.33203125" style="1" customWidth="1"/>
    <col min="5126" max="5126" width="10.109375" style="1" customWidth="1"/>
    <col min="5127" max="5145" width="0" style="1" hidden="1" customWidth="1"/>
    <col min="5146" max="5348" width="9.109375" style="1"/>
    <col min="5349" max="5349" width="7.109375" style="1" customWidth="1"/>
    <col min="5350" max="5351" width="11.5546875" style="1" customWidth="1"/>
    <col min="5352" max="5352" width="11.6640625" style="1" customWidth="1"/>
    <col min="5353" max="5354" width="12" style="1" customWidth="1"/>
    <col min="5355" max="5355" width="11.44140625" style="1" customWidth="1"/>
    <col min="5356" max="5358" width="11.33203125" style="1" customWidth="1"/>
    <col min="5359" max="5360" width="12.5546875" style="1" customWidth="1"/>
    <col min="5361" max="5361" width="12.33203125" style="1" customWidth="1"/>
    <col min="5362" max="5363" width="11.5546875" style="1" customWidth="1"/>
    <col min="5364" max="5364" width="11.6640625" style="1" customWidth="1"/>
    <col min="5365" max="5365" width="2.109375" style="1" customWidth="1"/>
    <col min="5366" max="5366" width="8.5546875" style="1" customWidth="1"/>
    <col min="5367" max="5367" width="9.88671875" style="1" customWidth="1"/>
    <col min="5368" max="5368" width="8.6640625" style="1" customWidth="1"/>
    <col min="5369" max="5369" width="9.6640625" style="1" customWidth="1"/>
    <col min="5370" max="5370" width="10.109375" style="1" customWidth="1"/>
    <col min="5371" max="5371" width="9.33203125" style="1" customWidth="1"/>
    <col min="5372" max="5373" width="9.6640625" style="1" customWidth="1"/>
    <col min="5374" max="5375" width="9.5546875" style="1" customWidth="1"/>
    <col min="5376" max="5377" width="10" style="1" customWidth="1"/>
    <col min="5378" max="5378" width="12" style="1" customWidth="1"/>
    <col min="5379" max="5379" width="0" style="1" hidden="1" customWidth="1"/>
    <col min="5380" max="5380" width="12.109375" style="1" customWidth="1"/>
    <col min="5381" max="5381" width="11.33203125" style="1" customWidth="1"/>
    <col min="5382" max="5382" width="10.109375" style="1" customWidth="1"/>
    <col min="5383" max="5401" width="0" style="1" hidden="1" customWidth="1"/>
    <col min="5402" max="5604" width="9.109375" style="1"/>
    <col min="5605" max="5605" width="7.109375" style="1" customWidth="1"/>
    <col min="5606" max="5607" width="11.5546875" style="1" customWidth="1"/>
    <col min="5608" max="5608" width="11.6640625" style="1" customWidth="1"/>
    <col min="5609" max="5610" width="12" style="1" customWidth="1"/>
    <col min="5611" max="5611" width="11.44140625" style="1" customWidth="1"/>
    <col min="5612" max="5614" width="11.33203125" style="1" customWidth="1"/>
    <col min="5615" max="5616" width="12.5546875" style="1" customWidth="1"/>
    <col min="5617" max="5617" width="12.33203125" style="1" customWidth="1"/>
    <col min="5618" max="5619" width="11.5546875" style="1" customWidth="1"/>
    <col min="5620" max="5620" width="11.6640625" style="1" customWidth="1"/>
    <col min="5621" max="5621" width="2.109375" style="1" customWidth="1"/>
    <col min="5622" max="5622" width="8.5546875" style="1" customWidth="1"/>
    <col min="5623" max="5623" width="9.88671875" style="1" customWidth="1"/>
    <col min="5624" max="5624" width="8.6640625" style="1" customWidth="1"/>
    <col min="5625" max="5625" width="9.6640625" style="1" customWidth="1"/>
    <col min="5626" max="5626" width="10.109375" style="1" customWidth="1"/>
    <col min="5627" max="5627" width="9.33203125" style="1" customWidth="1"/>
    <col min="5628" max="5629" width="9.6640625" style="1" customWidth="1"/>
    <col min="5630" max="5631" width="9.5546875" style="1" customWidth="1"/>
    <col min="5632" max="5633" width="10" style="1" customWidth="1"/>
    <col min="5634" max="5634" width="12" style="1" customWidth="1"/>
    <col min="5635" max="5635" width="0" style="1" hidden="1" customWidth="1"/>
    <col min="5636" max="5636" width="12.109375" style="1" customWidth="1"/>
    <col min="5637" max="5637" width="11.33203125" style="1" customWidth="1"/>
    <col min="5638" max="5638" width="10.109375" style="1" customWidth="1"/>
    <col min="5639" max="5657" width="0" style="1" hidden="1" customWidth="1"/>
    <col min="5658" max="5860" width="9.109375" style="1"/>
    <col min="5861" max="5861" width="7.109375" style="1" customWidth="1"/>
    <col min="5862" max="5863" width="11.5546875" style="1" customWidth="1"/>
    <col min="5864" max="5864" width="11.6640625" style="1" customWidth="1"/>
    <col min="5865" max="5866" width="12" style="1" customWidth="1"/>
    <col min="5867" max="5867" width="11.44140625" style="1" customWidth="1"/>
    <col min="5868" max="5870" width="11.33203125" style="1" customWidth="1"/>
    <col min="5871" max="5872" width="12.5546875" style="1" customWidth="1"/>
    <col min="5873" max="5873" width="12.33203125" style="1" customWidth="1"/>
    <col min="5874" max="5875" width="11.5546875" style="1" customWidth="1"/>
    <col min="5876" max="5876" width="11.6640625" style="1" customWidth="1"/>
    <col min="5877" max="5877" width="2.109375" style="1" customWidth="1"/>
    <col min="5878" max="5878" width="8.5546875" style="1" customWidth="1"/>
    <col min="5879" max="5879" width="9.88671875" style="1" customWidth="1"/>
    <col min="5880" max="5880" width="8.6640625" style="1" customWidth="1"/>
    <col min="5881" max="5881" width="9.6640625" style="1" customWidth="1"/>
    <col min="5882" max="5882" width="10.109375" style="1" customWidth="1"/>
    <col min="5883" max="5883" width="9.33203125" style="1" customWidth="1"/>
    <col min="5884" max="5885" width="9.6640625" style="1" customWidth="1"/>
    <col min="5886" max="5887" width="9.5546875" style="1" customWidth="1"/>
    <col min="5888" max="5889" width="10" style="1" customWidth="1"/>
    <col min="5890" max="5890" width="12" style="1" customWidth="1"/>
    <col min="5891" max="5891" width="0" style="1" hidden="1" customWidth="1"/>
    <col min="5892" max="5892" width="12.109375" style="1" customWidth="1"/>
    <col min="5893" max="5893" width="11.33203125" style="1" customWidth="1"/>
    <col min="5894" max="5894" width="10.109375" style="1" customWidth="1"/>
    <col min="5895" max="5913" width="0" style="1" hidden="1" customWidth="1"/>
    <col min="5914" max="6116" width="9.109375" style="1"/>
    <col min="6117" max="6117" width="7.109375" style="1" customWidth="1"/>
    <col min="6118" max="6119" width="11.5546875" style="1" customWidth="1"/>
    <col min="6120" max="6120" width="11.6640625" style="1" customWidth="1"/>
    <col min="6121" max="6122" width="12" style="1" customWidth="1"/>
    <col min="6123" max="6123" width="11.44140625" style="1" customWidth="1"/>
    <col min="6124" max="6126" width="11.33203125" style="1" customWidth="1"/>
    <col min="6127" max="6128" width="12.5546875" style="1" customWidth="1"/>
    <col min="6129" max="6129" width="12.33203125" style="1" customWidth="1"/>
    <col min="6130" max="6131" width="11.5546875" style="1" customWidth="1"/>
    <col min="6132" max="6132" width="11.6640625" style="1" customWidth="1"/>
    <col min="6133" max="6133" width="2.109375" style="1" customWidth="1"/>
    <col min="6134" max="6134" width="8.5546875" style="1" customWidth="1"/>
    <col min="6135" max="6135" width="9.88671875" style="1" customWidth="1"/>
    <col min="6136" max="6136" width="8.6640625" style="1" customWidth="1"/>
    <col min="6137" max="6137" width="9.6640625" style="1" customWidth="1"/>
    <col min="6138" max="6138" width="10.109375" style="1" customWidth="1"/>
    <col min="6139" max="6139" width="9.33203125" style="1" customWidth="1"/>
    <col min="6140" max="6141" width="9.6640625" style="1" customWidth="1"/>
    <col min="6142" max="6143" width="9.5546875" style="1" customWidth="1"/>
    <col min="6144" max="6145" width="10" style="1" customWidth="1"/>
    <col min="6146" max="6146" width="12" style="1" customWidth="1"/>
    <col min="6147" max="6147" width="0" style="1" hidden="1" customWidth="1"/>
    <col min="6148" max="6148" width="12.109375" style="1" customWidth="1"/>
    <col min="6149" max="6149" width="11.33203125" style="1" customWidth="1"/>
    <col min="6150" max="6150" width="10.109375" style="1" customWidth="1"/>
    <col min="6151" max="6169" width="0" style="1" hidden="1" customWidth="1"/>
    <col min="6170" max="6372" width="9.109375" style="1"/>
    <col min="6373" max="6373" width="7.109375" style="1" customWidth="1"/>
    <col min="6374" max="6375" width="11.5546875" style="1" customWidth="1"/>
    <col min="6376" max="6376" width="11.6640625" style="1" customWidth="1"/>
    <col min="6377" max="6378" width="12" style="1" customWidth="1"/>
    <col min="6379" max="6379" width="11.44140625" style="1" customWidth="1"/>
    <col min="6380" max="6382" width="11.33203125" style="1" customWidth="1"/>
    <col min="6383" max="6384" width="12.5546875" style="1" customWidth="1"/>
    <col min="6385" max="6385" width="12.33203125" style="1" customWidth="1"/>
    <col min="6386" max="6387" width="11.5546875" style="1" customWidth="1"/>
    <col min="6388" max="6388" width="11.6640625" style="1" customWidth="1"/>
    <col min="6389" max="6389" width="2.109375" style="1" customWidth="1"/>
    <col min="6390" max="6390" width="8.5546875" style="1" customWidth="1"/>
    <col min="6391" max="6391" width="9.88671875" style="1" customWidth="1"/>
    <col min="6392" max="6392" width="8.6640625" style="1" customWidth="1"/>
    <col min="6393" max="6393" width="9.6640625" style="1" customWidth="1"/>
    <col min="6394" max="6394" width="10.109375" style="1" customWidth="1"/>
    <col min="6395" max="6395" width="9.33203125" style="1" customWidth="1"/>
    <col min="6396" max="6397" width="9.6640625" style="1" customWidth="1"/>
    <col min="6398" max="6399" width="9.5546875" style="1" customWidth="1"/>
    <col min="6400" max="6401" width="10" style="1" customWidth="1"/>
    <col min="6402" max="6402" width="12" style="1" customWidth="1"/>
    <col min="6403" max="6403" width="0" style="1" hidden="1" customWidth="1"/>
    <col min="6404" max="6404" width="12.109375" style="1" customWidth="1"/>
    <col min="6405" max="6405" width="11.33203125" style="1" customWidth="1"/>
    <col min="6406" max="6406" width="10.109375" style="1" customWidth="1"/>
    <col min="6407" max="6425" width="0" style="1" hidden="1" customWidth="1"/>
    <col min="6426" max="6628" width="9.109375" style="1"/>
    <col min="6629" max="6629" width="7.109375" style="1" customWidth="1"/>
    <col min="6630" max="6631" width="11.5546875" style="1" customWidth="1"/>
    <col min="6632" max="6632" width="11.6640625" style="1" customWidth="1"/>
    <col min="6633" max="6634" width="12" style="1" customWidth="1"/>
    <col min="6635" max="6635" width="11.44140625" style="1" customWidth="1"/>
    <col min="6636" max="6638" width="11.33203125" style="1" customWidth="1"/>
    <col min="6639" max="6640" width="12.5546875" style="1" customWidth="1"/>
    <col min="6641" max="6641" width="12.33203125" style="1" customWidth="1"/>
    <col min="6642" max="6643" width="11.5546875" style="1" customWidth="1"/>
    <col min="6644" max="6644" width="11.6640625" style="1" customWidth="1"/>
    <col min="6645" max="6645" width="2.109375" style="1" customWidth="1"/>
    <col min="6646" max="6646" width="8.5546875" style="1" customWidth="1"/>
    <col min="6647" max="6647" width="9.88671875" style="1" customWidth="1"/>
    <col min="6648" max="6648" width="8.6640625" style="1" customWidth="1"/>
    <col min="6649" max="6649" width="9.6640625" style="1" customWidth="1"/>
    <col min="6650" max="6650" width="10.109375" style="1" customWidth="1"/>
    <col min="6651" max="6651" width="9.33203125" style="1" customWidth="1"/>
    <col min="6652" max="6653" width="9.6640625" style="1" customWidth="1"/>
    <col min="6654" max="6655" width="9.5546875" style="1" customWidth="1"/>
    <col min="6656" max="6657" width="10" style="1" customWidth="1"/>
    <col min="6658" max="6658" width="12" style="1" customWidth="1"/>
    <col min="6659" max="6659" width="0" style="1" hidden="1" customWidth="1"/>
    <col min="6660" max="6660" width="12.109375" style="1" customWidth="1"/>
    <col min="6661" max="6661" width="11.33203125" style="1" customWidth="1"/>
    <col min="6662" max="6662" width="10.109375" style="1" customWidth="1"/>
    <col min="6663" max="6681" width="0" style="1" hidden="1" customWidth="1"/>
    <col min="6682" max="6884" width="9.109375" style="1"/>
    <col min="6885" max="6885" width="7.109375" style="1" customWidth="1"/>
    <col min="6886" max="6887" width="11.5546875" style="1" customWidth="1"/>
    <col min="6888" max="6888" width="11.6640625" style="1" customWidth="1"/>
    <col min="6889" max="6890" width="12" style="1" customWidth="1"/>
    <col min="6891" max="6891" width="11.44140625" style="1" customWidth="1"/>
    <col min="6892" max="6894" width="11.33203125" style="1" customWidth="1"/>
    <col min="6895" max="6896" width="12.5546875" style="1" customWidth="1"/>
    <col min="6897" max="6897" width="12.33203125" style="1" customWidth="1"/>
    <col min="6898" max="6899" width="11.5546875" style="1" customWidth="1"/>
    <col min="6900" max="6900" width="11.6640625" style="1" customWidth="1"/>
    <col min="6901" max="6901" width="2.109375" style="1" customWidth="1"/>
    <col min="6902" max="6902" width="8.5546875" style="1" customWidth="1"/>
    <col min="6903" max="6903" width="9.88671875" style="1" customWidth="1"/>
    <col min="6904" max="6904" width="8.6640625" style="1" customWidth="1"/>
    <col min="6905" max="6905" width="9.6640625" style="1" customWidth="1"/>
    <col min="6906" max="6906" width="10.109375" style="1" customWidth="1"/>
    <col min="6907" max="6907" width="9.33203125" style="1" customWidth="1"/>
    <col min="6908" max="6909" width="9.6640625" style="1" customWidth="1"/>
    <col min="6910" max="6911" width="9.5546875" style="1" customWidth="1"/>
    <col min="6912" max="6913" width="10" style="1" customWidth="1"/>
    <col min="6914" max="6914" width="12" style="1" customWidth="1"/>
    <col min="6915" max="6915" width="0" style="1" hidden="1" customWidth="1"/>
    <col min="6916" max="6916" width="12.109375" style="1" customWidth="1"/>
    <col min="6917" max="6917" width="11.33203125" style="1" customWidth="1"/>
    <col min="6918" max="6918" width="10.109375" style="1" customWidth="1"/>
    <col min="6919" max="6937" width="0" style="1" hidden="1" customWidth="1"/>
    <col min="6938" max="7140" width="9.109375" style="1"/>
    <col min="7141" max="7141" width="7.109375" style="1" customWidth="1"/>
    <col min="7142" max="7143" width="11.5546875" style="1" customWidth="1"/>
    <col min="7144" max="7144" width="11.6640625" style="1" customWidth="1"/>
    <col min="7145" max="7146" width="12" style="1" customWidth="1"/>
    <col min="7147" max="7147" width="11.44140625" style="1" customWidth="1"/>
    <col min="7148" max="7150" width="11.33203125" style="1" customWidth="1"/>
    <col min="7151" max="7152" width="12.5546875" style="1" customWidth="1"/>
    <col min="7153" max="7153" width="12.33203125" style="1" customWidth="1"/>
    <col min="7154" max="7155" width="11.5546875" style="1" customWidth="1"/>
    <col min="7156" max="7156" width="11.6640625" style="1" customWidth="1"/>
    <col min="7157" max="7157" width="2.109375" style="1" customWidth="1"/>
    <col min="7158" max="7158" width="8.5546875" style="1" customWidth="1"/>
    <col min="7159" max="7159" width="9.88671875" style="1" customWidth="1"/>
    <col min="7160" max="7160" width="8.6640625" style="1" customWidth="1"/>
    <col min="7161" max="7161" width="9.6640625" style="1" customWidth="1"/>
    <col min="7162" max="7162" width="10.109375" style="1" customWidth="1"/>
    <col min="7163" max="7163" width="9.33203125" style="1" customWidth="1"/>
    <col min="7164" max="7165" width="9.6640625" style="1" customWidth="1"/>
    <col min="7166" max="7167" width="9.5546875" style="1" customWidth="1"/>
    <col min="7168" max="7169" width="10" style="1" customWidth="1"/>
    <col min="7170" max="7170" width="12" style="1" customWidth="1"/>
    <col min="7171" max="7171" width="0" style="1" hidden="1" customWidth="1"/>
    <col min="7172" max="7172" width="12.109375" style="1" customWidth="1"/>
    <col min="7173" max="7173" width="11.33203125" style="1" customWidth="1"/>
    <col min="7174" max="7174" width="10.109375" style="1" customWidth="1"/>
    <col min="7175" max="7193" width="0" style="1" hidden="1" customWidth="1"/>
    <col min="7194" max="7396" width="9.109375" style="1"/>
    <col min="7397" max="7397" width="7.109375" style="1" customWidth="1"/>
    <col min="7398" max="7399" width="11.5546875" style="1" customWidth="1"/>
    <col min="7400" max="7400" width="11.6640625" style="1" customWidth="1"/>
    <col min="7401" max="7402" width="12" style="1" customWidth="1"/>
    <col min="7403" max="7403" width="11.44140625" style="1" customWidth="1"/>
    <col min="7404" max="7406" width="11.33203125" style="1" customWidth="1"/>
    <col min="7407" max="7408" width="12.5546875" style="1" customWidth="1"/>
    <col min="7409" max="7409" width="12.33203125" style="1" customWidth="1"/>
    <col min="7410" max="7411" width="11.5546875" style="1" customWidth="1"/>
    <col min="7412" max="7412" width="11.6640625" style="1" customWidth="1"/>
    <col min="7413" max="7413" width="2.109375" style="1" customWidth="1"/>
    <col min="7414" max="7414" width="8.5546875" style="1" customWidth="1"/>
    <col min="7415" max="7415" width="9.88671875" style="1" customWidth="1"/>
    <col min="7416" max="7416" width="8.6640625" style="1" customWidth="1"/>
    <col min="7417" max="7417" width="9.6640625" style="1" customWidth="1"/>
    <col min="7418" max="7418" width="10.109375" style="1" customWidth="1"/>
    <col min="7419" max="7419" width="9.33203125" style="1" customWidth="1"/>
    <col min="7420" max="7421" width="9.6640625" style="1" customWidth="1"/>
    <col min="7422" max="7423" width="9.5546875" style="1" customWidth="1"/>
    <col min="7424" max="7425" width="10" style="1" customWidth="1"/>
    <col min="7426" max="7426" width="12" style="1" customWidth="1"/>
    <col min="7427" max="7427" width="0" style="1" hidden="1" customWidth="1"/>
    <col min="7428" max="7428" width="12.109375" style="1" customWidth="1"/>
    <col min="7429" max="7429" width="11.33203125" style="1" customWidth="1"/>
    <col min="7430" max="7430" width="10.109375" style="1" customWidth="1"/>
    <col min="7431" max="7449" width="0" style="1" hidden="1" customWidth="1"/>
    <col min="7450" max="7652" width="9.109375" style="1"/>
    <col min="7653" max="7653" width="7.109375" style="1" customWidth="1"/>
    <col min="7654" max="7655" width="11.5546875" style="1" customWidth="1"/>
    <col min="7656" max="7656" width="11.6640625" style="1" customWidth="1"/>
    <col min="7657" max="7658" width="12" style="1" customWidth="1"/>
    <col min="7659" max="7659" width="11.44140625" style="1" customWidth="1"/>
    <col min="7660" max="7662" width="11.33203125" style="1" customWidth="1"/>
    <col min="7663" max="7664" width="12.5546875" style="1" customWidth="1"/>
    <col min="7665" max="7665" width="12.33203125" style="1" customWidth="1"/>
    <col min="7666" max="7667" width="11.5546875" style="1" customWidth="1"/>
    <col min="7668" max="7668" width="11.6640625" style="1" customWidth="1"/>
    <col min="7669" max="7669" width="2.109375" style="1" customWidth="1"/>
    <col min="7670" max="7670" width="8.5546875" style="1" customWidth="1"/>
    <col min="7671" max="7671" width="9.88671875" style="1" customWidth="1"/>
    <col min="7672" max="7672" width="8.6640625" style="1" customWidth="1"/>
    <col min="7673" max="7673" width="9.6640625" style="1" customWidth="1"/>
    <col min="7674" max="7674" width="10.109375" style="1" customWidth="1"/>
    <col min="7675" max="7675" width="9.33203125" style="1" customWidth="1"/>
    <col min="7676" max="7677" width="9.6640625" style="1" customWidth="1"/>
    <col min="7678" max="7679" width="9.5546875" style="1" customWidth="1"/>
    <col min="7680" max="7681" width="10" style="1" customWidth="1"/>
    <col min="7682" max="7682" width="12" style="1" customWidth="1"/>
    <col min="7683" max="7683" width="0" style="1" hidden="1" customWidth="1"/>
    <col min="7684" max="7684" width="12.109375" style="1" customWidth="1"/>
    <col min="7685" max="7685" width="11.33203125" style="1" customWidth="1"/>
    <col min="7686" max="7686" width="10.109375" style="1" customWidth="1"/>
    <col min="7687" max="7705" width="0" style="1" hidden="1" customWidth="1"/>
    <col min="7706" max="7908" width="9.109375" style="1"/>
    <col min="7909" max="7909" width="7.109375" style="1" customWidth="1"/>
    <col min="7910" max="7911" width="11.5546875" style="1" customWidth="1"/>
    <col min="7912" max="7912" width="11.6640625" style="1" customWidth="1"/>
    <col min="7913" max="7914" width="12" style="1" customWidth="1"/>
    <col min="7915" max="7915" width="11.44140625" style="1" customWidth="1"/>
    <col min="7916" max="7918" width="11.33203125" style="1" customWidth="1"/>
    <col min="7919" max="7920" width="12.5546875" style="1" customWidth="1"/>
    <col min="7921" max="7921" width="12.33203125" style="1" customWidth="1"/>
    <col min="7922" max="7923" width="11.5546875" style="1" customWidth="1"/>
    <col min="7924" max="7924" width="11.6640625" style="1" customWidth="1"/>
    <col min="7925" max="7925" width="2.109375" style="1" customWidth="1"/>
    <col min="7926" max="7926" width="8.5546875" style="1" customWidth="1"/>
    <col min="7927" max="7927" width="9.88671875" style="1" customWidth="1"/>
    <col min="7928" max="7928" width="8.6640625" style="1" customWidth="1"/>
    <col min="7929" max="7929" width="9.6640625" style="1" customWidth="1"/>
    <col min="7930" max="7930" width="10.109375" style="1" customWidth="1"/>
    <col min="7931" max="7931" width="9.33203125" style="1" customWidth="1"/>
    <col min="7932" max="7933" width="9.6640625" style="1" customWidth="1"/>
    <col min="7934" max="7935" width="9.5546875" style="1" customWidth="1"/>
    <col min="7936" max="7937" width="10" style="1" customWidth="1"/>
    <col min="7938" max="7938" width="12" style="1" customWidth="1"/>
    <col min="7939" max="7939" width="0" style="1" hidden="1" customWidth="1"/>
    <col min="7940" max="7940" width="12.109375" style="1" customWidth="1"/>
    <col min="7941" max="7941" width="11.33203125" style="1" customWidth="1"/>
    <col min="7942" max="7942" width="10.109375" style="1" customWidth="1"/>
    <col min="7943" max="7961" width="0" style="1" hidden="1" customWidth="1"/>
    <col min="7962" max="8164" width="9.109375" style="1"/>
    <col min="8165" max="8165" width="7.109375" style="1" customWidth="1"/>
    <col min="8166" max="8167" width="11.5546875" style="1" customWidth="1"/>
    <col min="8168" max="8168" width="11.6640625" style="1" customWidth="1"/>
    <col min="8169" max="8170" width="12" style="1" customWidth="1"/>
    <col min="8171" max="8171" width="11.44140625" style="1" customWidth="1"/>
    <col min="8172" max="8174" width="11.33203125" style="1" customWidth="1"/>
    <col min="8175" max="8176" width="12.5546875" style="1" customWidth="1"/>
    <col min="8177" max="8177" width="12.33203125" style="1" customWidth="1"/>
    <col min="8178" max="8179" width="11.5546875" style="1" customWidth="1"/>
    <col min="8180" max="8180" width="11.6640625" style="1" customWidth="1"/>
    <col min="8181" max="8181" width="2.109375" style="1" customWidth="1"/>
    <col min="8182" max="8182" width="8.5546875" style="1" customWidth="1"/>
    <col min="8183" max="8183" width="9.88671875" style="1" customWidth="1"/>
    <col min="8184" max="8184" width="8.6640625" style="1" customWidth="1"/>
    <col min="8185" max="8185" width="9.6640625" style="1" customWidth="1"/>
    <col min="8186" max="8186" width="10.109375" style="1" customWidth="1"/>
    <col min="8187" max="8187" width="9.33203125" style="1" customWidth="1"/>
    <col min="8188" max="8189" width="9.6640625" style="1" customWidth="1"/>
    <col min="8190" max="8191" width="9.5546875" style="1" customWidth="1"/>
    <col min="8192" max="8193" width="10" style="1" customWidth="1"/>
    <col min="8194" max="8194" width="12" style="1" customWidth="1"/>
    <col min="8195" max="8195" width="0" style="1" hidden="1" customWidth="1"/>
    <col min="8196" max="8196" width="12.109375" style="1" customWidth="1"/>
    <col min="8197" max="8197" width="11.33203125" style="1" customWidth="1"/>
    <col min="8198" max="8198" width="10.109375" style="1" customWidth="1"/>
    <col min="8199" max="8217" width="0" style="1" hidden="1" customWidth="1"/>
    <col min="8218" max="8420" width="9.109375" style="1"/>
    <col min="8421" max="8421" width="7.109375" style="1" customWidth="1"/>
    <col min="8422" max="8423" width="11.5546875" style="1" customWidth="1"/>
    <col min="8424" max="8424" width="11.6640625" style="1" customWidth="1"/>
    <col min="8425" max="8426" width="12" style="1" customWidth="1"/>
    <col min="8427" max="8427" width="11.44140625" style="1" customWidth="1"/>
    <col min="8428" max="8430" width="11.33203125" style="1" customWidth="1"/>
    <col min="8431" max="8432" width="12.5546875" style="1" customWidth="1"/>
    <col min="8433" max="8433" width="12.33203125" style="1" customWidth="1"/>
    <col min="8434" max="8435" width="11.5546875" style="1" customWidth="1"/>
    <col min="8436" max="8436" width="11.6640625" style="1" customWidth="1"/>
    <col min="8437" max="8437" width="2.109375" style="1" customWidth="1"/>
    <col min="8438" max="8438" width="8.5546875" style="1" customWidth="1"/>
    <col min="8439" max="8439" width="9.88671875" style="1" customWidth="1"/>
    <col min="8440" max="8440" width="8.6640625" style="1" customWidth="1"/>
    <col min="8441" max="8441" width="9.6640625" style="1" customWidth="1"/>
    <col min="8442" max="8442" width="10.109375" style="1" customWidth="1"/>
    <col min="8443" max="8443" width="9.33203125" style="1" customWidth="1"/>
    <col min="8444" max="8445" width="9.6640625" style="1" customWidth="1"/>
    <col min="8446" max="8447" width="9.5546875" style="1" customWidth="1"/>
    <col min="8448" max="8449" width="10" style="1" customWidth="1"/>
    <col min="8450" max="8450" width="12" style="1" customWidth="1"/>
    <col min="8451" max="8451" width="0" style="1" hidden="1" customWidth="1"/>
    <col min="8452" max="8452" width="12.109375" style="1" customWidth="1"/>
    <col min="8453" max="8453" width="11.33203125" style="1" customWidth="1"/>
    <col min="8454" max="8454" width="10.109375" style="1" customWidth="1"/>
    <col min="8455" max="8473" width="0" style="1" hidden="1" customWidth="1"/>
    <col min="8474" max="8676" width="9.109375" style="1"/>
    <col min="8677" max="8677" width="7.109375" style="1" customWidth="1"/>
    <col min="8678" max="8679" width="11.5546875" style="1" customWidth="1"/>
    <col min="8680" max="8680" width="11.6640625" style="1" customWidth="1"/>
    <col min="8681" max="8682" width="12" style="1" customWidth="1"/>
    <col min="8683" max="8683" width="11.44140625" style="1" customWidth="1"/>
    <col min="8684" max="8686" width="11.33203125" style="1" customWidth="1"/>
    <col min="8687" max="8688" width="12.5546875" style="1" customWidth="1"/>
    <col min="8689" max="8689" width="12.33203125" style="1" customWidth="1"/>
    <col min="8690" max="8691" width="11.5546875" style="1" customWidth="1"/>
    <col min="8692" max="8692" width="11.6640625" style="1" customWidth="1"/>
    <col min="8693" max="8693" width="2.109375" style="1" customWidth="1"/>
    <col min="8694" max="8694" width="8.5546875" style="1" customWidth="1"/>
    <col min="8695" max="8695" width="9.88671875" style="1" customWidth="1"/>
    <col min="8696" max="8696" width="8.6640625" style="1" customWidth="1"/>
    <col min="8697" max="8697" width="9.6640625" style="1" customWidth="1"/>
    <col min="8698" max="8698" width="10.109375" style="1" customWidth="1"/>
    <col min="8699" max="8699" width="9.33203125" style="1" customWidth="1"/>
    <col min="8700" max="8701" width="9.6640625" style="1" customWidth="1"/>
    <col min="8702" max="8703" width="9.5546875" style="1" customWidth="1"/>
    <col min="8704" max="8705" width="10" style="1" customWidth="1"/>
    <col min="8706" max="8706" width="12" style="1" customWidth="1"/>
    <col min="8707" max="8707" width="0" style="1" hidden="1" customWidth="1"/>
    <col min="8708" max="8708" width="12.109375" style="1" customWidth="1"/>
    <col min="8709" max="8709" width="11.33203125" style="1" customWidth="1"/>
    <col min="8710" max="8710" width="10.109375" style="1" customWidth="1"/>
    <col min="8711" max="8729" width="0" style="1" hidden="1" customWidth="1"/>
    <col min="8730" max="8932" width="9.109375" style="1"/>
    <col min="8933" max="8933" width="7.109375" style="1" customWidth="1"/>
    <col min="8934" max="8935" width="11.5546875" style="1" customWidth="1"/>
    <col min="8936" max="8936" width="11.6640625" style="1" customWidth="1"/>
    <col min="8937" max="8938" width="12" style="1" customWidth="1"/>
    <col min="8939" max="8939" width="11.44140625" style="1" customWidth="1"/>
    <col min="8940" max="8942" width="11.33203125" style="1" customWidth="1"/>
    <col min="8943" max="8944" width="12.5546875" style="1" customWidth="1"/>
    <col min="8945" max="8945" width="12.33203125" style="1" customWidth="1"/>
    <col min="8946" max="8947" width="11.5546875" style="1" customWidth="1"/>
    <col min="8948" max="8948" width="11.6640625" style="1" customWidth="1"/>
    <col min="8949" max="8949" width="2.109375" style="1" customWidth="1"/>
    <col min="8950" max="8950" width="8.5546875" style="1" customWidth="1"/>
    <col min="8951" max="8951" width="9.88671875" style="1" customWidth="1"/>
    <col min="8952" max="8952" width="8.6640625" style="1" customWidth="1"/>
    <col min="8953" max="8953" width="9.6640625" style="1" customWidth="1"/>
    <col min="8954" max="8954" width="10.109375" style="1" customWidth="1"/>
    <col min="8955" max="8955" width="9.33203125" style="1" customWidth="1"/>
    <col min="8956" max="8957" width="9.6640625" style="1" customWidth="1"/>
    <col min="8958" max="8959" width="9.5546875" style="1" customWidth="1"/>
    <col min="8960" max="8961" width="10" style="1" customWidth="1"/>
    <col min="8962" max="8962" width="12" style="1" customWidth="1"/>
    <col min="8963" max="8963" width="0" style="1" hidden="1" customWidth="1"/>
    <col min="8964" max="8964" width="12.109375" style="1" customWidth="1"/>
    <col min="8965" max="8965" width="11.33203125" style="1" customWidth="1"/>
    <col min="8966" max="8966" width="10.109375" style="1" customWidth="1"/>
    <col min="8967" max="8985" width="0" style="1" hidden="1" customWidth="1"/>
    <col min="8986" max="9188" width="9.109375" style="1"/>
    <col min="9189" max="9189" width="7.109375" style="1" customWidth="1"/>
    <col min="9190" max="9191" width="11.5546875" style="1" customWidth="1"/>
    <col min="9192" max="9192" width="11.6640625" style="1" customWidth="1"/>
    <col min="9193" max="9194" width="12" style="1" customWidth="1"/>
    <col min="9195" max="9195" width="11.44140625" style="1" customWidth="1"/>
    <col min="9196" max="9198" width="11.33203125" style="1" customWidth="1"/>
    <col min="9199" max="9200" width="12.5546875" style="1" customWidth="1"/>
    <col min="9201" max="9201" width="12.33203125" style="1" customWidth="1"/>
    <col min="9202" max="9203" width="11.5546875" style="1" customWidth="1"/>
    <col min="9204" max="9204" width="11.6640625" style="1" customWidth="1"/>
    <col min="9205" max="9205" width="2.109375" style="1" customWidth="1"/>
    <col min="9206" max="9206" width="8.5546875" style="1" customWidth="1"/>
    <col min="9207" max="9207" width="9.88671875" style="1" customWidth="1"/>
    <col min="9208" max="9208" width="8.6640625" style="1" customWidth="1"/>
    <col min="9209" max="9209" width="9.6640625" style="1" customWidth="1"/>
    <col min="9210" max="9210" width="10.109375" style="1" customWidth="1"/>
    <col min="9211" max="9211" width="9.33203125" style="1" customWidth="1"/>
    <col min="9212" max="9213" width="9.6640625" style="1" customWidth="1"/>
    <col min="9214" max="9215" width="9.5546875" style="1" customWidth="1"/>
    <col min="9216" max="9217" width="10" style="1" customWidth="1"/>
    <col min="9218" max="9218" width="12" style="1" customWidth="1"/>
    <col min="9219" max="9219" width="0" style="1" hidden="1" customWidth="1"/>
    <col min="9220" max="9220" width="12.109375" style="1" customWidth="1"/>
    <col min="9221" max="9221" width="11.33203125" style="1" customWidth="1"/>
    <col min="9222" max="9222" width="10.109375" style="1" customWidth="1"/>
    <col min="9223" max="9241" width="0" style="1" hidden="1" customWidth="1"/>
    <col min="9242" max="9444" width="9.109375" style="1"/>
    <col min="9445" max="9445" width="7.109375" style="1" customWidth="1"/>
    <col min="9446" max="9447" width="11.5546875" style="1" customWidth="1"/>
    <col min="9448" max="9448" width="11.6640625" style="1" customWidth="1"/>
    <col min="9449" max="9450" width="12" style="1" customWidth="1"/>
    <col min="9451" max="9451" width="11.44140625" style="1" customWidth="1"/>
    <col min="9452" max="9454" width="11.33203125" style="1" customWidth="1"/>
    <col min="9455" max="9456" width="12.5546875" style="1" customWidth="1"/>
    <col min="9457" max="9457" width="12.33203125" style="1" customWidth="1"/>
    <col min="9458" max="9459" width="11.5546875" style="1" customWidth="1"/>
    <col min="9460" max="9460" width="11.6640625" style="1" customWidth="1"/>
    <col min="9461" max="9461" width="2.109375" style="1" customWidth="1"/>
    <col min="9462" max="9462" width="8.5546875" style="1" customWidth="1"/>
    <col min="9463" max="9463" width="9.88671875" style="1" customWidth="1"/>
    <col min="9464" max="9464" width="8.6640625" style="1" customWidth="1"/>
    <col min="9465" max="9465" width="9.6640625" style="1" customWidth="1"/>
    <col min="9466" max="9466" width="10.109375" style="1" customWidth="1"/>
    <col min="9467" max="9467" width="9.33203125" style="1" customWidth="1"/>
    <col min="9468" max="9469" width="9.6640625" style="1" customWidth="1"/>
    <col min="9470" max="9471" width="9.5546875" style="1" customWidth="1"/>
    <col min="9472" max="9473" width="10" style="1" customWidth="1"/>
    <col min="9474" max="9474" width="12" style="1" customWidth="1"/>
    <col min="9475" max="9475" width="0" style="1" hidden="1" customWidth="1"/>
    <col min="9476" max="9476" width="12.109375" style="1" customWidth="1"/>
    <col min="9477" max="9477" width="11.33203125" style="1" customWidth="1"/>
    <col min="9478" max="9478" width="10.109375" style="1" customWidth="1"/>
    <col min="9479" max="9497" width="0" style="1" hidden="1" customWidth="1"/>
    <col min="9498" max="9700" width="9.109375" style="1"/>
    <col min="9701" max="9701" width="7.109375" style="1" customWidth="1"/>
    <col min="9702" max="9703" width="11.5546875" style="1" customWidth="1"/>
    <col min="9704" max="9704" width="11.6640625" style="1" customWidth="1"/>
    <col min="9705" max="9706" width="12" style="1" customWidth="1"/>
    <col min="9707" max="9707" width="11.44140625" style="1" customWidth="1"/>
    <col min="9708" max="9710" width="11.33203125" style="1" customWidth="1"/>
    <col min="9711" max="9712" width="12.5546875" style="1" customWidth="1"/>
    <col min="9713" max="9713" width="12.33203125" style="1" customWidth="1"/>
    <col min="9714" max="9715" width="11.5546875" style="1" customWidth="1"/>
    <col min="9716" max="9716" width="11.6640625" style="1" customWidth="1"/>
    <col min="9717" max="9717" width="2.109375" style="1" customWidth="1"/>
    <col min="9718" max="9718" width="8.5546875" style="1" customWidth="1"/>
    <col min="9719" max="9719" width="9.88671875" style="1" customWidth="1"/>
    <col min="9720" max="9720" width="8.6640625" style="1" customWidth="1"/>
    <col min="9721" max="9721" width="9.6640625" style="1" customWidth="1"/>
    <col min="9722" max="9722" width="10.109375" style="1" customWidth="1"/>
    <col min="9723" max="9723" width="9.33203125" style="1" customWidth="1"/>
    <col min="9724" max="9725" width="9.6640625" style="1" customWidth="1"/>
    <col min="9726" max="9727" width="9.5546875" style="1" customWidth="1"/>
    <col min="9728" max="9729" width="10" style="1" customWidth="1"/>
    <col min="9730" max="9730" width="12" style="1" customWidth="1"/>
    <col min="9731" max="9731" width="0" style="1" hidden="1" customWidth="1"/>
    <col min="9732" max="9732" width="12.109375" style="1" customWidth="1"/>
    <col min="9733" max="9733" width="11.33203125" style="1" customWidth="1"/>
    <col min="9734" max="9734" width="10.109375" style="1" customWidth="1"/>
    <col min="9735" max="9753" width="0" style="1" hidden="1" customWidth="1"/>
    <col min="9754" max="9956" width="9.109375" style="1"/>
    <col min="9957" max="9957" width="7.109375" style="1" customWidth="1"/>
    <col min="9958" max="9959" width="11.5546875" style="1" customWidth="1"/>
    <col min="9960" max="9960" width="11.6640625" style="1" customWidth="1"/>
    <col min="9961" max="9962" width="12" style="1" customWidth="1"/>
    <col min="9963" max="9963" width="11.44140625" style="1" customWidth="1"/>
    <col min="9964" max="9966" width="11.33203125" style="1" customWidth="1"/>
    <col min="9967" max="9968" width="12.5546875" style="1" customWidth="1"/>
    <col min="9969" max="9969" width="12.33203125" style="1" customWidth="1"/>
    <col min="9970" max="9971" width="11.5546875" style="1" customWidth="1"/>
    <col min="9972" max="9972" width="11.6640625" style="1" customWidth="1"/>
    <col min="9973" max="9973" width="2.109375" style="1" customWidth="1"/>
    <col min="9974" max="9974" width="8.5546875" style="1" customWidth="1"/>
    <col min="9975" max="9975" width="9.88671875" style="1" customWidth="1"/>
    <col min="9976" max="9976" width="8.6640625" style="1" customWidth="1"/>
    <col min="9977" max="9977" width="9.6640625" style="1" customWidth="1"/>
    <col min="9978" max="9978" width="10.109375" style="1" customWidth="1"/>
    <col min="9979" max="9979" width="9.33203125" style="1" customWidth="1"/>
    <col min="9980" max="9981" width="9.6640625" style="1" customWidth="1"/>
    <col min="9982" max="9983" width="9.5546875" style="1" customWidth="1"/>
    <col min="9984" max="9985" width="10" style="1" customWidth="1"/>
    <col min="9986" max="9986" width="12" style="1" customWidth="1"/>
    <col min="9987" max="9987" width="0" style="1" hidden="1" customWidth="1"/>
    <col min="9988" max="9988" width="12.109375" style="1" customWidth="1"/>
    <col min="9989" max="9989" width="11.33203125" style="1" customWidth="1"/>
    <col min="9990" max="9990" width="10.109375" style="1" customWidth="1"/>
    <col min="9991" max="10009" width="0" style="1" hidden="1" customWidth="1"/>
    <col min="10010" max="10212" width="9.109375" style="1"/>
    <col min="10213" max="10213" width="7.109375" style="1" customWidth="1"/>
    <col min="10214" max="10215" width="11.5546875" style="1" customWidth="1"/>
    <col min="10216" max="10216" width="11.6640625" style="1" customWidth="1"/>
    <col min="10217" max="10218" width="12" style="1" customWidth="1"/>
    <col min="10219" max="10219" width="11.44140625" style="1" customWidth="1"/>
    <col min="10220" max="10222" width="11.33203125" style="1" customWidth="1"/>
    <col min="10223" max="10224" width="12.5546875" style="1" customWidth="1"/>
    <col min="10225" max="10225" width="12.33203125" style="1" customWidth="1"/>
    <col min="10226" max="10227" width="11.5546875" style="1" customWidth="1"/>
    <col min="10228" max="10228" width="11.6640625" style="1" customWidth="1"/>
    <col min="10229" max="10229" width="2.109375" style="1" customWidth="1"/>
    <col min="10230" max="10230" width="8.5546875" style="1" customWidth="1"/>
    <col min="10231" max="10231" width="9.88671875" style="1" customWidth="1"/>
    <col min="10232" max="10232" width="8.6640625" style="1" customWidth="1"/>
    <col min="10233" max="10233" width="9.6640625" style="1" customWidth="1"/>
    <col min="10234" max="10234" width="10.109375" style="1" customWidth="1"/>
    <col min="10235" max="10235" width="9.33203125" style="1" customWidth="1"/>
    <col min="10236" max="10237" width="9.6640625" style="1" customWidth="1"/>
    <col min="10238" max="10239" width="9.5546875" style="1" customWidth="1"/>
    <col min="10240" max="10241" width="10" style="1" customWidth="1"/>
    <col min="10242" max="10242" width="12" style="1" customWidth="1"/>
    <col min="10243" max="10243" width="0" style="1" hidden="1" customWidth="1"/>
    <col min="10244" max="10244" width="12.109375" style="1" customWidth="1"/>
    <col min="10245" max="10245" width="11.33203125" style="1" customWidth="1"/>
    <col min="10246" max="10246" width="10.109375" style="1" customWidth="1"/>
    <col min="10247" max="10265" width="0" style="1" hidden="1" customWidth="1"/>
    <col min="10266" max="10468" width="9.109375" style="1"/>
    <col min="10469" max="10469" width="7.109375" style="1" customWidth="1"/>
    <col min="10470" max="10471" width="11.5546875" style="1" customWidth="1"/>
    <col min="10472" max="10472" width="11.6640625" style="1" customWidth="1"/>
    <col min="10473" max="10474" width="12" style="1" customWidth="1"/>
    <col min="10475" max="10475" width="11.44140625" style="1" customWidth="1"/>
    <col min="10476" max="10478" width="11.33203125" style="1" customWidth="1"/>
    <col min="10479" max="10480" width="12.5546875" style="1" customWidth="1"/>
    <col min="10481" max="10481" width="12.33203125" style="1" customWidth="1"/>
    <col min="10482" max="10483" width="11.5546875" style="1" customWidth="1"/>
    <col min="10484" max="10484" width="11.6640625" style="1" customWidth="1"/>
    <col min="10485" max="10485" width="2.109375" style="1" customWidth="1"/>
    <col min="10486" max="10486" width="8.5546875" style="1" customWidth="1"/>
    <col min="10487" max="10487" width="9.88671875" style="1" customWidth="1"/>
    <col min="10488" max="10488" width="8.6640625" style="1" customWidth="1"/>
    <col min="10489" max="10489" width="9.6640625" style="1" customWidth="1"/>
    <col min="10490" max="10490" width="10.109375" style="1" customWidth="1"/>
    <col min="10491" max="10491" width="9.33203125" style="1" customWidth="1"/>
    <col min="10492" max="10493" width="9.6640625" style="1" customWidth="1"/>
    <col min="10494" max="10495" width="9.5546875" style="1" customWidth="1"/>
    <col min="10496" max="10497" width="10" style="1" customWidth="1"/>
    <col min="10498" max="10498" width="12" style="1" customWidth="1"/>
    <col min="10499" max="10499" width="0" style="1" hidden="1" customWidth="1"/>
    <col min="10500" max="10500" width="12.109375" style="1" customWidth="1"/>
    <col min="10501" max="10501" width="11.33203125" style="1" customWidth="1"/>
    <col min="10502" max="10502" width="10.109375" style="1" customWidth="1"/>
    <col min="10503" max="10521" width="0" style="1" hidden="1" customWidth="1"/>
    <col min="10522" max="10724" width="9.109375" style="1"/>
    <col min="10725" max="10725" width="7.109375" style="1" customWidth="1"/>
    <col min="10726" max="10727" width="11.5546875" style="1" customWidth="1"/>
    <col min="10728" max="10728" width="11.6640625" style="1" customWidth="1"/>
    <col min="10729" max="10730" width="12" style="1" customWidth="1"/>
    <col min="10731" max="10731" width="11.44140625" style="1" customWidth="1"/>
    <col min="10732" max="10734" width="11.33203125" style="1" customWidth="1"/>
    <col min="10735" max="10736" width="12.5546875" style="1" customWidth="1"/>
    <col min="10737" max="10737" width="12.33203125" style="1" customWidth="1"/>
    <col min="10738" max="10739" width="11.5546875" style="1" customWidth="1"/>
    <col min="10740" max="10740" width="11.6640625" style="1" customWidth="1"/>
    <col min="10741" max="10741" width="2.109375" style="1" customWidth="1"/>
    <col min="10742" max="10742" width="8.5546875" style="1" customWidth="1"/>
    <col min="10743" max="10743" width="9.88671875" style="1" customWidth="1"/>
    <col min="10744" max="10744" width="8.6640625" style="1" customWidth="1"/>
    <col min="10745" max="10745" width="9.6640625" style="1" customWidth="1"/>
    <col min="10746" max="10746" width="10.109375" style="1" customWidth="1"/>
    <col min="10747" max="10747" width="9.33203125" style="1" customWidth="1"/>
    <col min="10748" max="10749" width="9.6640625" style="1" customWidth="1"/>
    <col min="10750" max="10751" width="9.5546875" style="1" customWidth="1"/>
    <col min="10752" max="10753" width="10" style="1" customWidth="1"/>
    <col min="10754" max="10754" width="12" style="1" customWidth="1"/>
    <col min="10755" max="10755" width="0" style="1" hidden="1" customWidth="1"/>
    <col min="10756" max="10756" width="12.109375" style="1" customWidth="1"/>
    <col min="10757" max="10757" width="11.33203125" style="1" customWidth="1"/>
    <col min="10758" max="10758" width="10.109375" style="1" customWidth="1"/>
    <col min="10759" max="10777" width="0" style="1" hidden="1" customWidth="1"/>
    <col min="10778" max="10980" width="9.109375" style="1"/>
    <col min="10981" max="10981" width="7.109375" style="1" customWidth="1"/>
    <col min="10982" max="10983" width="11.5546875" style="1" customWidth="1"/>
    <col min="10984" max="10984" width="11.6640625" style="1" customWidth="1"/>
    <col min="10985" max="10986" width="12" style="1" customWidth="1"/>
    <col min="10987" max="10987" width="11.44140625" style="1" customWidth="1"/>
    <col min="10988" max="10990" width="11.33203125" style="1" customWidth="1"/>
    <col min="10991" max="10992" width="12.5546875" style="1" customWidth="1"/>
    <col min="10993" max="10993" width="12.33203125" style="1" customWidth="1"/>
    <col min="10994" max="10995" width="11.5546875" style="1" customWidth="1"/>
    <col min="10996" max="10996" width="11.6640625" style="1" customWidth="1"/>
    <col min="10997" max="10997" width="2.109375" style="1" customWidth="1"/>
    <col min="10998" max="10998" width="8.5546875" style="1" customWidth="1"/>
    <col min="10999" max="10999" width="9.88671875" style="1" customWidth="1"/>
    <col min="11000" max="11000" width="8.6640625" style="1" customWidth="1"/>
    <col min="11001" max="11001" width="9.6640625" style="1" customWidth="1"/>
    <col min="11002" max="11002" width="10.109375" style="1" customWidth="1"/>
    <col min="11003" max="11003" width="9.33203125" style="1" customWidth="1"/>
    <col min="11004" max="11005" width="9.6640625" style="1" customWidth="1"/>
    <col min="11006" max="11007" width="9.5546875" style="1" customWidth="1"/>
    <col min="11008" max="11009" width="10" style="1" customWidth="1"/>
    <col min="11010" max="11010" width="12" style="1" customWidth="1"/>
    <col min="11011" max="11011" width="0" style="1" hidden="1" customWidth="1"/>
    <col min="11012" max="11012" width="12.109375" style="1" customWidth="1"/>
    <col min="11013" max="11013" width="11.33203125" style="1" customWidth="1"/>
    <col min="11014" max="11014" width="10.109375" style="1" customWidth="1"/>
    <col min="11015" max="11033" width="0" style="1" hidden="1" customWidth="1"/>
    <col min="11034" max="11236" width="9.109375" style="1"/>
    <col min="11237" max="11237" width="7.109375" style="1" customWidth="1"/>
    <col min="11238" max="11239" width="11.5546875" style="1" customWidth="1"/>
    <col min="11240" max="11240" width="11.6640625" style="1" customWidth="1"/>
    <col min="11241" max="11242" width="12" style="1" customWidth="1"/>
    <col min="11243" max="11243" width="11.44140625" style="1" customWidth="1"/>
    <col min="11244" max="11246" width="11.33203125" style="1" customWidth="1"/>
    <col min="11247" max="11248" width="12.5546875" style="1" customWidth="1"/>
    <col min="11249" max="11249" width="12.33203125" style="1" customWidth="1"/>
    <col min="11250" max="11251" width="11.5546875" style="1" customWidth="1"/>
    <col min="11252" max="11252" width="11.6640625" style="1" customWidth="1"/>
    <col min="11253" max="11253" width="2.109375" style="1" customWidth="1"/>
    <col min="11254" max="11254" width="8.5546875" style="1" customWidth="1"/>
    <col min="11255" max="11255" width="9.88671875" style="1" customWidth="1"/>
    <col min="11256" max="11256" width="8.6640625" style="1" customWidth="1"/>
    <col min="11257" max="11257" width="9.6640625" style="1" customWidth="1"/>
    <col min="11258" max="11258" width="10.109375" style="1" customWidth="1"/>
    <col min="11259" max="11259" width="9.33203125" style="1" customWidth="1"/>
    <col min="11260" max="11261" width="9.6640625" style="1" customWidth="1"/>
    <col min="11262" max="11263" width="9.5546875" style="1" customWidth="1"/>
    <col min="11264" max="11265" width="10" style="1" customWidth="1"/>
    <col min="11266" max="11266" width="12" style="1" customWidth="1"/>
    <col min="11267" max="11267" width="0" style="1" hidden="1" customWidth="1"/>
    <col min="11268" max="11268" width="12.109375" style="1" customWidth="1"/>
    <col min="11269" max="11269" width="11.33203125" style="1" customWidth="1"/>
    <col min="11270" max="11270" width="10.109375" style="1" customWidth="1"/>
    <col min="11271" max="11289" width="0" style="1" hidden="1" customWidth="1"/>
    <col min="11290" max="11492" width="9.109375" style="1"/>
    <col min="11493" max="11493" width="7.109375" style="1" customWidth="1"/>
    <col min="11494" max="11495" width="11.5546875" style="1" customWidth="1"/>
    <col min="11496" max="11496" width="11.6640625" style="1" customWidth="1"/>
    <col min="11497" max="11498" width="12" style="1" customWidth="1"/>
    <col min="11499" max="11499" width="11.44140625" style="1" customWidth="1"/>
    <col min="11500" max="11502" width="11.33203125" style="1" customWidth="1"/>
    <col min="11503" max="11504" width="12.5546875" style="1" customWidth="1"/>
    <col min="11505" max="11505" width="12.33203125" style="1" customWidth="1"/>
    <col min="11506" max="11507" width="11.5546875" style="1" customWidth="1"/>
    <col min="11508" max="11508" width="11.6640625" style="1" customWidth="1"/>
    <col min="11509" max="11509" width="2.109375" style="1" customWidth="1"/>
    <col min="11510" max="11510" width="8.5546875" style="1" customWidth="1"/>
    <col min="11511" max="11511" width="9.88671875" style="1" customWidth="1"/>
    <col min="11512" max="11512" width="8.6640625" style="1" customWidth="1"/>
    <col min="11513" max="11513" width="9.6640625" style="1" customWidth="1"/>
    <col min="11514" max="11514" width="10.109375" style="1" customWidth="1"/>
    <col min="11515" max="11515" width="9.33203125" style="1" customWidth="1"/>
    <col min="11516" max="11517" width="9.6640625" style="1" customWidth="1"/>
    <col min="11518" max="11519" width="9.5546875" style="1" customWidth="1"/>
    <col min="11520" max="11521" width="10" style="1" customWidth="1"/>
    <col min="11522" max="11522" width="12" style="1" customWidth="1"/>
    <col min="11523" max="11523" width="0" style="1" hidden="1" customWidth="1"/>
    <col min="11524" max="11524" width="12.109375" style="1" customWidth="1"/>
    <col min="11525" max="11525" width="11.33203125" style="1" customWidth="1"/>
    <col min="11526" max="11526" width="10.109375" style="1" customWidth="1"/>
    <col min="11527" max="11545" width="0" style="1" hidden="1" customWidth="1"/>
    <col min="11546" max="11748" width="9.109375" style="1"/>
    <col min="11749" max="11749" width="7.109375" style="1" customWidth="1"/>
    <col min="11750" max="11751" width="11.5546875" style="1" customWidth="1"/>
    <col min="11752" max="11752" width="11.6640625" style="1" customWidth="1"/>
    <col min="11753" max="11754" width="12" style="1" customWidth="1"/>
    <col min="11755" max="11755" width="11.44140625" style="1" customWidth="1"/>
    <col min="11756" max="11758" width="11.33203125" style="1" customWidth="1"/>
    <col min="11759" max="11760" width="12.5546875" style="1" customWidth="1"/>
    <col min="11761" max="11761" width="12.33203125" style="1" customWidth="1"/>
    <col min="11762" max="11763" width="11.5546875" style="1" customWidth="1"/>
    <col min="11764" max="11764" width="11.6640625" style="1" customWidth="1"/>
    <col min="11765" max="11765" width="2.109375" style="1" customWidth="1"/>
    <col min="11766" max="11766" width="8.5546875" style="1" customWidth="1"/>
    <col min="11767" max="11767" width="9.88671875" style="1" customWidth="1"/>
    <col min="11768" max="11768" width="8.6640625" style="1" customWidth="1"/>
    <col min="11769" max="11769" width="9.6640625" style="1" customWidth="1"/>
    <col min="11770" max="11770" width="10.109375" style="1" customWidth="1"/>
    <col min="11771" max="11771" width="9.33203125" style="1" customWidth="1"/>
    <col min="11772" max="11773" width="9.6640625" style="1" customWidth="1"/>
    <col min="11774" max="11775" width="9.5546875" style="1" customWidth="1"/>
    <col min="11776" max="11777" width="10" style="1" customWidth="1"/>
    <col min="11778" max="11778" width="12" style="1" customWidth="1"/>
    <col min="11779" max="11779" width="0" style="1" hidden="1" customWidth="1"/>
    <col min="11780" max="11780" width="12.109375" style="1" customWidth="1"/>
    <col min="11781" max="11781" width="11.33203125" style="1" customWidth="1"/>
    <col min="11782" max="11782" width="10.109375" style="1" customWidth="1"/>
    <col min="11783" max="11801" width="0" style="1" hidden="1" customWidth="1"/>
    <col min="11802" max="12004" width="9.109375" style="1"/>
    <col min="12005" max="12005" width="7.109375" style="1" customWidth="1"/>
    <col min="12006" max="12007" width="11.5546875" style="1" customWidth="1"/>
    <col min="12008" max="12008" width="11.6640625" style="1" customWidth="1"/>
    <col min="12009" max="12010" width="12" style="1" customWidth="1"/>
    <col min="12011" max="12011" width="11.44140625" style="1" customWidth="1"/>
    <col min="12012" max="12014" width="11.33203125" style="1" customWidth="1"/>
    <col min="12015" max="12016" width="12.5546875" style="1" customWidth="1"/>
    <col min="12017" max="12017" width="12.33203125" style="1" customWidth="1"/>
    <col min="12018" max="12019" width="11.5546875" style="1" customWidth="1"/>
    <col min="12020" max="12020" width="11.6640625" style="1" customWidth="1"/>
    <col min="12021" max="12021" width="2.109375" style="1" customWidth="1"/>
    <col min="12022" max="12022" width="8.5546875" style="1" customWidth="1"/>
    <col min="12023" max="12023" width="9.88671875" style="1" customWidth="1"/>
    <col min="12024" max="12024" width="8.6640625" style="1" customWidth="1"/>
    <col min="12025" max="12025" width="9.6640625" style="1" customWidth="1"/>
    <col min="12026" max="12026" width="10.109375" style="1" customWidth="1"/>
    <col min="12027" max="12027" width="9.33203125" style="1" customWidth="1"/>
    <col min="12028" max="12029" width="9.6640625" style="1" customWidth="1"/>
    <col min="12030" max="12031" width="9.5546875" style="1" customWidth="1"/>
    <col min="12032" max="12033" width="10" style="1" customWidth="1"/>
    <col min="12034" max="12034" width="12" style="1" customWidth="1"/>
    <col min="12035" max="12035" width="0" style="1" hidden="1" customWidth="1"/>
    <col min="12036" max="12036" width="12.109375" style="1" customWidth="1"/>
    <col min="12037" max="12037" width="11.33203125" style="1" customWidth="1"/>
    <col min="12038" max="12038" width="10.109375" style="1" customWidth="1"/>
    <col min="12039" max="12057" width="0" style="1" hidden="1" customWidth="1"/>
    <col min="12058" max="12260" width="9.109375" style="1"/>
    <col min="12261" max="12261" width="7.109375" style="1" customWidth="1"/>
    <col min="12262" max="12263" width="11.5546875" style="1" customWidth="1"/>
    <col min="12264" max="12264" width="11.6640625" style="1" customWidth="1"/>
    <col min="12265" max="12266" width="12" style="1" customWidth="1"/>
    <col min="12267" max="12267" width="11.44140625" style="1" customWidth="1"/>
    <col min="12268" max="12270" width="11.33203125" style="1" customWidth="1"/>
    <col min="12271" max="12272" width="12.5546875" style="1" customWidth="1"/>
    <col min="12273" max="12273" width="12.33203125" style="1" customWidth="1"/>
    <col min="12274" max="12275" width="11.5546875" style="1" customWidth="1"/>
    <col min="12276" max="12276" width="11.6640625" style="1" customWidth="1"/>
    <col min="12277" max="12277" width="2.109375" style="1" customWidth="1"/>
    <col min="12278" max="12278" width="8.5546875" style="1" customWidth="1"/>
    <col min="12279" max="12279" width="9.88671875" style="1" customWidth="1"/>
    <col min="12280" max="12280" width="8.6640625" style="1" customWidth="1"/>
    <col min="12281" max="12281" width="9.6640625" style="1" customWidth="1"/>
    <col min="12282" max="12282" width="10.109375" style="1" customWidth="1"/>
    <col min="12283" max="12283" width="9.33203125" style="1" customWidth="1"/>
    <col min="12284" max="12285" width="9.6640625" style="1" customWidth="1"/>
    <col min="12286" max="12287" width="9.5546875" style="1" customWidth="1"/>
    <col min="12288" max="12289" width="10" style="1" customWidth="1"/>
    <col min="12290" max="12290" width="12" style="1" customWidth="1"/>
    <col min="12291" max="12291" width="0" style="1" hidden="1" customWidth="1"/>
    <col min="12292" max="12292" width="12.109375" style="1" customWidth="1"/>
    <col min="12293" max="12293" width="11.33203125" style="1" customWidth="1"/>
    <col min="12294" max="12294" width="10.109375" style="1" customWidth="1"/>
    <col min="12295" max="12313" width="0" style="1" hidden="1" customWidth="1"/>
    <col min="12314" max="12516" width="9.109375" style="1"/>
    <col min="12517" max="12517" width="7.109375" style="1" customWidth="1"/>
    <col min="12518" max="12519" width="11.5546875" style="1" customWidth="1"/>
    <col min="12520" max="12520" width="11.6640625" style="1" customWidth="1"/>
    <col min="12521" max="12522" width="12" style="1" customWidth="1"/>
    <col min="12523" max="12523" width="11.44140625" style="1" customWidth="1"/>
    <col min="12524" max="12526" width="11.33203125" style="1" customWidth="1"/>
    <col min="12527" max="12528" width="12.5546875" style="1" customWidth="1"/>
    <col min="12529" max="12529" width="12.33203125" style="1" customWidth="1"/>
    <col min="12530" max="12531" width="11.5546875" style="1" customWidth="1"/>
    <col min="12532" max="12532" width="11.6640625" style="1" customWidth="1"/>
    <col min="12533" max="12533" width="2.109375" style="1" customWidth="1"/>
    <col min="12534" max="12534" width="8.5546875" style="1" customWidth="1"/>
    <col min="12535" max="12535" width="9.88671875" style="1" customWidth="1"/>
    <col min="12536" max="12536" width="8.6640625" style="1" customWidth="1"/>
    <col min="12537" max="12537" width="9.6640625" style="1" customWidth="1"/>
    <col min="12538" max="12538" width="10.109375" style="1" customWidth="1"/>
    <col min="12539" max="12539" width="9.33203125" style="1" customWidth="1"/>
    <col min="12540" max="12541" width="9.6640625" style="1" customWidth="1"/>
    <col min="12542" max="12543" width="9.5546875" style="1" customWidth="1"/>
    <col min="12544" max="12545" width="10" style="1" customWidth="1"/>
    <col min="12546" max="12546" width="12" style="1" customWidth="1"/>
    <col min="12547" max="12547" width="0" style="1" hidden="1" customWidth="1"/>
    <col min="12548" max="12548" width="12.109375" style="1" customWidth="1"/>
    <col min="12549" max="12549" width="11.33203125" style="1" customWidth="1"/>
    <col min="12550" max="12550" width="10.109375" style="1" customWidth="1"/>
    <col min="12551" max="12569" width="0" style="1" hidden="1" customWidth="1"/>
    <col min="12570" max="12772" width="9.109375" style="1"/>
    <col min="12773" max="12773" width="7.109375" style="1" customWidth="1"/>
    <col min="12774" max="12775" width="11.5546875" style="1" customWidth="1"/>
    <col min="12776" max="12776" width="11.6640625" style="1" customWidth="1"/>
    <col min="12777" max="12778" width="12" style="1" customWidth="1"/>
    <col min="12779" max="12779" width="11.44140625" style="1" customWidth="1"/>
    <col min="12780" max="12782" width="11.33203125" style="1" customWidth="1"/>
    <col min="12783" max="12784" width="12.5546875" style="1" customWidth="1"/>
    <col min="12785" max="12785" width="12.33203125" style="1" customWidth="1"/>
    <col min="12786" max="12787" width="11.5546875" style="1" customWidth="1"/>
    <col min="12788" max="12788" width="11.6640625" style="1" customWidth="1"/>
    <col min="12789" max="12789" width="2.109375" style="1" customWidth="1"/>
    <col min="12790" max="12790" width="8.5546875" style="1" customWidth="1"/>
    <col min="12791" max="12791" width="9.88671875" style="1" customWidth="1"/>
    <col min="12792" max="12792" width="8.6640625" style="1" customWidth="1"/>
    <col min="12793" max="12793" width="9.6640625" style="1" customWidth="1"/>
    <col min="12794" max="12794" width="10.109375" style="1" customWidth="1"/>
    <col min="12795" max="12795" width="9.33203125" style="1" customWidth="1"/>
    <col min="12796" max="12797" width="9.6640625" style="1" customWidth="1"/>
    <col min="12798" max="12799" width="9.5546875" style="1" customWidth="1"/>
    <col min="12800" max="12801" width="10" style="1" customWidth="1"/>
    <col min="12802" max="12802" width="12" style="1" customWidth="1"/>
    <col min="12803" max="12803" width="0" style="1" hidden="1" customWidth="1"/>
    <col min="12804" max="12804" width="12.109375" style="1" customWidth="1"/>
    <col min="12805" max="12805" width="11.33203125" style="1" customWidth="1"/>
    <col min="12806" max="12806" width="10.109375" style="1" customWidth="1"/>
    <col min="12807" max="12825" width="0" style="1" hidden="1" customWidth="1"/>
    <col min="12826" max="13028" width="9.109375" style="1"/>
    <col min="13029" max="13029" width="7.109375" style="1" customWidth="1"/>
    <col min="13030" max="13031" width="11.5546875" style="1" customWidth="1"/>
    <col min="13032" max="13032" width="11.6640625" style="1" customWidth="1"/>
    <col min="13033" max="13034" width="12" style="1" customWidth="1"/>
    <col min="13035" max="13035" width="11.44140625" style="1" customWidth="1"/>
    <col min="13036" max="13038" width="11.33203125" style="1" customWidth="1"/>
    <col min="13039" max="13040" width="12.5546875" style="1" customWidth="1"/>
    <col min="13041" max="13041" width="12.33203125" style="1" customWidth="1"/>
    <col min="13042" max="13043" width="11.5546875" style="1" customWidth="1"/>
    <col min="13044" max="13044" width="11.6640625" style="1" customWidth="1"/>
    <col min="13045" max="13045" width="2.109375" style="1" customWidth="1"/>
    <col min="13046" max="13046" width="8.5546875" style="1" customWidth="1"/>
    <col min="13047" max="13047" width="9.88671875" style="1" customWidth="1"/>
    <col min="13048" max="13048" width="8.6640625" style="1" customWidth="1"/>
    <col min="13049" max="13049" width="9.6640625" style="1" customWidth="1"/>
    <col min="13050" max="13050" width="10.109375" style="1" customWidth="1"/>
    <col min="13051" max="13051" width="9.33203125" style="1" customWidth="1"/>
    <col min="13052" max="13053" width="9.6640625" style="1" customWidth="1"/>
    <col min="13054" max="13055" width="9.5546875" style="1" customWidth="1"/>
    <col min="13056" max="13057" width="10" style="1" customWidth="1"/>
    <col min="13058" max="13058" width="12" style="1" customWidth="1"/>
    <col min="13059" max="13059" width="0" style="1" hidden="1" customWidth="1"/>
    <col min="13060" max="13060" width="12.109375" style="1" customWidth="1"/>
    <col min="13061" max="13061" width="11.33203125" style="1" customWidth="1"/>
    <col min="13062" max="13062" width="10.109375" style="1" customWidth="1"/>
    <col min="13063" max="13081" width="0" style="1" hidden="1" customWidth="1"/>
    <col min="13082" max="13284" width="9.109375" style="1"/>
    <col min="13285" max="13285" width="7.109375" style="1" customWidth="1"/>
    <col min="13286" max="13287" width="11.5546875" style="1" customWidth="1"/>
    <col min="13288" max="13288" width="11.6640625" style="1" customWidth="1"/>
    <col min="13289" max="13290" width="12" style="1" customWidth="1"/>
    <col min="13291" max="13291" width="11.44140625" style="1" customWidth="1"/>
    <col min="13292" max="13294" width="11.33203125" style="1" customWidth="1"/>
    <col min="13295" max="13296" width="12.5546875" style="1" customWidth="1"/>
    <col min="13297" max="13297" width="12.33203125" style="1" customWidth="1"/>
    <col min="13298" max="13299" width="11.5546875" style="1" customWidth="1"/>
    <col min="13300" max="13300" width="11.6640625" style="1" customWidth="1"/>
    <col min="13301" max="13301" width="2.109375" style="1" customWidth="1"/>
    <col min="13302" max="13302" width="8.5546875" style="1" customWidth="1"/>
    <col min="13303" max="13303" width="9.88671875" style="1" customWidth="1"/>
    <col min="13304" max="13304" width="8.6640625" style="1" customWidth="1"/>
    <col min="13305" max="13305" width="9.6640625" style="1" customWidth="1"/>
    <col min="13306" max="13306" width="10.109375" style="1" customWidth="1"/>
    <col min="13307" max="13307" width="9.33203125" style="1" customWidth="1"/>
    <col min="13308" max="13309" width="9.6640625" style="1" customWidth="1"/>
    <col min="13310" max="13311" width="9.5546875" style="1" customWidth="1"/>
    <col min="13312" max="13313" width="10" style="1" customWidth="1"/>
    <col min="13314" max="13314" width="12" style="1" customWidth="1"/>
    <col min="13315" max="13315" width="0" style="1" hidden="1" customWidth="1"/>
    <col min="13316" max="13316" width="12.109375" style="1" customWidth="1"/>
    <col min="13317" max="13317" width="11.33203125" style="1" customWidth="1"/>
    <col min="13318" max="13318" width="10.109375" style="1" customWidth="1"/>
    <col min="13319" max="13337" width="0" style="1" hidden="1" customWidth="1"/>
    <col min="13338" max="13540" width="9.109375" style="1"/>
    <col min="13541" max="13541" width="7.109375" style="1" customWidth="1"/>
    <col min="13542" max="13543" width="11.5546875" style="1" customWidth="1"/>
    <col min="13544" max="13544" width="11.6640625" style="1" customWidth="1"/>
    <col min="13545" max="13546" width="12" style="1" customWidth="1"/>
    <col min="13547" max="13547" width="11.44140625" style="1" customWidth="1"/>
    <col min="13548" max="13550" width="11.33203125" style="1" customWidth="1"/>
    <col min="13551" max="13552" width="12.5546875" style="1" customWidth="1"/>
    <col min="13553" max="13553" width="12.33203125" style="1" customWidth="1"/>
    <col min="13554" max="13555" width="11.5546875" style="1" customWidth="1"/>
    <col min="13556" max="13556" width="11.6640625" style="1" customWidth="1"/>
    <col min="13557" max="13557" width="2.109375" style="1" customWidth="1"/>
    <col min="13558" max="13558" width="8.5546875" style="1" customWidth="1"/>
    <col min="13559" max="13559" width="9.88671875" style="1" customWidth="1"/>
    <col min="13560" max="13560" width="8.6640625" style="1" customWidth="1"/>
    <col min="13561" max="13561" width="9.6640625" style="1" customWidth="1"/>
    <col min="13562" max="13562" width="10.109375" style="1" customWidth="1"/>
    <col min="13563" max="13563" width="9.33203125" style="1" customWidth="1"/>
    <col min="13564" max="13565" width="9.6640625" style="1" customWidth="1"/>
    <col min="13566" max="13567" width="9.5546875" style="1" customWidth="1"/>
    <col min="13568" max="13569" width="10" style="1" customWidth="1"/>
    <col min="13570" max="13570" width="12" style="1" customWidth="1"/>
    <col min="13571" max="13571" width="0" style="1" hidden="1" customWidth="1"/>
    <col min="13572" max="13572" width="12.109375" style="1" customWidth="1"/>
    <col min="13573" max="13573" width="11.33203125" style="1" customWidth="1"/>
    <col min="13574" max="13574" width="10.109375" style="1" customWidth="1"/>
    <col min="13575" max="13593" width="0" style="1" hidden="1" customWidth="1"/>
    <col min="13594" max="13796" width="9.109375" style="1"/>
    <col min="13797" max="13797" width="7.109375" style="1" customWidth="1"/>
    <col min="13798" max="13799" width="11.5546875" style="1" customWidth="1"/>
    <col min="13800" max="13800" width="11.6640625" style="1" customWidth="1"/>
    <col min="13801" max="13802" width="12" style="1" customWidth="1"/>
    <col min="13803" max="13803" width="11.44140625" style="1" customWidth="1"/>
    <col min="13804" max="13806" width="11.33203125" style="1" customWidth="1"/>
    <col min="13807" max="13808" width="12.5546875" style="1" customWidth="1"/>
    <col min="13809" max="13809" width="12.33203125" style="1" customWidth="1"/>
    <col min="13810" max="13811" width="11.5546875" style="1" customWidth="1"/>
    <col min="13812" max="13812" width="11.6640625" style="1" customWidth="1"/>
    <col min="13813" max="13813" width="2.109375" style="1" customWidth="1"/>
    <col min="13814" max="13814" width="8.5546875" style="1" customWidth="1"/>
    <col min="13815" max="13815" width="9.88671875" style="1" customWidth="1"/>
    <col min="13816" max="13816" width="8.6640625" style="1" customWidth="1"/>
    <col min="13817" max="13817" width="9.6640625" style="1" customWidth="1"/>
    <col min="13818" max="13818" width="10.109375" style="1" customWidth="1"/>
    <col min="13819" max="13819" width="9.33203125" style="1" customWidth="1"/>
    <col min="13820" max="13821" width="9.6640625" style="1" customWidth="1"/>
    <col min="13822" max="13823" width="9.5546875" style="1" customWidth="1"/>
    <col min="13824" max="13825" width="10" style="1" customWidth="1"/>
    <col min="13826" max="13826" width="12" style="1" customWidth="1"/>
    <col min="13827" max="13827" width="0" style="1" hidden="1" customWidth="1"/>
    <col min="13828" max="13828" width="12.109375" style="1" customWidth="1"/>
    <col min="13829" max="13829" width="11.33203125" style="1" customWidth="1"/>
    <col min="13830" max="13830" width="10.109375" style="1" customWidth="1"/>
    <col min="13831" max="13849" width="0" style="1" hidden="1" customWidth="1"/>
    <col min="13850" max="14052" width="9.109375" style="1"/>
    <col min="14053" max="14053" width="7.109375" style="1" customWidth="1"/>
    <col min="14054" max="14055" width="11.5546875" style="1" customWidth="1"/>
    <col min="14056" max="14056" width="11.6640625" style="1" customWidth="1"/>
    <col min="14057" max="14058" width="12" style="1" customWidth="1"/>
    <col min="14059" max="14059" width="11.44140625" style="1" customWidth="1"/>
    <col min="14060" max="14062" width="11.33203125" style="1" customWidth="1"/>
    <col min="14063" max="14064" width="12.5546875" style="1" customWidth="1"/>
    <col min="14065" max="14065" width="12.33203125" style="1" customWidth="1"/>
    <col min="14066" max="14067" width="11.5546875" style="1" customWidth="1"/>
    <col min="14068" max="14068" width="11.6640625" style="1" customWidth="1"/>
    <col min="14069" max="14069" width="2.109375" style="1" customWidth="1"/>
    <col min="14070" max="14070" width="8.5546875" style="1" customWidth="1"/>
    <col min="14071" max="14071" width="9.88671875" style="1" customWidth="1"/>
    <col min="14072" max="14072" width="8.6640625" style="1" customWidth="1"/>
    <col min="14073" max="14073" width="9.6640625" style="1" customWidth="1"/>
    <col min="14074" max="14074" width="10.109375" style="1" customWidth="1"/>
    <col min="14075" max="14075" width="9.33203125" style="1" customWidth="1"/>
    <col min="14076" max="14077" width="9.6640625" style="1" customWidth="1"/>
    <col min="14078" max="14079" width="9.5546875" style="1" customWidth="1"/>
    <col min="14080" max="14081" width="10" style="1" customWidth="1"/>
    <col min="14082" max="14082" width="12" style="1" customWidth="1"/>
    <col min="14083" max="14083" width="0" style="1" hidden="1" customWidth="1"/>
    <col min="14084" max="14084" width="12.109375" style="1" customWidth="1"/>
    <col min="14085" max="14085" width="11.33203125" style="1" customWidth="1"/>
    <col min="14086" max="14086" width="10.109375" style="1" customWidth="1"/>
    <col min="14087" max="14105" width="0" style="1" hidden="1" customWidth="1"/>
    <col min="14106" max="14308" width="9.109375" style="1"/>
    <col min="14309" max="14309" width="7.109375" style="1" customWidth="1"/>
    <col min="14310" max="14311" width="11.5546875" style="1" customWidth="1"/>
    <col min="14312" max="14312" width="11.6640625" style="1" customWidth="1"/>
    <col min="14313" max="14314" width="12" style="1" customWidth="1"/>
    <col min="14315" max="14315" width="11.44140625" style="1" customWidth="1"/>
    <col min="14316" max="14318" width="11.33203125" style="1" customWidth="1"/>
    <col min="14319" max="14320" width="12.5546875" style="1" customWidth="1"/>
    <col min="14321" max="14321" width="12.33203125" style="1" customWidth="1"/>
    <col min="14322" max="14323" width="11.5546875" style="1" customWidth="1"/>
    <col min="14324" max="14324" width="11.6640625" style="1" customWidth="1"/>
    <col min="14325" max="14325" width="2.109375" style="1" customWidth="1"/>
    <col min="14326" max="14326" width="8.5546875" style="1" customWidth="1"/>
    <col min="14327" max="14327" width="9.88671875" style="1" customWidth="1"/>
    <col min="14328" max="14328" width="8.6640625" style="1" customWidth="1"/>
    <col min="14329" max="14329" width="9.6640625" style="1" customWidth="1"/>
    <col min="14330" max="14330" width="10.109375" style="1" customWidth="1"/>
    <col min="14331" max="14331" width="9.33203125" style="1" customWidth="1"/>
    <col min="14332" max="14333" width="9.6640625" style="1" customWidth="1"/>
    <col min="14334" max="14335" width="9.5546875" style="1" customWidth="1"/>
    <col min="14336" max="14337" width="10" style="1" customWidth="1"/>
    <col min="14338" max="14338" width="12" style="1" customWidth="1"/>
    <col min="14339" max="14339" width="0" style="1" hidden="1" customWidth="1"/>
    <col min="14340" max="14340" width="12.109375" style="1" customWidth="1"/>
    <col min="14341" max="14341" width="11.33203125" style="1" customWidth="1"/>
    <col min="14342" max="14342" width="10.109375" style="1" customWidth="1"/>
    <col min="14343" max="14361" width="0" style="1" hidden="1" customWidth="1"/>
    <col min="14362" max="14564" width="9.109375" style="1"/>
    <col min="14565" max="14565" width="7.109375" style="1" customWidth="1"/>
    <col min="14566" max="14567" width="11.5546875" style="1" customWidth="1"/>
    <col min="14568" max="14568" width="11.6640625" style="1" customWidth="1"/>
    <col min="14569" max="14570" width="12" style="1" customWidth="1"/>
    <col min="14571" max="14571" width="11.44140625" style="1" customWidth="1"/>
    <col min="14572" max="14574" width="11.33203125" style="1" customWidth="1"/>
    <col min="14575" max="14576" width="12.5546875" style="1" customWidth="1"/>
    <col min="14577" max="14577" width="12.33203125" style="1" customWidth="1"/>
    <col min="14578" max="14579" width="11.5546875" style="1" customWidth="1"/>
    <col min="14580" max="14580" width="11.6640625" style="1" customWidth="1"/>
    <col min="14581" max="14581" width="2.109375" style="1" customWidth="1"/>
    <col min="14582" max="14582" width="8.5546875" style="1" customWidth="1"/>
    <col min="14583" max="14583" width="9.88671875" style="1" customWidth="1"/>
    <col min="14584" max="14584" width="8.6640625" style="1" customWidth="1"/>
    <col min="14585" max="14585" width="9.6640625" style="1" customWidth="1"/>
    <col min="14586" max="14586" width="10.109375" style="1" customWidth="1"/>
    <col min="14587" max="14587" width="9.33203125" style="1" customWidth="1"/>
    <col min="14588" max="14589" width="9.6640625" style="1" customWidth="1"/>
    <col min="14590" max="14591" width="9.5546875" style="1" customWidth="1"/>
    <col min="14592" max="14593" width="10" style="1" customWidth="1"/>
    <col min="14594" max="14594" width="12" style="1" customWidth="1"/>
    <col min="14595" max="14595" width="0" style="1" hidden="1" customWidth="1"/>
    <col min="14596" max="14596" width="12.109375" style="1" customWidth="1"/>
    <col min="14597" max="14597" width="11.33203125" style="1" customWidth="1"/>
    <col min="14598" max="14598" width="10.109375" style="1" customWidth="1"/>
    <col min="14599" max="14617" width="0" style="1" hidden="1" customWidth="1"/>
    <col min="14618" max="14820" width="9.109375" style="1"/>
    <col min="14821" max="14821" width="7.109375" style="1" customWidth="1"/>
    <col min="14822" max="14823" width="11.5546875" style="1" customWidth="1"/>
    <col min="14824" max="14824" width="11.6640625" style="1" customWidth="1"/>
    <col min="14825" max="14826" width="12" style="1" customWidth="1"/>
    <col min="14827" max="14827" width="11.44140625" style="1" customWidth="1"/>
    <col min="14828" max="14830" width="11.33203125" style="1" customWidth="1"/>
    <col min="14831" max="14832" width="12.5546875" style="1" customWidth="1"/>
    <col min="14833" max="14833" width="12.33203125" style="1" customWidth="1"/>
    <col min="14834" max="14835" width="11.5546875" style="1" customWidth="1"/>
    <col min="14836" max="14836" width="11.6640625" style="1" customWidth="1"/>
    <col min="14837" max="14837" width="2.109375" style="1" customWidth="1"/>
    <col min="14838" max="14838" width="8.5546875" style="1" customWidth="1"/>
    <col min="14839" max="14839" width="9.88671875" style="1" customWidth="1"/>
    <col min="14840" max="14840" width="8.6640625" style="1" customWidth="1"/>
    <col min="14841" max="14841" width="9.6640625" style="1" customWidth="1"/>
    <col min="14842" max="14842" width="10.109375" style="1" customWidth="1"/>
    <col min="14843" max="14843" width="9.33203125" style="1" customWidth="1"/>
    <col min="14844" max="14845" width="9.6640625" style="1" customWidth="1"/>
    <col min="14846" max="14847" width="9.5546875" style="1" customWidth="1"/>
    <col min="14848" max="14849" width="10" style="1" customWidth="1"/>
    <col min="14850" max="14850" width="12" style="1" customWidth="1"/>
    <col min="14851" max="14851" width="0" style="1" hidden="1" customWidth="1"/>
    <col min="14852" max="14852" width="12.109375" style="1" customWidth="1"/>
    <col min="14853" max="14853" width="11.33203125" style="1" customWidth="1"/>
    <col min="14854" max="14854" width="10.109375" style="1" customWidth="1"/>
    <col min="14855" max="14873" width="0" style="1" hidden="1" customWidth="1"/>
    <col min="14874" max="15076" width="9.109375" style="1"/>
    <col min="15077" max="15077" width="7.109375" style="1" customWidth="1"/>
    <col min="15078" max="15079" width="11.5546875" style="1" customWidth="1"/>
    <col min="15080" max="15080" width="11.6640625" style="1" customWidth="1"/>
    <col min="15081" max="15082" width="12" style="1" customWidth="1"/>
    <col min="15083" max="15083" width="11.44140625" style="1" customWidth="1"/>
    <col min="15084" max="15086" width="11.33203125" style="1" customWidth="1"/>
    <col min="15087" max="15088" width="12.5546875" style="1" customWidth="1"/>
    <col min="15089" max="15089" width="12.33203125" style="1" customWidth="1"/>
    <col min="15090" max="15091" width="11.5546875" style="1" customWidth="1"/>
    <col min="15092" max="15092" width="11.6640625" style="1" customWidth="1"/>
    <col min="15093" max="15093" width="2.109375" style="1" customWidth="1"/>
    <col min="15094" max="15094" width="8.5546875" style="1" customWidth="1"/>
    <col min="15095" max="15095" width="9.88671875" style="1" customWidth="1"/>
    <col min="15096" max="15096" width="8.6640625" style="1" customWidth="1"/>
    <col min="15097" max="15097" width="9.6640625" style="1" customWidth="1"/>
    <col min="15098" max="15098" width="10.109375" style="1" customWidth="1"/>
    <col min="15099" max="15099" width="9.33203125" style="1" customWidth="1"/>
    <col min="15100" max="15101" width="9.6640625" style="1" customWidth="1"/>
    <col min="15102" max="15103" width="9.5546875" style="1" customWidth="1"/>
    <col min="15104" max="15105" width="10" style="1" customWidth="1"/>
    <col min="15106" max="15106" width="12" style="1" customWidth="1"/>
    <col min="15107" max="15107" width="0" style="1" hidden="1" customWidth="1"/>
    <col min="15108" max="15108" width="12.109375" style="1" customWidth="1"/>
    <col min="15109" max="15109" width="11.33203125" style="1" customWidth="1"/>
    <col min="15110" max="15110" width="10.109375" style="1" customWidth="1"/>
    <col min="15111" max="15129" width="0" style="1" hidden="1" customWidth="1"/>
    <col min="15130" max="15332" width="9.109375" style="1"/>
    <col min="15333" max="15333" width="7.109375" style="1" customWidth="1"/>
    <col min="15334" max="15335" width="11.5546875" style="1" customWidth="1"/>
    <col min="15336" max="15336" width="11.6640625" style="1" customWidth="1"/>
    <col min="15337" max="15338" width="12" style="1" customWidth="1"/>
    <col min="15339" max="15339" width="11.44140625" style="1" customWidth="1"/>
    <col min="15340" max="15342" width="11.33203125" style="1" customWidth="1"/>
    <col min="15343" max="15344" width="12.5546875" style="1" customWidth="1"/>
    <col min="15345" max="15345" width="12.33203125" style="1" customWidth="1"/>
    <col min="15346" max="15347" width="11.5546875" style="1" customWidth="1"/>
    <col min="15348" max="15348" width="11.6640625" style="1" customWidth="1"/>
    <col min="15349" max="15349" width="2.109375" style="1" customWidth="1"/>
    <col min="15350" max="15350" width="8.5546875" style="1" customWidth="1"/>
    <col min="15351" max="15351" width="9.88671875" style="1" customWidth="1"/>
    <col min="15352" max="15352" width="8.6640625" style="1" customWidth="1"/>
    <col min="15353" max="15353" width="9.6640625" style="1" customWidth="1"/>
    <col min="15354" max="15354" width="10.109375" style="1" customWidth="1"/>
    <col min="15355" max="15355" width="9.33203125" style="1" customWidth="1"/>
    <col min="15356" max="15357" width="9.6640625" style="1" customWidth="1"/>
    <col min="15358" max="15359" width="9.5546875" style="1" customWidth="1"/>
    <col min="15360" max="15361" width="10" style="1" customWidth="1"/>
    <col min="15362" max="15362" width="12" style="1" customWidth="1"/>
    <col min="15363" max="15363" width="0" style="1" hidden="1" customWidth="1"/>
    <col min="15364" max="15364" width="12.109375" style="1" customWidth="1"/>
    <col min="15365" max="15365" width="11.33203125" style="1" customWidth="1"/>
    <col min="15366" max="15366" width="10.109375" style="1" customWidth="1"/>
    <col min="15367" max="15385" width="0" style="1" hidden="1" customWidth="1"/>
    <col min="15386" max="15588" width="9.109375" style="1"/>
    <col min="15589" max="15589" width="7.109375" style="1" customWidth="1"/>
    <col min="15590" max="15591" width="11.5546875" style="1" customWidth="1"/>
    <col min="15592" max="15592" width="11.6640625" style="1" customWidth="1"/>
    <col min="15593" max="15594" width="12" style="1" customWidth="1"/>
    <col min="15595" max="15595" width="11.44140625" style="1" customWidth="1"/>
    <col min="15596" max="15598" width="11.33203125" style="1" customWidth="1"/>
    <col min="15599" max="15600" width="12.5546875" style="1" customWidth="1"/>
    <col min="15601" max="15601" width="12.33203125" style="1" customWidth="1"/>
    <col min="15602" max="15603" width="11.5546875" style="1" customWidth="1"/>
    <col min="15604" max="15604" width="11.6640625" style="1" customWidth="1"/>
    <col min="15605" max="15605" width="2.109375" style="1" customWidth="1"/>
    <col min="15606" max="15606" width="8.5546875" style="1" customWidth="1"/>
    <col min="15607" max="15607" width="9.88671875" style="1" customWidth="1"/>
    <col min="15608" max="15608" width="8.6640625" style="1" customWidth="1"/>
    <col min="15609" max="15609" width="9.6640625" style="1" customWidth="1"/>
    <col min="15610" max="15610" width="10.109375" style="1" customWidth="1"/>
    <col min="15611" max="15611" width="9.33203125" style="1" customWidth="1"/>
    <col min="15612" max="15613" width="9.6640625" style="1" customWidth="1"/>
    <col min="15614" max="15615" width="9.5546875" style="1" customWidth="1"/>
    <col min="15616" max="15617" width="10" style="1" customWidth="1"/>
    <col min="15618" max="15618" width="12" style="1" customWidth="1"/>
    <col min="15619" max="15619" width="0" style="1" hidden="1" customWidth="1"/>
    <col min="15620" max="15620" width="12.109375" style="1" customWidth="1"/>
    <col min="15621" max="15621" width="11.33203125" style="1" customWidth="1"/>
    <col min="15622" max="15622" width="10.109375" style="1" customWidth="1"/>
    <col min="15623" max="15641" width="0" style="1" hidden="1" customWidth="1"/>
    <col min="15642" max="15844" width="9.109375" style="1"/>
    <col min="15845" max="15845" width="7.109375" style="1" customWidth="1"/>
    <col min="15846" max="15847" width="11.5546875" style="1" customWidth="1"/>
    <col min="15848" max="15848" width="11.6640625" style="1" customWidth="1"/>
    <col min="15849" max="15850" width="12" style="1" customWidth="1"/>
    <col min="15851" max="15851" width="11.44140625" style="1" customWidth="1"/>
    <col min="15852" max="15854" width="11.33203125" style="1" customWidth="1"/>
    <col min="15855" max="15856" width="12.5546875" style="1" customWidth="1"/>
    <col min="15857" max="15857" width="12.33203125" style="1" customWidth="1"/>
    <col min="15858" max="15859" width="11.5546875" style="1" customWidth="1"/>
    <col min="15860" max="15860" width="11.6640625" style="1" customWidth="1"/>
    <col min="15861" max="15861" width="2.109375" style="1" customWidth="1"/>
    <col min="15862" max="15862" width="8.5546875" style="1" customWidth="1"/>
    <col min="15863" max="15863" width="9.88671875" style="1" customWidth="1"/>
    <col min="15864" max="15864" width="8.6640625" style="1" customWidth="1"/>
    <col min="15865" max="15865" width="9.6640625" style="1" customWidth="1"/>
    <col min="15866" max="15866" width="10.109375" style="1" customWidth="1"/>
    <col min="15867" max="15867" width="9.33203125" style="1" customWidth="1"/>
    <col min="15868" max="15869" width="9.6640625" style="1" customWidth="1"/>
    <col min="15870" max="15871" width="9.5546875" style="1" customWidth="1"/>
    <col min="15872" max="15873" width="10" style="1" customWidth="1"/>
    <col min="15874" max="15874" width="12" style="1" customWidth="1"/>
    <col min="15875" max="15875" width="0" style="1" hidden="1" customWidth="1"/>
    <col min="15876" max="15876" width="12.109375" style="1" customWidth="1"/>
    <col min="15877" max="15877" width="11.33203125" style="1" customWidth="1"/>
    <col min="15878" max="15878" width="10.109375" style="1" customWidth="1"/>
    <col min="15879" max="15897" width="0" style="1" hidden="1" customWidth="1"/>
    <col min="15898" max="16100" width="9.109375" style="1"/>
    <col min="16101" max="16101" width="7.109375" style="1" customWidth="1"/>
    <col min="16102" max="16103" width="11.5546875" style="1" customWidth="1"/>
    <col min="16104" max="16104" width="11.6640625" style="1" customWidth="1"/>
    <col min="16105" max="16106" width="12" style="1" customWidth="1"/>
    <col min="16107" max="16107" width="11.44140625" style="1" customWidth="1"/>
    <col min="16108" max="16110" width="11.33203125" style="1" customWidth="1"/>
    <col min="16111" max="16112" width="12.5546875" style="1" customWidth="1"/>
    <col min="16113" max="16113" width="12.33203125" style="1" customWidth="1"/>
    <col min="16114" max="16115" width="11.5546875" style="1" customWidth="1"/>
    <col min="16116" max="16116" width="11.6640625" style="1" customWidth="1"/>
    <col min="16117" max="16117" width="2.109375" style="1" customWidth="1"/>
    <col min="16118" max="16118" width="8.5546875" style="1" customWidth="1"/>
    <col min="16119" max="16119" width="9.88671875" style="1" customWidth="1"/>
    <col min="16120" max="16120" width="8.6640625" style="1" customWidth="1"/>
    <col min="16121" max="16121" width="9.6640625" style="1" customWidth="1"/>
    <col min="16122" max="16122" width="10.109375" style="1" customWidth="1"/>
    <col min="16123" max="16123" width="9.33203125" style="1" customWidth="1"/>
    <col min="16124" max="16125" width="9.6640625" style="1" customWidth="1"/>
    <col min="16126" max="16127" width="9.5546875" style="1" customWidth="1"/>
    <col min="16128" max="16129" width="10" style="1" customWidth="1"/>
    <col min="16130" max="16130" width="12" style="1" customWidth="1"/>
    <col min="16131" max="16131" width="0" style="1" hidden="1" customWidth="1"/>
    <col min="16132" max="16132" width="12.109375" style="1" customWidth="1"/>
    <col min="16133" max="16133" width="11.33203125" style="1" customWidth="1"/>
    <col min="16134" max="16134" width="10.109375" style="1" customWidth="1"/>
    <col min="16135" max="16153" width="0" style="1" hidden="1" customWidth="1"/>
    <col min="16154" max="16384" width="9.109375" style="1"/>
  </cols>
  <sheetData>
    <row r="1" spans="2:27" collapsed="1"/>
    <row r="2" spans="2:27" ht="21">
      <c r="B2" s="388" t="s">
        <v>79</v>
      </c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  <c r="R2" s="388"/>
      <c r="S2" s="388"/>
      <c r="T2" s="388"/>
      <c r="U2" s="388"/>
      <c r="V2" s="388"/>
      <c r="W2" s="388"/>
      <c r="X2" s="388"/>
      <c r="Y2" s="388"/>
      <c r="Z2" s="388"/>
    </row>
    <row r="3" spans="2:27" ht="15" thickBot="1">
      <c r="B3" s="387"/>
      <c r="C3" s="387"/>
      <c r="D3" s="387"/>
      <c r="E3" s="387"/>
      <c r="F3" s="387"/>
      <c r="G3" s="387"/>
      <c r="H3" s="387"/>
      <c r="I3" s="387"/>
      <c r="J3" s="387"/>
      <c r="K3" s="387"/>
      <c r="L3" s="387"/>
      <c r="M3" s="387"/>
      <c r="N3" s="387"/>
      <c r="O3" s="387"/>
      <c r="P3" s="387"/>
      <c r="Q3" s="387"/>
      <c r="R3" s="387"/>
      <c r="S3" s="387"/>
      <c r="T3" s="387"/>
      <c r="U3" s="387"/>
      <c r="V3" s="387"/>
      <c r="W3" s="387"/>
      <c r="X3" s="387"/>
      <c r="Y3" s="387"/>
      <c r="Z3" s="387"/>
    </row>
    <row r="4" spans="2:27" ht="29.25" customHeight="1" thickBot="1">
      <c r="B4" s="407" t="s">
        <v>7</v>
      </c>
      <c r="C4" s="399" t="s">
        <v>83</v>
      </c>
      <c r="D4" s="399"/>
      <c r="E4" s="399"/>
      <c r="F4" s="399"/>
      <c r="G4" s="399"/>
      <c r="H4" s="399"/>
      <c r="I4" s="399"/>
      <c r="J4" s="399"/>
      <c r="K4" s="400"/>
      <c r="L4" s="389"/>
      <c r="M4" s="401" t="s">
        <v>80</v>
      </c>
      <c r="N4" s="402"/>
      <c r="O4" s="426" t="s">
        <v>84</v>
      </c>
      <c r="P4" s="389"/>
      <c r="Q4" s="425" t="s">
        <v>6</v>
      </c>
      <c r="R4" s="399"/>
      <c r="S4" s="399"/>
      <c r="T4" s="399"/>
      <c r="U4" s="399"/>
      <c r="V4" s="399"/>
      <c r="W4" s="399"/>
      <c r="X4" s="399"/>
      <c r="Y4" s="399"/>
      <c r="Z4" s="400"/>
      <c r="AA4" s="137"/>
    </row>
    <row r="5" spans="2:27" ht="45" customHeight="1" thickBot="1">
      <c r="B5" s="408"/>
      <c r="C5" s="236" t="s">
        <v>76</v>
      </c>
      <c r="D5" s="410" t="s">
        <v>9</v>
      </c>
      <c r="E5" s="411"/>
      <c r="F5" s="412"/>
      <c r="G5" s="423" t="s">
        <v>10</v>
      </c>
      <c r="H5" s="413" t="s">
        <v>63</v>
      </c>
      <c r="I5" s="414"/>
      <c r="J5" s="415"/>
      <c r="K5" s="230" t="s">
        <v>83</v>
      </c>
      <c r="L5" s="390"/>
      <c r="M5" s="403"/>
      <c r="N5" s="404"/>
      <c r="O5" s="427"/>
      <c r="P5" s="390"/>
      <c r="Q5" s="230" t="s">
        <v>85</v>
      </c>
      <c r="R5" s="418" t="s">
        <v>11</v>
      </c>
      <c r="S5" s="419"/>
      <c r="T5" s="419"/>
      <c r="U5" s="419"/>
      <c r="V5" s="420"/>
      <c r="W5" s="393" t="s">
        <v>12</v>
      </c>
      <c r="X5" s="395" t="s">
        <v>3</v>
      </c>
      <c r="Y5" s="397" t="s">
        <v>64</v>
      </c>
      <c r="Z5" s="421" t="s">
        <v>65</v>
      </c>
      <c r="AA5" s="416" t="s">
        <v>13</v>
      </c>
    </row>
    <row r="6" spans="2:27" ht="18" customHeight="1" thickBot="1">
      <c r="B6" s="408"/>
      <c r="C6" s="237" t="s">
        <v>26</v>
      </c>
      <c r="D6" s="238" t="s">
        <v>28</v>
      </c>
      <c r="E6" s="240" t="s">
        <v>29</v>
      </c>
      <c r="F6" s="239" t="s">
        <v>30</v>
      </c>
      <c r="G6" s="424"/>
      <c r="H6" s="171" t="s">
        <v>81</v>
      </c>
      <c r="I6" s="172" t="s">
        <v>82</v>
      </c>
      <c r="J6" s="173" t="s">
        <v>61</v>
      </c>
      <c r="K6" s="231" t="s">
        <v>61</v>
      </c>
      <c r="L6" s="390"/>
      <c r="M6" s="405"/>
      <c r="N6" s="406"/>
      <c r="O6" s="428"/>
      <c r="P6" s="390"/>
      <c r="Q6" s="231" t="s">
        <v>61</v>
      </c>
      <c r="R6" s="243" t="s">
        <v>62</v>
      </c>
      <c r="S6" s="244" t="s">
        <v>33</v>
      </c>
      <c r="T6" s="245" t="s">
        <v>34</v>
      </c>
      <c r="U6" s="246" t="s">
        <v>35</v>
      </c>
      <c r="V6" s="247" t="s">
        <v>61</v>
      </c>
      <c r="W6" s="394"/>
      <c r="X6" s="396"/>
      <c r="Y6" s="398"/>
      <c r="Z6" s="422"/>
      <c r="AA6" s="417"/>
    </row>
    <row r="7" spans="2:27" s="224" customFormat="1" ht="20.25" customHeight="1" thickBot="1">
      <c r="B7" s="409"/>
      <c r="C7" s="225" t="s">
        <v>78</v>
      </c>
      <c r="D7" s="225" t="s">
        <v>78</v>
      </c>
      <c r="E7" s="225" t="s">
        <v>78</v>
      </c>
      <c r="F7" s="221" t="s">
        <v>78</v>
      </c>
      <c r="G7" s="225" t="s">
        <v>78</v>
      </c>
      <c r="H7" s="220" t="s">
        <v>78</v>
      </c>
      <c r="I7" s="292" t="s">
        <v>78</v>
      </c>
      <c r="J7" s="242" t="s">
        <v>78</v>
      </c>
      <c r="K7" s="225" t="s">
        <v>78</v>
      </c>
      <c r="L7" s="390"/>
      <c r="M7" s="220" t="s">
        <v>78</v>
      </c>
      <c r="N7" s="222" t="s">
        <v>2</v>
      </c>
      <c r="O7" s="221" t="s">
        <v>78</v>
      </c>
      <c r="P7" s="390"/>
      <c r="Q7" s="220" t="s">
        <v>78</v>
      </c>
      <c r="R7" s="220" t="s">
        <v>78</v>
      </c>
      <c r="S7" s="292" t="s">
        <v>78</v>
      </c>
      <c r="T7" s="292" t="s">
        <v>78</v>
      </c>
      <c r="U7" s="292" t="s">
        <v>78</v>
      </c>
      <c r="V7" s="221" t="s">
        <v>78</v>
      </c>
      <c r="W7" s="220" t="s">
        <v>78</v>
      </c>
      <c r="X7" s="220" t="s">
        <v>78</v>
      </c>
      <c r="Y7" s="220" t="s">
        <v>78</v>
      </c>
      <c r="Z7" s="220" t="s">
        <v>78</v>
      </c>
      <c r="AA7" s="223"/>
    </row>
    <row r="8" spans="2:27">
      <c r="B8" s="151">
        <v>1</v>
      </c>
      <c r="C8" s="226"/>
      <c r="D8" s="226"/>
      <c r="E8" s="226"/>
      <c r="F8" s="46"/>
      <c r="G8" s="226"/>
      <c r="H8" s="45"/>
      <c r="I8" s="152"/>
      <c r="J8" s="153"/>
      <c r="K8" s="226"/>
      <c r="L8" s="390"/>
      <c r="M8" s="50"/>
      <c r="N8" s="187"/>
      <c r="O8" s="144"/>
      <c r="P8" s="392"/>
      <c r="Q8" s="177"/>
      <c r="R8" s="144"/>
      <c r="S8" s="170"/>
      <c r="T8" s="170"/>
      <c r="U8" s="170"/>
      <c r="V8" s="145"/>
      <c r="W8" s="177"/>
      <c r="X8" s="49"/>
      <c r="Y8" s="177"/>
      <c r="Z8" s="178"/>
      <c r="AA8" s="52"/>
    </row>
    <row r="9" spans="2:27">
      <c r="B9" s="148">
        <v>2</v>
      </c>
      <c r="C9" s="227"/>
      <c r="D9" s="227"/>
      <c r="E9" s="227"/>
      <c r="F9" s="47"/>
      <c r="G9" s="227"/>
      <c r="H9" s="62"/>
      <c r="I9" s="146"/>
      <c r="J9" s="150"/>
      <c r="K9" s="227"/>
      <c r="L9" s="390"/>
      <c r="M9" s="65"/>
      <c r="N9" s="149"/>
      <c r="O9" s="138"/>
      <c r="P9" s="392"/>
      <c r="Q9" s="69"/>
      <c r="R9" s="138"/>
      <c r="S9" s="67"/>
      <c r="T9" s="67"/>
      <c r="U9" s="67"/>
      <c r="V9" s="68"/>
      <c r="W9" s="69"/>
      <c r="X9" s="64"/>
      <c r="Y9" s="69"/>
      <c r="Z9" s="154"/>
      <c r="AA9" s="66"/>
    </row>
    <row r="10" spans="2:27">
      <c r="B10" s="148">
        <v>3</v>
      </c>
      <c r="C10" s="227"/>
      <c r="D10" s="227"/>
      <c r="E10" s="227"/>
      <c r="F10" s="47"/>
      <c r="G10" s="227"/>
      <c r="H10" s="62"/>
      <c r="I10" s="146"/>
      <c r="J10" s="150"/>
      <c r="K10" s="227"/>
      <c r="L10" s="390"/>
      <c r="M10" s="65"/>
      <c r="N10" s="149"/>
      <c r="O10" s="138"/>
      <c r="P10" s="392"/>
      <c r="Q10" s="69"/>
      <c r="R10" s="235"/>
      <c r="S10" s="67"/>
      <c r="T10" s="67"/>
      <c r="U10" s="67"/>
      <c r="V10" s="68"/>
      <c r="W10" s="69"/>
      <c r="X10" s="64"/>
      <c r="Y10" s="69"/>
      <c r="Z10" s="154"/>
      <c r="AA10" s="66"/>
    </row>
    <row r="11" spans="2:27">
      <c r="B11" s="148">
        <v>4</v>
      </c>
      <c r="C11" s="227"/>
      <c r="D11" s="227"/>
      <c r="E11" s="227"/>
      <c r="F11" s="47"/>
      <c r="G11" s="227"/>
      <c r="H11" s="62"/>
      <c r="I11" s="146"/>
      <c r="J11" s="150"/>
      <c r="K11" s="227"/>
      <c r="L11" s="390"/>
      <c r="M11" s="65"/>
      <c r="N11" s="149"/>
      <c r="O11" s="138"/>
      <c r="P11" s="392"/>
      <c r="Q11" s="69"/>
      <c r="R11" s="138"/>
      <c r="S11" s="67"/>
      <c r="T11" s="67"/>
      <c r="U11" s="67"/>
      <c r="V11" s="68"/>
      <c r="W11" s="69"/>
      <c r="X11" s="64"/>
      <c r="Y11" s="69"/>
      <c r="Z11" s="154"/>
      <c r="AA11" s="66"/>
    </row>
    <row r="12" spans="2:27">
      <c r="B12" s="148">
        <v>5</v>
      </c>
      <c r="C12" s="227"/>
      <c r="D12" s="227"/>
      <c r="E12" s="227"/>
      <c r="F12" s="47"/>
      <c r="G12" s="227"/>
      <c r="H12" s="62"/>
      <c r="I12" s="146"/>
      <c r="J12" s="150"/>
      <c r="K12" s="227"/>
      <c r="L12" s="390"/>
      <c r="M12" s="65"/>
      <c r="N12" s="149"/>
      <c r="O12" s="138"/>
      <c r="P12" s="392"/>
      <c r="Q12" s="69"/>
      <c r="R12" s="138"/>
      <c r="S12" s="67"/>
      <c r="T12" s="67"/>
      <c r="U12" s="67"/>
      <c r="V12" s="68"/>
      <c r="W12" s="69"/>
      <c r="X12" s="64"/>
      <c r="Y12" s="69"/>
      <c r="Z12" s="154"/>
      <c r="AA12" s="66"/>
    </row>
    <row r="13" spans="2:27">
      <c r="B13" s="148">
        <v>6</v>
      </c>
      <c r="C13" s="227"/>
      <c r="D13" s="227"/>
      <c r="E13" s="227"/>
      <c r="F13" s="47"/>
      <c r="G13" s="227"/>
      <c r="H13" s="62"/>
      <c r="I13" s="146"/>
      <c r="J13" s="150"/>
      <c r="K13" s="227"/>
      <c r="L13" s="390"/>
      <c r="M13" s="65"/>
      <c r="N13" s="149"/>
      <c r="O13" s="138"/>
      <c r="P13" s="392"/>
      <c r="Q13" s="69"/>
      <c r="R13" s="138"/>
      <c r="S13" s="67"/>
      <c r="T13" s="67"/>
      <c r="U13" s="67"/>
      <c r="V13" s="68"/>
      <c r="W13" s="69"/>
      <c r="X13" s="64"/>
      <c r="Y13" s="69"/>
      <c r="Z13" s="154"/>
      <c r="AA13" s="66"/>
    </row>
    <row r="14" spans="2:27">
      <c r="B14" s="148">
        <v>7</v>
      </c>
      <c r="C14" s="227"/>
      <c r="D14" s="227"/>
      <c r="E14" s="227"/>
      <c r="F14" s="47"/>
      <c r="G14" s="227"/>
      <c r="H14" s="62"/>
      <c r="I14" s="146"/>
      <c r="J14" s="150"/>
      <c r="K14" s="227"/>
      <c r="L14" s="390"/>
      <c r="M14" s="65"/>
      <c r="N14" s="149"/>
      <c r="O14" s="138"/>
      <c r="P14" s="392"/>
      <c r="Q14" s="69"/>
      <c r="R14" s="138"/>
      <c r="S14" s="67"/>
      <c r="T14" s="67"/>
      <c r="U14" s="67"/>
      <c r="V14" s="68"/>
      <c r="W14" s="69"/>
      <c r="X14" s="64"/>
      <c r="Y14" s="69"/>
      <c r="Z14" s="154"/>
      <c r="AA14" s="66"/>
    </row>
    <row r="15" spans="2:27">
      <c r="B15" s="148">
        <v>8</v>
      </c>
      <c r="C15" s="227"/>
      <c r="D15" s="227"/>
      <c r="E15" s="227"/>
      <c r="F15" s="47"/>
      <c r="G15" s="227"/>
      <c r="H15" s="62"/>
      <c r="I15" s="146"/>
      <c r="J15" s="150"/>
      <c r="K15" s="227"/>
      <c r="L15" s="390"/>
      <c r="M15" s="65"/>
      <c r="N15" s="149"/>
      <c r="O15" s="138"/>
      <c r="P15" s="392"/>
      <c r="Q15" s="69"/>
      <c r="R15" s="138"/>
      <c r="S15" s="67"/>
      <c r="T15" s="67"/>
      <c r="U15" s="67"/>
      <c r="V15" s="68"/>
      <c r="W15" s="69"/>
      <c r="X15" s="64"/>
      <c r="Y15" s="69"/>
      <c r="Z15" s="154"/>
      <c r="AA15" s="66"/>
    </row>
    <row r="16" spans="2:27">
      <c r="B16" s="148">
        <v>9</v>
      </c>
      <c r="C16" s="227"/>
      <c r="D16" s="227"/>
      <c r="E16" s="227"/>
      <c r="F16" s="47"/>
      <c r="G16" s="227"/>
      <c r="H16" s="62"/>
      <c r="I16" s="146"/>
      <c r="J16" s="150"/>
      <c r="K16" s="227"/>
      <c r="L16" s="390"/>
      <c r="M16" s="65"/>
      <c r="N16" s="149"/>
      <c r="O16" s="138"/>
      <c r="P16" s="392"/>
      <c r="Q16" s="69"/>
      <c r="R16" s="138"/>
      <c r="S16" s="67"/>
      <c r="T16" s="67"/>
      <c r="U16" s="67"/>
      <c r="V16" s="68"/>
      <c r="W16" s="69"/>
      <c r="X16" s="64"/>
      <c r="Y16" s="69"/>
      <c r="Z16" s="154"/>
      <c r="AA16" s="66"/>
    </row>
    <row r="17" spans="2:27">
      <c r="B17" s="148">
        <v>10</v>
      </c>
      <c r="C17" s="227"/>
      <c r="D17" s="227"/>
      <c r="E17" s="227"/>
      <c r="F17" s="47"/>
      <c r="G17" s="227"/>
      <c r="H17" s="62"/>
      <c r="I17" s="146"/>
      <c r="J17" s="150"/>
      <c r="K17" s="227"/>
      <c r="L17" s="390"/>
      <c r="M17" s="65"/>
      <c r="N17" s="149"/>
      <c r="O17" s="138"/>
      <c r="P17" s="392"/>
      <c r="Q17" s="69"/>
      <c r="R17" s="138"/>
      <c r="S17" s="67"/>
      <c r="T17" s="67"/>
      <c r="U17" s="67"/>
      <c r="V17" s="68"/>
      <c r="W17" s="69"/>
      <c r="X17" s="64"/>
      <c r="Y17" s="69"/>
      <c r="Z17" s="154"/>
      <c r="AA17" s="66"/>
    </row>
    <row r="18" spans="2:27">
      <c r="B18" s="148">
        <v>11</v>
      </c>
      <c r="C18" s="227"/>
      <c r="D18" s="227"/>
      <c r="E18" s="227"/>
      <c r="F18" s="47"/>
      <c r="G18" s="227"/>
      <c r="H18" s="62"/>
      <c r="I18" s="146"/>
      <c r="J18" s="150"/>
      <c r="K18" s="227"/>
      <c r="L18" s="390"/>
      <c r="M18" s="65"/>
      <c r="N18" s="149"/>
      <c r="O18" s="138"/>
      <c r="P18" s="392"/>
      <c r="Q18" s="69"/>
      <c r="R18" s="138"/>
      <c r="S18" s="67"/>
      <c r="T18" s="67"/>
      <c r="U18" s="67"/>
      <c r="V18" s="68"/>
      <c r="W18" s="69"/>
      <c r="X18" s="64"/>
      <c r="Y18" s="69"/>
      <c r="Z18" s="154"/>
      <c r="AA18" s="66"/>
    </row>
    <row r="19" spans="2:27">
      <c r="B19" s="148">
        <v>12</v>
      </c>
      <c r="C19" s="227"/>
      <c r="D19" s="227"/>
      <c r="E19" s="227"/>
      <c r="F19" s="47"/>
      <c r="G19" s="227"/>
      <c r="H19" s="62"/>
      <c r="I19" s="146"/>
      <c r="J19" s="150"/>
      <c r="K19" s="227"/>
      <c r="L19" s="390"/>
      <c r="M19" s="65"/>
      <c r="N19" s="149"/>
      <c r="O19" s="138"/>
      <c r="P19" s="392"/>
      <c r="Q19" s="69"/>
      <c r="R19" s="138"/>
      <c r="S19" s="67"/>
      <c r="T19" s="67"/>
      <c r="U19" s="67"/>
      <c r="V19" s="68"/>
      <c r="W19" s="69"/>
      <c r="X19" s="64"/>
      <c r="Y19" s="69"/>
      <c r="Z19" s="154"/>
      <c r="AA19" s="66"/>
    </row>
    <row r="20" spans="2:27">
      <c r="B20" s="148">
        <v>13</v>
      </c>
      <c r="C20" s="227"/>
      <c r="D20" s="227"/>
      <c r="E20" s="227"/>
      <c r="F20" s="47"/>
      <c r="G20" s="227"/>
      <c r="H20" s="62"/>
      <c r="I20" s="146"/>
      <c r="J20" s="150"/>
      <c r="K20" s="227"/>
      <c r="L20" s="390"/>
      <c r="M20" s="65"/>
      <c r="N20" s="149"/>
      <c r="O20" s="138"/>
      <c r="P20" s="392"/>
      <c r="Q20" s="69"/>
      <c r="R20" s="138"/>
      <c r="S20" s="67"/>
      <c r="T20" s="67"/>
      <c r="U20" s="67"/>
      <c r="V20" s="68"/>
      <c r="W20" s="69"/>
      <c r="X20" s="64"/>
      <c r="Y20" s="69"/>
      <c r="Z20" s="154"/>
      <c r="AA20" s="66"/>
    </row>
    <row r="21" spans="2:27">
      <c r="B21" s="148">
        <v>14</v>
      </c>
      <c r="C21" s="227"/>
      <c r="D21" s="227"/>
      <c r="E21" s="227"/>
      <c r="F21" s="47"/>
      <c r="G21" s="227"/>
      <c r="H21" s="62"/>
      <c r="I21" s="146"/>
      <c r="J21" s="150"/>
      <c r="K21" s="227"/>
      <c r="L21" s="390"/>
      <c r="M21" s="65"/>
      <c r="N21" s="149"/>
      <c r="O21" s="138"/>
      <c r="P21" s="392"/>
      <c r="Q21" s="69"/>
      <c r="R21" s="138"/>
      <c r="S21" s="67"/>
      <c r="T21" s="67"/>
      <c r="U21" s="67"/>
      <c r="V21" s="68"/>
      <c r="W21" s="69"/>
      <c r="X21" s="64"/>
      <c r="Y21" s="69"/>
      <c r="Z21" s="154"/>
      <c r="AA21" s="66"/>
    </row>
    <row r="22" spans="2:27">
      <c r="B22" s="148">
        <v>15</v>
      </c>
      <c r="C22" s="227"/>
      <c r="D22" s="227"/>
      <c r="E22" s="227"/>
      <c r="F22" s="47"/>
      <c r="G22" s="227"/>
      <c r="H22" s="62"/>
      <c r="I22" s="146"/>
      <c r="J22" s="150"/>
      <c r="K22" s="227"/>
      <c r="L22" s="390"/>
      <c r="M22" s="65"/>
      <c r="N22" s="149"/>
      <c r="O22" s="138"/>
      <c r="P22" s="392"/>
      <c r="Q22" s="69"/>
      <c r="R22" s="138"/>
      <c r="S22" s="67"/>
      <c r="T22" s="67"/>
      <c r="U22" s="67"/>
      <c r="V22" s="68"/>
      <c r="W22" s="69"/>
      <c r="X22" s="64"/>
      <c r="Y22" s="69"/>
      <c r="Z22" s="154"/>
      <c r="AA22" s="66"/>
    </row>
    <row r="23" spans="2:27">
      <c r="B23" s="148">
        <v>16</v>
      </c>
      <c r="C23" s="227"/>
      <c r="D23" s="227"/>
      <c r="E23" s="227"/>
      <c r="F23" s="47"/>
      <c r="G23" s="227"/>
      <c r="H23" s="62"/>
      <c r="I23" s="146"/>
      <c r="J23" s="150"/>
      <c r="K23" s="227"/>
      <c r="L23" s="390"/>
      <c r="M23" s="65"/>
      <c r="N23" s="149"/>
      <c r="O23" s="138"/>
      <c r="P23" s="392"/>
      <c r="Q23" s="69"/>
      <c r="R23" s="138"/>
      <c r="S23" s="67"/>
      <c r="T23" s="67"/>
      <c r="U23" s="67"/>
      <c r="V23" s="68"/>
      <c r="W23" s="69"/>
      <c r="X23" s="64"/>
      <c r="Y23" s="69"/>
      <c r="Z23" s="154"/>
      <c r="AA23" s="66"/>
    </row>
    <row r="24" spans="2:27">
      <c r="B24" s="148">
        <v>17</v>
      </c>
      <c r="C24" s="227"/>
      <c r="D24" s="227"/>
      <c r="E24" s="227"/>
      <c r="F24" s="47"/>
      <c r="G24" s="227"/>
      <c r="H24" s="62"/>
      <c r="I24" s="146"/>
      <c r="J24" s="150"/>
      <c r="K24" s="227"/>
      <c r="L24" s="390"/>
      <c r="M24" s="65"/>
      <c r="N24" s="149"/>
      <c r="O24" s="138"/>
      <c r="P24" s="392"/>
      <c r="Q24" s="69"/>
      <c r="R24" s="138"/>
      <c r="S24" s="67"/>
      <c r="T24" s="67"/>
      <c r="U24" s="67"/>
      <c r="V24" s="68"/>
      <c r="W24" s="69"/>
      <c r="X24" s="64"/>
      <c r="Y24" s="69"/>
      <c r="Z24" s="154"/>
      <c r="AA24" s="66"/>
    </row>
    <row r="25" spans="2:27">
      <c r="B25" s="148">
        <v>18</v>
      </c>
      <c r="C25" s="227"/>
      <c r="D25" s="227"/>
      <c r="E25" s="227"/>
      <c r="F25" s="47"/>
      <c r="G25" s="227"/>
      <c r="H25" s="62"/>
      <c r="I25" s="146"/>
      <c r="J25" s="150"/>
      <c r="K25" s="227"/>
      <c r="L25" s="390"/>
      <c r="M25" s="65"/>
      <c r="N25" s="149"/>
      <c r="O25" s="138"/>
      <c r="P25" s="392"/>
      <c r="Q25" s="69"/>
      <c r="R25" s="138"/>
      <c r="S25" s="67"/>
      <c r="T25" s="67"/>
      <c r="U25" s="67"/>
      <c r="V25" s="68"/>
      <c r="W25" s="69"/>
      <c r="X25" s="64"/>
      <c r="Y25" s="69"/>
      <c r="Z25" s="154"/>
      <c r="AA25" s="66"/>
    </row>
    <row r="26" spans="2:27">
      <c r="B26" s="148">
        <v>19</v>
      </c>
      <c r="C26" s="227"/>
      <c r="D26" s="227"/>
      <c r="E26" s="227"/>
      <c r="F26" s="47"/>
      <c r="G26" s="227"/>
      <c r="H26" s="62"/>
      <c r="I26" s="146"/>
      <c r="J26" s="150"/>
      <c r="K26" s="227"/>
      <c r="L26" s="390"/>
      <c r="M26" s="65"/>
      <c r="N26" s="149"/>
      <c r="O26" s="138"/>
      <c r="P26" s="392"/>
      <c r="Q26" s="69"/>
      <c r="R26" s="138"/>
      <c r="S26" s="67"/>
      <c r="T26" s="67"/>
      <c r="U26" s="67"/>
      <c r="V26" s="68"/>
      <c r="W26" s="69"/>
      <c r="X26" s="64"/>
      <c r="Y26" s="69"/>
      <c r="Z26" s="154"/>
      <c r="AA26" s="66"/>
    </row>
    <row r="27" spans="2:27">
      <c r="B27" s="148">
        <v>20</v>
      </c>
      <c r="C27" s="227"/>
      <c r="D27" s="227"/>
      <c r="E27" s="227"/>
      <c r="F27" s="47"/>
      <c r="G27" s="227"/>
      <c r="H27" s="62"/>
      <c r="I27" s="146"/>
      <c r="J27" s="150"/>
      <c r="K27" s="227"/>
      <c r="L27" s="390"/>
      <c r="M27" s="65"/>
      <c r="N27" s="149"/>
      <c r="O27" s="138"/>
      <c r="P27" s="392"/>
      <c r="Q27" s="69"/>
      <c r="R27" s="138"/>
      <c r="S27" s="67"/>
      <c r="T27" s="67"/>
      <c r="U27" s="67"/>
      <c r="V27" s="68"/>
      <c r="W27" s="69"/>
      <c r="X27" s="64"/>
      <c r="Y27" s="69"/>
      <c r="Z27" s="154"/>
      <c r="AA27" s="66"/>
    </row>
    <row r="28" spans="2:27">
      <c r="B28" s="148">
        <v>21</v>
      </c>
      <c r="C28" s="227"/>
      <c r="D28" s="227"/>
      <c r="E28" s="227"/>
      <c r="F28" s="47"/>
      <c r="G28" s="227"/>
      <c r="H28" s="62"/>
      <c r="I28" s="146"/>
      <c r="J28" s="150"/>
      <c r="K28" s="227"/>
      <c r="L28" s="390"/>
      <c r="M28" s="65"/>
      <c r="N28" s="149"/>
      <c r="O28" s="138"/>
      <c r="P28" s="392"/>
      <c r="Q28" s="69"/>
      <c r="R28" s="138"/>
      <c r="S28" s="67"/>
      <c r="T28" s="67"/>
      <c r="U28" s="67"/>
      <c r="V28" s="68"/>
      <c r="W28" s="69"/>
      <c r="X28" s="64"/>
      <c r="Y28" s="69"/>
      <c r="Z28" s="154"/>
      <c r="AA28" s="66"/>
    </row>
    <row r="29" spans="2:27">
      <c r="B29" s="148">
        <v>22</v>
      </c>
      <c r="C29" s="227"/>
      <c r="D29" s="227"/>
      <c r="E29" s="227"/>
      <c r="F29" s="47"/>
      <c r="G29" s="227"/>
      <c r="H29" s="62"/>
      <c r="I29" s="146"/>
      <c r="J29" s="150"/>
      <c r="K29" s="227"/>
      <c r="L29" s="390"/>
      <c r="M29" s="65"/>
      <c r="N29" s="149"/>
      <c r="O29" s="138"/>
      <c r="P29" s="392"/>
      <c r="Q29" s="69"/>
      <c r="R29" s="138"/>
      <c r="S29" s="67"/>
      <c r="T29" s="67"/>
      <c r="U29" s="67"/>
      <c r="V29" s="68"/>
      <c r="W29" s="69"/>
      <c r="X29" s="64"/>
      <c r="Y29" s="69"/>
      <c r="Z29" s="154"/>
      <c r="AA29" s="66"/>
    </row>
    <row r="30" spans="2:27">
      <c r="B30" s="148">
        <v>23</v>
      </c>
      <c r="C30" s="227"/>
      <c r="D30" s="227"/>
      <c r="E30" s="227"/>
      <c r="F30" s="47"/>
      <c r="G30" s="227"/>
      <c r="H30" s="62"/>
      <c r="I30" s="146"/>
      <c r="J30" s="150"/>
      <c r="K30" s="227"/>
      <c r="L30" s="390"/>
      <c r="M30" s="65"/>
      <c r="N30" s="149"/>
      <c r="O30" s="138"/>
      <c r="P30" s="392"/>
      <c r="Q30" s="69"/>
      <c r="R30" s="138"/>
      <c r="S30" s="67"/>
      <c r="T30" s="67"/>
      <c r="U30" s="67"/>
      <c r="V30" s="68"/>
      <c r="W30" s="69"/>
      <c r="X30" s="64"/>
      <c r="Y30" s="69"/>
      <c r="Z30" s="154"/>
      <c r="AA30" s="66"/>
    </row>
    <row r="31" spans="2:27" ht="15" thickBot="1">
      <c r="B31" s="162">
        <v>24</v>
      </c>
      <c r="C31" s="228"/>
      <c r="D31" s="228"/>
      <c r="E31" s="228"/>
      <c r="F31" s="163"/>
      <c r="G31" s="229"/>
      <c r="H31" s="164"/>
      <c r="I31" s="165"/>
      <c r="J31" s="166"/>
      <c r="K31" s="228"/>
      <c r="L31" s="390"/>
      <c r="M31" s="125"/>
      <c r="N31" s="188"/>
      <c r="O31" s="139"/>
      <c r="P31" s="392"/>
      <c r="Q31" s="129"/>
      <c r="R31" s="139"/>
      <c r="S31" s="127"/>
      <c r="T31" s="127"/>
      <c r="U31" s="127"/>
      <c r="V31" s="128"/>
      <c r="W31" s="129"/>
      <c r="X31" s="124"/>
      <c r="Y31" s="129"/>
      <c r="Z31" s="155"/>
      <c r="AA31" s="126"/>
    </row>
    <row r="32" spans="2:27" ht="15" thickBot="1">
      <c r="B32" s="167" t="s">
        <v>31</v>
      </c>
      <c r="C32" s="156"/>
      <c r="D32" s="156"/>
      <c r="E32" s="156"/>
      <c r="F32" s="160"/>
      <c r="G32" s="168"/>
      <c r="H32" s="157"/>
      <c r="I32" s="158"/>
      <c r="J32" s="159"/>
      <c r="K32" s="156"/>
      <c r="L32" s="391"/>
      <c r="M32" s="232"/>
      <c r="N32" s="233"/>
      <c r="O32" s="234"/>
      <c r="P32" s="391"/>
      <c r="Q32" s="156"/>
      <c r="R32" s="157"/>
      <c r="S32" s="158"/>
      <c r="T32" s="158"/>
      <c r="U32" s="158"/>
      <c r="V32" s="159"/>
      <c r="W32" s="156"/>
      <c r="X32" s="160"/>
      <c r="Y32" s="156"/>
      <c r="Z32" s="161"/>
      <c r="AA32" s="130"/>
    </row>
    <row r="34" ht="15.75" customHeight="1"/>
    <row r="37" ht="15" customHeight="1"/>
    <row r="54" spans="2:11">
      <c r="B54" s="2"/>
      <c r="C54" s="2"/>
    </row>
    <row r="61" spans="2:11">
      <c r="D61" s="2"/>
      <c r="E61" s="2"/>
      <c r="F61" s="2"/>
      <c r="G61" s="2"/>
      <c r="H61" s="2"/>
      <c r="I61" s="2"/>
      <c r="J61" s="2"/>
      <c r="K61" s="2"/>
    </row>
    <row r="68" spans="2:27"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Y68" s="2"/>
      <c r="Z68" s="2"/>
      <c r="AA68" s="2"/>
    </row>
    <row r="69" spans="2:27" s="2" customFormat="1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Y69" s="1"/>
      <c r="Z69" s="1"/>
      <c r="AA69" s="1"/>
    </row>
    <row r="73" spans="2:27" ht="15" customHeight="1"/>
    <row r="97" spans="3:3">
      <c r="C97" s="136"/>
    </row>
    <row r="98" spans="3:3">
      <c r="C98" s="136"/>
    </row>
    <row r="99" spans="3:3">
      <c r="C99" s="136"/>
    </row>
    <row r="100" spans="3:3">
      <c r="C100" s="136"/>
    </row>
    <row r="101" spans="3:3">
      <c r="C101" s="136"/>
    </row>
    <row r="102" spans="3:3">
      <c r="C102" s="136"/>
    </row>
    <row r="103" spans="3:3">
      <c r="C103" s="136"/>
    </row>
  </sheetData>
  <mergeCells count="18">
    <mergeCell ref="AA5:AA6"/>
    <mergeCell ref="R5:V5"/>
    <mergeCell ref="Z5:Z6"/>
    <mergeCell ref="G5:G6"/>
    <mergeCell ref="Q4:Z4"/>
    <mergeCell ref="O4:O6"/>
    <mergeCell ref="B3:Z3"/>
    <mergeCell ref="B2:Z2"/>
    <mergeCell ref="L4:L32"/>
    <mergeCell ref="P4:P32"/>
    <mergeCell ref="W5:W6"/>
    <mergeCell ref="X5:X6"/>
    <mergeCell ref="Y5:Y6"/>
    <mergeCell ref="C4:K4"/>
    <mergeCell ref="M4:N6"/>
    <mergeCell ref="B4:B7"/>
    <mergeCell ref="D5:F5"/>
    <mergeCell ref="H5:J5"/>
  </mergeCells>
  <pageMargins left="0.7" right="0.7" top="0.75" bottom="0.75" header="0.3" footer="0.3"/>
  <pageSetup paperSize="9" scale="83" orientation="landscape" r:id="rId1"/>
  <colBreaks count="1" manualBreakCount="1">
    <brk id="1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 tint="0.79998168889431442"/>
  </sheetPr>
  <dimension ref="B1:Z110"/>
  <sheetViews>
    <sheetView view="pageBreakPreview" zoomScale="80" zoomScaleNormal="100" zoomScaleSheetLayoutView="80" workbookViewId="0">
      <pane xSplit="2" ySplit="7" topLeftCell="C8" activePane="bottomRight" state="frozen"/>
      <selection pane="topRight" activeCell="C1" sqref="C1"/>
      <selection pane="bottomLeft" activeCell="A9" sqref="A9"/>
      <selection pane="bottomRight" activeCell="C5" sqref="C5"/>
    </sheetView>
  </sheetViews>
  <sheetFormatPr defaultRowHeight="14.4"/>
  <cols>
    <col min="1" max="1" width="3.109375" style="1" customWidth="1"/>
    <col min="2" max="2" width="7.109375" style="1" customWidth="1"/>
    <col min="3" max="6" width="9.88671875" style="1" customWidth="1"/>
    <col min="7" max="7" width="13.109375" style="1" customWidth="1"/>
    <col min="8" max="10" width="9.88671875" style="1" customWidth="1"/>
    <col min="11" max="11" width="17.6640625" style="1" customWidth="1"/>
    <col min="12" max="12" width="1.109375" style="1" customWidth="1"/>
    <col min="13" max="15" width="9.88671875" style="1" customWidth="1"/>
    <col min="16" max="16" width="0.88671875" style="1" customWidth="1"/>
    <col min="17" max="17" width="18" style="1" customWidth="1"/>
    <col min="18" max="23" width="9.88671875" style="1" customWidth="1"/>
    <col min="24" max="24" width="9.88671875" style="2" customWidth="1"/>
    <col min="25" max="26" width="9.88671875" style="1" customWidth="1"/>
    <col min="27" max="228" width="9.109375" style="1"/>
    <col min="229" max="229" width="7.109375" style="1" customWidth="1"/>
    <col min="230" max="231" width="11.5546875" style="1" customWidth="1"/>
    <col min="232" max="232" width="11.6640625" style="1" customWidth="1"/>
    <col min="233" max="234" width="12" style="1" customWidth="1"/>
    <col min="235" max="235" width="11.44140625" style="1" customWidth="1"/>
    <col min="236" max="238" width="11.33203125" style="1" customWidth="1"/>
    <col min="239" max="240" width="12.5546875" style="1" customWidth="1"/>
    <col min="241" max="241" width="12.33203125" style="1" customWidth="1"/>
    <col min="242" max="243" width="11.5546875" style="1" customWidth="1"/>
    <col min="244" max="244" width="11.6640625" style="1" customWidth="1"/>
    <col min="245" max="245" width="2.109375" style="1" customWidth="1"/>
    <col min="246" max="246" width="8.5546875" style="1" customWidth="1"/>
    <col min="247" max="247" width="9.88671875" style="1" customWidth="1"/>
    <col min="248" max="248" width="8.6640625" style="1" customWidth="1"/>
    <col min="249" max="249" width="9.6640625" style="1" customWidth="1"/>
    <col min="250" max="250" width="10.109375" style="1" customWidth="1"/>
    <col min="251" max="251" width="9.33203125" style="1" customWidth="1"/>
    <col min="252" max="253" width="9.6640625" style="1" customWidth="1"/>
    <col min="254" max="255" width="9.5546875" style="1" customWidth="1"/>
    <col min="256" max="257" width="10" style="1" customWidth="1"/>
    <col min="258" max="258" width="12" style="1" customWidth="1"/>
    <col min="259" max="259" width="0" style="1" hidden="1" customWidth="1"/>
    <col min="260" max="260" width="12.109375" style="1" customWidth="1"/>
    <col min="261" max="261" width="11.33203125" style="1" customWidth="1"/>
    <col min="262" max="262" width="10.109375" style="1" customWidth="1"/>
    <col min="263" max="281" width="0" style="1" hidden="1" customWidth="1"/>
    <col min="282" max="484" width="9.109375" style="1"/>
    <col min="485" max="485" width="7.109375" style="1" customWidth="1"/>
    <col min="486" max="487" width="11.5546875" style="1" customWidth="1"/>
    <col min="488" max="488" width="11.6640625" style="1" customWidth="1"/>
    <col min="489" max="490" width="12" style="1" customWidth="1"/>
    <col min="491" max="491" width="11.44140625" style="1" customWidth="1"/>
    <col min="492" max="494" width="11.33203125" style="1" customWidth="1"/>
    <col min="495" max="496" width="12.5546875" style="1" customWidth="1"/>
    <col min="497" max="497" width="12.33203125" style="1" customWidth="1"/>
    <col min="498" max="499" width="11.5546875" style="1" customWidth="1"/>
    <col min="500" max="500" width="11.6640625" style="1" customWidth="1"/>
    <col min="501" max="501" width="2.109375" style="1" customWidth="1"/>
    <col min="502" max="502" width="8.5546875" style="1" customWidth="1"/>
    <col min="503" max="503" width="9.88671875" style="1" customWidth="1"/>
    <col min="504" max="504" width="8.6640625" style="1" customWidth="1"/>
    <col min="505" max="505" width="9.6640625" style="1" customWidth="1"/>
    <col min="506" max="506" width="10.109375" style="1" customWidth="1"/>
    <col min="507" max="507" width="9.33203125" style="1" customWidth="1"/>
    <col min="508" max="509" width="9.6640625" style="1" customWidth="1"/>
    <col min="510" max="511" width="9.5546875" style="1" customWidth="1"/>
    <col min="512" max="513" width="10" style="1" customWidth="1"/>
    <col min="514" max="514" width="12" style="1" customWidth="1"/>
    <col min="515" max="515" width="0" style="1" hidden="1" customWidth="1"/>
    <col min="516" max="516" width="12.109375" style="1" customWidth="1"/>
    <col min="517" max="517" width="11.33203125" style="1" customWidth="1"/>
    <col min="518" max="518" width="10.109375" style="1" customWidth="1"/>
    <col min="519" max="537" width="0" style="1" hidden="1" customWidth="1"/>
    <col min="538" max="740" width="9.109375" style="1"/>
    <col min="741" max="741" width="7.109375" style="1" customWidth="1"/>
    <col min="742" max="743" width="11.5546875" style="1" customWidth="1"/>
    <col min="744" max="744" width="11.6640625" style="1" customWidth="1"/>
    <col min="745" max="746" width="12" style="1" customWidth="1"/>
    <col min="747" max="747" width="11.44140625" style="1" customWidth="1"/>
    <col min="748" max="750" width="11.33203125" style="1" customWidth="1"/>
    <col min="751" max="752" width="12.5546875" style="1" customWidth="1"/>
    <col min="753" max="753" width="12.33203125" style="1" customWidth="1"/>
    <col min="754" max="755" width="11.5546875" style="1" customWidth="1"/>
    <col min="756" max="756" width="11.6640625" style="1" customWidth="1"/>
    <col min="757" max="757" width="2.109375" style="1" customWidth="1"/>
    <col min="758" max="758" width="8.5546875" style="1" customWidth="1"/>
    <col min="759" max="759" width="9.88671875" style="1" customWidth="1"/>
    <col min="760" max="760" width="8.6640625" style="1" customWidth="1"/>
    <col min="761" max="761" width="9.6640625" style="1" customWidth="1"/>
    <col min="762" max="762" width="10.109375" style="1" customWidth="1"/>
    <col min="763" max="763" width="9.33203125" style="1" customWidth="1"/>
    <col min="764" max="765" width="9.6640625" style="1" customWidth="1"/>
    <col min="766" max="767" width="9.5546875" style="1" customWidth="1"/>
    <col min="768" max="769" width="10" style="1" customWidth="1"/>
    <col min="770" max="770" width="12" style="1" customWidth="1"/>
    <col min="771" max="771" width="0" style="1" hidden="1" customWidth="1"/>
    <col min="772" max="772" width="12.109375" style="1" customWidth="1"/>
    <col min="773" max="773" width="11.33203125" style="1" customWidth="1"/>
    <col min="774" max="774" width="10.109375" style="1" customWidth="1"/>
    <col min="775" max="793" width="0" style="1" hidden="1" customWidth="1"/>
    <col min="794" max="996" width="9.109375" style="1"/>
    <col min="997" max="997" width="7.109375" style="1" customWidth="1"/>
    <col min="998" max="999" width="11.5546875" style="1" customWidth="1"/>
    <col min="1000" max="1000" width="11.6640625" style="1" customWidth="1"/>
    <col min="1001" max="1002" width="12" style="1" customWidth="1"/>
    <col min="1003" max="1003" width="11.44140625" style="1" customWidth="1"/>
    <col min="1004" max="1006" width="11.33203125" style="1" customWidth="1"/>
    <col min="1007" max="1008" width="12.5546875" style="1" customWidth="1"/>
    <col min="1009" max="1009" width="12.33203125" style="1" customWidth="1"/>
    <col min="1010" max="1011" width="11.5546875" style="1" customWidth="1"/>
    <col min="1012" max="1012" width="11.6640625" style="1" customWidth="1"/>
    <col min="1013" max="1013" width="2.109375" style="1" customWidth="1"/>
    <col min="1014" max="1014" width="8.5546875" style="1" customWidth="1"/>
    <col min="1015" max="1015" width="9.88671875" style="1" customWidth="1"/>
    <col min="1016" max="1016" width="8.6640625" style="1" customWidth="1"/>
    <col min="1017" max="1017" width="9.6640625" style="1" customWidth="1"/>
    <col min="1018" max="1018" width="10.109375" style="1" customWidth="1"/>
    <col min="1019" max="1019" width="9.33203125" style="1" customWidth="1"/>
    <col min="1020" max="1021" width="9.6640625" style="1" customWidth="1"/>
    <col min="1022" max="1023" width="9.5546875" style="1" customWidth="1"/>
    <col min="1024" max="1025" width="10" style="1" customWidth="1"/>
    <col min="1026" max="1026" width="12" style="1" customWidth="1"/>
    <col min="1027" max="1027" width="0" style="1" hidden="1" customWidth="1"/>
    <col min="1028" max="1028" width="12.109375" style="1" customWidth="1"/>
    <col min="1029" max="1029" width="11.33203125" style="1" customWidth="1"/>
    <col min="1030" max="1030" width="10.109375" style="1" customWidth="1"/>
    <col min="1031" max="1049" width="0" style="1" hidden="1" customWidth="1"/>
    <col min="1050" max="1252" width="9.109375" style="1"/>
    <col min="1253" max="1253" width="7.109375" style="1" customWidth="1"/>
    <col min="1254" max="1255" width="11.5546875" style="1" customWidth="1"/>
    <col min="1256" max="1256" width="11.6640625" style="1" customWidth="1"/>
    <col min="1257" max="1258" width="12" style="1" customWidth="1"/>
    <col min="1259" max="1259" width="11.44140625" style="1" customWidth="1"/>
    <col min="1260" max="1262" width="11.33203125" style="1" customWidth="1"/>
    <col min="1263" max="1264" width="12.5546875" style="1" customWidth="1"/>
    <col min="1265" max="1265" width="12.33203125" style="1" customWidth="1"/>
    <col min="1266" max="1267" width="11.5546875" style="1" customWidth="1"/>
    <col min="1268" max="1268" width="11.6640625" style="1" customWidth="1"/>
    <col min="1269" max="1269" width="2.109375" style="1" customWidth="1"/>
    <col min="1270" max="1270" width="8.5546875" style="1" customWidth="1"/>
    <col min="1271" max="1271" width="9.88671875" style="1" customWidth="1"/>
    <col min="1272" max="1272" width="8.6640625" style="1" customWidth="1"/>
    <col min="1273" max="1273" width="9.6640625" style="1" customWidth="1"/>
    <col min="1274" max="1274" width="10.109375" style="1" customWidth="1"/>
    <col min="1275" max="1275" width="9.33203125" style="1" customWidth="1"/>
    <col min="1276" max="1277" width="9.6640625" style="1" customWidth="1"/>
    <col min="1278" max="1279" width="9.5546875" style="1" customWidth="1"/>
    <col min="1280" max="1281" width="10" style="1" customWidth="1"/>
    <col min="1282" max="1282" width="12" style="1" customWidth="1"/>
    <col min="1283" max="1283" width="0" style="1" hidden="1" customWidth="1"/>
    <col min="1284" max="1284" width="12.109375" style="1" customWidth="1"/>
    <col min="1285" max="1285" width="11.33203125" style="1" customWidth="1"/>
    <col min="1286" max="1286" width="10.109375" style="1" customWidth="1"/>
    <col min="1287" max="1305" width="0" style="1" hidden="1" customWidth="1"/>
    <col min="1306" max="1508" width="9.109375" style="1"/>
    <col min="1509" max="1509" width="7.109375" style="1" customWidth="1"/>
    <col min="1510" max="1511" width="11.5546875" style="1" customWidth="1"/>
    <col min="1512" max="1512" width="11.6640625" style="1" customWidth="1"/>
    <col min="1513" max="1514" width="12" style="1" customWidth="1"/>
    <col min="1515" max="1515" width="11.44140625" style="1" customWidth="1"/>
    <col min="1516" max="1518" width="11.33203125" style="1" customWidth="1"/>
    <col min="1519" max="1520" width="12.5546875" style="1" customWidth="1"/>
    <col min="1521" max="1521" width="12.33203125" style="1" customWidth="1"/>
    <col min="1522" max="1523" width="11.5546875" style="1" customWidth="1"/>
    <col min="1524" max="1524" width="11.6640625" style="1" customWidth="1"/>
    <col min="1525" max="1525" width="2.109375" style="1" customWidth="1"/>
    <col min="1526" max="1526" width="8.5546875" style="1" customWidth="1"/>
    <col min="1527" max="1527" width="9.88671875" style="1" customWidth="1"/>
    <col min="1528" max="1528" width="8.6640625" style="1" customWidth="1"/>
    <col min="1529" max="1529" width="9.6640625" style="1" customWidth="1"/>
    <col min="1530" max="1530" width="10.109375" style="1" customWidth="1"/>
    <col min="1531" max="1531" width="9.33203125" style="1" customWidth="1"/>
    <col min="1532" max="1533" width="9.6640625" style="1" customWidth="1"/>
    <col min="1534" max="1535" width="9.5546875" style="1" customWidth="1"/>
    <col min="1536" max="1537" width="10" style="1" customWidth="1"/>
    <col min="1538" max="1538" width="12" style="1" customWidth="1"/>
    <col min="1539" max="1539" width="0" style="1" hidden="1" customWidth="1"/>
    <col min="1540" max="1540" width="12.109375" style="1" customWidth="1"/>
    <col min="1541" max="1541" width="11.33203125" style="1" customWidth="1"/>
    <col min="1542" max="1542" width="10.109375" style="1" customWidth="1"/>
    <col min="1543" max="1561" width="0" style="1" hidden="1" customWidth="1"/>
    <col min="1562" max="1764" width="9.109375" style="1"/>
    <col min="1765" max="1765" width="7.109375" style="1" customWidth="1"/>
    <col min="1766" max="1767" width="11.5546875" style="1" customWidth="1"/>
    <col min="1768" max="1768" width="11.6640625" style="1" customWidth="1"/>
    <col min="1769" max="1770" width="12" style="1" customWidth="1"/>
    <col min="1771" max="1771" width="11.44140625" style="1" customWidth="1"/>
    <col min="1772" max="1774" width="11.33203125" style="1" customWidth="1"/>
    <col min="1775" max="1776" width="12.5546875" style="1" customWidth="1"/>
    <col min="1777" max="1777" width="12.33203125" style="1" customWidth="1"/>
    <col min="1778" max="1779" width="11.5546875" style="1" customWidth="1"/>
    <col min="1780" max="1780" width="11.6640625" style="1" customWidth="1"/>
    <col min="1781" max="1781" width="2.109375" style="1" customWidth="1"/>
    <col min="1782" max="1782" width="8.5546875" style="1" customWidth="1"/>
    <col min="1783" max="1783" width="9.88671875" style="1" customWidth="1"/>
    <col min="1784" max="1784" width="8.6640625" style="1" customWidth="1"/>
    <col min="1785" max="1785" width="9.6640625" style="1" customWidth="1"/>
    <col min="1786" max="1786" width="10.109375" style="1" customWidth="1"/>
    <col min="1787" max="1787" width="9.33203125" style="1" customWidth="1"/>
    <col min="1788" max="1789" width="9.6640625" style="1" customWidth="1"/>
    <col min="1790" max="1791" width="9.5546875" style="1" customWidth="1"/>
    <col min="1792" max="1793" width="10" style="1" customWidth="1"/>
    <col min="1794" max="1794" width="12" style="1" customWidth="1"/>
    <col min="1795" max="1795" width="0" style="1" hidden="1" customWidth="1"/>
    <col min="1796" max="1796" width="12.109375" style="1" customWidth="1"/>
    <col min="1797" max="1797" width="11.33203125" style="1" customWidth="1"/>
    <col min="1798" max="1798" width="10.109375" style="1" customWidth="1"/>
    <col min="1799" max="1817" width="0" style="1" hidden="1" customWidth="1"/>
    <col min="1818" max="2020" width="9.109375" style="1"/>
    <col min="2021" max="2021" width="7.109375" style="1" customWidth="1"/>
    <col min="2022" max="2023" width="11.5546875" style="1" customWidth="1"/>
    <col min="2024" max="2024" width="11.6640625" style="1" customWidth="1"/>
    <col min="2025" max="2026" width="12" style="1" customWidth="1"/>
    <col min="2027" max="2027" width="11.44140625" style="1" customWidth="1"/>
    <col min="2028" max="2030" width="11.33203125" style="1" customWidth="1"/>
    <col min="2031" max="2032" width="12.5546875" style="1" customWidth="1"/>
    <col min="2033" max="2033" width="12.33203125" style="1" customWidth="1"/>
    <col min="2034" max="2035" width="11.5546875" style="1" customWidth="1"/>
    <col min="2036" max="2036" width="11.6640625" style="1" customWidth="1"/>
    <col min="2037" max="2037" width="2.109375" style="1" customWidth="1"/>
    <col min="2038" max="2038" width="8.5546875" style="1" customWidth="1"/>
    <col min="2039" max="2039" width="9.88671875" style="1" customWidth="1"/>
    <col min="2040" max="2040" width="8.6640625" style="1" customWidth="1"/>
    <col min="2041" max="2041" width="9.6640625" style="1" customWidth="1"/>
    <col min="2042" max="2042" width="10.109375" style="1" customWidth="1"/>
    <col min="2043" max="2043" width="9.33203125" style="1" customWidth="1"/>
    <col min="2044" max="2045" width="9.6640625" style="1" customWidth="1"/>
    <col min="2046" max="2047" width="9.5546875" style="1" customWidth="1"/>
    <col min="2048" max="2049" width="10" style="1" customWidth="1"/>
    <col min="2050" max="2050" width="12" style="1" customWidth="1"/>
    <col min="2051" max="2051" width="0" style="1" hidden="1" customWidth="1"/>
    <col min="2052" max="2052" width="12.109375" style="1" customWidth="1"/>
    <col min="2053" max="2053" width="11.33203125" style="1" customWidth="1"/>
    <col min="2054" max="2054" width="10.109375" style="1" customWidth="1"/>
    <col min="2055" max="2073" width="0" style="1" hidden="1" customWidth="1"/>
    <col min="2074" max="2276" width="9.109375" style="1"/>
    <col min="2277" max="2277" width="7.109375" style="1" customWidth="1"/>
    <col min="2278" max="2279" width="11.5546875" style="1" customWidth="1"/>
    <col min="2280" max="2280" width="11.6640625" style="1" customWidth="1"/>
    <col min="2281" max="2282" width="12" style="1" customWidth="1"/>
    <col min="2283" max="2283" width="11.44140625" style="1" customWidth="1"/>
    <col min="2284" max="2286" width="11.33203125" style="1" customWidth="1"/>
    <col min="2287" max="2288" width="12.5546875" style="1" customWidth="1"/>
    <col min="2289" max="2289" width="12.33203125" style="1" customWidth="1"/>
    <col min="2290" max="2291" width="11.5546875" style="1" customWidth="1"/>
    <col min="2292" max="2292" width="11.6640625" style="1" customWidth="1"/>
    <col min="2293" max="2293" width="2.109375" style="1" customWidth="1"/>
    <col min="2294" max="2294" width="8.5546875" style="1" customWidth="1"/>
    <col min="2295" max="2295" width="9.88671875" style="1" customWidth="1"/>
    <col min="2296" max="2296" width="8.6640625" style="1" customWidth="1"/>
    <col min="2297" max="2297" width="9.6640625" style="1" customWidth="1"/>
    <col min="2298" max="2298" width="10.109375" style="1" customWidth="1"/>
    <col min="2299" max="2299" width="9.33203125" style="1" customWidth="1"/>
    <col min="2300" max="2301" width="9.6640625" style="1" customWidth="1"/>
    <col min="2302" max="2303" width="9.5546875" style="1" customWidth="1"/>
    <col min="2304" max="2305" width="10" style="1" customWidth="1"/>
    <col min="2306" max="2306" width="12" style="1" customWidth="1"/>
    <col min="2307" max="2307" width="0" style="1" hidden="1" customWidth="1"/>
    <col min="2308" max="2308" width="12.109375" style="1" customWidth="1"/>
    <col min="2309" max="2309" width="11.33203125" style="1" customWidth="1"/>
    <col min="2310" max="2310" width="10.109375" style="1" customWidth="1"/>
    <col min="2311" max="2329" width="0" style="1" hidden="1" customWidth="1"/>
    <col min="2330" max="2532" width="9.109375" style="1"/>
    <col min="2533" max="2533" width="7.109375" style="1" customWidth="1"/>
    <col min="2534" max="2535" width="11.5546875" style="1" customWidth="1"/>
    <col min="2536" max="2536" width="11.6640625" style="1" customWidth="1"/>
    <col min="2537" max="2538" width="12" style="1" customWidth="1"/>
    <col min="2539" max="2539" width="11.44140625" style="1" customWidth="1"/>
    <col min="2540" max="2542" width="11.33203125" style="1" customWidth="1"/>
    <col min="2543" max="2544" width="12.5546875" style="1" customWidth="1"/>
    <col min="2545" max="2545" width="12.33203125" style="1" customWidth="1"/>
    <col min="2546" max="2547" width="11.5546875" style="1" customWidth="1"/>
    <col min="2548" max="2548" width="11.6640625" style="1" customWidth="1"/>
    <col min="2549" max="2549" width="2.109375" style="1" customWidth="1"/>
    <col min="2550" max="2550" width="8.5546875" style="1" customWidth="1"/>
    <col min="2551" max="2551" width="9.88671875" style="1" customWidth="1"/>
    <col min="2552" max="2552" width="8.6640625" style="1" customWidth="1"/>
    <col min="2553" max="2553" width="9.6640625" style="1" customWidth="1"/>
    <col min="2554" max="2554" width="10.109375" style="1" customWidth="1"/>
    <col min="2555" max="2555" width="9.33203125" style="1" customWidth="1"/>
    <col min="2556" max="2557" width="9.6640625" style="1" customWidth="1"/>
    <col min="2558" max="2559" width="9.5546875" style="1" customWidth="1"/>
    <col min="2560" max="2561" width="10" style="1" customWidth="1"/>
    <col min="2562" max="2562" width="12" style="1" customWidth="1"/>
    <col min="2563" max="2563" width="0" style="1" hidden="1" customWidth="1"/>
    <col min="2564" max="2564" width="12.109375" style="1" customWidth="1"/>
    <col min="2565" max="2565" width="11.33203125" style="1" customWidth="1"/>
    <col min="2566" max="2566" width="10.109375" style="1" customWidth="1"/>
    <col min="2567" max="2585" width="0" style="1" hidden="1" customWidth="1"/>
    <col min="2586" max="2788" width="9.109375" style="1"/>
    <col min="2789" max="2789" width="7.109375" style="1" customWidth="1"/>
    <col min="2790" max="2791" width="11.5546875" style="1" customWidth="1"/>
    <col min="2792" max="2792" width="11.6640625" style="1" customWidth="1"/>
    <col min="2793" max="2794" width="12" style="1" customWidth="1"/>
    <col min="2795" max="2795" width="11.44140625" style="1" customWidth="1"/>
    <col min="2796" max="2798" width="11.33203125" style="1" customWidth="1"/>
    <col min="2799" max="2800" width="12.5546875" style="1" customWidth="1"/>
    <col min="2801" max="2801" width="12.33203125" style="1" customWidth="1"/>
    <col min="2802" max="2803" width="11.5546875" style="1" customWidth="1"/>
    <col min="2804" max="2804" width="11.6640625" style="1" customWidth="1"/>
    <col min="2805" max="2805" width="2.109375" style="1" customWidth="1"/>
    <col min="2806" max="2806" width="8.5546875" style="1" customWidth="1"/>
    <col min="2807" max="2807" width="9.88671875" style="1" customWidth="1"/>
    <col min="2808" max="2808" width="8.6640625" style="1" customWidth="1"/>
    <col min="2809" max="2809" width="9.6640625" style="1" customWidth="1"/>
    <col min="2810" max="2810" width="10.109375" style="1" customWidth="1"/>
    <col min="2811" max="2811" width="9.33203125" style="1" customWidth="1"/>
    <col min="2812" max="2813" width="9.6640625" style="1" customWidth="1"/>
    <col min="2814" max="2815" width="9.5546875" style="1" customWidth="1"/>
    <col min="2816" max="2817" width="10" style="1" customWidth="1"/>
    <col min="2818" max="2818" width="12" style="1" customWidth="1"/>
    <col min="2819" max="2819" width="0" style="1" hidden="1" customWidth="1"/>
    <col min="2820" max="2820" width="12.109375" style="1" customWidth="1"/>
    <col min="2821" max="2821" width="11.33203125" style="1" customWidth="1"/>
    <col min="2822" max="2822" width="10.109375" style="1" customWidth="1"/>
    <col min="2823" max="2841" width="0" style="1" hidden="1" customWidth="1"/>
    <col min="2842" max="3044" width="9.109375" style="1"/>
    <col min="3045" max="3045" width="7.109375" style="1" customWidth="1"/>
    <col min="3046" max="3047" width="11.5546875" style="1" customWidth="1"/>
    <col min="3048" max="3048" width="11.6640625" style="1" customWidth="1"/>
    <col min="3049" max="3050" width="12" style="1" customWidth="1"/>
    <col min="3051" max="3051" width="11.44140625" style="1" customWidth="1"/>
    <col min="3052" max="3054" width="11.33203125" style="1" customWidth="1"/>
    <col min="3055" max="3056" width="12.5546875" style="1" customWidth="1"/>
    <col min="3057" max="3057" width="12.33203125" style="1" customWidth="1"/>
    <col min="3058" max="3059" width="11.5546875" style="1" customWidth="1"/>
    <col min="3060" max="3060" width="11.6640625" style="1" customWidth="1"/>
    <col min="3061" max="3061" width="2.109375" style="1" customWidth="1"/>
    <col min="3062" max="3062" width="8.5546875" style="1" customWidth="1"/>
    <col min="3063" max="3063" width="9.88671875" style="1" customWidth="1"/>
    <col min="3064" max="3064" width="8.6640625" style="1" customWidth="1"/>
    <col min="3065" max="3065" width="9.6640625" style="1" customWidth="1"/>
    <col min="3066" max="3066" width="10.109375" style="1" customWidth="1"/>
    <col min="3067" max="3067" width="9.33203125" style="1" customWidth="1"/>
    <col min="3068" max="3069" width="9.6640625" style="1" customWidth="1"/>
    <col min="3070" max="3071" width="9.5546875" style="1" customWidth="1"/>
    <col min="3072" max="3073" width="10" style="1" customWidth="1"/>
    <col min="3074" max="3074" width="12" style="1" customWidth="1"/>
    <col min="3075" max="3075" width="0" style="1" hidden="1" customWidth="1"/>
    <col min="3076" max="3076" width="12.109375" style="1" customWidth="1"/>
    <col min="3077" max="3077" width="11.33203125" style="1" customWidth="1"/>
    <col min="3078" max="3078" width="10.109375" style="1" customWidth="1"/>
    <col min="3079" max="3097" width="0" style="1" hidden="1" customWidth="1"/>
    <col min="3098" max="3300" width="9.109375" style="1"/>
    <col min="3301" max="3301" width="7.109375" style="1" customWidth="1"/>
    <col min="3302" max="3303" width="11.5546875" style="1" customWidth="1"/>
    <col min="3304" max="3304" width="11.6640625" style="1" customWidth="1"/>
    <col min="3305" max="3306" width="12" style="1" customWidth="1"/>
    <col min="3307" max="3307" width="11.44140625" style="1" customWidth="1"/>
    <col min="3308" max="3310" width="11.33203125" style="1" customWidth="1"/>
    <col min="3311" max="3312" width="12.5546875" style="1" customWidth="1"/>
    <col min="3313" max="3313" width="12.33203125" style="1" customWidth="1"/>
    <col min="3314" max="3315" width="11.5546875" style="1" customWidth="1"/>
    <col min="3316" max="3316" width="11.6640625" style="1" customWidth="1"/>
    <col min="3317" max="3317" width="2.109375" style="1" customWidth="1"/>
    <col min="3318" max="3318" width="8.5546875" style="1" customWidth="1"/>
    <col min="3319" max="3319" width="9.88671875" style="1" customWidth="1"/>
    <col min="3320" max="3320" width="8.6640625" style="1" customWidth="1"/>
    <col min="3321" max="3321" width="9.6640625" style="1" customWidth="1"/>
    <col min="3322" max="3322" width="10.109375" style="1" customWidth="1"/>
    <col min="3323" max="3323" width="9.33203125" style="1" customWidth="1"/>
    <col min="3324" max="3325" width="9.6640625" style="1" customWidth="1"/>
    <col min="3326" max="3327" width="9.5546875" style="1" customWidth="1"/>
    <col min="3328" max="3329" width="10" style="1" customWidth="1"/>
    <col min="3330" max="3330" width="12" style="1" customWidth="1"/>
    <col min="3331" max="3331" width="0" style="1" hidden="1" customWidth="1"/>
    <col min="3332" max="3332" width="12.109375" style="1" customWidth="1"/>
    <col min="3333" max="3333" width="11.33203125" style="1" customWidth="1"/>
    <col min="3334" max="3334" width="10.109375" style="1" customWidth="1"/>
    <col min="3335" max="3353" width="0" style="1" hidden="1" customWidth="1"/>
    <col min="3354" max="3556" width="9.109375" style="1"/>
    <col min="3557" max="3557" width="7.109375" style="1" customWidth="1"/>
    <col min="3558" max="3559" width="11.5546875" style="1" customWidth="1"/>
    <col min="3560" max="3560" width="11.6640625" style="1" customWidth="1"/>
    <col min="3561" max="3562" width="12" style="1" customWidth="1"/>
    <col min="3563" max="3563" width="11.44140625" style="1" customWidth="1"/>
    <col min="3564" max="3566" width="11.33203125" style="1" customWidth="1"/>
    <col min="3567" max="3568" width="12.5546875" style="1" customWidth="1"/>
    <col min="3569" max="3569" width="12.33203125" style="1" customWidth="1"/>
    <col min="3570" max="3571" width="11.5546875" style="1" customWidth="1"/>
    <col min="3572" max="3572" width="11.6640625" style="1" customWidth="1"/>
    <col min="3573" max="3573" width="2.109375" style="1" customWidth="1"/>
    <col min="3574" max="3574" width="8.5546875" style="1" customWidth="1"/>
    <col min="3575" max="3575" width="9.88671875" style="1" customWidth="1"/>
    <col min="3576" max="3576" width="8.6640625" style="1" customWidth="1"/>
    <col min="3577" max="3577" width="9.6640625" style="1" customWidth="1"/>
    <col min="3578" max="3578" width="10.109375" style="1" customWidth="1"/>
    <col min="3579" max="3579" width="9.33203125" style="1" customWidth="1"/>
    <col min="3580" max="3581" width="9.6640625" style="1" customWidth="1"/>
    <col min="3582" max="3583" width="9.5546875" style="1" customWidth="1"/>
    <col min="3584" max="3585" width="10" style="1" customWidth="1"/>
    <col min="3586" max="3586" width="12" style="1" customWidth="1"/>
    <col min="3587" max="3587" width="0" style="1" hidden="1" customWidth="1"/>
    <col min="3588" max="3588" width="12.109375" style="1" customWidth="1"/>
    <col min="3589" max="3589" width="11.33203125" style="1" customWidth="1"/>
    <col min="3590" max="3590" width="10.109375" style="1" customWidth="1"/>
    <col min="3591" max="3609" width="0" style="1" hidden="1" customWidth="1"/>
    <col min="3610" max="3812" width="9.109375" style="1"/>
    <col min="3813" max="3813" width="7.109375" style="1" customWidth="1"/>
    <col min="3814" max="3815" width="11.5546875" style="1" customWidth="1"/>
    <col min="3816" max="3816" width="11.6640625" style="1" customWidth="1"/>
    <col min="3817" max="3818" width="12" style="1" customWidth="1"/>
    <col min="3819" max="3819" width="11.44140625" style="1" customWidth="1"/>
    <col min="3820" max="3822" width="11.33203125" style="1" customWidth="1"/>
    <col min="3823" max="3824" width="12.5546875" style="1" customWidth="1"/>
    <col min="3825" max="3825" width="12.33203125" style="1" customWidth="1"/>
    <col min="3826" max="3827" width="11.5546875" style="1" customWidth="1"/>
    <col min="3828" max="3828" width="11.6640625" style="1" customWidth="1"/>
    <col min="3829" max="3829" width="2.109375" style="1" customWidth="1"/>
    <col min="3830" max="3830" width="8.5546875" style="1" customWidth="1"/>
    <col min="3831" max="3831" width="9.88671875" style="1" customWidth="1"/>
    <col min="3832" max="3832" width="8.6640625" style="1" customWidth="1"/>
    <col min="3833" max="3833" width="9.6640625" style="1" customWidth="1"/>
    <col min="3834" max="3834" width="10.109375" style="1" customWidth="1"/>
    <col min="3835" max="3835" width="9.33203125" style="1" customWidth="1"/>
    <col min="3836" max="3837" width="9.6640625" style="1" customWidth="1"/>
    <col min="3838" max="3839" width="9.5546875" style="1" customWidth="1"/>
    <col min="3840" max="3841" width="10" style="1" customWidth="1"/>
    <col min="3842" max="3842" width="12" style="1" customWidth="1"/>
    <col min="3843" max="3843" width="0" style="1" hidden="1" customWidth="1"/>
    <col min="3844" max="3844" width="12.109375" style="1" customWidth="1"/>
    <col min="3845" max="3845" width="11.33203125" style="1" customWidth="1"/>
    <col min="3846" max="3846" width="10.109375" style="1" customWidth="1"/>
    <col min="3847" max="3865" width="0" style="1" hidden="1" customWidth="1"/>
    <col min="3866" max="4068" width="9.109375" style="1"/>
    <col min="4069" max="4069" width="7.109375" style="1" customWidth="1"/>
    <col min="4070" max="4071" width="11.5546875" style="1" customWidth="1"/>
    <col min="4072" max="4072" width="11.6640625" style="1" customWidth="1"/>
    <col min="4073" max="4074" width="12" style="1" customWidth="1"/>
    <col min="4075" max="4075" width="11.44140625" style="1" customWidth="1"/>
    <col min="4076" max="4078" width="11.33203125" style="1" customWidth="1"/>
    <col min="4079" max="4080" width="12.5546875" style="1" customWidth="1"/>
    <col min="4081" max="4081" width="12.33203125" style="1" customWidth="1"/>
    <col min="4082" max="4083" width="11.5546875" style="1" customWidth="1"/>
    <col min="4084" max="4084" width="11.6640625" style="1" customWidth="1"/>
    <col min="4085" max="4085" width="2.109375" style="1" customWidth="1"/>
    <col min="4086" max="4086" width="8.5546875" style="1" customWidth="1"/>
    <col min="4087" max="4087" width="9.88671875" style="1" customWidth="1"/>
    <col min="4088" max="4088" width="8.6640625" style="1" customWidth="1"/>
    <col min="4089" max="4089" width="9.6640625" style="1" customWidth="1"/>
    <col min="4090" max="4090" width="10.109375" style="1" customWidth="1"/>
    <col min="4091" max="4091" width="9.33203125" style="1" customWidth="1"/>
    <col min="4092" max="4093" width="9.6640625" style="1" customWidth="1"/>
    <col min="4094" max="4095" width="9.5546875" style="1" customWidth="1"/>
    <col min="4096" max="4097" width="10" style="1" customWidth="1"/>
    <col min="4098" max="4098" width="12" style="1" customWidth="1"/>
    <col min="4099" max="4099" width="0" style="1" hidden="1" customWidth="1"/>
    <col min="4100" max="4100" width="12.109375" style="1" customWidth="1"/>
    <col min="4101" max="4101" width="11.33203125" style="1" customWidth="1"/>
    <col min="4102" max="4102" width="10.109375" style="1" customWidth="1"/>
    <col min="4103" max="4121" width="0" style="1" hidden="1" customWidth="1"/>
    <col min="4122" max="4324" width="9.109375" style="1"/>
    <col min="4325" max="4325" width="7.109375" style="1" customWidth="1"/>
    <col min="4326" max="4327" width="11.5546875" style="1" customWidth="1"/>
    <col min="4328" max="4328" width="11.6640625" style="1" customWidth="1"/>
    <col min="4329" max="4330" width="12" style="1" customWidth="1"/>
    <col min="4331" max="4331" width="11.44140625" style="1" customWidth="1"/>
    <col min="4332" max="4334" width="11.33203125" style="1" customWidth="1"/>
    <col min="4335" max="4336" width="12.5546875" style="1" customWidth="1"/>
    <col min="4337" max="4337" width="12.33203125" style="1" customWidth="1"/>
    <col min="4338" max="4339" width="11.5546875" style="1" customWidth="1"/>
    <col min="4340" max="4340" width="11.6640625" style="1" customWidth="1"/>
    <col min="4341" max="4341" width="2.109375" style="1" customWidth="1"/>
    <col min="4342" max="4342" width="8.5546875" style="1" customWidth="1"/>
    <col min="4343" max="4343" width="9.88671875" style="1" customWidth="1"/>
    <col min="4344" max="4344" width="8.6640625" style="1" customWidth="1"/>
    <col min="4345" max="4345" width="9.6640625" style="1" customWidth="1"/>
    <col min="4346" max="4346" width="10.109375" style="1" customWidth="1"/>
    <col min="4347" max="4347" width="9.33203125" style="1" customWidth="1"/>
    <col min="4348" max="4349" width="9.6640625" style="1" customWidth="1"/>
    <col min="4350" max="4351" width="9.5546875" style="1" customWidth="1"/>
    <col min="4352" max="4353" width="10" style="1" customWidth="1"/>
    <col min="4354" max="4354" width="12" style="1" customWidth="1"/>
    <col min="4355" max="4355" width="0" style="1" hidden="1" customWidth="1"/>
    <col min="4356" max="4356" width="12.109375" style="1" customWidth="1"/>
    <col min="4357" max="4357" width="11.33203125" style="1" customWidth="1"/>
    <col min="4358" max="4358" width="10.109375" style="1" customWidth="1"/>
    <col min="4359" max="4377" width="0" style="1" hidden="1" customWidth="1"/>
    <col min="4378" max="4580" width="9.109375" style="1"/>
    <col min="4581" max="4581" width="7.109375" style="1" customWidth="1"/>
    <col min="4582" max="4583" width="11.5546875" style="1" customWidth="1"/>
    <col min="4584" max="4584" width="11.6640625" style="1" customWidth="1"/>
    <col min="4585" max="4586" width="12" style="1" customWidth="1"/>
    <col min="4587" max="4587" width="11.44140625" style="1" customWidth="1"/>
    <col min="4588" max="4590" width="11.33203125" style="1" customWidth="1"/>
    <col min="4591" max="4592" width="12.5546875" style="1" customWidth="1"/>
    <col min="4593" max="4593" width="12.33203125" style="1" customWidth="1"/>
    <col min="4594" max="4595" width="11.5546875" style="1" customWidth="1"/>
    <col min="4596" max="4596" width="11.6640625" style="1" customWidth="1"/>
    <col min="4597" max="4597" width="2.109375" style="1" customWidth="1"/>
    <col min="4598" max="4598" width="8.5546875" style="1" customWidth="1"/>
    <col min="4599" max="4599" width="9.88671875" style="1" customWidth="1"/>
    <col min="4600" max="4600" width="8.6640625" style="1" customWidth="1"/>
    <col min="4601" max="4601" width="9.6640625" style="1" customWidth="1"/>
    <col min="4602" max="4602" width="10.109375" style="1" customWidth="1"/>
    <col min="4603" max="4603" width="9.33203125" style="1" customWidth="1"/>
    <col min="4604" max="4605" width="9.6640625" style="1" customWidth="1"/>
    <col min="4606" max="4607" width="9.5546875" style="1" customWidth="1"/>
    <col min="4608" max="4609" width="10" style="1" customWidth="1"/>
    <col min="4610" max="4610" width="12" style="1" customWidth="1"/>
    <col min="4611" max="4611" width="0" style="1" hidden="1" customWidth="1"/>
    <col min="4612" max="4612" width="12.109375" style="1" customWidth="1"/>
    <col min="4613" max="4613" width="11.33203125" style="1" customWidth="1"/>
    <col min="4614" max="4614" width="10.109375" style="1" customWidth="1"/>
    <col min="4615" max="4633" width="0" style="1" hidden="1" customWidth="1"/>
    <col min="4634" max="4836" width="9.109375" style="1"/>
    <col min="4837" max="4837" width="7.109375" style="1" customWidth="1"/>
    <col min="4838" max="4839" width="11.5546875" style="1" customWidth="1"/>
    <col min="4840" max="4840" width="11.6640625" style="1" customWidth="1"/>
    <col min="4841" max="4842" width="12" style="1" customWidth="1"/>
    <col min="4843" max="4843" width="11.44140625" style="1" customWidth="1"/>
    <col min="4844" max="4846" width="11.33203125" style="1" customWidth="1"/>
    <col min="4847" max="4848" width="12.5546875" style="1" customWidth="1"/>
    <col min="4849" max="4849" width="12.33203125" style="1" customWidth="1"/>
    <col min="4850" max="4851" width="11.5546875" style="1" customWidth="1"/>
    <col min="4852" max="4852" width="11.6640625" style="1" customWidth="1"/>
    <col min="4853" max="4853" width="2.109375" style="1" customWidth="1"/>
    <col min="4854" max="4854" width="8.5546875" style="1" customWidth="1"/>
    <col min="4855" max="4855" width="9.88671875" style="1" customWidth="1"/>
    <col min="4856" max="4856" width="8.6640625" style="1" customWidth="1"/>
    <col min="4857" max="4857" width="9.6640625" style="1" customWidth="1"/>
    <col min="4858" max="4858" width="10.109375" style="1" customWidth="1"/>
    <col min="4859" max="4859" width="9.33203125" style="1" customWidth="1"/>
    <col min="4860" max="4861" width="9.6640625" style="1" customWidth="1"/>
    <col min="4862" max="4863" width="9.5546875" style="1" customWidth="1"/>
    <col min="4864" max="4865" width="10" style="1" customWidth="1"/>
    <col min="4866" max="4866" width="12" style="1" customWidth="1"/>
    <col min="4867" max="4867" width="0" style="1" hidden="1" customWidth="1"/>
    <col min="4868" max="4868" width="12.109375" style="1" customWidth="1"/>
    <col min="4869" max="4869" width="11.33203125" style="1" customWidth="1"/>
    <col min="4870" max="4870" width="10.109375" style="1" customWidth="1"/>
    <col min="4871" max="4889" width="0" style="1" hidden="1" customWidth="1"/>
    <col min="4890" max="5092" width="9.109375" style="1"/>
    <col min="5093" max="5093" width="7.109375" style="1" customWidth="1"/>
    <col min="5094" max="5095" width="11.5546875" style="1" customWidth="1"/>
    <col min="5096" max="5096" width="11.6640625" style="1" customWidth="1"/>
    <col min="5097" max="5098" width="12" style="1" customWidth="1"/>
    <col min="5099" max="5099" width="11.44140625" style="1" customWidth="1"/>
    <col min="5100" max="5102" width="11.33203125" style="1" customWidth="1"/>
    <col min="5103" max="5104" width="12.5546875" style="1" customWidth="1"/>
    <col min="5105" max="5105" width="12.33203125" style="1" customWidth="1"/>
    <col min="5106" max="5107" width="11.5546875" style="1" customWidth="1"/>
    <col min="5108" max="5108" width="11.6640625" style="1" customWidth="1"/>
    <col min="5109" max="5109" width="2.109375" style="1" customWidth="1"/>
    <col min="5110" max="5110" width="8.5546875" style="1" customWidth="1"/>
    <col min="5111" max="5111" width="9.88671875" style="1" customWidth="1"/>
    <col min="5112" max="5112" width="8.6640625" style="1" customWidth="1"/>
    <col min="5113" max="5113" width="9.6640625" style="1" customWidth="1"/>
    <col min="5114" max="5114" width="10.109375" style="1" customWidth="1"/>
    <col min="5115" max="5115" width="9.33203125" style="1" customWidth="1"/>
    <col min="5116" max="5117" width="9.6640625" style="1" customWidth="1"/>
    <col min="5118" max="5119" width="9.5546875" style="1" customWidth="1"/>
    <col min="5120" max="5121" width="10" style="1" customWidth="1"/>
    <col min="5122" max="5122" width="12" style="1" customWidth="1"/>
    <col min="5123" max="5123" width="0" style="1" hidden="1" customWidth="1"/>
    <col min="5124" max="5124" width="12.109375" style="1" customWidth="1"/>
    <col min="5125" max="5125" width="11.33203125" style="1" customWidth="1"/>
    <col min="5126" max="5126" width="10.109375" style="1" customWidth="1"/>
    <col min="5127" max="5145" width="0" style="1" hidden="1" customWidth="1"/>
    <col min="5146" max="5348" width="9.109375" style="1"/>
    <col min="5349" max="5349" width="7.109375" style="1" customWidth="1"/>
    <col min="5350" max="5351" width="11.5546875" style="1" customWidth="1"/>
    <col min="5352" max="5352" width="11.6640625" style="1" customWidth="1"/>
    <col min="5353" max="5354" width="12" style="1" customWidth="1"/>
    <col min="5355" max="5355" width="11.44140625" style="1" customWidth="1"/>
    <col min="5356" max="5358" width="11.33203125" style="1" customWidth="1"/>
    <col min="5359" max="5360" width="12.5546875" style="1" customWidth="1"/>
    <col min="5361" max="5361" width="12.33203125" style="1" customWidth="1"/>
    <col min="5362" max="5363" width="11.5546875" style="1" customWidth="1"/>
    <col min="5364" max="5364" width="11.6640625" style="1" customWidth="1"/>
    <col min="5365" max="5365" width="2.109375" style="1" customWidth="1"/>
    <col min="5366" max="5366" width="8.5546875" style="1" customWidth="1"/>
    <col min="5367" max="5367" width="9.88671875" style="1" customWidth="1"/>
    <col min="5368" max="5368" width="8.6640625" style="1" customWidth="1"/>
    <col min="5369" max="5369" width="9.6640625" style="1" customWidth="1"/>
    <col min="5370" max="5370" width="10.109375" style="1" customWidth="1"/>
    <col min="5371" max="5371" width="9.33203125" style="1" customWidth="1"/>
    <col min="5372" max="5373" width="9.6640625" style="1" customWidth="1"/>
    <col min="5374" max="5375" width="9.5546875" style="1" customWidth="1"/>
    <col min="5376" max="5377" width="10" style="1" customWidth="1"/>
    <col min="5378" max="5378" width="12" style="1" customWidth="1"/>
    <col min="5379" max="5379" width="0" style="1" hidden="1" customWidth="1"/>
    <col min="5380" max="5380" width="12.109375" style="1" customWidth="1"/>
    <col min="5381" max="5381" width="11.33203125" style="1" customWidth="1"/>
    <col min="5382" max="5382" width="10.109375" style="1" customWidth="1"/>
    <col min="5383" max="5401" width="0" style="1" hidden="1" customWidth="1"/>
    <col min="5402" max="5604" width="9.109375" style="1"/>
    <col min="5605" max="5605" width="7.109375" style="1" customWidth="1"/>
    <col min="5606" max="5607" width="11.5546875" style="1" customWidth="1"/>
    <col min="5608" max="5608" width="11.6640625" style="1" customWidth="1"/>
    <col min="5609" max="5610" width="12" style="1" customWidth="1"/>
    <col min="5611" max="5611" width="11.44140625" style="1" customWidth="1"/>
    <col min="5612" max="5614" width="11.33203125" style="1" customWidth="1"/>
    <col min="5615" max="5616" width="12.5546875" style="1" customWidth="1"/>
    <col min="5617" max="5617" width="12.33203125" style="1" customWidth="1"/>
    <col min="5618" max="5619" width="11.5546875" style="1" customWidth="1"/>
    <col min="5620" max="5620" width="11.6640625" style="1" customWidth="1"/>
    <col min="5621" max="5621" width="2.109375" style="1" customWidth="1"/>
    <col min="5622" max="5622" width="8.5546875" style="1" customWidth="1"/>
    <col min="5623" max="5623" width="9.88671875" style="1" customWidth="1"/>
    <col min="5624" max="5624" width="8.6640625" style="1" customWidth="1"/>
    <col min="5625" max="5625" width="9.6640625" style="1" customWidth="1"/>
    <col min="5626" max="5626" width="10.109375" style="1" customWidth="1"/>
    <col min="5627" max="5627" width="9.33203125" style="1" customWidth="1"/>
    <col min="5628" max="5629" width="9.6640625" style="1" customWidth="1"/>
    <col min="5630" max="5631" width="9.5546875" style="1" customWidth="1"/>
    <col min="5632" max="5633" width="10" style="1" customWidth="1"/>
    <col min="5634" max="5634" width="12" style="1" customWidth="1"/>
    <col min="5635" max="5635" width="0" style="1" hidden="1" customWidth="1"/>
    <col min="5636" max="5636" width="12.109375" style="1" customWidth="1"/>
    <col min="5637" max="5637" width="11.33203125" style="1" customWidth="1"/>
    <col min="5638" max="5638" width="10.109375" style="1" customWidth="1"/>
    <col min="5639" max="5657" width="0" style="1" hidden="1" customWidth="1"/>
    <col min="5658" max="5860" width="9.109375" style="1"/>
    <col min="5861" max="5861" width="7.109375" style="1" customWidth="1"/>
    <col min="5862" max="5863" width="11.5546875" style="1" customWidth="1"/>
    <col min="5864" max="5864" width="11.6640625" style="1" customWidth="1"/>
    <col min="5865" max="5866" width="12" style="1" customWidth="1"/>
    <col min="5867" max="5867" width="11.44140625" style="1" customWidth="1"/>
    <col min="5868" max="5870" width="11.33203125" style="1" customWidth="1"/>
    <col min="5871" max="5872" width="12.5546875" style="1" customWidth="1"/>
    <col min="5873" max="5873" width="12.33203125" style="1" customWidth="1"/>
    <col min="5874" max="5875" width="11.5546875" style="1" customWidth="1"/>
    <col min="5876" max="5876" width="11.6640625" style="1" customWidth="1"/>
    <col min="5877" max="5877" width="2.109375" style="1" customWidth="1"/>
    <col min="5878" max="5878" width="8.5546875" style="1" customWidth="1"/>
    <col min="5879" max="5879" width="9.88671875" style="1" customWidth="1"/>
    <col min="5880" max="5880" width="8.6640625" style="1" customWidth="1"/>
    <col min="5881" max="5881" width="9.6640625" style="1" customWidth="1"/>
    <col min="5882" max="5882" width="10.109375" style="1" customWidth="1"/>
    <col min="5883" max="5883" width="9.33203125" style="1" customWidth="1"/>
    <col min="5884" max="5885" width="9.6640625" style="1" customWidth="1"/>
    <col min="5886" max="5887" width="9.5546875" style="1" customWidth="1"/>
    <col min="5888" max="5889" width="10" style="1" customWidth="1"/>
    <col min="5890" max="5890" width="12" style="1" customWidth="1"/>
    <col min="5891" max="5891" width="0" style="1" hidden="1" customWidth="1"/>
    <col min="5892" max="5892" width="12.109375" style="1" customWidth="1"/>
    <col min="5893" max="5893" width="11.33203125" style="1" customWidth="1"/>
    <col min="5894" max="5894" width="10.109375" style="1" customWidth="1"/>
    <col min="5895" max="5913" width="0" style="1" hidden="1" customWidth="1"/>
    <col min="5914" max="6116" width="9.109375" style="1"/>
    <col min="6117" max="6117" width="7.109375" style="1" customWidth="1"/>
    <col min="6118" max="6119" width="11.5546875" style="1" customWidth="1"/>
    <col min="6120" max="6120" width="11.6640625" style="1" customWidth="1"/>
    <col min="6121" max="6122" width="12" style="1" customWidth="1"/>
    <col min="6123" max="6123" width="11.44140625" style="1" customWidth="1"/>
    <col min="6124" max="6126" width="11.33203125" style="1" customWidth="1"/>
    <col min="6127" max="6128" width="12.5546875" style="1" customWidth="1"/>
    <col min="6129" max="6129" width="12.33203125" style="1" customWidth="1"/>
    <col min="6130" max="6131" width="11.5546875" style="1" customWidth="1"/>
    <col min="6132" max="6132" width="11.6640625" style="1" customWidth="1"/>
    <col min="6133" max="6133" width="2.109375" style="1" customWidth="1"/>
    <col min="6134" max="6134" width="8.5546875" style="1" customWidth="1"/>
    <col min="6135" max="6135" width="9.88671875" style="1" customWidth="1"/>
    <col min="6136" max="6136" width="8.6640625" style="1" customWidth="1"/>
    <col min="6137" max="6137" width="9.6640625" style="1" customWidth="1"/>
    <col min="6138" max="6138" width="10.109375" style="1" customWidth="1"/>
    <col min="6139" max="6139" width="9.33203125" style="1" customWidth="1"/>
    <col min="6140" max="6141" width="9.6640625" style="1" customWidth="1"/>
    <col min="6142" max="6143" width="9.5546875" style="1" customWidth="1"/>
    <col min="6144" max="6145" width="10" style="1" customWidth="1"/>
    <col min="6146" max="6146" width="12" style="1" customWidth="1"/>
    <col min="6147" max="6147" width="0" style="1" hidden="1" customWidth="1"/>
    <col min="6148" max="6148" width="12.109375" style="1" customWidth="1"/>
    <col min="6149" max="6149" width="11.33203125" style="1" customWidth="1"/>
    <col min="6150" max="6150" width="10.109375" style="1" customWidth="1"/>
    <col min="6151" max="6169" width="0" style="1" hidden="1" customWidth="1"/>
    <col min="6170" max="6372" width="9.109375" style="1"/>
    <col min="6373" max="6373" width="7.109375" style="1" customWidth="1"/>
    <col min="6374" max="6375" width="11.5546875" style="1" customWidth="1"/>
    <col min="6376" max="6376" width="11.6640625" style="1" customWidth="1"/>
    <col min="6377" max="6378" width="12" style="1" customWidth="1"/>
    <col min="6379" max="6379" width="11.44140625" style="1" customWidth="1"/>
    <col min="6380" max="6382" width="11.33203125" style="1" customWidth="1"/>
    <col min="6383" max="6384" width="12.5546875" style="1" customWidth="1"/>
    <col min="6385" max="6385" width="12.33203125" style="1" customWidth="1"/>
    <col min="6386" max="6387" width="11.5546875" style="1" customWidth="1"/>
    <col min="6388" max="6388" width="11.6640625" style="1" customWidth="1"/>
    <col min="6389" max="6389" width="2.109375" style="1" customWidth="1"/>
    <col min="6390" max="6390" width="8.5546875" style="1" customWidth="1"/>
    <col min="6391" max="6391" width="9.88671875" style="1" customWidth="1"/>
    <col min="6392" max="6392" width="8.6640625" style="1" customWidth="1"/>
    <col min="6393" max="6393" width="9.6640625" style="1" customWidth="1"/>
    <col min="6394" max="6394" width="10.109375" style="1" customWidth="1"/>
    <col min="6395" max="6395" width="9.33203125" style="1" customWidth="1"/>
    <col min="6396" max="6397" width="9.6640625" style="1" customWidth="1"/>
    <col min="6398" max="6399" width="9.5546875" style="1" customWidth="1"/>
    <col min="6400" max="6401" width="10" style="1" customWidth="1"/>
    <col min="6402" max="6402" width="12" style="1" customWidth="1"/>
    <col min="6403" max="6403" width="0" style="1" hidden="1" customWidth="1"/>
    <col min="6404" max="6404" width="12.109375" style="1" customWidth="1"/>
    <col min="6405" max="6405" width="11.33203125" style="1" customWidth="1"/>
    <col min="6406" max="6406" width="10.109375" style="1" customWidth="1"/>
    <col min="6407" max="6425" width="0" style="1" hidden="1" customWidth="1"/>
    <col min="6426" max="6628" width="9.109375" style="1"/>
    <col min="6629" max="6629" width="7.109375" style="1" customWidth="1"/>
    <col min="6630" max="6631" width="11.5546875" style="1" customWidth="1"/>
    <col min="6632" max="6632" width="11.6640625" style="1" customWidth="1"/>
    <col min="6633" max="6634" width="12" style="1" customWidth="1"/>
    <col min="6635" max="6635" width="11.44140625" style="1" customWidth="1"/>
    <col min="6636" max="6638" width="11.33203125" style="1" customWidth="1"/>
    <col min="6639" max="6640" width="12.5546875" style="1" customWidth="1"/>
    <col min="6641" max="6641" width="12.33203125" style="1" customWidth="1"/>
    <col min="6642" max="6643" width="11.5546875" style="1" customWidth="1"/>
    <col min="6644" max="6644" width="11.6640625" style="1" customWidth="1"/>
    <col min="6645" max="6645" width="2.109375" style="1" customWidth="1"/>
    <col min="6646" max="6646" width="8.5546875" style="1" customWidth="1"/>
    <col min="6647" max="6647" width="9.88671875" style="1" customWidth="1"/>
    <col min="6648" max="6648" width="8.6640625" style="1" customWidth="1"/>
    <col min="6649" max="6649" width="9.6640625" style="1" customWidth="1"/>
    <col min="6650" max="6650" width="10.109375" style="1" customWidth="1"/>
    <col min="6651" max="6651" width="9.33203125" style="1" customWidth="1"/>
    <col min="6652" max="6653" width="9.6640625" style="1" customWidth="1"/>
    <col min="6654" max="6655" width="9.5546875" style="1" customWidth="1"/>
    <col min="6656" max="6657" width="10" style="1" customWidth="1"/>
    <col min="6658" max="6658" width="12" style="1" customWidth="1"/>
    <col min="6659" max="6659" width="0" style="1" hidden="1" customWidth="1"/>
    <col min="6660" max="6660" width="12.109375" style="1" customWidth="1"/>
    <col min="6661" max="6661" width="11.33203125" style="1" customWidth="1"/>
    <col min="6662" max="6662" width="10.109375" style="1" customWidth="1"/>
    <col min="6663" max="6681" width="0" style="1" hidden="1" customWidth="1"/>
    <col min="6682" max="6884" width="9.109375" style="1"/>
    <col min="6885" max="6885" width="7.109375" style="1" customWidth="1"/>
    <col min="6886" max="6887" width="11.5546875" style="1" customWidth="1"/>
    <col min="6888" max="6888" width="11.6640625" style="1" customWidth="1"/>
    <col min="6889" max="6890" width="12" style="1" customWidth="1"/>
    <col min="6891" max="6891" width="11.44140625" style="1" customWidth="1"/>
    <col min="6892" max="6894" width="11.33203125" style="1" customWidth="1"/>
    <col min="6895" max="6896" width="12.5546875" style="1" customWidth="1"/>
    <col min="6897" max="6897" width="12.33203125" style="1" customWidth="1"/>
    <col min="6898" max="6899" width="11.5546875" style="1" customWidth="1"/>
    <col min="6900" max="6900" width="11.6640625" style="1" customWidth="1"/>
    <col min="6901" max="6901" width="2.109375" style="1" customWidth="1"/>
    <col min="6902" max="6902" width="8.5546875" style="1" customWidth="1"/>
    <col min="6903" max="6903" width="9.88671875" style="1" customWidth="1"/>
    <col min="6904" max="6904" width="8.6640625" style="1" customWidth="1"/>
    <col min="6905" max="6905" width="9.6640625" style="1" customWidth="1"/>
    <col min="6906" max="6906" width="10.109375" style="1" customWidth="1"/>
    <col min="6907" max="6907" width="9.33203125" style="1" customWidth="1"/>
    <col min="6908" max="6909" width="9.6640625" style="1" customWidth="1"/>
    <col min="6910" max="6911" width="9.5546875" style="1" customWidth="1"/>
    <col min="6912" max="6913" width="10" style="1" customWidth="1"/>
    <col min="6914" max="6914" width="12" style="1" customWidth="1"/>
    <col min="6915" max="6915" width="0" style="1" hidden="1" customWidth="1"/>
    <col min="6916" max="6916" width="12.109375" style="1" customWidth="1"/>
    <col min="6917" max="6917" width="11.33203125" style="1" customWidth="1"/>
    <col min="6918" max="6918" width="10.109375" style="1" customWidth="1"/>
    <col min="6919" max="6937" width="0" style="1" hidden="1" customWidth="1"/>
    <col min="6938" max="7140" width="9.109375" style="1"/>
    <col min="7141" max="7141" width="7.109375" style="1" customWidth="1"/>
    <col min="7142" max="7143" width="11.5546875" style="1" customWidth="1"/>
    <col min="7144" max="7144" width="11.6640625" style="1" customWidth="1"/>
    <col min="7145" max="7146" width="12" style="1" customWidth="1"/>
    <col min="7147" max="7147" width="11.44140625" style="1" customWidth="1"/>
    <col min="7148" max="7150" width="11.33203125" style="1" customWidth="1"/>
    <col min="7151" max="7152" width="12.5546875" style="1" customWidth="1"/>
    <col min="7153" max="7153" width="12.33203125" style="1" customWidth="1"/>
    <col min="7154" max="7155" width="11.5546875" style="1" customWidth="1"/>
    <col min="7156" max="7156" width="11.6640625" style="1" customWidth="1"/>
    <col min="7157" max="7157" width="2.109375" style="1" customWidth="1"/>
    <col min="7158" max="7158" width="8.5546875" style="1" customWidth="1"/>
    <col min="7159" max="7159" width="9.88671875" style="1" customWidth="1"/>
    <col min="7160" max="7160" width="8.6640625" style="1" customWidth="1"/>
    <col min="7161" max="7161" width="9.6640625" style="1" customWidth="1"/>
    <col min="7162" max="7162" width="10.109375" style="1" customWidth="1"/>
    <col min="7163" max="7163" width="9.33203125" style="1" customWidth="1"/>
    <col min="7164" max="7165" width="9.6640625" style="1" customWidth="1"/>
    <col min="7166" max="7167" width="9.5546875" style="1" customWidth="1"/>
    <col min="7168" max="7169" width="10" style="1" customWidth="1"/>
    <col min="7170" max="7170" width="12" style="1" customWidth="1"/>
    <col min="7171" max="7171" width="0" style="1" hidden="1" customWidth="1"/>
    <col min="7172" max="7172" width="12.109375" style="1" customWidth="1"/>
    <col min="7173" max="7173" width="11.33203125" style="1" customWidth="1"/>
    <col min="7174" max="7174" width="10.109375" style="1" customWidth="1"/>
    <col min="7175" max="7193" width="0" style="1" hidden="1" customWidth="1"/>
    <col min="7194" max="7396" width="9.109375" style="1"/>
    <col min="7397" max="7397" width="7.109375" style="1" customWidth="1"/>
    <col min="7398" max="7399" width="11.5546875" style="1" customWidth="1"/>
    <col min="7400" max="7400" width="11.6640625" style="1" customWidth="1"/>
    <col min="7401" max="7402" width="12" style="1" customWidth="1"/>
    <col min="7403" max="7403" width="11.44140625" style="1" customWidth="1"/>
    <col min="7404" max="7406" width="11.33203125" style="1" customWidth="1"/>
    <col min="7407" max="7408" width="12.5546875" style="1" customWidth="1"/>
    <col min="7409" max="7409" width="12.33203125" style="1" customWidth="1"/>
    <col min="7410" max="7411" width="11.5546875" style="1" customWidth="1"/>
    <col min="7412" max="7412" width="11.6640625" style="1" customWidth="1"/>
    <col min="7413" max="7413" width="2.109375" style="1" customWidth="1"/>
    <col min="7414" max="7414" width="8.5546875" style="1" customWidth="1"/>
    <col min="7415" max="7415" width="9.88671875" style="1" customWidth="1"/>
    <col min="7416" max="7416" width="8.6640625" style="1" customWidth="1"/>
    <col min="7417" max="7417" width="9.6640625" style="1" customWidth="1"/>
    <col min="7418" max="7418" width="10.109375" style="1" customWidth="1"/>
    <col min="7419" max="7419" width="9.33203125" style="1" customWidth="1"/>
    <col min="7420" max="7421" width="9.6640625" style="1" customWidth="1"/>
    <col min="7422" max="7423" width="9.5546875" style="1" customWidth="1"/>
    <col min="7424" max="7425" width="10" style="1" customWidth="1"/>
    <col min="7426" max="7426" width="12" style="1" customWidth="1"/>
    <col min="7427" max="7427" width="0" style="1" hidden="1" customWidth="1"/>
    <col min="7428" max="7428" width="12.109375" style="1" customWidth="1"/>
    <col min="7429" max="7429" width="11.33203125" style="1" customWidth="1"/>
    <col min="7430" max="7430" width="10.109375" style="1" customWidth="1"/>
    <col min="7431" max="7449" width="0" style="1" hidden="1" customWidth="1"/>
    <col min="7450" max="7652" width="9.109375" style="1"/>
    <col min="7653" max="7653" width="7.109375" style="1" customWidth="1"/>
    <col min="7654" max="7655" width="11.5546875" style="1" customWidth="1"/>
    <col min="7656" max="7656" width="11.6640625" style="1" customWidth="1"/>
    <col min="7657" max="7658" width="12" style="1" customWidth="1"/>
    <col min="7659" max="7659" width="11.44140625" style="1" customWidth="1"/>
    <col min="7660" max="7662" width="11.33203125" style="1" customWidth="1"/>
    <col min="7663" max="7664" width="12.5546875" style="1" customWidth="1"/>
    <col min="7665" max="7665" width="12.33203125" style="1" customWidth="1"/>
    <col min="7666" max="7667" width="11.5546875" style="1" customWidth="1"/>
    <col min="7668" max="7668" width="11.6640625" style="1" customWidth="1"/>
    <col min="7669" max="7669" width="2.109375" style="1" customWidth="1"/>
    <col min="7670" max="7670" width="8.5546875" style="1" customWidth="1"/>
    <col min="7671" max="7671" width="9.88671875" style="1" customWidth="1"/>
    <col min="7672" max="7672" width="8.6640625" style="1" customWidth="1"/>
    <col min="7673" max="7673" width="9.6640625" style="1" customWidth="1"/>
    <col min="7674" max="7674" width="10.109375" style="1" customWidth="1"/>
    <col min="7675" max="7675" width="9.33203125" style="1" customWidth="1"/>
    <col min="7676" max="7677" width="9.6640625" style="1" customWidth="1"/>
    <col min="7678" max="7679" width="9.5546875" style="1" customWidth="1"/>
    <col min="7680" max="7681" width="10" style="1" customWidth="1"/>
    <col min="7682" max="7682" width="12" style="1" customWidth="1"/>
    <col min="7683" max="7683" width="0" style="1" hidden="1" customWidth="1"/>
    <col min="7684" max="7684" width="12.109375" style="1" customWidth="1"/>
    <col min="7685" max="7685" width="11.33203125" style="1" customWidth="1"/>
    <col min="7686" max="7686" width="10.109375" style="1" customWidth="1"/>
    <col min="7687" max="7705" width="0" style="1" hidden="1" customWidth="1"/>
    <col min="7706" max="7908" width="9.109375" style="1"/>
    <col min="7909" max="7909" width="7.109375" style="1" customWidth="1"/>
    <col min="7910" max="7911" width="11.5546875" style="1" customWidth="1"/>
    <col min="7912" max="7912" width="11.6640625" style="1" customWidth="1"/>
    <col min="7913" max="7914" width="12" style="1" customWidth="1"/>
    <col min="7915" max="7915" width="11.44140625" style="1" customWidth="1"/>
    <col min="7916" max="7918" width="11.33203125" style="1" customWidth="1"/>
    <col min="7919" max="7920" width="12.5546875" style="1" customWidth="1"/>
    <col min="7921" max="7921" width="12.33203125" style="1" customWidth="1"/>
    <col min="7922" max="7923" width="11.5546875" style="1" customWidth="1"/>
    <col min="7924" max="7924" width="11.6640625" style="1" customWidth="1"/>
    <col min="7925" max="7925" width="2.109375" style="1" customWidth="1"/>
    <col min="7926" max="7926" width="8.5546875" style="1" customWidth="1"/>
    <col min="7927" max="7927" width="9.88671875" style="1" customWidth="1"/>
    <col min="7928" max="7928" width="8.6640625" style="1" customWidth="1"/>
    <col min="7929" max="7929" width="9.6640625" style="1" customWidth="1"/>
    <col min="7930" max="7930" width="10.109375" style="1" customWidth="1"/>
    <col min="7931" max="7931" width="9.33203125" style="1" customWidth="1"/>
    <col min="7932" max="7933" width="9.6640625" style="1" customWidth="1"/>
    <col min="7934" max="7935" width="9.5546875" style="1" customWidth="1"/>
    <col min="7936" max="7937" width="10" style="1" customWidth="1"/>
    <col min="7938" max="7938" width="12" style="1" customWidth="1"/>
    <col min="7939" max="7939" width="0" style="1" hidden="1" customWidth="1"/>
    <col min="7940" max="7940" width="12.109375" style="1" customWidth="1"/>
    <col min="7941" max="7941" width="11.33203125" style="1" customWidth="1"/>
    <col min="7942" max="7942" width="10.109375" style="1" customWidth="1"/>
    <col min="7943" max="7961" width="0" style="1" hidden="1" customWidth="1"/>
    <col min="7962" max="8164" width="9.109375" style="1"/>
    <col min="8165" max="8165" width="7.109375" style="1" customWidth="1"/>
    <col min="8166" max="8167" width="11.5546875" style="1" customWidth="1"/>
    <col min="8168" max="8168" width="11.6640625" style="1" customWidth="1"/>
    <col min="8169" max="8170" width="12" style="1" customWidth="1"/>
    <col min="8171" max="8171" width="11.44140625" style="1" customWidth="1"/>
    <col min="8172" max="8174" width="11.33203125" style="1" customWidth="1"/>
    <col min="8175" max="8176" width="12.5546875" style="1" customWidth="1"/>
    <col min="8177" max="8177" width="12.33203125" style="1" customWidth="1"/>
    <col min="8178" max="8179" width="11.5546875" style="1" customWidth="1"/>
    <col min="8180" max="8180" width="11.6640625" style="1" customWidth="1"/>
    <col min="8181" max="8181" width="2.109375" style="1" customWidth="1"/>
    <col min="8182" max="8182" width="8.5546875" style="1" customWidth="1"/>
    <col min="8183" max="8183" width="9.88671875" style="1" customWidth="1"/>
    <col min="8184" max="8184" width="8.6640625" style="1" customWidth="1"/>
    <col min="8185" max="8185" width="9.6640625" style="1" customWidth="1"/>
    <col min="8186" max="8186" width="10.109375" style="1" customWidth="1"/>
    <col min="8187" max="8187" width="9.33203125" style="1" customWidth="1"/>
    <col min="8188" max="8189" width="9.6640625" style="1" customWidth="1"/>
    <col min="8190" max="8191" width="9.5546875" style="1" customWidth="1"/>
    <col min="8192" max="8193" width="10" style="1" customWidth="1"/>
    <col min="8194" max="8194" width="12" style="1" customWidth="1"/>
    <col min="8195" max="8195" width="0" style="1" hidden="1" customWidth="1"/>
    <col min="8196" max="8196" width="12.109375" style="1" customWidth="1"/>
    <col min="8197" max="8197" width="11.33203125" style="1" customWidth="1"/>
    <col min="8198" max="8198" width="10.109375" style="1" customWidth="1"/>
    <col min="8199" max="8217" width="0" style="1" hidden="1" customWidth="1"/>
    <col min="8218" max="8420" width="9.109375" style="1"/>
    <col min="8421" max="8421" width="7.109375" style="1" customWidth="1"/>
    <col min="8422" max="8423" width="11.5546875" style="1" customWidth="1"/>
    <col min="8424" max="8424" width="11.6640625" style="1" customWidth="1"/>
    <col min="8425" max="8426" width="12" style="1" customWidth="1"/>
    <col min="8427" max="8427" width="11.44140625" style="1" customWidth="1"/>
    <col min="8428" max="8430" width="11.33203125" style="1" customWidth="1"/>
    <col min="8431" max="8432" width="12.5546875" style="1" customWidth="1"/>
    <col min="8433" max="8433" width="12.33203125" style="1" customWidth="1"/>
    <col min="8434" max="8435" width="11.5546875" style="1" customWidth="1"/>
    <col min="8436" max="8436" width="11.6640625" style="1" customWidth="1"/>
    <col min="8437" max="8437" width="2.109375" style="1" customWidth="1"/>
    <col min="8438" max="8438" width="8.5546875" style="1" customWidth="1"/>
    <col min="8439" max="8439" width="9.88671875" style="1" customWidth="1"/>
    <col min="8440" max="8440" width="8.6640625" style="1" customWidth="1"/>
    <col min="8441" max="8441" width="9.6640625" style="1" customWidth="1"/>
    <col min="8442" max="8442" width="10.109375" style="1" customWidth="1"/>
    <col min="8443" max="8443" width="9.33203125" style="1" customWidth="1"/>
    <col min="8444" max="8445" width="9.6640625" style="1" customWidth="1"/>
    <col min="8446" max="8447" width="9.5546875" style="1" customWidth="1"/>
    <col min="8448" max="8449" width="10" style="1" customWidth="1"/>
    <col min="8450" max="8450" width="12" style="1" customWidth="1"/>
    <col min="8451" max="8451" width="0" style="1" hidden="1" customWidth="1"/>
    <col min="8452" max="8452" width="12.109375" style="1" customWidth="1"/>
    <col min="8453" max="8453" width="11.33203125" style="1" customWidth="1"/>
    <col min="8454" max="8454" width="10.109375" style="1" customWidth="1"/>
    <col min="8455" max="8473" width="0" style="1" hidden="1" customWidth="1"/>
    <col min="8474" max="8676" width="9.109375" style="1"/>
    <col min="8677" max="8677" width="7.109375" style="1" customWidth="1"/>
    <col min="8678" max="8679" width="11.5546875" style="1" customWidth="1"/>
    <col min="8680" max="8680" width="11.6640625" style="1" customWidth="1"/>
    <col min="8681" max="8682" width="12" style="1" customWidth="1"/>
    <col min="8683" max="8683" width="11.44140625" style="1" customWidth="1"/>
    <col min="8684" max="8686" width="11.33203125" style="1" customWidth="1"/>
    <col min="8687" max="8688" width="12.5546875" style="1" customWidth="1"/>
    <col min="8689" max="8689" width="12.33203125" style="1" customWidth="1"/>
    <col min="8690" max="8691" width="11.5546875" style="1" customWidth="1"/>
    <col min="8692" max="8692" width="11.6640625" style="1" customWidth="1"/>
    <col min="8693" max="8693" width="2.109375" style="1" customWidth="1"/>
    <col min="8694" max="8694" width="8.5546875" style="1" customWidth="1"/>
    <col min="8695" max="8695" width="9.88671875" style="1" customWidth="1"/>
    <col min="8696" max="8696" width="8.6640625" style="1" customWidth="1"/>
    <col min="8697" max="8697" width="9.6640625" style="1" customWidth="1"/>
    <col min="8698" max="8698" width="10.109375" style="1" customWidth="1"/>
    <col min="8699" max="8699" width="9.33203125" style="1" customWidth="1"/>
    <col min="8700" max="8701" width="9.6640625" style="1" customWidth="1"/>
    <col min="8702" max="8703" width="9.5546875" style="1" customWidth="1"/>
    <col min="8704" max="8705" width="10" style="1" customWidth="1"/>
    <col min="8706" max="8706" width="12" style="1" customWidth="1"/>
    <col min="8707" max="8707" width="0" style="1" hidden="1" customWidth="1"/>
    <col min="8708" max="8708" width="12.109375" style="1" customWidth="1"/>
    <col min="8709" max="8709" width="11.33203125" style="1" customWidth="1"/>
    <col min="8710" max="8710" width="10.109375" style="1" customWidth="1"/>
    <col min="8711" max="8729" width="0" style="1" hidden="1" customWidth="1"/>
    <col min="8730" max="8932" width="9.109375" style="1"/>
    <col min="8933" max="8933" width="7.109375" style="1" customWidth="1"/>
    <col min="8934" max="8935" width="11.5546875" style="1" customWidth="1"/>
    <col min="8936" max="8936" width="11.6640625" style="1" customWidth="1"/>
    <col min="8937" max="8938" width="12" style="1" customWidth="1"/>
    <col min="8939" max="8939" width="11.44140625" style="1" customWidth="1"/>
    <col min="8940" max="8942" width="11.33203125" style="1" customWidth="1"/>
    <col min="8943" max="8944" width="12.5546875" style="1" customWidth="1"/>
    <col min="8945" max="8945" width="12.33203125" style="1" customWidth="1"/>
    <col min="8946" max="8947" width="11.5546875" style="1" customWidth="1"/>
    <col min="8948" max="8948" width="11.6640625" style="1" customWidth="1"/>
    <col min="8949" max="8949" width="2.109375" style="1" customWidth="1"/>
    <col min="8950" max="8950" width="8.5546875" style="1" customWidth="1"/>
    <col min="8951" max="8951" width="9.88671875" style="1" customWidth="1"/>
    <col min="8952" max="8952" width="8.6640625" style="1" customWidth="1"/>
    <col min="8953" max="8953" width="9.6640625" style="1" customWidth="1"/>
    <col min="8954" max="8954" width="10.109375" style="1" customWidth="1"/>
    <col min="8955" max="8955" width="9.33203125" style="1" customWidth="1"/>
    <col min="8956" max="8957" width="9.6640625" style="1" customWidth="1"/>
    <col min="8958" max="8959" width="9.5546875" style="1" customWidth="1"/>
    <col min="8960" max="8961" width="10" style="1" customWidth="1"/>
    <col min="8962" max="8962" width="12" style="1" customWidth="1"/>
    <col min="8963" max="8963" width="0" style="1" hidden="1" customWidth="1"/>
    <col min="8964" max="8964" width="12.109375" style="1" customWidth="1"/>
    <col min="8965" max="8965" width="11.33203125" style="1" customWidth="1"/>
    <col min="8966" max="8966" width="10.109375" style="1" customWidth="1"/>
    <col min="8967" max="8985" width="0" style="1" hidden="1" customWidth="1"/>
    <col min="8986" max="9188" width="9.109375" style="1"/>
    <col min="9189" max="9189" width="7.109375" style="1" customWidth="1"/>
    <col min="9190" max="9191" width="11.5546875" style="1" customWidth="1"/>
    <col min="9192" max="9192" width="11.6640625" style="1" customWidth="1"/>
    <col min="9193" max="9194" width="12" style="1" customWidth="1"/>
    <col min="9195" max="9195" width="11.44140625" style="1" customWidth="1"/>
    <col min="9196" max="9198" width="11.33203125" style="1" customWidth="1"/>
    <col min="9199" max="9200" width="12.5546875" style="1" customWidth="1"/>
    <col min="9201" max="9201" width="12.33203125" style="1" customWidth="1"/>
    <col min="9202" max="9203" width="11.5546875" style="1" customWidth="1"/>
    <col min="9204" max="9204" width="11.6640625" style="1" customWidth="1"/>
    <col min="9205" max="9205" width="2.109375" style="1" customWidth="1"/>
    <col min="9206" max="9206" width="8.5546875" style="1" customWidth="1"/>
    <col min="9207" max="9207" width="9.88671875" style="1" customWidth="1"/>
    <col min="9208" max="9208" width="8.6640625" style="1" customWidth="1"/>
    <col min="9209" max="9209" width="9.6640625" style="1" customWidth="1"/>
    <col min="9210" max="9210" width="10.109375" style="1" customWidth="1"/>
    <col min="9211" max="9211" width="9.33203125" style="1" customWidth="1"/>
    <col min="9212" max="9213" width="9.6640625" style="1" customWidth="1"/>
    <col min="9214" max="9215" width="9.5546875" style="1" customWidth="1"/>
    <col min="9216" max="9217" width="10" style="1" customWidth="1"/>
    <col min="9218" max="9218" width="12" style="1" customWidth="1"/>
    <col min="9219" max="9219" width="0" style="1" hidden="1" customWidth="1"/>
    <col min="9220" max="9220" width="12.109375" style="1" customWidth="1"/>
    <col min="9221" max="9221" width="11.33203125" style="1" customWidth="1"/>
    <col min="9222" max="9222" width="10.109375" style="1" customWidth="1"/>
    <col min="9223" max="9241" width="0" style="1" hidden="1" customWidth="1"/>
    <col min="9242" max="9444" width="9.109375" style="1"/>
    <col min="9445" max="9445" width="7.109375" style="1" customWidth="1"/>
    <col min="9446" max="9447" width="11.5546875" style="1" customWidth="1"/>
    <col min="9448" max="9448" width="11.6640625" style="1" customWidth="1"/>
    <col min="9449" max="9450" width="12" style="1" customWidth="1"/>
    <col min="9451" max="9451" width="11.44140625" style="1" customWidth="1"/>
    <col min="9452" max="9454" width="11.33203125" style="1" customWidth="1"/>
    <col min="9455" max="9456" width="12.5546875" style="1" customWidth="1"/>
    <col min="9457" max="9457" width="12.33203125" style="1" customWidth="1"/>
    <col min="9458" max="9459" width="11.5546875" style="1" customWidth="1"/>
    <col min="9460" max="9460" width="11.6640625" style="1" customWidth="1"/>
    <col min="9461" max="9461" width="2.109375" style="1" customWidth="1"/>
    <col min="9462" max="9462" width="8.5546875" style="1" customWidth="1"/>
    <col min="9463" max="9463" width="9.88671875" style="1" customWidth="1"/>
    <col min="9464" max="9464" width="8.6640625" style="1" customWidth="1"/>
    <col min="9465" max="9465" width="9.6640625" style="1" customWidth="1"/>
    <col min="9466" max="9466" width="10.109375" style="1" customWidth="1"/>
    <col min="9467" max="9467" width="9.33203125" style="1" customWidth="1"/>
    <col min="9468" max="9469" width="9.6640625" style="1" customWidth="1"/>
    <col min="9470" max="9471" width="9.5546875" style="1" customWidth="1"/>
    <col min="9472" max="9473" width="10" style="1" customWidth="1"/>
    <col min="9474" max="9474" width="12" style="1" customWidth="1"/>
    <col min="9475" max="9475" width="0" style="1" hidden="1" customWidth="1"/>
    <col min="9476" max="9476" width="12.109375" style="1" customWidth="1"/>
    <col min="9477" max="9477" width="11.33203125" style="1" customWidth="1"/>
    <col min="9478" max="9478" width="10.109375" style="1" customWidth="1"/>
    <col min="9479" max="9497" width="0" style="1" hidden="1" customWidth="1"/>
    <col min="9498" max="9700" width="9.109375" style="1"/>
    <col min="9701" max="9701" width="7.109375" style="1" customWidth="1"/>
    <col min="9702" max="9703" width="11.5546875" style="1" customWidth="1"/>
    <col min="9704" max="9704" width="11.6640625" style="1" customWidth="1"/>
    <col min="9705" max="9706" width="12" style="1" customWidth="1"/>
    <col min="9707" max="9707" width="11.44140625" style="1" customWidth="1"/>
    <col min="9708" max="9710" width="11.33203125" style="1" customWidth="1"/>
    <col min="9711" max="9712" width="12.5546875" style="1" customWidth="1"/>
    <col min="9713" max="9713" width="12.33203125" style="1" customWidth="1"/>
    <col min="9714" max="9715" width="11.5546875" style="1" customWidth="1"/>
    <col min="9716" max="9716" width="11.6640625" style="1" customWidth="1"/>
    <col min="9717" max="9717" width="2.109375" style="1" customWidth="1"/>
    <col min="9718" max="9718" width="8.5546875" style="1" customWidth="1"/>
    <col min="9719" max="9719" width="9.88671875" style="1" customWidth="1"/>
    <col min="9720" max="9720" width="8.6640625" style="1" customWidth="1"/>
    <col min="9721" max="9721" width="9.6640625" style="1" customWidth="1"/>
    <col min="9722" max="9722" width="10.109375" style="1" customWidth="1"/>
    <col min="9723" max="9723" width="9.33203125" style="1" customWidth="1"/>
    <col min="9724" max="9725" width="9.6640625" style="1" customWidth="1"/>
    <col min="9726" max="9727" width="9.5546875" style="1" customWidth="1"/>
    <col min="9728" max="9729" width="10" style="1" customWidth="1"/>
    <col min="9730" max="9730" width="12" style="1" customWidth="1"/>
    <col min="9731" max="9731" width="0" style="1" hidden="1" customWidth="1"/>
    <col min="9732" max="9732" width="12.109375" style="1" customWidth="1"/>
    <col min="9733" max="9733" width="11.33203125" style="1" customWidth="1"/>
    <col min="9734" max="9734" width="10.109375" style="1" customWidth="1"/>
    <col min="9735" max="9753" width="0" style="1" hidden="1" customWidth="1"/>
    <col min="9754" max="9956" width="9.109375" style="1"/>
    <col min="9957" max="9957" width="7.109375" style="1" customWidth="1"/>
    <col min="9958" max="9959" width="11.5546875" style="1" customWidth="1"/>
    <col min="9960" max="9960" width="11.6640625" style="1" customWidth="1"/>
    <col min="9961" max="9962" width="12" style="1" customWidth="1"/>
    <col min="9963" max="9963" width="11.44140625" style="1" customWidth="1"/>
    <col min="9964" max="9966" width="11.33203125" style="1" customWidth="1"/>
    <col min="9967" max="9968" width="12.5546875" style="1" customWidth="1"/>
    <col min="9969" max="9969" width="12.33203125" style="1" customWidth="1"/>
    <col min="9970" max="9971" width="11.5546875" style="1" customWidth="1"/>
    <col min="9972" max="9972" width="11.6640625" style="1" customWidth="1"/>
    <col min="9973" max="9973" width="2.109375" style="1" customWidth="1"/>
    <col min="9974" max="9974" width="8.5546875" style="1" customWidth="1"/>
    <col min="9975" max="9975" width="9.88671875" style="1" customWidth="1"/>
    <col min="9976" max="9976" width="8.6640625" style="1" customWidth="1"/>
    <col min="9977" max="9977" width="9.6640625" style="1" customWidth="1"/>
    <col min="9978" max="9978" width="10.109375" style="1" customWidth="1"/>
    <col min="9979" max="9979" width="9.33203125" style="1" customWidth="1"/>
    <col min="9980" max="9981" width="9.6640625" style="1" customWidth="1"/>
    <col min="9982" max="9983" width="9.5546875" style="1" customWidth="1"/>
    <col min="9984" max="9985" width="10" style="1" customWidth="1"/>
    <col min="9986" max="9986" width="12" style="1" customWidth="1"/>
    <col min="9987" max="9987" width="0" style="1" hidden="1" customWidth="1"/>
    <col min="9988" max="9988" width="12.109375" style="1" customWidth="1"/>
    <col min="9989" max="9989" width="11.33203125" style="1" customWidth="1"/>
    <col min="9990" max="9990" width="10.109375" style="1" customWidth="1"/>
    <col min="9991" max="10009" width="0" style="1" hidden="1" customWidth="1"/>
    <col min="10010" max="10212" width="9.109375" style="1"/>
    <col min="10213" max="10213" width="7.109375" style="1" customWidth="1"/>
    <col min="10214" max="10215" width="11.5546875" style="1" customWidth="1"/>
    <col min="10216" max="10216" width="11.6640625" style="1" customWidth="1"/>
    <col min="10217" max="10218" width="12" style="1" customWidth="1"/>
    <col min="10219" max="10219" width="11.44140625" style="1" customWidth="1"/>
    <col min="10220" max="10222" width="11.33203125" style="1" customWidth="1"/>
    <col min="10223" max="10224" width="12.5546875" style="1" customWidth="1"/>
    <col min="10225" max="10225" width="12.33203125" style="1" customWidth="1"/>
    <col min="10226" max="10227" width="11.5546875" style="1" customWidth="1"/>
    <col min="10228" max="10228" width="11.6640625" style="1" customWidth="1"/>
    <col min="10229" max="10229" width="2.109375" style="1" customWidth="1"/>
    <col min="10230" max="10230" width="8.5546875" style="1" customWidth="1"/>
    <col min="10231" max="10231" width="9.88671875" style="1" customWidth="1"/>
    <col min="10232" max="10232" width="8.6640625" style="1" customWidth="1"/>
    <col min="10233" max="10233" width="9.6640625" style="1" customWidth="1"/>
    <col min="10234" max="10234" width="10.109375" style="1" customWidth="1"/>
    <col min="10235" max="10235" width="9.33203125" style="1" customWidth="1"/>
    <col min="10236" max="10237" width="9.6640625" style="1" customWidth="1"/>
    <col min="10238" max="10239" width="9.5546875" style="1" customWidth="1"/>
    <col min="10240" max="10241" width="10" style="1" customWidth="1"/>
    <col min="10242" max="10242" width="12" style="1" customWidth="1"/>
    <col min="10243" max="10243" width="0" style="1" hidden="1" customWidth="1"/>
    <col min="10244" max="10244" width="12.109375" style="1" customWidth="1"/>
    <col min="10245" max="10245" width="11.33203125" style="1" customWidth="1"/>
    <col min="10246" max="10246" width="10.109375" style="1" customWidth="1"/>
    <col min="10247" max="10265" width="0" style="1" hidden="1" customWidth="1"/>
    <col min="10266" max="10468" width="9.109375" style="1"/>
    <col min="10469" max="10469" width="7.109375" style="1" customWidth="1"/>
    <col min="10470" max="10471" width="11.5546875" style="1" customWidth="1"/>
    <col min="10472" max="10472" width="11.6640625" style="1" customWidth="1"/>
    <col min="10473" max="10474" width="12" style="1" customWidth="1"/>
    <col min="10475" max="10475" width="11.44140625" style="1" customWidth="1"/>
    <col min="10476" max="10478" width="11.33203125" style="1" customWidth="1"/>
    <col min="10479" max="10480" width="12.5546875" style="1" customWidth="1"/>
    <col min="10481" max="10481" width="12.33203125" style="1" customWidth="1"/>
    <col min="10482" max="10483" width="11.5546875" style="1" customWidth="1"/>
    <col min="10484" max="10484" width="11.6640625" style="1" customWidth="1"/>
    <col min="10485" max="10485" width="2.109375" style="1" customWidth="1"/>
    <col min="10486" max="10486" width="8.5546875" style="1" customWidth="1"/>
    <col min="10487" max="10487" width="9.88671875" style="1" customWidth="1"/>
    <col min="10488" max="10488" width="8.6640625" style="1" customWidth="1"/>
    <col min="10489" max="10489" width="9.6640625" style="1" customWidth="1"/>
    <col min="10490" max="10490" width="10.109375" style="1" customWidth="1"/>
    <col min="10491" max="10491" width="9.33203125" style="1" customWidth="1"/>
    <col min="10492" max="10493" width="9.6640625" style="1" customWidth="1"/>
    <col min="10494" max="10495" width="9.5546875" style="1" customWidth="1"/>
    <col min="10496" max="10497" width="10" style="1" customWidth="1"/>
    <col min="10498" max="10498" width="12" style="1" customWidth="1"/>
    <col min="10499" max="10499" width="0" style="1" hidden="1" customWidth="1"/>
    <col min="10500" max="10500" width="12.109375" style="1" customWidth="1"/>
    <col min="10501" max="10501" width="11.33203125" style="1" customWidth="1"/>
    <col min="10502" max="10502" width="10.109375" style="1" customWidth="1"/>
    <col min="10503" max="10521" width="0" style="1" hidden="1" customWidth="1"/>
    <col min="10522" max="10724" width="9.109375" style="1"/>
    <col min="10725" max="10725" width="7.109375" style="1" customWidth="1"/>
    <col min="10726" max="10727" width="11.5546875" style="1" customWidth="1"/>
    <col min="10728" max="10728" width="11.6640625" style="1" customWidth="1"/>
    <col min="10729" max="10730" width="12" style="1" customWidth="1"/>
    <col min="10731" max="10731" width="11.44140625" style="1" customWidth="1"/>
    <col min="10732" max="10734" width="11.33203125" style="1" customWidth="1"/>
    <col min="10735" max="10736" width="12.5546875" style="1" customWidth="1"/>
    <col min="10737" max="10737" width="12.33203125" style="1" customWidth="1"/>
    <col min="10738" max="10739" width="11.5546875" style="1" customWidth="1"/>
    <col min="10740" max="10740" width="11.6640625" style="1" customWidth="1"/>
    <col min="10741" max="10741" width="2.109375" style="1" customWidth="1"/>
    <col min="10742" max="10742" width="8.5546875" style="1" customWidth="1"/>
    <col min="10743" max="10743" width="9.88671875" style="1" customWidth="1"/>
    <col min="10744" max="10744" width="8.6640625" style="1" customWidth="1"/>
    <col min="10745" max="10745" width="9.6640625" style="1" customWidth="1"/>
    <col min="10746" max="10746" width="10.109375" style="1" customWidth="1"/>
    <col min="10747" max="10747" width="9.33203125" style="1" customWidth="1"/>
    <col min="10748" max="10749" width="9.6640625" style="1" customWidth="1"/>
    <col min="10750" max="10751" width="9.5546875" style="1" customWidth="1"/>
    <col min="10752" max="10753" width="10" style="1" customWidth="1"/>
    <col min="10754" max="10754" width="12" style="1" customWidth="1"/>
    <col min="10755" max="10755" width="0" style="1" hidden="1" customWidth="1"/>
    <col min="10756" max="10756" width="12.109375" style="1" customWidth="1"/>
    <col min="10757" max="10757" width="11.33203125" style="1" customWidth="1"/>
    <col min="10758" max="10758" width="10.109375" style="1" customWidth="1"/>
    <col min="10759" max="10777" width="0" style="1" hidden="1" customWidth="1"/>
    <col min="10778" max="10980" width="9.109375" style="1"/>
    <col min="10981" max="10981" width="7.109375" style="1" customWidth="1"/>
    <col min="10982" max="10983" width="11.5546875" style="1" customWidth="1"/>
    <col min="10984" max="10984" width="11.6640625" style="1" customWidth="1"/>
    <col min="10985" max="10986" width="12" style="1" customWidth="1"/>
    <col min="10987" max="10987" width="11.44140625" style="1" customWidth="1"/>
    <col min="10988" max="10990" width="11.33203125" style="1" customWidth="1"/>
    <col min="10991" max="10992" width="12.5546875" style="1" customWidth="1"/>
    <col min="10993" max="10993" width="12.33203125" style="1" customWidth="1"/>
    <col min="10994" max="10995" width="11.5546875" style="1" customWidth="1"/>
    <col min="10996" max="10996" width="11.6640625" style="1" customWidth="1"/>
    <col min="10997" max="10997" width="2.109375" style="1" customWidth="1"/>
    <col min="10998" max="10998" width="8.5546875" style="1" customWidth="1"/>
    <col min="10999" max="10999" width="9.88671875" style="1" customWidth="1"/>
    <col min="11000" max="11000" width="8.6640625" style="1" customWidth="1"/>
    <col min="11001" max="11001" width="9.6640625" style="1" customWidth="1"/>
    <col min="11002" max="11002" width="10.109375" style="1" customWidth="1"/>
    <col min="11003" max="11003" width="9.33203125" style="1" customWidth="1"/>
    <col min="11004" max="11005" width="9.6640625" style="1" customWidth="1"/>
    <col min="11006" max="11007" width="9.5546875" style="1" customWidth="1"/>
    <col min="11008" max="11009" width="10" style="1" customWidth="1"/>
    <col min="11010" max="11010" width="12" style="1" customWidth="1"/>
    <col min="11011" max="11011" width="0" style="1" hidden="1" customWidth="1"/>
    <col min="11012" max="11012" width="12.109375" style="1" customWidth="1"/>
    <col min="11013" max="11013" width="11.33203125" style="1" customWidth="1"/>
    <col min="11014" max="11014" width="10.109375" style="1" customWidth="1"/>
    <col min="11015" max="11033" width="0" style="1" hidden="1" customWidth="1"/>
    <col min="11034" max="11236" width="9.109375" style="1"/>
    <col min="11237" max="11237" width="7.109375" style="1" customWidth="1"/>
    <col min="11238" max="11239" width="11.5546875" style="1" customWidth="1"/>
    <col min="11240" max="11240" width="11.6640625" style="1" customWidth="1"/>
    <col min="11241" max="11242" width="12" style="1" customWidth="1"/>
    <col min="11243" max="11243" width="11.44140625" style="1" customWidth="1"/>
    <col min="11244" max="11246" width="11.33203125" style="1" customWidth="1"/>
    <col min="11247" max="11248" width="12.5546875" style="1" customWidth="1"/>
    <col min="11249" max="11249" width="12.33203125" style="1" customWidth="1"/>
    <col min="11250" max="11251" width="11.5546875" style="1" customWidth="1"/>
    <col min="11252" max="11252" width="11.6640625" style="1" customWidth="1"/>
    <col min="11253" max="11253" width="2.109375" style="1" customWidth="1"/>
    <col min="11254" max="11254" width="8.5546875" style="1" customWidth="1"/>
    <col min="11255" max="11255" width="9.88671875" style="1" customWidth="1"/>
    <col min="11256" max="11256" width="8.6640625" style="1" customWidth="1"/>
    <col min="11257" max="11257" width="9.6640625" style="1" customWidth="1"/>
    <col min="11258" max="11258" width="10.109375" style="1" customWidth="1"/>
    <col min="11259" max="11259" width="9.33203125" style="1" customWidth="1"/>
    <col min="11260" max="11261" width="9.6640625" style="1" customWidth="1"/>
    <col min="11262" max="11263" width="9.5546875" style="1" customWidth="1"/>
    <col min="11264" max="11265" width="10" style="1" customWidth="1"/>
    <col min="11266" max="11266" width="12" style="1" customWidth="1"/>
    <col min="11267" max="11267" width="0" style="1" hidden="1" customWidth="1"/>
    <col min="11268" max="11268" width="12.109375" style="1" customWidth="1"/>
    <col min="11269" max="11269" width="11.33203125" style="1" customWidth="1"/>
    <col min="11270" max="11270" width="10.109375" style="1" customWidth="1"/>
    <col min="11271" max="11289" width="0" style="1" hidden="1" customWidth="1"/>
    <col min="11290" max="11492" width="9.109375" style="1"/>
    <col min="11493" max="11493" width="7.109375" style="1" customWidth="1"/>
    <col min="11494" max="11495" width="11.5546875" style="1" customWidth="1"/>
    <col min="11496" max="11496" width="11.6640625" style="1" customWidth="1"/>
    <col min="11497" max="11498" width="12" style="1" customWidth="1"/>
    <col min="11499" max="11499" width="11.44140625" style="1" customWidth="1"/>
    <col min="11500" max="11502" width="11.33203125" style="1" customWidth="1"/>
    <col min="11503" max="11504" width="12.5546875" style="1" customWidth="1"/>
    <col min="11505" max="11505" width="12.33203125" style="1" customWidth="1"/>
    <col min="11506" max="11507" width="11.5546875" style="1" customWidth="1"/>
    <col min="11508" max="11508" width="11.6640625" style="1" customWidth="1"/>
    <col min="11509" max="11509" width="2.109375" style="1" customWidth="1"/>
    <col min="11510" max="11510" width="8.5546875" style="1" customWidth="1"/>
    <col min="11511" max="11511" width="9.88671875" style="1" customWidth="1"/>
    <col min="11512" max="11512" width="8.6640625" style="1" customWidth="1"/>
    <col min="11513" max="11513" width="9.6640625" style="1" customWidth="1"/>
    <col min="11514" max="11514" width="10.109375" style="1" customWidth="1"/>
    <col min="11515" max="11515" width="9.33203125" style="1" customWidth="1"/>
    <col min="11516" max="11517" width="9.6640625" style="1" customWidth="1"/>
    <col min="11518" max="11519" width="9.5546875" style="1" customWidth="1"/>
    <col min="11520" max="11521" width="10" style="1" customWidth="1"/>
    <col min="11522" max="11522" width="12" style="1" customWidth="1"/>
    <col min="11523" max="11523" width="0" style="1" hidden="1" customWidth="1"/>
    <col min="11524" max="11524" width="12.109375" style="1" customWidth="1"/>
    <col min="11525" max="11525" width="11.33203125" style="1" customWidth="1"/>
    <col min="11526" max="11526" width="10.109375" style="1" customWidth="1"/>
    <col min="11527" max="11545" width="0" style="1" hidden="1" customWidth="1"/>
    <col min="11546" max="11748" width="9.109375" style="1"/>
    <col min="11749" max="11749" width="7.109375" style="1" customWidth="1"/>
    <col min="11750" max="11751" width="11.5546875" style="1" customWidth="1"/>
    <col min="11752" max="11752" width="11.6640625" style="1" customWidth="1"/>
    <col min="11753" max="11754" width="12" style="1" customWidth="1"/>
    <col min="11755" max="11755" width="11.44140625" style="1" customWidth="1"/>
    <col min="11756" max="11758" width="11.33203125" style="1" customWidth="1"/>
    <col min="11759" max="11760" width="12.5546875" style="1" customWidth="1"/>
    <col min="11761" max="11761" width="12.33203125" style="1" customWidth="1"/>
    <col min="11762" max="11763" width="11.5546875" style="1" customWidth="1"/>
    <col min="11764" max="11764" width="11.6640625" style="1" customWidth="1"/>
    <col min="11765" max="11765" width="2.109375" style="1" customWidth="1"/>
    <col min="11766" max="11766" width="8.5546875" style="1" customWidth="1"/>
    <col min="11767" max="11767" width="9.88671875" style="1" customWidth="1"/>
    <col min="11768" max="11768" width="8.6640625" style="1" customWidth="1"/>
    <col min="11769" max="11769" width="9.6640625" style="1" customWidth="1"/>
    <col min="11770" max="11770" width="10.109375" style="1" customWidth="1"/>
    <col min="11771" max="11771" width="9.33203125" style="1" customWidth="1"/>
    <col min="11772" max="11773" width="9.6640625" style="1" customWidth="1"/>
    <col min="11774" max="11775" width="9.5546875" style="1" customWidth="1"/>
    <col min="11776" max="11777" width="10" style="1" customWidth="1"/>
    <col min="11778" max="11778" width="12" style="1" customWidth="1"/>
    <col min="11779" max="11779" width="0" style="1" hidden="1" customWidth="1"/>
    <col min="11780" max="11780" width="12.109375" style="1" customWidth="1"/>
    <col min="11781" max="11781" width="11.33203125" style="1" customWidth="1"/>
    <col min="11782" max="11782" width="10.109375" style="1" customWidth="1"/>
    <col min="11783" max="11801" width="0" style="1" hidden="1" customWidth="1"/>
    <col min="11802" max="12004" width="9.109375" style="1"/>
    <col min="12005" max="12005" width="7.109375" style="1" customWidth="1"/>
    <col min="12006" max="12007" width="11.5546875" style="1" customWidth="1"/>
    <col min="12008" max="12008" width="11.6640625" style="1" customWidth="1"/>
    <col min="12009" max="12010" width="12" style="1" customWidth="1"/>
    <col min="12011" max="12011" width="11.44140625" style="1" customWidth="1"/>
    <col min="12012" max="12014" width="11.33203125" style="1" customWidth="1"/>
    <col min="12015" max="12016" width="12.5546875" style="1" customWidth="1"/>
    <col min="12017" max="12017" width="12.33203125" style="1" customWidth="1"/>
    <col min="12018" max="12019" width="11.5546875" style="1" customWidth="1"/>
    <col min="12020" max="12020" width="11.6640625" style="1" customWidth="1"/>
    <col min="12021" max="12021" width="2.109375" style="1" customWidth="1"/>
    <col min="12022" max="12022" width="8.5546875" style="1" customWidth="1"/>
    <col min="12023" max="12023" width="9.88671875" style="1" customWidth="1"/>
    <col min="12024" max="12024" width="8.6640625" style="1" customWidth="1"/>
    <col min="12025" max="12025" width="9.6640625" style="1" customWidth="1"/>
    <col min="12026" max="12026" width="10.109375" style="1" customWidth="1"/>
    <col min="12027" max="12027" width="9.33203125" style="1" customWidth="1"/>
    <col min="12028" max="12029" width="9.6640625" style="1" customWidth="1"/>
    <col min="12030" max="12031" width="9.5546875" style="1" customWidth="1"/>
    <col min="12032" max="12033" width="10" style="1" customWidth="1"/>
    <col min="12034" max="12034" width="12" style="1" customWidth="1"/>
    <col min="12035" max="12035" width="0" style="1" hidden="1" customWidth="1"/>
    <col min="12036" max="12036" width="12.109375" style="1" customWidth="1"/>
    <col min="12037" max="12037" width="11.33203125" style="1" customWidth="1"/>
    <col min="12038" max="12038" width="10.109375" style="1" customWidth="1"/>
    <col min="12039" max="12057" width="0" style="1" hidden="1" customWidth="1"/>
    <col min="12058" max="12260" width="9.109375" style="1"/>
    <col min="12261" max="12261" width="7.109375" style="1" customWidth="1"/>
    <col min="12262" max="12263" width="11.5546875" style="1" customWidth="1"/>
    <col min="12264" max="12264" width="11.6640625" style="1" customWidth="1"/>
    <col min="12265" max="12266" width="12" style="1" customWidth="1"/>
    <col min="12267" max="12267" width="11.44140625" style="1" customWidth="1"/>
    <col min="12268" max="12270" width="11.33203125" style="1" customWidth="1"/>
    <col min="12271" max="12272" width="12.5546875" style="1" customWidth="1"/>
    <col min="12273" max="12273" width="12.33203125" style="1" customWidth="1"/>
    <col min="12274" max="12275" width="11.5546875" style="1" customWidth="1"/>
    <col min="12276" max="12276" width="11.6640625" style="1" customWidth="1"/>
    <col min="12277" max="12277" width="2.109375" style="1" customWidth="1"/>
    <col min="12278" max="12278" width="8.5546875" style="1" customWidth="1"/>
    <col min="12279" max="12279" width="9.88671875" style="1" customWidth="1"/>
    <col min="12280" max="12280" width="8.6640625" style="1" customWidth="1"/>
    <col min="12281" max="12281" width="9.6640625" style="1" customWidth="1"/>
    <col min="12282" max="12282" width="10.109375" style="1" customWidth="1"/>
    <col min="12283" max="12283" width="9.33203125" style="1" customWidth="1"/>
    <col min="12284" max="12285" width="9.6640625" style="1" customWidth="1"/>
    <col min="12286" max="12287" width="9.5546875" style="1" customWidth="1"/>
    <col min="12288" max="12289" width="10" style="1" customWidth="1"/>
    <col min="12290" max="12290" width="12" style="1" customWidth="1"/>
    <col min="12291" max="12291" width="0" style="1" hidden="1" customWidth="1"/>
    <col min="12292" max="12292" width="12.109375" style="1" customWidth="1"/>
    <col min="12293" max="12293" width="11.33203125" style="1" customWidth="1"/>
    <col min="12294" max="12294" width="10.109375" style="1" customWidth="1"/>
    <col min="12295" max="12313" width="0" style="1" hidden="1" customWidth="1"/>
    <col min="12314" max="12516" width="9.109375" style="1"/>
    <col min="12517" max="12517" width="7.109375" style="1" customWidth="1"/>
    <col min="12518" max="12519" width="11.5546875" style="1" customWidth="1"/>
    <col min="12520" max="12520" width="11.6640625" style="1" customWidth="1"/>
    <col min="12521" max="12522" width="12" style="1" customWidth="1"/>
    <col min="12523" max="12523" width="11.44140625" style="1" customWidth="1"/>
    <col min="12524" max="12526" width="11.33203125" style="1" customWidth="1"/>
    <col min="12527" max="12528" width="12.5546875" style="1" customWidth="1"/>
    <col min="12529" max="12529" width="12.33203125" style="1" customWidth="1"/>
    <col min="12530" max="12531" width="11.5546875" style="1" customWidth="1"/>
    <col min="12532" max="12532" width="11.6640625" style="1" customWidth="1"/>
    <col min="12533" max="12533" width="2.109375" style="1" customWidth="1"/>
    <col min="12534" max="12534" width="8.5546875" style="1" customWidth="1"/>
    <col min="12535" max="12535" width="9.88671875" style="1" customWidth="1"/>
    <col min="12536" max="12536" width="8.6640625" style="1" customWidth="1"/>
    <col min="12537" max="12537" width="9.6640625" style="1" customWidth="1"/>
    <col min="12538" max="12538" width="10.109375" style="1" customWidth="1"/>
    <col min="12539" max="12539" width="9.33203125" style="1" customWidth="1"/>
    <col min="12540" max="12541" width="9.6640625" style="1" customWidth="1"/>
    <col min="12542" max="12543" width="9.5546875" style="1" customWidth="1"/>
    <col min="12544" max="12545" width="10" style="1" customWidth="1"/>
    <col min="12546" max="12546" width="12" style="1" customWidth="1"/>
    <col min="12547" max="12547" width="0" style="1" hidden="1" customWidth="1"/>
    <col min="12548" max="12548" width="12.109375" style="1" customWidth="1"/>
    <col min="12549" max="12549" width="11.33203125" style="1" customWidth="1"/>
    <col min="12550" max="12550" width="10.109375" style="1" customWidth="1"/>
    <col min="12551" max="12569" width="0" style="1" hidden="1" customWidth="1"/>
    <col min="12570" max="12772" width="9.109375" style="1"/>
    <col min="12773" max="12773" width="7.109375" style="1" customWidth="1"/>
    <col min="12774" max="12775" width="11.5546875" style="1" customWidth="1"/>
    <col min="12776" max="12776" width="11.6640625" style="1" customWidth="1"/>
    <col min="12777" max="12778" width="12" style="1" customWidth="1"/>
    <col min="12779" max="12779" width="11.44140625" style="1" customWidth="1"/>
    <col min="12780" max="12782" width="11.33203125" style="1" customWidth="1"/>
    <col min="12783" max="12784" width="12.5546875" style="1" customWidth="1"/>
    <col min="12785" max="12785" width="12.33203125" style="1" customWidth="1"/>
    <col min="12786" max="12787" width="11.5546875" style="1" customWidth="1"/>
    <col min="12788" max="12788" width="11.6640625" style="1" customWidth="1"/>
    <col min="12789" max="12789" width="2.109375" style="1" customWidth="1"/>
    <col min="12790" max="12790" width="8.5546875" style="1" customWidth="1"/>
    <col min="12791" max="12791" width="9.88671875" style="1" customWidth="1"/>
    <col min="12792" max="12792" width="8.6640625" style="1" customWidth="1"/>
    <col min="12793" max="12793" width="9.6640625" style="1" customWidth="1"/>
    <col min="12794" max="12794" width="10.109375" style="1" customWidth="1"/>
    <col min="12795" max="12795" width="9.33203125" style="1" customWidth="1"/>
    <col min="12796" max="12797" width="9.6640625" style="1" customWidth="1"/>
    <col min="12798" max="12799" width="9.5546875" style="1" customWidth="1"/>
    <col min="12800" max="12801" width="10" style="1" customWidth="1"/>
    <col min="12802" max="12802" width="12" style="1" customWidth="1"/>
    <col min="12803" max="12803" width="0" style="1" hidden="1" customWidth="1"/>
    <col min="12804" max="12804" width="12.109375" style="1" customWidth="1"/>
    <col min="12805" max="12805" width="11.33203125" style="1" customWidth="1"/>
    <col min="12806" max="12806" width="10.109375" style="1" customWidth="1"/>
    <col min="12807" max="12825" width="0" style="1" hidden="1" customWidth="1"/>
    <col min="12826" max="13028" width="9.109375" style="1"/>
    <col min="13029" max="13029" width="7.109375" style="1" customWidth="1"/>
    <col min="13030" max="13031" width="11.5546875" style="1" customWidth="1"/>
    <col min="13032" max="13032" width="11.6640625" style="1" customWidth="1"/>
    <col min="13033" max="13034" width="12" style="1" customWidth="1"/>
    <col min="13035" max="13035" width="11.44140625" style="1" customWidth="1"/>
    <col min="13036" max="13038" width="11.33203125" style="1" customWidth="1"/>
    <col min="13039" max="13040" width="12.5546875" style="1" customWidth="1"/>
    <col min="13041" max="13041" width="12.33203125" style="1" customWidth="1"/>
    <col min="13042" max="13043" width="11.5546875" style="1" customWidth="1"/>
    <col min="13044" max="13044" width="11.6640625" style="1" customWidth="1"/>
    <col min="13045" max="13045" width="2.109375" style="1" customWidth="1"/>
    <col min="13046" max="13046" width="8.5546875" style="1" customWidth="1"/>
    <col min="13047" max="13047" width="9.88671875" style="1" customWidth="1"/>
    <col min="13048" max="13048" width="8.6640625" style="1" customWidth="1"/>
    <col min="13049" max="13049" width="9.6640625" style="1" customWidth="1"/>
    <col min="13050" max="13050" width="10.109375" style="1" customWidth="1"/>
    <col min="13051" max="13051" width="9.33203125" style="1" customWidth="1"/>
    <col min="13052" max="13053" width="9.6640625" style="1" customWidth="1"/>
    <col min="13054" max="13055" width="9.5546875" style="1" customWidth="1"/>
    <col min="13056" max="13057" width="10" style="1" customWidth="1"/>
    <col min="13058" max="13058" width="12" style="1" customWidth="1"/>
    <col min="13059" max="13059" width="0" style="1" hidden="1" customWidth="1"/>
    <col min="13060" max="13060" width="12.109375" style="1" customWidth="1"/>
    <col min="13061" max="13061" width="11.33203125" style="1" customWidth="1"/>
    <col min="13062" max="13062" width="10.109375" style="1" customWidth="1"/>
    <col min="13063" max="13081" width="0" style="1" hidden="1" customWidth="1"/>
    <col min="13082" max="13284" width="9.109375" style="1"/>
    <col min="13285" max="13285" width="7.109375" style="1" customWidth="1"/>
    <col min="13286" max="13287" width="11.5546875" style="1" customWidth="1"/>
    <col min="13288" max="13288" width="11.6640625" style="1" customWidth="1"/>
    <col min="13289" max="13290" width="12" style="1" customWidth="1"/>
    <col min="13291" max="13291" width="11.44140625" style="1" customWidth="1"/>
    <col min="13292" max="13294" width="11.33203125" style="1" customWidth="1"/>
    <col min="13295" max="13296" width="12.5546875" style="1" customWidth="1"/>
    <col min="13297" max="13297" width="12.33203125" style="1" customWidth="1"/>
    <col min="13298" max="13299" width="11.5546875" style="1" customWidth="1"/>
    <col min="13300" max="13300" width="11.6640625" style="1" customWidth="1"/>
    <col min="13301" max="13301" width="2.109375" style="1" customWidth="1"/>
    <col min="13302" max="13302" width="8.5546875" style="1" customWidth="1"/>
    <col min="13303" max="13303" width="9.88671875" style="1" customWidth="1"/>
    <col min="13304" max="13304" width="8.6640625" style="1" customWidth="1"/>
    <col min="13305" max="13305" width="9.6640625" style="1" customWidth="1"/>
    <col min="13306" max="13306" width="10.109375" style="1" customWidth="1"/>
    <col min="13307" max="13307" width="9.33203125" style="1" customWidth="1"/>
    <col min="13308" max="13309" width="9.6640625" style="1" customWidth="1"/>
    <col min="13310" max="13311" width="9.5546875" style="1" customWidth="1"/>
    <col min="13312" max="13313" width="10" style="1" customWidth="1"/>
    <col min="13314" max="13314" width="12" style="1" customWidth="1"/>
    <col min="13315" max="13315" width="0" style="1" hidden="1" customWidth="1"/>
    <col min="13316" max="13316" width="12.109375" style="1" customWidth="1"/>
    <col min="13317" max="13317" width="11.33203125" style="1" customWidth="1"/>
    <col min="13318" max="13318" width="10.109375" style="1" customWidth="1"/>
    <col min="13319" max="13337" width="0" style="1" hidden="1" customWidth="1"/>
    <col min="13338" max="13540" width="9.109375" style="1"/>
    <col min="13541" max="13541" width="7.109375" style="1" customWidth="1"/>
    <col min="13542" max="13543" width="11.5546875" style="1" customWidth="1"/>
    <col min="13544" max="13544" width="11.6640625" style="1" customWidth="1"/>
    <col min="13545" max="13546" width="12" style="1" customWidth="1"/>
    <col min="13547" max="13547" width="11.44140625" style="1" customWidth="1"/>
    <col min="13548" max="13550" width="11.33203125" style="1" customWidth="1"/>
    <col min="13551" max="13552" width="12.5546875" style="1" customWidth="1"/>
    <col min="13553" max="13553" width="12.33203125" style="1" customWidth="1"/>
    <col min="13554" max="13555" width="11.5546875" style="1" customWidth="1"/>
    <col min="13556" max="13556" width="11.6640625" style="1" customWidth="1"/>
    <col min="13557" max="13557" width="2.109375" style="1" customWidth="1"/>
    <col min="13558" max="13558" width="8.5546875" style="1" customWidth="1"/>
    <col min="13559" max="13559" width="9.88671875" style="1" customWidth="1"/>
    <col min="13560" max="13560" width="8.6640625" style="1" customWidth="1"/>
    <col min="13561" max="13561" width="9.6640625" style="1" customWidth="1"/>
    <col min="13562" max="13562" width="10.109375" style="1" customWidth="1"/>
    <col min="13563" max="13563" width="9.33203125" style="1" customWidth="1"/>
    <col min="13564" max="13565" width="9.6640625" style="1" customWidth="1"/>
    <col min="13566" max="13567" width="9.5546875" style="1" customWidth="1"/>
    <col min="13568" max="13569" width="10" style="1" customWidth="1"/>
    <col min="13570" max="13570" width="12" style="1" customWidth="1"/>
    <col min="13571" max="13571" width="0" style="1" hidden="1" customWidth="1"/>
    <col min="13572" max="13572" width="12.109375" style="1" customWidth="1"/>
    <col min="13573" max="13573" width="11.33203125" style="1" customWidth="1"/>
    <col min="13574" max="13574" width="10.109375" style="1" customWidth="1"/>
    <col min="13575" max="13593" width="0" style="1" hidden="1" customWidth="1"/>
    <col min="13594" max="13796" width="9.109375" style="1"/>
    <col min="13797" max="13797" width="7.109375" style="1" customWidth="1"/>
    <col min="13798" max="13799" width="11.5546875" style="1" customWidth="1"/>
    <col min="13800" max="13800" width="11.6640625" style="1" customWidth="1"/>
    <col min="13801" max="13802" width="12" style="1" customWidth="1"/>
    <col min="13803" max="13803" width="11.44140625" style="1" customWidth="1"/>
    <col min="13804" max="13806" width="11.33203125" style="1" customWidth="1"/>
    <col min="13807" max="13808" width="12.5546875" style="1" customWidth="1"/>
    <col min="13809" max="13809" width="12.33203125" style="1" customWidth="1"/>
    <col min="13810" max="13811" width="11.5546875" style="1" customWidth="1"/>
    <col min="13812" max="13812" width="11.6640625" style="1" customWidth="1"/>
    <col min="13813" max="13813" width="2.109375" style="1" customWidth="1"/>
    <col min="13814" max="13814" width="8.5546875" style="1" customWidth="1"/>
    <col min="13815" max="13815" width="9.88671875" style="1" customWidth="1"/>
    <col min="13816" max="13816" width="8.6640625" style="1" customWidth="1"/>
    <col min="13817" max="13817" width="9.6640625" style="1" customWidth="1"/>
    <col min="13818" max="13818" width="10.109375" style="1" customWidth="1"/>
    <col min="13819" max="13819" width="9.33203125" style="1" customWidth="1"/>
    <col min="13820" max="13821" width="9.6640625" style="1" customWidth="1"/>
    <col min="13822" max="13823" width="9.5546875" style="1" customWidth="1"/>
    <col min="13824" max="13825" width="10" style="1" customWidth="1"/>
    <col min="13826" max="13826" width="12" style="1" customWidth="1"/>
    <col min="13827" max="13827" width="0" style="1" hidden="1" customWidth="1"/>
    <col min="13828" max="13828" width="12.109375" style="1" customWidth="1"/>
    <col min="13829" max="13829" width="11.33203125" style="1" customWidth="1"/>
    <col min="13830" max="13830" width="10.109375" style="1" customWidth="1"/>
    <col min="13831" max="13849" width="0" style="1" hidden="1" customWidth="1"/>
    <col min="13850" max="14052" width="9.109375" style="1"/>
    <col min="14053" max="14053" width="7.109375" style="1" customWidth="1"/>
    <col min="14054" max="14055" width="11.5546875" style="1" customWidth="1"/>
    <col min="14056" max="14056" width="11.6640625" style="1" customWidth="1"/>
    <col min="14057" max="14058" width="12" style="1" customWidth="1"/>
    <col min="14059" max="14059" width="11.44140625" style="1" customWidth="1"/>
    <col min="14060" max="14062" width="11.33203125" style="1" customWidth="1"/>
    <col min="14063" max="14064" width="12.5546875" style="1" customWidth="1"/>
    <col min="14065" max="14065" width="12.33203125" style="1" customWidth="1"/>
    <col min="14066" max="14067" width="11.5546875" style="1" customWidth="1"/>
    <col min="14068" max="14068" width="11.6640625" style="1" customWidth="1"/>
    <col min="14069" max="14069" width="2.109375" style="1" customWidth="1"/>
    <col min="14070" max="14070" width="8.5546875" style="1" customWidth="1"/>
    <col min="14071" max="14071" width="9.88671875" style="1" customWidth="1"/>
    <col min="14072" max="14072" width="8.6640625" style="1" customWidth="1"/>
    <col min="14073" max="14073" width="9.6640625" style="1" customWidth="1"/>
    <col min="14074" max="14074" width="10.109375" style="1" customWidth="1"/>
    <col min="14075" max="14075" width="9.33203125" style="1" customWidth="1"/>
    <col min="14076" max="14077" width="9.6640625" style="1" customWidth="1"/>
    <col min="14078" max="14079" width="9.5546875" style="1" customWidth="1"/>
    <col min="14080" max="14081" width="10" style="1" customWidth="1"/>
    <col min="14082" max="14082" width="12" style="1" customWidth="1"/>
    <col min="14083" max="14083" width="0" style="1" hidden="1" customWidth="1"/>
    <col min="14084" max="14084" width="12.109375" style="1" customWidth="1"/>
    <col min="14085" max="14085" width="11.33203125" style="1" customWidth="1"/>
    <col min="14086" max="14086" width="10.109375" style="1" customWidth="1"/>
    <col min="14087" max="14105" width="0" style="1" hidden="1" customWidth="1"/>
    <col min="14106" max="14308" width="9.109375" style="1"/>
    <col min="14309" max="14309" width="7.109375" style="1" customWidth="1"/>
    <col min="14310" max="14311" width="11.5546875" style="1" customWidth="1"/>
    <col min="14312" max="14312" width="11.6640625" style="1" customWidth="1"/>
    <col min="14313" max="14314" width="12" style="1" customWidth="1"/>
    <col min="14315" max="14315" width="11.44140625" style="1" customWidth="1"/>
    <col min="14316" max="14318" width="11.33203125" style="1" customWidth="1"/>
    <col min="14319" max="14320" width="12.5546875" style="1" customWidth="1"/>
    <col min="14321" max="14321" width="12.33203125" style="1" customWidth="1"/>
    <col min="14322" max="14323" width="11.5546875" style="1" customWidth="1"/>
    <col min="14324" max="14324" width="11.6640625" style="1" customWidth="1"/>
    <col min="14325" max="14325" width="2.109375" style="1" customWidth="1"/>
    <col min="14326" max="14326" width="8.5546875" style="1" customWidth="1"/>
    <col min="14327" max="14327" width="9.88671875" style="1" customWidth="1"/>
    <col min="14328" max="14328" width="8.6640625" style="1" customWidth="1"/>
    <col min="14329" max="14329" width="9.6640625" style="1" customWidth="1"/>
    <col min="14330" max="14330" width="10.109375" style="1" customWidth="1"/>
    <col min="14331" max="14331" width="9.33203125" style="1" customWidth="1"/>
    <col min="14332" max="14333" width="9.6640625" style="1" customWidth="1"/>
    <col min="14334" max="14335" width="9.5546875" style="1" customWidth="1"/>
    <col min="14336" max="14337" width="10" style="1" customWidth="1"/>
    <col min="14338" max="14338" width="12" style="1" customWidth="1"/>
    <col min="14339" max="14339" width="0" style="1" hidden="1" customWidth="1"/>
    <col min="14340" max="14340" width="12.109375" style="1" customWidth="1"/>
    <col min="14341" max="14341" width="11.33203125" style="1" customWidth="1"/>
    <col min="14342" max="14342" width="10.109375" style="1" customWidth="1"/>
    <col min="14343" max="14361" width="0" style="1" hidden="1" customWidth="1"/>
    <col min="14362" max="14564" width="9.109375" style="1"/>
    <col min="14565" max="14565" width="7.109375" style="1" customWidth="1"/>
    <col min="14566" max="14567" width="11.5546875" style="1" customWidth="1"/>
    <col min="14568" max="14568" width="11.6640625" style="1" customWidth="1"/>
    <col min="14569" max="14570" width="12" style="1" customWidth="1"/>
    <col min="14571" max="14571" width="11.44140625" style="1" customWidth="1"/>
    <col min="14572" max="14574" width="11.33203125" style="1" customWidth="1"/>
    <col min="14575" max="14576" width="12.5546875" style="1" customWidth="1"/>
    <col min="14577" max="14577" width="12.33203125" style="1" customWidth="1"/>
    <col min="14578" max="14579" width="11.5546875" style="1" customWidth="1"/>
    <col min="14580" max="14580" width="11.6640625" style="1" customWidth="1"/>
    <col min="14581" max="14581" width="2.109375" style="1" customWidth="1"/>
    <col min="14582" max="14582" width="8.5546875" style="1" customWidth="1"/>
    <col min="14583" max="14583" width="9.88671875" style="1" customWidth="1"/>
    <col min="14584" max="14584" width="8.6640625" style="1" customWidth="1"/>
    <col min="14585" max="14585" width="9.6640625" style="1" customWidth="1"/>
    <col min="14586" max="14586" width="10.109375" style="1" customWidth="1"/>
    <col min="14587" max="14587" width="9.33203125" style="1" customWidth="1"/>
    <col min="14588" max="14589" width="9.6640625" style="1" customWidth="1"/>
    <col min="14590" max="14591" width="9.5546875" style="1" customWidth="1"/>
    <col min="14592" max="14593" width="10" style="1" customWidth="1"/>
    <col min="14594" max="14594" width="12" style="1" customWidth="1"/>
    <col min="14595" max="14595" width="0" style="1" hidden="1" customWidth="1"/>
    <col min="14596" max="14596" width="12.109375" style="1" customWidth="1"/>
    <col min="14597" max="14597" width="11.33203125" style="1" customWidth="1"/>
    <col min="14598" max="14598" width="10.109375" style="1" customWidth="1"/>
    <col min="14599" max="14617" width="0" style="1" hidden="1" customWidth="1"/>
    <col min="14618" max="14820" width="9.109375" style="1"/>
    <col min="14821" max="14821" width="7.109375" style="1" customWidth="1"/>
    <col min="14822" max="14823" width="11.5546875" style="1" customWidth="1"/>
    <col min="14824" max="14824" width="11.6640625" style="1" customWidth="1"/>
    <col min="14825" max="14826" width="12" style="1" customWidth="1"/>
    <col min="14827" max="14827" width="11.44140625" style="1" customWidth="1"/>
    <col min="14828" max="14830" width="11.33203125" style="1" customWidth="1"/>
    <col min="14831" max="14832" width="12.5546875" style="1" customWidth="1"/>
    <col min="14833" max="14833" width="12.33203125" style="1" customWidth="1"/>
    <col min="14834" max="14835" width="11.5546875" style="1" customWidth="1"/>
    <col min="14836" max="14836" width="11.6640625" style="1" customWidth="1"/>
    <col min="14837" max="14837" width="2.109375" style="1" customWidth="1"/>
    <col min="14838" max="14838" width="8.5546875" style="1" customWidth="1"/>
    <col min="14839" max="14839" width="9.88671875" style="1" customWidth="1"/>
    <col min="14840" max="14840" width="8.6640625" style="1" customWidth="1"/>
    <col min="14841" max="14841" width="9.6640625" style="1" customWidth="1"/>
    <col min="14842" max="14842" width="10.109375" style="1" customWidth="1"/>
    <col min="14843" max="14843" width="9.33203125" style="1" customWidth="1"/>
    <col min="14844" max="14845" width="9.6640625" style="1" customWidth="1"/>
    <col min="14846" max="14847" width="9.5546875" style="1" customWidth="1"/>
    <col min="14848" max="14849" width="10" style="1" customWidth="1"/>
    <col min="14850" max="14850" width="12" style="1" customWidth="1"/>
    <col min="14851" max="14851" width="0" style="1" hidden="1" customWidth="1"/>
    <col min="14852" max="14852" width="12.109375" style="1" customWidth="1"/>
    <col min="14853" max="14853" width="11.33203125" style="1" customWidth="1"/>
    <col min="14854" max="14854" width="10.109375" style="1" customWidth="1"/>
    <col min="14855" max="14873" width="0" style="1" hidden="1" customWidth="1"/>
    <col min="14874" max="15076" width="9.109375" style="1"/>
    <col min="15077" max="15077" width="7.109375" style="1" customWidth="1"/>
    <col min="15078" max="15079" width="11.5546875" style="1" customWidth="1"/>
    <col min="15080" max="15080" width="11.6640625" style="1" customWidth="1"/>
    <col min="15081" max="15082" width="12" style="1" customWidth="1"/>
    <col min="15083" max="15083" width="11.44140625" style="1" customWidth="1"/>
    <col min="15084" max="15086" width="11.33203125" style="1" customWidth="1"/>
    <col min="15087" max="15088" width="12.5546875" style="1" customWidth="1"/>
    <col min="15089" max="15089" width="12.33203125" style="1" customWidth="1"/>
    <col min="15090" max="15091" width="11.5546875" style="1" customWidth="1"/>
    <col min="15092" max="15092" width="11.6640625" style="1" customWidth="1"/>
    <col min="15093" max="15093" width="2.109375" style="1" customWidth="1"/>
    <col min="15094" max="15094" width="8.5546875" style="1" customWidth="1"/>
    <col min="15095" max="15095" width="9.88671875" style="1" customWidth="1"/>
    <col min="15096" max="15096" width="8.6640625" style="1" customWidth="1"/>
    <col min="15097" max="15097" width="9.6640625" style="1" customWidth="1"/>
    <col min="15098" max="15098" width="10.109375" style="1" customWidth="1"/>
    <col min="15099" max="15099" width="9.33203125" style="1" customWidth="1"/>
    <col min="15100" max="15101" width="9.6640625" style="1" customWidth="1"/>
    <col min="15102" max="15103" width="9.5546875" style="1" customWidth="1"/>
    <col min="15104" max="15105" width="10" style="1" customWidth="1"/>
    <col min="15106" max="15106" width="12" style="1" customWidth="1"/>
    <col min="15107" max="15107" width="0" style="1" hidden="1" customWidth="1"/>
    <col min="15108" max="15108" width="12.109375" style="1" customWidth="1"/>
    <col min="15109" max="15109" width="11.33203125" style="1" customWidth="1"/>
    <col min="15110" max="15110" width="10.109375" style="1" customWidth="1"/>
    <col min="15111" max="15129" width="0" style="1" hidden="1" customWidth="1"/>
    <col min="15130" max="15332" width="9.109375" style="1"/>
    <col min="15333" max="15333" width="7.109375" style="1" customWidth="1"/>
    <col min="15334" max="15335" width="11.5546875" style="1" customWidth="1"/>
    <col min="15336" max="15336" width="11.6640625" style="1" customWidth="1"/>
    <col min="15337" max="15338" width="12" style="1" customWidth="1"/>
    <col min="15339" max="15339" width="11.44140625" style="1" customWidth="1"/>
    <col min="15340" max="15342" width="11.33203125" style="1" customWidth="1"/>
    <col min="15343" max="15344" width="12.5546875" style="1" customWidth="1"/>
    <col min="15345" max="15345" width="12.33203125" style="1" customWidth="1"/>
    <col min="15346" max="15347" width="11.5546875" style="1" customWidth="1"/>
    <col min="15348" max="15348" width="11.6640625" style="1" customWidth="1"/>
    <col min="15349" max="15349" width="2.109375" style="1" customWidth="1"/>
    <col min="15350" max="15350" width="8.5546875" style="1" customWidth="1"/>
    <col min="15351" max="15351" width="9.88671875" style="1" customWidth="1"/>
    <col min="15352" max="15352" width="8.6640625" style="1" customWidth="1"/>
    <col min="15353" max="15353" width="9.6640625" style="1" customWidth="1"/>
    <col min="15354" max="15354" width="10.109375" style="1" customWidth="1"/>
    <col min="15355" max="15355" width="9.33203125" style="1" customWidth="1"/>
    <col min="15356" max="15357" width="9.6640625" style="1" customWidth="1"/>
    <col min="15358" max="15359" width="9.5546875" style="1" customWidth="1"/>
    <col min="15360" max="15361" width="10" style="1" customWidth="1"/>
    <col min="15362" max="15362" width="12" style="1" customWidth="1"/>
    <col min="15363" max="15363" width="0" style="1" hidden="1" customWidth="1"/>
    <col min="15364" max="15364" width="12.109375" style="1" customWidth="1"/>
    <col min="15365" max="15365" width="11.33203125" style="1" customWidth="1"/>
    <col min="15366" max="15366" width="10.109375" style="1" customWidth="1"/>
    <col min="15367" max="15385" width="0" style="1" hidden="1" customWidth="1"/>
    <col min="15386" max="15588" width="9.109375" style="1"/>
    <col min="15589" max="15589" width="7.109375" style="1" customWidth="1"/>
    <col min="15590" max="15591" width="11.5546875" style="1" customWidth="1"/>
    <col min="15592" max="15592" width="11.6640625" style="1" customWidth="1"/>
    <col min="15593" max="15594" width="12" style="1" customWidth="1"/>
    <col min="15595" max="15595" width="11.44140625" style="1" customWidth="1"/>
    <col min="15596" max="15598" width="11.33203125" style="1" customWidth="1"/>
    <col min="15599" max="15600" width="12.5546875" style="1" customWidth="1"/>
    <col min="15601" max="15601" width="12.33203125" style="1" customWidth="1"/>
    <col min="15602" max="15603" width="11.5546875" style="1" customWidth="1"/>
    <col min="15604" max="15604" width="11.6640625" style="1" customWidth="1"/>
    <col min="15605" max="15605" width="2.109375" style="1" customWidth="1"/>
    <col min="15606" max="15606" width="8.5546875" style="1" customWidth="1"/>
    <col min="15607" max="15607" width="9.88671875" style="1" customWidth="1"/>
    <col min="15608" max="15608" width="8.6640625" style="1" customWidth="1"/>
    <col min="15609" max="15609" width="9.6640625" style="1" customWidth="1"/>
    <col min="15610" max="15610" width="10.109375" style="1" customWidth="1"/>
    <col min="15611" max="15611" width="9.33203125" style="1" customWidth="1"/>
    <col min="15612" max="15613" width="9.6640625" style="1" customWidth="1"/>
    <col min="15614" max="15615" width="9.5546875" style="1" customWidth="1"/>
    <col min="15616" max="15617" width="10" style="1" customWidth="1"/>
    <col min="15618" max="15618" width="12" style="1" customWidth="1"/>
    <col min="15619" max="15619" width="0" style="1" hidden="1" customWidth="1"/>
    <col min="15620" max="15620" width="12.109375" style="1" customWidth="1"/>
    <col min="15621" max="15621" width="11.33203125" style="1" customWidth="1"/>
    <col min="15622" max="15622" width="10.109375" style="1" customWidth="1"/>
    <col min="15623" max="15641" width="0" style="1" hidden="1" customWidth="1"/>
    <col min="15642" max="15844" width="9.109375" style="1"/>
    <col min="15845" max="15845" width="7.109375" style="1" customWidth="1"/>
    <col min="15846" max="15847" width="11.5546875" style="1" customWidth="1"/>
    <col min="15848" max="15848" width="11.6640625" style="1" customWidth="1"/>
    <col min="15849" max="15850" width="12" style="1" customWidth="1"/>
    <col min="15851" max="15851" width="11.44140625" style="1" customWidth="1"/>
    <col min="15852" max="15854" width="11.33203125" style="1" customWidth="1"/>
    <col min="15855" max="15856" width="12.5546875" style="1" customWidth="1"/>
    <col min="15857" max="15857" width="12.33203125" style="1" customWidth="1"/>
    <col min="15858" max="15859" width="11.5546875" style="1" customWidth="1"/>
    <col min="15860" max="15860" width="11.6640625" style="1" customWidth="1"/>
    <col min="15861" max="15861" width="2.109375" style="1" customWidth="1"/>
    <col min="15862" max="15862" width="8.5546875" style="1" customWidth="1"/>
    <col min="15863" max="15863" width="9.88671875" style="1" customWidth="1"/>
    <col min="15864" max="15864" width="8.6640625" style="1" customWidth="1"/>
    <col min="15865" max="15865" width="9.6640625" style="1" customWidth="1"/>
    <col min="15866" max="15866" width="10.109375" style="1" customWidth="1"/>
    <col min="15867" max="15867" width="9.33203125" style="1" customWidth="1"/>
    <col min="15868" max="15869" width="9.6640625" style="1" customWidth="1"/>
    <col min="15870" max="15871" width="9.5546875" style="1" customWidth="1"/>
    <col min="15872" max="15873" width="10" style="1" customWidth="1"/>
    <col min="15874" max="15874" width="12" style="1" customWidth="1"/>
    <col min="15875" max="15875" width="0" style="1" hidden="1" customWidth="1"/>
    <col min="15876" max="15876" width="12.109375" style="1" customWidth="1"/>
    <col min="15877" max="15877" width="11.33203125" style="1" customWidth="1"/>
    <col min="15878" max="15878" width="10.109375" style="1" customWidth="1"/>
    <col min="15879" max="15897" width="0" style="1" hidden="1" customWidth="1"/>
    <col min="15898" max="16100" width="9.109375" style="1"/>
    <col min="16101" max="16101" width="7.109375" style="1" customWidth="1"/>
    <col min="16102" max="16103" width="11.5546875" style="1" customWidth="1"/>
    <col min="16104" max="16104" width="11.6640625" style="1" customWidth="1"/>
    <col min="16105" max="16106" width="12" style="1" customWidth="1"/>
    <col min="16107" max="16107" width="11.44140625" style="1" customWidth="1"/>
    <col min="16108" max="16110" width="11.33203125" style="1" customWidth="1"/>
    <col min="16111" max="16112" width="12.5546875" style="1" customWidth="1"/>
    <col min="16113" max="16113" width="12.33203125" style="1" customWidth="1"/>
    <col min="16114" max="16115" width="11.5546875" style="1" customWidth="1"/>
    <col min="16116" max="16116" width="11.6640625" style="1" customWidth="1"/>
    <col min="16117" max="16117" width="2.109375" style="1" customWidth="1"/>
    <col min="16118" max="16118" width="8.5546875" style="1" customWidth="1"/>
    <col min="16119" max="16119" width="9.88671875" style="1" customWidth="1"/>
    <col min="16120" max="16120" width="8.6640625" style="1" customWidth="1"/>
    <col min="16121" max="16121" width="9.6640625" style="1" customWidth="1"/>
    <col min="16122" max="16122" width="10.109375" style="1" customWidth="1"/>
    <col min="16123" max="16123" width="9.33203125" style="1" customWidth="1"/>
    <col min="16124" max="16125" width="9.6640625" style="1" customWidth="1"/>
    <col min="16126" max="16127" width="9.5546875" style="1" customWidth="1"/>
    <col min="16128" max="16129" width="10" style="1" customWidth="1"/>
    <col min="16130" max="16130" width="12" style="1" customWidth="1"/>
    <col min="16131" max="16131" width="0" style="1" hidden="1" customWidth="1"/>
    <col min="16132" max="16132" width="12.109375" style="1" customWidth="1"/>
    <col min="16133" max="16133" width="11.33203125" style="1" customWidth="1"/>
    <col min="16134" max="16134" width="10.109375" style="1" customWidth="1"/>
    <col min="16135" max="16153" width="0" style="1" hidden="1" customWidth="1"/>
    <col min="16154" max="16384" width="9.109375" style="1"/>
  </cols>
  <sheetData>
    <row r="1" spans="2:26" collapsed="1"/>
    <row r="2" spans="2:26" ht="21">
      <c r="B2" s="388" t="s">
        <v>86</v>
      </c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  <c r="R2" s="388"/>
      <c r="S2" s="388"/>
      <c r="T2" s="388"/>
      <c r="U2" s="388"/>
      <c r="V2" s="388"/>
      <c r="W2" s="388"/>
      <c r="X2" s="388"/>
      <c r="Y2" s="388"/>
      <c r="Z2" s="388"/>
    </row>
    <row r="3" spans="2:26" ht="15" thickBot="1">
      <c r="B3" s="387"/>
      <c r="C3" s="387"/>
      <c r="D3" s="387"/>
      <c r="E3" s="387"/>
      <c r="F3" s="387"/>
      <c r="G3" s="387"/>
      <c r="H3" s="387"/>
      <c r="I3" s="387"/>
      <c r="J3" s="387"/>
      <c r="K3" s="387"/>
      <c r="L3" s="387"/>
      <c r="M3" s="387"/>
      <c r="N3" s="387"/>
      <c r="O3" s="387"/>
      <c r="P3" s="387"/>
      <c r="Q3" s="387"/>
      <c r="R3" s="387"/>
      <c r="S3" s="387"/>
      <c r="T3" s="387"/>
      <c r="U3" s="387"/>
      <c r="V3" s="387"/>
      <c r="W3" s="387"/>
      <c r="X3" s="387"/>
      <c r="Y3" s="387"/>
      <c r="Z3" s="387"/>
    </row>
    <row r="4" spans="2:26" ht="29.25" customHeight="1" thickBot="1">
      <c r="B4" s="407" t="s">
        <v>66</v>
      </c>
      <c r="C4" s="399" t="s">
        <v>83</v>
      </c>
      <c r="D4" s="399"/>
      <c r="E4" s="399"/>
      <c r="F4" s="399"/>
      <c r="G4" s="399"/>
      <c r="H4" s="399"/>
      <c r="I4" s="399"/>
      <c r="J4" s="399"/>
      <c r="K4" s="400"/>
      <c r="L4" s="389"/>
      <c r="M4" s="401" t="s">
        <v>80</v>
      </c>
      <c r="N4" s="402"/>
      <c r="O4" s="426" t="s">
        <v>84</v>
      </c>
      <c r="P4" s="389"/>
      <c r="Q4" s="425" t="s">
        <v>6</v>
      </c>
      <c r="R4" s="399"/>
      <c r="S4" s="399"/>
      <c r="T4" s="399"/>
      <c r="U4" s="399"/>
      <c r="V4" s="399"/>
      <c r="W4" s="399"/>
      <c r="X4" s="399"/>
      <c r="Y4" s="399"/>
      <c r="Z4" s="400"/>
    </row>
    <row r="5" spans="2:26" ht="45" customHeight="1" thickBot="1">
      <c r="B5" s="408"/>
      <c r="C5" s="236" t="s">
        <v>76</v>
      </c>
      <c r="D5" s="410" t="s">
        <v>9</v>
      </c>
      <c r="E5" s="411"/>
      <c r="F5" s="412"/>
      <c r="G5" s="423" t="s">
        <v>10</v>
      </c>
      <c r="H5" s="413" t="s">
        <v>63</v>
      </c>
      <c r="I5" s="414"/>
      <c r="J5" s="415"/>
      <c r="K5" s="230" t="s">
        <v>83</v>
      </c>
      <c r="L5" s="390"/>
      <c r="M5" s="403"/>
      <c r="N5" s="404"/>
      <c r="O5" s="427"/>
      <c r="P5" s="390"/>
      <c r="Q5" s="230" t="s">
        <v>85</v>
      </c>
      <c r="R5" s="418" t="s">
        <v>11</v>
      </c>
      <c r="S5" s="419"/>
      <c r="T5" s="419"/>
      <c r="U5" s="419"/>
      <c r="V5" s="420"/>
      <c r="W5" s="393" t="s">
        <v>12</v>
      </c>
      <c r="X5" s="395" t="s">
        <v>3</v>
      </c>
      <c r="Y5" s="397" t="s">
        <v>64</v>
      </c>
      <c r="Z5" s="421" t="s">
        <v>65</v>
      </c>
    </row>
    <row r="6" spans="2:26" ht="18" customHeight="1" thickBot="1">
      <c r="B6" s="408"/>
      <c r="C6" s="237" t="s">
        <v>26</v>
      </c>
      <c r="D6" s="241" t="s">
        <v>28</v>
      </c>
      <c r="E6" s="240" t="s">
        <v>29</v>
      </c>
      <c r="F6" s="239" t="s">
        <v>30</v>
      </c>
      <c r="G6" s="424"/>
      <c r="H6" s="171" t="s">
        <v>81</v>
      </c>
      <c r="I6" s="172" t="s">
        <v>82</v>
      </c>
      <c r="J6" s="173" t="s">
        <v>61</v>
      </c>
      <c r="K6" s="231" t="s">
        <v>61</v>
      </c>
      <c r="L6" s="390"/>
      <c r="M6" s="405"/>
      <c r="N6" s="406"/>
      <c r="O6" s="428"/>
      <c r="P6" s="390"/>
      <c r="Q6" s="231" t="s">
        <v>61</v>
      </c>
      <c r="R6" s="243" t="s">
        <v>62</v>
      </c>
      <c r="S6" s="244" t="s">
        <v>33</v>
      </c>
      <c r="T6" s="245" t="s">
        <v>34</v>
      </c>
      <c r="U6" s="246" t="s">
        <v>35</v>
      </c>
      <c r="V6" s="247" t="s">
        <v>61</v>
      </c>
      <c r="W6" s="394"/>
      <c r="X6" s="396"/>
      <c r="Y6" s="398"/>
      <c r="Z6" s="422"/>
    </row>
    <row r="7" spans="2:26" s="224" customFormat="1" ht="20.25" customHeight="1" thickBot="1">
      <c r="B7" s="409"/>
      <c r="C7" s="225" t="s">
        <v>78</v>
      </c>
      <c r="D7" s="242" t="s">
        <v>78</v>
      </c>
      <c r="E7" s="225" t="s">
        <v>78</v>
      </c>
      <c r="F7" s="221" t="s">
        <v>78</v>
      </c>
      <c r="G7" s="225" t="s">
        <v>78</v>
      </c>
      <c r="H7" s="220" t="s">
        <v>78</v>
      </c>
      <c r="I7" s="292" t="s">
        <v>78</v>
      </c>
      <c r="J7" s="242" t="s">
        <v>78</v>
      </c>
      <c r="K7" s="225" t="s">
        <v>78</v>
      </c>
      <c r="L7" s="390"/>
      <c r="M7" s="220" t="s">
        <v>78</v>
      </c>
      <c r="N7" s="222" t="s">
        <v>2</v>
      </c>
      <c r="O7" s="221" t="s">
        <v>78</v>
      </c>
      <c r="P7" s="390"/>
      <c r="Q7" s="220" t="s">
        <v>78</v>
      </c>
      <c r="R7" s="220" t="s">
        <v>78</v>
      </c>
      <c r="S7" s="292" t="s">
        <v>78</v>
      </c>
      <c r="T7" s="292" t="s">
        <v>78</v>
      </c>
      <c r="U7" s="292" t="s">
        <v>78</v>
      </c>
      <c r="V7" s="221" t="s">
        <v>78</v>
      </c>
      <c r="W7" s="220" t="s">
        <v>78</v>
      </c>
      <c r="X7" s="220" t="s">
        <v>78</v>
      </c>
      <c r="Y7" s="220" t="s">
        <v>78</v>
      </c>
      <c r="Z7" s="220" t="s">
        <v>78</v>
      </c>
    </row>
    <row r="8" spans="2:26">
      <c r="B8" s="151">
        <v>1</v>
      </c>
      <c r="C8" s="226"/>
      <c r="D8" s="46"/>
      <c r="E8" s="226"/>
      <c r="F8" s="46"/>
      <c r="G8" s="226"/>
      <c r="H8" s="45"/>
      <c r="I8" s="152"/>
      <c r="J8" s="153"/>
      <c r="K8" s="226"/>
      <c r="L8" s="390"/>
      <c r="M8" s="50"/>
      <c r="N8" s="187"/>
      <c r="O8" s="144"/>
      <c r="P8" s="392"/>
      <c r="Q8" s="177"/>
      <c r="R8" s="144"/>
      <c r="S8" s="170"/>
      <c r="T8" s="170"/>
      <c r="U8" s="170"/>
      <c r="V8" s="145"/>
      <c r="W8" s="177"/>
      <c r="X8" s="49"/>
      <c r="Y8" s="177"/>
      <c r="Z8" s="178"/>
    </row>
    <row r="9" spans="2:26">
      <c r="B9" s="148">
        <v>2</v>
      </c>
      <c r="C9" s="227"/>
      <c r="D9" s="47"/>
      <c r="E9" s="227"/>
      <c r="F9" s="47"/>
      <c r="G9" s="227"/>
      <c r="H9" s="62"/>
      <c r="I9" s="146"/>
      <c r="J9" s="150"/>
      <c r="K9" s="227"/>
      <c r="L9" s="390"/>
      <c r="M9" s="65"/>
      <c r="N9" s="149"/>
      <c r="O9" s="138"/>
      <c r="P9" s="392"/>
      <c r="Q9" s="69"/>
      <c r="R9" s="138"/>
      <c r="S9" s="67"/>
      <c r="T9" s="67"/>
      <c r="U9" s="67"/>
      <c r="V9" s="68"/>
      <c r="W9" s="69"/>
      <c r="X9" s="64"/>
      <c r="Y9" s="69"/>
      <c r="Z9" s="154"/>
    </row>
    <row r="10" spans="2:26">
      <c r="B10" s="151">
        <v>3</v>
      </c>
      <c r="C10" s="227"/>
      <c r="D10" s="47"/>
      <c r="E10" s="227"/>
      <c r="F10" s="47"/>
      <c r="G10" s="227"/>
      <c r="H10" s="62"/>
      <c r="I10" s="146"/>
      <c r="J10" s="150"/>
      <c r="K10" s="227"/>
      <c r="L10" s="390"/>
      <c r="M10" s="65"/>
      <c r="N10" s="149"/>
      <c r="O10" s="138"/>
      <c r="P10" s="392"/>
      <c r="Q10" s="69"/>
      <c r="R10" s="235"/>
      <c r="S10" s="67"/>
      <c r="T10" s="67"/>
      <c r="U10" s="67"/>
      <c r="V10" s="68"/>
      <c r="W10" s="69"/>
      <c r="X10" s="64"/>
      <c r="Y10" s="69"/>
      <c r="Z10" s="154"/>
    </row>
    <row r="11" spans="2:26">
      <c r="B11" s="148">
        <v>4</v>
      </c>
      <c r="C11" s="227"/>
      <c r="D11" s="47"/>
      <c r="E11" s="227"/>
      <c r="F11" s="47"/>
      <c r="G11" s="227"/>
      <c r="H11" s="62"/>
      <c r="I11" s="146"/>
      <c r="J11" s="150"/>
      <c r="K11" s="227"/>
      <c r="L11" s="390"/>
      <c r="M11" s="65"/>
      <c r="N11" s="149"/>
      <c r="O11" s="138"/>
      <c r="P11" s="392"/>
      <c r="Q11" s="69"/>
      <c r="R11" s="138"/>
      <c r="S11" s="67"/>
      <c r="T11" s="67"/>
      <c r="U11" s="67"/>
      <c r="V11" s="68"/>
      <c r="W11" s="69"/>
      <c r="X11" s="64"/>
      <c r="Y11" s="69"/>
      <c r="Z11" s="154"/>
    </row>
    <row r="12" spans="2:26">
      <c r="B12" s="151">
        <v>5</v>
      </c>
      <c r="C12" s="227"/>
      <c r="D12" s="47"/>
      <c r="E12" s="227"/>
      <c r="F12" s="47"/>
      <c r="G12" s="227"/>
      <c r="H12" s="62"/>
      <c r="I12" s="146"/>
      <c r="J12" s="150"/>
      <c r="K12" s="227"/>
      <c r="L12" s="390"/>
      <c r="M12" s="65"/>
      <c r="N12" s="149"/>
      <c r="O12" s="138"/>
      <c r="P12" s="392"/>
      <c r="Q12" s="69"/>
      <c r="R12" s="138"/>
      <c r="S12" s="67"/>
      <c r="T12" s="67"/>
      <c r="U12" s="67"/>
      <c r="V12" s="68"/>
      <c r="W12" s="69"/>
      <c r="X12" s="64"/>
      <c r="Y12" s="69"/>
      <c r="Z12" s="154"/>
    </row>
    <row r="13" spans="2:26">
      <c r="B13" s="148">
        <v>6</v>
      </c>
      <c r="C13" s="227"/>
      <c r="D13" s="47"/>
      <c r="E13" s="227"/>
      <c r="F13" s="47"/>
      <c r="G13" s="227"/>
      <c r="H13" s="62"/>
      <c r="I13" s="146"/>
      <c r="J13" s="150"/>
      <c r="K13" s="227"/>
      <c r="L13" s="390"/>
      <c r="M13" s="65"/>
      <c r="N13" s="149"/>
      <c r="O13" s="138"/>
      <c r="P13" s="392"/>
      <c r="Q13" s="69"/>
      <c r="R13" s="138"/>
      <c r="S13" s="67"/>
      <c r="T13" s="67"/>
      <c r="U13" s="67"/>
      <c r="V13" s="68"/>
      <c r="W13" s="69"/>
      <c r="X13" s="64"/>
      <c r="Y13" s="69"/>
      <c r="Z13" s="154"/>
    </row>
    <row r="14" spans="2:26">
      <c r="B14" s="151">
        <v>7</v>
      </c>
      <c r="C14" s="227"/>
      <c r="D14" s="47"/>
      <c r="E14" s="227"/>
      <c r="F14" s="47"/>
      <c r="G14" s="227"/>
      <c r="H14" s="62"/>
      <c r="I14" s="146"/>
      <c r="J14" s="150"/>
      <c r="K14" s="227"/>
      <c r="L14" s="390"/>
      <c r="M14" s="65"/>
      <c r="N14" s="149"/>
      <c r="O14" s="138"/>
      <c r="P14" s="392"/>
      <c r="Q14" s="69"/>
      <c r="R14" s="138"/>
      <c r="S14" s="67"/>
      <c r="T14" s="67"/>
      <c r="U14" s="67"/>
      <c r="V14" s="68"/>
      <c r="W14" s="69"/>
      <c r="X14" s="64"/>
      <c r="Y14" s="69"/>
      <c r="Z14" s="154"/>
    </row>
    <row r="15" spans="2:26">
      <c r="B15" s="148">
        <v>8</v>
      </c>
      <c r="C15" s="227"/>
      <c r="D15" s="47"/>
      <c r="E15" s="227"/>
      <c r="F15" s="47"/>
      <c r="G15" s="227"/>
      <c r="H15" s="62"/>
      <c r="I15" s="146"/>
      <c r="J15" s="150"/>
      <c r="K15" s="227"/>
      <c r="L15" s="390"/>
      <c r="M15" s="65"/>
      <c r="N15" s="149"/>
      <c r="O15" s="138"/>
      <c r="P15" s="392"/>
      <c r="Q15" s="69"/>
      <c r="R15" s="138"/>
      <c r="S15" s="67"/>
      <c r="T15" s="67"/>
      <c r="U15" s="67"/>
      <c r="V15" s="68"/>
      <c r="W15" s="69"/>
      <c r="X15" s="64"/>
      <c r="Y15" s="69"/>
      <c r="Z15" s="154"/>
    </row>
    <row r="16" spans="2:26">
      <c r="B16" s="151">
        <v>9</v>
      </c>
      <c r="C16" s="227"/>
      <c r="D16" s="47"/>
      <c r="E16" s="227"/>
      <c r="F16" s="47"/>
      <c r="G16" s="227"/>
      <c r="H16" s="62"/>
      <c r="I16" s="146"/>
      <c r="J16" s="150"/>
      <c r="K16" s="227"/>
      <c r="L16" s="390"/>
      <c r="M16" s="65"/>
      <c r="N16" s="149"/>
      <c r="O16" s="138"/>
      <c r="P16" s="392"/>
      <c r="Q16" s="69"/>
      <c r="R16" s="138"/>
      <c r="S16" s="67"/>
      <c r="T16" s="67"/>
      <c r="U16" s="67"/>
      <c r="V16" s="68"/>
      <c r="W16" s="69"/>
      <c r="X16" s="64"/>
      <c r="Y16" s="69"/>
      <c r="Z16" s="154"/>
    </row>
    <row r="17" spans="2:26">
      <c r="B17" s="148">
        <v>10</v>
      </c>
      <c r="C17" s="227"/>
      <c r="D17" s="47"/>
      <c r="E17" s="227"/>
      <c r="F17" s="47"/>
      <c r="G17" s="227"/>
      <c r="H17" s="62"/>
      <c r="I17" s="146"/>
      <c r="J17" s="150"/>
      <c r="K17" s="227"/>
      <c r="L17" s="390"/>
      <c r="M17" s="65"/>
      <c r="N17" s="149"/>
      <c r="O17" s="138"/>
      <c r="P17" s="392"/>
      <c r="Q17" s="69"/>
      <c r="R17" s="138"/>
      <c r="S17" s="67"/>
      <c r="T17" s="67"/>
      <c r="U17" s="67"/>
      <c r="V17" s="68"/>
      <c r="W17" s="69"/>
      <c r="X17" s="64"/>
      <c r="Y17" s="69"/>
      <c r="Z17" s="154"/>
    </row>
    <row r="18" spans="2:26">
      <c r="B18" s="151">
        <v>11</v>
      </c>
      <c r="C18" s="227"/>
      <c r="D18" s="47"/>
      <c r="E18" s="227"/>
      <c r="F18" s="47"/>
      <c r="G18" s="227"/>
      <c r="H18" s="62"/>
      <c r="I18" s="146"/>
      <c r="J18" s="150"/>
      <c r="K18" s="227"/>
      <c r="L18" s="390"/>
      <c r="M18" s="65"/>
      <c r="N18" s="149"/>
      <c r="O18" s="138"/>
      <c r="P18" s="392"/>
      <c r="Q18" s="69"/>
      <c r="R18" s="138"/>
      <c r="S18" s="67"/>
      <c r="T18" s="67"/>
      <c r="U18" s="67"/>
      <c r="V18" s="68"/>
      <c r="W18" s="69"/>
      <c r="X18" s="64"/>
      <c r="Y18" s="69"/>
      <c r="Z18" s="154"/>
    </row>
    <row r="19" spans="2:26">
      <c r="B19" s="148">
        <v>12</v>
      </c>
      <c r="C19" s="227"/>
      <c r="D19" s="47"/>
      <c r="E19" s="227"/>
      <c r="F19" s="47"/>
      <c r="G19" s="227"/>
      <c r="H19" s="62"/>
      <c r="I19" s="146"/>
      <c r="J19" s="150"/>
      <c r="K19" s="227"/>
      <c r="L19" s="390"/>
      <c r="M19" s="65"/>
      <c r="N19" s="149"/>
      <c r="O19" s="138"/>
      <c r="P19" s="392"/>
      <c r="Q19" s="69"/>
      <c r="R19" s="138"/>
      <c r="S19" s="67"/>
      <c r="T19" s="67"/>
      <c r="U19" s="67"/>
      <c r="V19" s="68"/>
      <c r="W19" s="69"/>
      <c r="X19" s="64"/>
      <c r="Y19" s="69"/>
      <c r="Z19" s="154"/>
    </row>
    <row r="20" spans="2:26">
      <c r="B20" s="151">
        <v>13</v>
      </c>
      <c r="C20" s="227"/>
      <c r="D20" s="47"/>
      <c r="E20" s="227"/>
      <c r="F20" s="47"/>
      <c r="G20" s="227"/>
      <c r="H20" s="62"/>
      <c r="I20" s="146"/>
      <c r="J20" s="150"/>
      <c r="K20" s="227"/>
      <c r="L20" s="390"/>
      <c r="M20" s="65"/>
      <c r="N20" s="149"/>
      <c r="O20" s="138"/>
      <c r="P20" s="392"/>
      <c r="Q20" s="69"/>
      <c r="R20" s="138"/>
      <c r="S20" s="67"/>
      <c r="T20" s="67"/>
      <c r="U20" s="67"/>
      <c r="V20" s="68"/>
      <c r="W20" s="69"/>
      <c r="X20" s="64"/>
      <c r="Y20" s="69"/>
      <c r="Z20" s="154"/>
    </row>
    <row r="21" spans="2:26">
      <c r="B21" s="148">
        <v>14</v>
      </c>
      <c r="C21" s="227"/>
      <c r="D21" s="47"/>
      <c r="E21" s="227"/>
      <c r="F21" s="47"/>
      <c r="G21" s="227"/>
      <c r="H21" s="62"/>
      <c r="I21" s="146"/>
      <c r="J21" s="150"/>
      <c r="K21" s="227"/>
      <c r="L21" s="390"/>
      <c r="M21" s="65"/>
      <c r="N21" s="149"/>
      <c r="O21" s="138"/>
      <c r="P21" s="392"/>
      <c r="Q21" s="69"/>
      <c r="R21" s="138"/>
      <c r="S21" s="67"/>
      <c r="T21" s="67"/>
      <c r="U21" s="67"/>
      <c r="V21" s="68"/>
      <c r="W21" s="69"/>
      <c r="X21" s="64"/>
      <c r="Y21" s="69"/>
      <c r="Z21" s="154"/>
    </row>
    <row r="22" spans="2:26">
      <c r="B22" s="151">
        <v>15</v>
      </c>
      <c r="C22" s="227"/>
      <c r="D22" s="47"/>
      <c r="E22" s="227"/>
      <c r="F22" s="47"/>
      <c r="G22" s="227"/>
      <c r="H22" s="62"/>
      <c r="I22" s="146"/>
      <c r="J22" s="150"/>
      <c r="K22" s="227"/>
      <c r="L22" s="390"/>
      <c r="M22" s="65"/>
      <c r="N22" s="149"/>
      <c r="O22" s="138"/>
      <c r="P22" s="392"/>
      <c r="Q22" s="69"/>
      <c r="R22" s="138"/>
      <c r="S22" s="67"/>
      <c r="T22" s="67"/>
      <c r="U22" s="67"/>
      <c r="V22" s="68"/>
      <c r="W22" s="69"/>
      <c r="X22" s="64"/>
      <c r="Y22" s="69"/>
      <c r="Z22" s="154"/>
    </row>
    <row r="23" spans="2:26">
      <c r="B23" s="148">
        <v>16</v>
      </c>
      <c r="C23" s="227"/>
      <c r="D23" s="47"/>
      <c r="E23" s="227"/>
      <c r="F23" s="47"/>
      <c r="G23" s="227"/>
      <c r="H23" s="62"/>
      <c r="I23" s="146"/>
      <c r="J23" s="150"/>
      <c r="K23" s="227"/>
      <c r="L23" s="390"/>
      <c r="M23" s="65"/>
      <c r="N23" s="149"/>
      <c r="O23" s="138"/>
      <c r="P23" s="392"/>
      <c r="Q23" s="69"/>
      <c r="R23" s="138"/>
      <c r="S23" s="67"/>
      <c r="T23" s="67"/>
      <c r="U23" s="67"/>
      <c r="V23" s="68"/>
      <c r="W23" s="69"/>
      <c r="X23" s="64"/>
      <c r="Y23" s="69"/>
      <c r="Z23" s="154"/>
    </row>
    <row r="24" spans="2:26">
      <c r="B24" s="151">
        <v>17</v>
      </c>
      <c r="C24" s="227"/>
      <c r="D24" s="47"/>
      <c r="E24" s="227"/>
      <c r="F24" s="47"/>
      <c r="G24" s="227"/>
      <c r="H24" s="62"/>
      <c r="I24" s="146"/>
      <c r="J24" s="150"/>
      <c r="K24" s="227"/>
      <c r="L24" s="390"/>
      <c r="M24" s="65"/>
      <c r="N24" s="149"/>
      <c r="O24" s="138"/>
      <c r="P24" s="392"/>
      <c r="Q24" s="69"/>
      <c r="R24" s="138"/>
      <c r="S24" s="67"/>
      <c r="T24" s="67"/>
      <c r="U24" s="67"/>
      <c r="V24" s="68"/>
      <c r="W24" s="69"/>
      <c r="X24" s="64"/>
      <c r="Y24" s="69"/>
      <c r="Z24" s="154"/>
    </row>
    <row r="25" spans="2:26">
      <c r="B25" s="148">
        <v>18</v>
      </c>
      <c r="C25" s="227"/>
      <c r="D25" s="47"/>
      <c r="E25" s="227"/>
      <c r="F25" s="47"/>
      <c r="G25" s="227"/>
      <c r="H25" s="62"/>
      <c r="I25" s="146"/>
      <c r="J25" s="150"/>
      <c r="K25" s="227"/>
      <c r="L25" s="390"/>
      <c r="M25" s="65"/>
      <c r="N25" s="149"/>
      <c r="O25" s="138"/>
      <c r="P25" s="392"/>
      <c r="Q25" s="69"/>
      <c r="R25" s="138"/>
      <c r="S25" s="67"/>
      <c r="T25" s="67"/>
      <c r="U25" s="67"/>
      <c r="V25" s="68"/>
      <c r="W25" s="69"/>
      <c r="X25" s="64"/>
      <c r="Y25" s="69"/>
      <c r="Z25" s="154"/>
    </row>
    <row r="26" spans="2:26">
      <c r="B26" s="151">
        <v>19</v>
      </c>
      <c r="C26" s="227"/>
      <c r="D26" s="47"/>
      <c r="E26" s="227"/>
      <c r="F26" s="47"/>
      <c r="G26" s="227"/>
      <c r="H26" s="62"/>
      <c r="I26" s="146"/>
      <c r="J26" s="150"/>
      <c r="K26" s="227"/>
      <c r="L26" s="390"/>
      <c r="M26" s="65"/>
      <c r="N26" s="149"/>
      <c r="O26" s="138"/>
      <c r="P26" s="392"/>
      <c r="Q26" s="69"/>
      <c r="R26" s="138"/>
      <c r="S26" s="67"/>
      <c r="T26" s="67"/>
      <c r="U26" s="67"/>
      <c r="V26" s="68"/>
      <c r="W26" s="69"/>
      <c r="X26" s="64"/>
      <c r="Y26" s="69"/>
      <c r="Z26" s="154"/>
    </row>
    <row r="27" spans="2:26">
      <c r="B27" s="148">
        <v>20</v>
      </c>
      <c r="C27" s="227"/>
      <c r="D27" s="47"/>
      <c r="E27" s="227"/>
      <c r="F27" s="47"/>
      <c r="G27" s="227"/>
      <c r="H27" s="62"/>
      <c r="I27" s="146"/>
      <c r="J27" s="150"/>
      <c r="K27" s="227"/>
      <c r="L27" s="390"/>
      <c r="M27" s="65"/>
      <c r="N27" s="149"/>
      <c r="O27" s="138"/>
      <c r="P27" s="392"/>
      <c r="Q27" s="69"/>
      <c r="R27" s="138"/>
      <c r="S27" s="67"/>
      <c r="T27" s="67"/>
      <c r="U27" s="67"/>
      <c r="V27" s="68"/>
      <c r="W27" s="69"/>
      <c r="X27" s="64"/>
      <c r="Y27" s="69"/>
      <c r="Z27" s="154"/>
    </row>
    <row r="28" spans="2:26">
      <c r="B28" s="151">
        <v>21</v>
      </c>
      <c r="C28" s="227"/>
      <c r="D28" s="47"/>
      <c r="E28" s="227"/>
      <c r="F28" s="47"/>
      <c r="G28" s="227"/>
      <c r="H28" s="62"/>
      <c r="I28" s="146"/>
      <c r="J28" s="150"/>
      <c r="K28" s="227"/>
      <c r="L28" s="390"/>
      <c r="M28" s="65"/>
      <c r="N28" s="149"/>
      <c r="O28" s="138"/>
      <c r="P28" s="392"/>
      <c r="Q28" s="69"/>
      <c r="R28" s="138"/>
      <c r="S28" s="67"/>
      <c r="T28" s="67"/>
      <c r="U28" s="67"/>
      <c r="V28" s="68"/>
      <c r="W28" s="69"/>
      <c r="X28" s="64"/>
      <c r="Y28" s="69"/>
      <c r="Z28" s="154"/>
    </row>
    <row r="29" spans="2:26">
      <c r="B29" s="148">
        <v>22</v>
      </c>
      <c r="C29" s="227"/>
      <c r="D29" s="47"/>
      <c r="E29" s="227"/>
      <c r="F29" s="47"/>
      <c r="G29" s="227"/>
      <c r="H29" s="62"/>
      <c r="I29" s="146"/>
      <c r="J29" s="150"/>
      <c r="K29" s="227"/>
      <c r="L29" s="390"/>
      <c r="M29" s="65"/>
      <c r="N29" s="149"/>
      <c r="O29" s="138"/>
      <c r="P29" s="392"/>
      <c r="Q29" s="69"/>
      <c r="R29" s="138"/>
      <c r="S29" s="67"/>
      <c r="T29" s="67"/>
      <c r="U29" s="67"/>
      <c r="V29" s="68"/>
      <c r="W29" s="69"/>
      <c r="X29" s="64"/>
      <c r="Y29" s="69"/>
      <c r="Z29" s="154"/>
    </row>
    <row r="30" spans="2:26">
      <c r="B30" s="151">
        <v>23</v>
      </c>
      <c r="C30" s="227"/>
      <c r="D30" s="47"/>
      <c r="E30" s="227"/>
      <c r="F30" s="47"/>
      <c r="G30" s="227"/>
      <c r="H30" s="62"/>
      <c r="I30" s="146"/>
      <c r="J30" s="150"/>
      <c r="K30" s="227"/>
      <c r="L30" s="390"/>
      <c r="M30" s="65"/>
      <c r="N30" s="149"/>
      <c r="O30" s="138"/>
      <c r="P30" s="392"/>
      <c r="Q30" s="69"/>
      <c r="R30" s="138"/>
      <c r="S30" s="67"/>
      <c r="T30" s="67"/>
      <c r="U30" s="67"/>
      <c r="V30" s="68"/>
      <c r="W30" s="69"/>
      <c r="X30" s="64"/>
      <c r="Y30" s="69"/>
      <c r="Z30" s="154"/>
    </row>
    <row r="31" spans="2:26">
      <c r="B31" s="148">
        <v>24</v>
      </c>
      <c r="C31" s="227"/>
      <c r="D31" s="47"/>
      <c r="E31" s="227"/>
      <c r="F31" s="47"/>
      <c r="G31" s="227"/>
      <c r="H31" s="62"/>
      <c r="I31" s="146"/>
      <c r="J31" s="150"/>
      <c r="K31" s="227"/>
      <c r="L31" s="390"/>
      <c r="M31" s="65"/>
      <c r="N31" s="149"/>
      <c r="O31" s="138"/>
      <c r="P31" s="392"/>
      <c r="Q31" s="69"/>
      <c r="R31" s="138"/>
      <c r="S31" s="67"/>
      <c r="T31" s="67"/>
      <c r="U31" s="67"/>
      <c r="V31" s="68"/>
      <c r="W31" s="69"/>
      <c r="X31" s="64"/>
      <c r="Y31" s="69"/>
      <c r="Z31" s="154"/>
    </row>
    <row r="32" spans="2:26">
      <c r="B32" s="151">
        <v>25</v>
      </c>
      <c r="C32" s="227"/>
      <c r="D32" s="47"/>
      <c r="E32" s="227"/>
      <c r="F32" s="47"/>
      <c r="G32" s="227"/>
      <c r="H32" s="62"/>
      <c r="I32" s="146"/>
      <c r="J32" s="150"/>
      <c r="K32" s="227"/>
      <c r="L32" s="390"/>
      <c r="M32" s="65"/>
      <c r="N32" s="149"/>
      <c r="O32" s="138"/>
      <c r="P32" s="392"/>
      <c r="Q32" s="69"/>
      <c r="R32" s="138"/>
      <c r="S32" s="67"/>
      <c r="T32" s="67"/>
      <c r="U32" s="67"/>
      <c r="V32" s="68"/>
      <c r="W32" s="69"/>
      <c r="X32" s="64"/>
      <c r="Y32" s="69"/>
      <c r="Z32" s="154"/>
    </row>
    <row r="33" spans="2:26">
      <c r="B33" s="148">
        <v>26</v>
      </c>
      <c r="C33" s="227"/>
      <c r="D33" s="47"/>
      <c r="E33" s="227"/>
      <c r="F33" s="47"/>
      <c r="G33" s="227"/>
      <c r="H33" s="62"/>
      <c r="I33" s="146"/>
      <c r="J33" s="150"/>
      <c r="K33" s="227"/>
      <c r="L33" s="390"/>
      <c r="M33" s="65"/>
      <c r="N33" s="149"/>
      <c r="O33" s="138"/>
      <c r="P33" s="392"/>
      <c r="Q33" s="69"/>
      <c r="R33" s="138"/>
      <c r="S33" s="67"/>
      <c r="T33" s="67"/>
      <c r="U33" s="67"/>
      <c r="V33" s="68"/>
      <c r="W33" s="69"/>
      <c r="X33" s="64"/>
      <c r="Y33" s="69"/>
      <c r="Z33" s="154"/>
    </row>
    <row r="34" spans="2:26">
      <c r="B34" s="151">
        <v>27</v>
      </c>
      <c r="C34" s="227"/>
      <c r="D34" s="47"/>
      <c r="E34" s="227"/>
      <c r="F34" s="47"/>
      <c r="G34" s="227"/>
      <c r="H34" s="62"/>
      <c r="I34" s="146"/>
      <c r="J34" s="150"/>
      <c r="K34" s="227"/>
      <c r="L34" s="390"/>
      <c r="M34" s="65"/>
      <c r="N34" s="149"/>
      <c r="O34" s="138"/>
      <c r="P34" s="392"/>
      <c r="Q34" s="69"/>
      <c r="R34" s="138"/>
      <c r="S34" s="67"/>
      <c r="T34" s="67"/>
      <c r="U34" s="67"/>
      <c r="V34" s="68"/>
      <c r="W34" s="69"/>
      <c r="X34" s="64"/>
      <c r="Y34" s="69"/>
      <c r="Z34" s="154"/>
    </row>
    <row r="35" spans="2:26">
      <c r="B35" s="148">
        <v>28</v>
      </c>
      <c r="C35" s="227"/>
      <c r="D35" s="47"/>
      <c r="E35" s="227"/>
      <c r="F35" s="47"/>
      <c r="G35" s="227"/>
      <c r="H35" s="62"/>
      <c r="I35" s="146"/>
      <c r="J35" s="150"/>
      <c r="K35" s="227"/>
      <c r="L35" s="390"/>
      <c r="M35" s="65"/>
      <c r="N35" s="149"/>
      <c r="O35" s="138"/>
      <c r="P35" s="392"/>
      <c r="Q35" s="69"/>
      <c r="R35" s="138"/>
      <c r="S35" s="67"/>
      <c r="T35" s="67"/>
      <c r="U35" s="67"/>
      <c r="V35" s="68"/>
      <c r="W35" s="69"/>
      <c r="X35" s="64"/>
      <c r="Y35" s="69"/>
      <c r="Z35" s="154"/>
    </row>
    <row r="36" spans="2:26">
      <c r="B36" s="151">
        <v>29</v>
      </c>
      <c r="C36" s="227"/>
      <c r="D36" s="47"/>
      <c r="E36" s="227"/>
      <c r="F36" s="47"/>
      <c r="G36" s="227"/>
      <c r="H36" s="62"/>
      <c r="I36" s="146"/>
      <c r="J36" s="150"/>
      <c r="K36" s="227"/>
      <c r="L36" s="390"/>
      <c r="M36" s="65"/>
      <c r="N36" s="149"/>
      <c r="O36" s="138"/>
      <c r="P36" s="392"/>
      <c r="Q36" s="69"/>
      <c r="R36" s="138"/>
      <c r="S36" s="67"/>
      <c r="T36" s="67"/>
      <c r="U36" s="67"/>
      <c r="V36" s="68"/>
      <c r="W36" s="69"/>
      <c r="X36" s="64"/>
      <c r="Y36" s="69"/>
      <c r="Z36" s="154"/>
    </row>
    <row r="37" spans="2:26">
      <c r="B37" s="148">
        <v>30</v>
      </c>
      <c r="C37" s="227"/>
      <c r="D37" s="47"/>
      <c r="E37" s="227"/>
      <c r="F37" s="47"/>
      <c r="G37" s="227"/>
      <c r="H37" s="62"/>
      <c r="I37" s="146"/>
      <c r="J37" s="150"/>
      <c r="K37" s="227"/>
      <c r="L37" s="390"/>
      <c r="M37" s="65"/>
      <c r="N37" s="149"/>
      <c r="O37" s="138"/>
      <c r="P37" s="392"/>
      <c r="Q37" s="69"/>
      <c r="R37" s="138"/>
      <c r="S37" s="67"/>
      <c r="T37" s="67"/>
      <c r="U37" s="67"/>
      <c r="V37" s="68"/>
      <c r="W37" s="69"/>
      <c r="X37" s="64"/>
      <c r="Y37" s="69"/>
      <c r="Z37" s="154"/>
    </row>
    <row r="38" spans="2:26" ht="15" thickBot="1">
      <c r="B38" s="151">
        <v>31</v>
      </c>
      <c r="C38" s="228"/>
      <c r="D38" s="163"/>
      <c r="E38" s="228"/>
      <c r="F38" s="163"/>
      <c r="G38" s="229"/>
      <c r="H38" s="164"/>
      <c r="I38" s="165"/>
      <c r="J38" s="166"/>
      <c r="K38" s="228"/>
      <c r="L38" s="390"/>
      <c r="M38" s="125"/>
      <c r="N38" s="188"/>
      <c r="O38" s="139"/>
      <c r="P38" s="392"/>
      <c r="Q38" s="129"/>
      <c r="R38" s="139"/>
      <c r="S38" s="127"/>
      <c r="T38" s="127"/>
      <c r="U38" s="127"/>
      <c r="V38" s="128"/>
      <c r="W38" s="129"/>
      <c r="X38" s="124"/>
      <c r="Y38" s="129"/>
      <c r="Z38" s="155"/>
    </row>
    <row r="39" spans="2:26" ht="15" thickBot="1">
      <c r="B39" s="167" t="s">
        <v>31</v>
      </c>
      <c r="C39" s="156"/>
      <c r="D39" s="160"/>
      <c r="E39" s="156"/>
      <c r="F39" s="160"/>
      <c r="G39" s="168"/>
      <c r="H39" s="157"/>
      <c r="I39" s="158"/>
      <c r="J39" s="159"/>
      <c r="K39" s="156"/>
      <c r="L39" s="391"/>
      <c r="M39" s="232"/>
      <c r="N39" s="233"/>
      <c r="O39" s="234"/>
      <c r="P39" s="391"/>
      <c r="Q39" s="156"/>
      <c r="R39" s="157"/>
      <c r="S39" s="158"/>
      <c r="T39" s="158"/>
      <c r="U39" s="158"/>
      <c r="V39" s="159"/>
      <c r="W39" s="156"/>
      <c r="X39" s="160"/>
      <c r="Y39" s="156"/>
      <c r="Z39" s="161"/>
    </row>
    <row r="41" spans="2:26" ht="15.75" customHeight="1"/>
    <row r="44" spans="2:26" ht="15" customHeight="1"/>
    <row r="61" spans="2:3">
      <c r="B61" s="2"/>
      <c r="C61" s="2"/>
    </row>
    <row r="68" spans="2:26">
      <c r="D68" s="2"/>
      <c r="E68" s="2"/>
      <c r="F68" s="2"/>
      <c r="G68" s="2"/>
      <c r="H68" s="2"/>
      <c r="I68" s="2"/>
      <c r="J68" s="2"/>
      <c r="K68" s="2"/>
    </row>
    <row r="75" spans="2:26"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Y75" s="2"/>
      <c r="Z75" s="2"/>
    </row>
    <row r="76" spans="2:26" s="2" customFormat="1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Y76" s="1"/>
      <c r="Z76" s="1"/>
    </row>
    <row r="80" spans="2:26" ht="15" customHeight="1"/>
    <row r="104" spans="3:3">
      <c r="C104" s="136"/>
    </row>
    <row r="105" spans="3:3">
      <c r="C105" s="136"/>
    </row>
    <row r="106" spans="3:3">
      <c r="C106" s="136"/>
    </row>
    <row r="107" spans="3:3">
      <c r="C107" s="136"/>
    </row>
    <row r="108" spans="3:3">
      <c r="C108" s="136"/>
    </row>
    <row r="109" spans="3:3">
      <c r="C109" s="136"/>
    </row>
    <row r="110" spans="3:3">
      <c r="C110" s="136"/>
    </row>
  </sheetData>
  <mergeCells count="17">
    <mergeCell ref="B2:Z2"/>
    <mergeCell ref="B3:Z3"/>
    <mergeCell ref="B4:B7"/>
    <mergeCell ref="C4:K4"/>
    <mergeCell ref="L4:L39"/>
    <mergeCell ref="M4:N6"/>
    <mergeCell ref="O4:O6"/>
    <mergeCell ref="P4:P39"/>
    <mergeCell ref="Q4:Z4"/>
    <mergeCell ref="D5:F5"/>
    <mergeCell ref="G5:G6"/>
    <mergeCell ref="H5:J5"/>
    <mergeCell ref="R5:V5"/>
    <mergeCell ref="W5:W6"/>
    <mergeCell ref="X5:X6"/>
    <mergeCell ref="Y5:Y6"/>
    <mergeCell ref="Z5:Z6"/>
  </mergeCells>
  <pageMargins left="0.70866141732283472" right="0.70866141732283472" top="0.55118110236220474" bottom="0.35433070866141736" header="0" footer="0"/>
  <pageSetup paperSize="9" scale="83" orientation="landscape" r:id="rId1"/>
  <colBreaks count="1" manualBreakCount="1">
    <brk id="1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3" tint="0.79998168889431442"/>
  </sheetPr>
  <dimension ref="B1:Z110"/>
  <sheetViews>
    <sheetView view="pageBreakPreview" zoomScale="80" zoomScaleNormal="100" zoomScaleSheetLayoutView="80" workbookViewId="0">
      <pane xSplit="2" ySplit="7" topLeftCell="C8" activePane="bottomRight" state="frozen"/>
      <selection pane="topRight" activeCell="C1" sqref="C1"/>
      <selection pane="bottomLeft" activeCell="A9" sqref="A9"/>
      <selection pane="bottomRight" activeCell="AC5" sqref="AC5"/>
    </sheetView>
  </sheetViews>
  <sheetFormatPr defaultRowHeight="14.4"/>
  <cols>
    <col min="1" max="1" width="3.109375" style="1" customWidth="1"/>
    <col min="2" max="2" width="7.109375" style="1" customWidth="1"/>
    <col min="3" max="6" width="9.88671875" style="1" customWidth="1"/>
    <col min="7" max="7" width="13.109375" style="1" customWidth="1"/>
    <col min="8" max="10" width="9.88671875" style="1" customWidth="1"/>
    <col min="11" max="11" width="17.6640625" style="1" customWidth="1"/>
    <col min="12" max="12" width="1.109375" style="1" customWidth="1"/>
    <col min="13" max="15" width="9.88671875" style="1" customWidth="1"/>
    <col min="16" max="16" width="0.88671875" style="1" customWidth="1"/>
    <col min="17" max="17" width="18" style="1" customWidth="1"/>
    <col min="18" max="23" width="9.88671875" style="1" customWidth="1"/>
    <col min="24" max="24" width="9.88671875" style="2" customWidth="1"/>
    <col min="25" max="26" width="9.88671875" style="1" customWidth="1"/>
    <col min="27" max="27" width="9.109375" style="1" customWidth="1"/>
    <col min="28" max="230" width="9.109375" style="1"/>
    <col min="231" max="231" width="7.109375" style="1" customWidth="1"/>
    <col min="232" max="233" width="11.5546875" style="1" customWidth="1"/>
    <col min="234" max="234" width="11.6640625" style="1" customWidth="1"/>
    <col min="235" max="236" width="12" style="1" customWidth="1"/>
    <col min="237" max="237" width="11.44140625" style="1" customWidth="1"/>
    <col min="238" max="240" width="11.33203125" style="1" customWidth="1"/>
    <col min="241" max="242" width="12.5546875" style="1" customWidth="1"/>
    <col min="243" max="243" width="12.33203125" style="1" customWidth="1"/>
    <col min="244" max="245" width="11.5546875" style="1" customWidth="1"/>
    <col min="246" max="246" width="11.6640625" style="1" customWidth="1"/>
    <col min="247" max="247" width="2.109375" style="1" customWidth="1"/>
    <col min="248" max="248" width="8.5546875" style="1" customWidth="1"/>
    <col min="249" max="249" width="9.88671875" style="1" customWidth="1"/>
    <col min="250" max="250" width="8.6640625" style="1" customWidth="1"/>
    <col min="251" max="251" width="9.6640625" style="1" customWidth="1"/>
    <col min="252" max="252" width="10.109375" style="1" customWidth="1"/>
    <col min="253" max="253" width="9.33203125" style="1" customWidth="1"/>
    <col min="254" max="255" width="9.6640625" style="1" customWidth="1"/>
    <col min="256" max="257" width="9.5546875" style="1" customWidth="1"/>
    <col min="258" max="259" width="10" style="1" customWidth="1"/>
    <col min="260" max="260" width="12" style="1" customWidth="1"/>
    <col min="261" max="261" width="0" style="1" hidden="1" customWidth="1"/>
    <col min="262" max="262" width="12.109375" style="1" customWidth="1"/>
    <col min="263" max="263" width="11.33203125" style="1" customWidth="1"/>
    <col min="264" max="264" width="10.109375" style="1" customWidth="1"/>
    <col min="265" max="283" width="0" style="1" hidden="1" customWidth="1"/>
    <col min="284" max="486" width="9.109375" style="1"/>
    <col min="487" max="487" width="7.109375" style="1" customWidth="1"/>
    <col min="488" max="489" width="11.5546875" style="1" customWidth="1"/>
    <col min="490" max="490" width="11.6640625" style="1" customWidth="1"/>
    <col min="491" max="492" width="12" style="1" customWidth="1"/>
    <col min="493" max="493" width="11.44140625" style="1" customWidth="1"/>
    <col min="494" max="496" width="11.33203125" style="1" customWidth="1"/>
    <col min="497" max="498" width="12.5546875" style="1" customWidth="1"/>
    <col min="499" max="499" width="12.33203125" style="1" customWidth="1"/>
    <col min="500" max="501" width="11.5546875" style="1" customWidth="1"/>
    <col min="502" max="502" width="11.6640625" style="1" customWidth="1"/>
    <col min="503" max="503" width="2.109375" style="1" customWidth="1"/>
    <col min="504" max="504" width="8.5546875" style="1" customWidth="1"/>
    <col min="505" max="505" width="9.88671875" style="1" customWidth="1"/>
    <col min="506" max="506" width="8.6640625" style="1" customWidth="1"/>
    <col min="507" max="507" width="9.6640625" style="1" customWidth="1"/>
    <col min="508" max="508" width="10.109375" style="1" customWidth="1"/>
    <col min="509" max="509" width="9.33203125" style="1" customWidth="1"/>
    <col min="510" max="511" width="9.6640625" style="1" customWidth="1"/>
    <col min="512" max="513" width="9.5546875" style="1" customWidth="1"/>
    <col min="514" max="515" width="10" style="1" customWidth="1"/>
    <col min="516" max="516" width="12" style="1" customWidth="1"/>
    <col min="517" max="517" width="0" style="1" hidden="1" customWidth="1"/>
    <col min="518" max="518" width="12.109375" style="1" customWidth="1"/>
    <col min="519" max="519" width="11.33203125" style="1" customWidth="1"/>
    <col min="520" max="520" width="10.109375" style="1" customWidth="1"/>
    <col min="521" max="539" width="0" style="1" hidden="1" customWidth="1"/>
    <col min="540" max="742" width="9.109375" style="1"/>
    <col min="743" max="743" width="7.109375" style="1" customWidth="1"/>
    <col min="744" max="745" width="11.5546875" style="1" customWidth="1"/>
    <col min="746" max="746" width="11.6640625" style="1" customWidth="1"/>
    <col min="747" max="748" width="12" style="1" customWidth="1"/>
    <col min="749" max="749" width="11.44140625" style="1" customWidth="1"/>
    <col min="750" max="752" width="11.33203125" style="1" customWidth="1"/>
    <col min="753" max="754" width="12.5546875" style="1" customWidth="1"/>
    <col min="755" max="755" width="12.33203125" style="1" customWidth="1"/>
    <col min="756" max="757" width="11.5546875" style="1" customWidth="1"/>
    <col min="758" max="758" width="11.6640625" style="1" customWidth="1"/>
    <col min="759" max="759" width="2.109375" style="1" customWidth="1"/>
    <col min="760" max="760" width="8.5546875" style="1" customWidth="1"/>
    <col min="761" max="761" width="9.88671875" style="1" customWidth="1"/>
    <col min="762" max="762" width="8.6640625" style="1" customWidth="1"/>
    <col min="763" max="763" width="9.6640625" style="1" customWidth="1"/>
    <col min="764" max="764" width="10.109375" style="1" customWidth="1"/>
    <col min="765" max="765" width="9.33203125" style="1" customWidth="1"/>
    <col min="766" max="767" width="9.6640625" style="1" customWidth="1"/>
    <col min="768" max="769" width="9.5546875" style="1" customWidth="1"/>
    <col min="770" max="771" width="10" style="1" customWidth="1"/>
    <col min="772" max="772" width="12" style="1" customWidth="1"/>
    <col min="773" max="773" width="0" style="1" hidden="1" customWidth="1"/>
    <col min="774" max="774" width="12.109375" style="1" customWidth="1"/>
    <col min="775" max="775" width="11.33203125" style="1" customWidth="1"/>
    <col min="776" max="776" width="10.109375" style="1" customWidth="1"/>
    <col min="777" max="795" width="0" style="1" hidden="1" customWidth="1"/>
    <col min="796" max="998" width="9.109375" style="1"/>
    <col min="999" max="999" width="7.109375" style="1" customWidth="1"/>
    <col min="1000" max="1001" width="11.5546875" style="1" customWidth="1"/>
    <col min="1002" max="1002" width="11.6640625" style="1" customWidth="1"/>
    <col min="1003" max="1004" width="12" style="1" customWidth="1"/>
    <col min="1005" max="1005" width="11.44140625" style="1" customWidth="1"/>
    <col min="1006" max="1008" width="11.33203125" style="1" customWidth="1"/>
    <col min="1009" max="1010" width="12.5546875" style="1" customWidth="1"/>
    <col min="1011" max="1011" width="12.33203125" style="1" customWidth="1"/>
    <col min="1012" max="1013" width="11.5546875" style="1" customWidth="1"/>
    <col min="1014" max="1014" width="11.6640625" style="1" customWidth="1"/>
    <col min="1015" max="1015" width="2.109375" style="1" customWidth="1"/>
    <col min="1016" max="1016" width="8.5546875" style="1" customWidth="1"/>
    <col min="1017" max="1017" width="9.88671875" style="1" customWidth="1"/>
    <col min="1018" max="1018" width="8.6640625" style="1" customWidth="1"/>
    <col min="1019" max="1019" width="9.6640625" style="1" customWidth="1"/>
    <col min="1020" max="1020" width="10.109375" style="1" customWidth="1"/>
    <col min="1021" max="1021" width="9.33203125" style="1" customWidth="1"/>
    <col min="1022" max="1023" width="9.6640625" style="1" customWidth="1"/>
    <col min="1024" max="1025" width="9.5546875" style="1" customWidth="1"/>
    <col min="1026" max="1027" width="10" style="1" customWidth="1"/>
    <col min="1028" max="1028" width="12" style="1" customWidth="1"/>
    <col min="1029" max="1029" width="0" style="1" hidden="1" customWidth="1"/>
    <col min="1030" max="1030" width="12.109375" style="1" customWidth="1"/>
    <col min="1031" max="1031" width="11.33203125" style="1" customWidth="1"/>
    <col min="1032" max="1032" width="10.109375" style="1" customWidth="1"/>
    <col min="1033" max="1051" width="0" style="1" hidden="1" customWidth="1"/>
    <col min="1052" max="1254" width="9.109375" style="1"/>
    <col min="1255" max="1255" width="7.109375" style="1" customWidth="1"/>
    <col min="1256" max="1257" width="11.5546875" style="1" customWidth="1"/>
    <col min="1258" max="1258" width="11.6640625" style="1" customWidth="1"/>
    <col min="1259" max="1260" width="12" style="1" customWidth="1"/>
    <col min="1261" max="1261" width="11.44140625" style="1" customWidth="1"/>
    <col min="1262" max="1264" width="11.33203125" style="1" customWidth="1"/>
    <col min="1265" max="1266" width="12.5546875" style="1" customWidth="1"/>
    <col min="1267" max="1267" width="12.33203125" style="1" customWidth="1"/>
    <col min="1268" max="1269" width="11.5546875" style="1" customWidth="1"/>
    <col min="1270" max="1270" width="11.6640625" style="1" customWidth="1"/>
    <col min="1271" max="1271" width="2.109375" style="1" customWidth="1"/>
    <col min="1272" max="1272" width="8.5546875" style="1" customWidth="1"/>
    <col min="1273" max="1273" width="9.88671875" style="1" customWidth="1"/>
    <col min="1274" max="1274" width="8.6640625" style="1" customWidth="1"/>
    <col min="1275" max="1275" width="9.6640625" style="1" customWidth="1"/>
    <col min="1276" max="1276" width="10.109375" style="1" customWidth="1"/>
    <col min="1277" max="1277" width="9.33203125" style="1" customWidth="1"/>
    <col min="1278" max="1279" width="9.6640625" style="1" customWidth="1"/>
    <col min="1280" max="1281" width="9.5546875" style="1" customWidth="1"/>
    <col min="1282" max="1283" width="10" style="1" customWidth="1"/>
    <col min="1284" max="1284" width="12" style="1" customWidth="1"/>
    <col min="1285" max="1285" width="0" style="1" hidden="1" customWidth="1"/>
    <col min="1286" max="1286" width="12.109375" style="1" customWidth="1"/>
    <col min="1287" max="1287" width="11.33203125" style="1" customWidth="1"/>
    <col min="1288" max="1288" width="10.109375" style="1" customWidth="1"/>
    <col min="1289" max="1307" width="0" style="1" hidden="1" customWidth="1"/>
    <col min="1308" max="1510" width="9.109375" style="1"/>
    <col min="1511" max="1511" width="7.109375" style="1" customWidth="1"/>
    <col min="1512" max="1513" width="11.5546875" style="1" customWidth="1"/>
    <col min="1514" max="1514" width="11.6640625" style="1" customWidth="1"/>
    <col min="1515" max="1516" width="12" style="1" customWidth="1"/>
    <col min="1517" max="1517" width="11.44140625" style="1" customWidth="1"/>
    <col min="1518" max="1520" width="11.33203125" style="1" customWidth="1"/>
    <col min="1521" max="1522" width="12.5546875" style="1" customWidth="1"/>
    <col min="1523" max="1523" width="12.33203125" style="1" customWidth="1"/>
    <col min="1524" max="1525" width="11.5546875" style="1" customWidth="1"/>
    <col min="1526" max="1526" width="11.6640625" style="1" customWidth="1"/>
    <col min="1527" max="1527" width="2.109375" style="1" customWidth="1"/>
    <col min="1528" max="1528" width="8.5546875" style="1" customWidth="1"/>
    <col min="1529" max="1529" width="9.88671875" style="1" customWidth="1"/>
    <col min="1530" max="1530" width="8.6640625" style="1" customWidth="1"/>
    <col min="1531" max="1531" width="9.6640625" style="1" customWidth="1"/>
    <col min="1532" max="1532" width="10.109375" style="1" customWidth="1"/>
    <col min="1533" max="1533" width="9.33203125" style="1" customWidth="1"/>
    <col min="1534" max="1535" width="9.6640625" style="1" customWidth="1"/>
    <col min="1536" max="1537" width="9.5546875" style="1" customWidth="1"/>
    <col min="1538" max="1539" width="10" style="1" customWidth="1"/>
    <col min="1540" max="1540" width="12" style="1" customWidth="1"/>
    <col min="1541" max="1541" width="0" style="1" hidden="1" customWidth="1"/>
    <col min="1542" max="1542" width="12.109375" style="1" customWidth="1"/>
    <col min="1543" max="1543" width="11.33203125" style="1" customWidth="1"/>
    <col min="1544" max="1544" width="10.109375" style="1" customWidth="1"/>
    <col min="1545" max="1563" width="0" style="1" hidden="1" customWidth="1"/>
    <col min="1564" max="1766" width="9.109375" style="1"/>
    <col min="1767" max="1767" width="7.109375" style="1" customWidth="1"/>
    <col min="1768" max="1769" width="11.5546875" style="1" customWidth="1"/>
    <col min="1770" max="1770" width="11.6640625" style="1" customWidth="1"/>
    <col min="1771" max="1772" width="12" style="1" customWidth="1"/>
    <col min="1773" max="1773" width="11.44140625" style="1" customWidth="1"/>
    <col min="1774" max="1776" width="11.33203125" style="1" customWidth="1"/>
    <col min="1777" max="1778" width="12.5546875" style="1" customWidth="1"/>
    <col min="1779" max="1779" width="12.33203125" style="1" customWidth="1"/>
    <col min="1780" max="1781" width="11.5546875" style="1" customWidth="1"/>
    <col min="1782" max="1782" width="11.6640625" style="1" customWidth="1"/>
    <col min="1783" max="1783" width="2.109375" style="1" customWidth="1"/>
    <col min="1784" max="1784" width="8.5546875" style="1" customWidth="1"/>
    <col min="1785" max="1785" width="9.88671875" style="1" customWidth="1"/>
    <col min="1786" max="1786" width="8.6640625" style="1" customWidth="1"/>
    <col min="1787" max="1787" width="9.6640625" style="1" customWidth="1"/>
    <col min="1788" max="1788" width="10.109375" style="1" customWidth="1"/>
    <col min="1789" max="1789" width="9.33203125" style="1" customWidth="1"/>
    <col min="1790" max="1791" width="9.6640625" style="1" customWidth="1"/>
    <col min="1792" max="1793" width="9.5546875" style="1" customWidth="1"/>
    <col min="1794" max="1795" width="10" style="1" customWidth="1"/>
    <col min="1796" max="1796" width="12" style="1" customWidth="1"/>
    <col min="1797" max="1797" width="0" style="1" hidden="1" customWidth="1"/>
    <col min="1798" max="1798" width="12.109375" style="1" customWidth="1"/>
    <col min="1799" max="1799" width="11.33203125" style="1" customWidth="1"/>
    <col min="1800" max="1800" width="10.109375" style="1" customWidth="1"/>
    <col min="1801" max="1819" width="0" style="1" hidden="1" customWidth="1"/>
    <col min="1820" max="2022" width="9.109375" style="1"/>
    <col min="2023" max="2023" width="7.109375" style="1" customWidth="1"/>
    <col min="2024" max="2025" width="11.5546875" style="1" customWidth="1"/>
    <col min="2026" max="2026" width="11.6640625" style="1" customWidth="1"/>
    <col min="2027" max="2028" width="12" style="1" customWidth="1"/>
    <col min="2029" max="2029" width="11.44140625" style="1" customWidth="1"/>
    <col min="2030" max="2032" width="11.33203125" style="1" customWidth="1"/>
    <col min="2033" max="2034" width="12.5546875" style="1" customWidth="1"/>
    <col min="2035" max="2035" width="12.33203125" style="1" customWidth="1"/>
    <col min="2036" max="2037" width="11.5546875" style="1" customWidth="1"/>
    <col min="2038" max="2038" width="11.6640625" style="1" customWidth="1"/>
    <col min="2039" max="2039" width="2.109375" style="1" customWidth="1"/>
    <col min="2040" max="2040" width="8.5546875" style="1" customWidth="1"/>
    <col min="2041" max="2041" width="9.88671875" style="1" customWidth="1"/>
    <col min="2042" max="2042" width="8.6640625" style="1" customWidth="1"/>
    <col min="2043" max="2043" width="9.6640625" style="1" customWidth="1"/>
    <col min="2044" max="2044" width="10.109375" style="1" customWidth="1"/>
    <col min="2045" max="2045" width="9.33203125" style="1" customWidth="1"/>
    <col min="2046" max="2047" width="9.6640625" style="1" customWidth="1"/>
    <col min="2048" max="2049" width="9.5546875" style="1" customWidth="1"/>
    <col min="2050" max="2051" width="10" style="1" customWidth="1"/>
    <col min="2052" max="2052" width="12" style="1" customWidth="1"/>
    <col min="2053" max="2053" width="0" style="1" hidden="1" customWidth="1"/>
    <col min="2054" max="2054" width="12.109375" style="1" customWidth="1"/>
    <col min="2055" max="2055" width="11.33203125" style="1" customWidth="1"/>
    <col min="2056" max="2056" width="10.109375" style="1" customWidth="1"/>
    <col min="2057" max="2075" width="0" style="1" hidden="1" customWidth="1"/>
    <col min="2076" max="2278" width="9.109375" style="1"/>
    <col min="2279" max="2279" width="7.109375" style="1" customWidth="1"/>
    <col min="2280" max="2281" width="11.5546875" style="1" customWidth="1"/>
    <col min="2282" max="2282" width="11.6640625" style="1" customWidth="1"/>
    <col min="2283" max="2284" width="12" style="1" customWidth="1"/>
    <col min="2285" max="2285" width="11.44140625" style="1" customWidth="1"/>
    <col min="2286" max="2288" width="11.33203125" style="1" customWidth="1"/>
    <col min="2289" max="2290" width="12.5546875" style="1" customWidth="1"/>
    <col min="2291" max="2291" width="12.33203125" style="1" customWidth="1"/>
    <col min="2292" max="2293" width="11.5546875" style="1" customWidth="1"/>
    <col min="2294" max="2294" width="11.6640625" style="1" customWidth="1"/>
    <col min="2295" max="2295" width="2.109375" style="1" customWidth="1"/>
    <col min="2296" max="2296" width="8.5546875" style="1" customWidth="1"/>
    <col min="2297" max="2297" width="9.88671875" style="1" customWidth="1"/>
    <col min="2298" max="2298" width="8.6640625" style="1" customWidth="1"/>
    <col min="2299" max="2299" width="9.6640625" style="1" customWidth="1"/>
    <col min="2300" max="2300" width="10.109375" style="1" customWidth="1"/>
    <col min="2301" max="2301" width="9.33203125" style="1" customWidth="1"/>
    <col min="2302" max="2303" width="9.6640625" style="1" customWidth="1"/>
    <col min="2304" max="2305" width="9.5546875" style="1" customWidth="1"/>
    <col min="2306" max="2307" width="10" style="1" customWidth="1"/>
    <col min="2308" max="2308" width="12" style="1" customWidth="1"/>
    <col min="2309" max="2309" width="0" style="1" hidden="1" customWidth="1"/>
    <col min="2310" max="2310" width="12.109375" style="1" customWidth="1"/>
    <col min="2311" max="2311" width="11.33203125" style="1" customWidth="1"/>
    <col min="2312" max="2312" width="10.109375" style="1" customWidth="1"/>
    <col min="2313" max="2331" width="0" style="1" hidden="1" customWidth="1"/>
    <col min="2332" max="2534" width="9.109375" style="1"/>
    <col min="2535" max="2535" width="7.109375" style="1" customWidth="1"/>
    <col min="2536" max="2537" width="11.5546875" style="1" customWidth="1"/>
    <col min="2538" max="2538" width="11.6640625" style="1" customWidth="1"/>
    <col min="2539" max="2540" width="12" style="1" customWidth="1"/>
    <col min="2541" max="2541" width="11.44140625" style="1" customWidth="1"/>
    <col min="2542" max="2544" width="11.33203125" style="1" customWidth="1"/>
    <col min="2545" max="2546" width="12.5546875" style="1" customWidth="1"/>
    <col min="2547" max="2547" width="12.33203125" style="1" customWidth="1"/>
    <col min="2548" max="2549" width="11.5546875" style="1" customWidth="1"/>
    <col min="2550" max="2550" width="11.6640625" style="1" customWidth="1"/>
    <col min="2551" max="2551" width="2.109375" style="1" customWidth="1"/>
    <col min="2552" max="2552" width="8.5546875" style="1" customWidth="1"/>
    <col min="2553" max="2553" width="9.88671875" style="1" customWidth="1"/>
    <col min="2554" max="2554" width="8.6640625" style="1" customWidth="1"/>
    <col min="2555" max="2555" width="9.6640625" style="1" customWidth="1"/>
    <col min="2556" max="2556" width="10.109375" style="1" customWidth="1"/>
    <col min="2557" max="2557" width="9.33203125" style="1" customWidth="1"/>
    <col min="2558" max="2559" width="9.6640625" style="1" customWidth="1"/>
    <col min="2560" max="2561" width="9.5546875" style="1" customWidth="1"/>
    <col min="2562" max="2563" width="10" style="1" customWidth="1"/>
    <col min="2564" max="2564" width="12" style="1" customWidth="1"/>
    <col min="2565" max="2565" width="0" style="1" hidden="1" customWidth="1"/>
    <col min="2566" max="2566" width="12.109375" style="1" customWidth="1"/>
    <col min="2567" max="2567" width="11.33203125" style="1" customWidth="1"/>
    <col min="2568" max="2568" width="10.109375" style="1" customWidth="1"/>
    <col min="2569" max="2587" width="0" style="1" hidden="1" customWidth="1"/>
    <col min="2588" max="2790" width="9.109375" style="1"/>
    <col min="2791" max="2791" width="7.109375" style="1" customWidth="1"/>
    <col min="2792" max="2793" width="11.5546875" style="1" customWidth="1"/>
    <col min="2794" max="2794" width="11.6640625" style="1" customWidth="1"/>
    <col min="2795" max="2796" width="12" style="1" customWidth="1"/>
    <col min="2797" max="2797" width="11.44140625" style="1" customWidth="1"/>
    <col min="2798" max="2800" width="11.33203125" style="1" customWidth="1"/>
    <col min="2801" max="2802" width="12.5546875" style="1" customWidth="1"/>
    <col min="2803" max="2803" width="12.33203125" style="1" customWidth="1"/>
    <col min="2804" max="2805" width="11.5546875" style="1" customWidth="1"/>
    <col min="2806" max="2806" width="11.6640625" style="1" customWidth="1"/>
    <col min="2807" max="2807" width="2.109375" style="1" customWidth="1"/>
    <col min="2808" max="2808" width="8.5546875" style="1" customWidth="1"/>
    <col min="2809" max="2809" width="9.88671875" style="1" customWidth="1"/>
    <col min="2810" max="2810" width="8.6640625" style="1" customWidth="1"/>
    <col min="2811" max="2811" width="9.6640625" style="1" customWidth="1"/>
    <col min="2812" max="2812" width="10.109375" style="1" customWidth="1"/>
    <col min="2813" max="2813" width="9.33203125" style="1" customWidth="1"/>
    <col min="2814" max="2815" width="9.6640625" style="1" customWidth="1"/>
    <col min="2816" max="2817" width="9.5546875" style="1" customWidth="1"/>
    <col min="2818" max="2819" width="10" style="1" customWidth="1"/>
    <col min="2820" max="2820" width="12" style="1" customWidth="1"/>
    <col min="2821" max="2821" width="0" style="1" hidden="1" customWidth="1"/>
    <col min="2822" max="2822" width="12.109375" style="1" customWidth="1"/>
    <col min="2823" max="2823" width="11.33203125" style="1" customWidth="1"/>
    <col min="2824" max="2824" width="10.109375" style="1" customWidth="1"/>
    <col min="2825" max="2843" width="0" style="1" hidden="1" customWidth="1"/>
    <col min="2844" max="3046" width="9.109375" style="1"/>
    <col min="3047" max="3047" width="7.109375" style="1" customWidth="1"/>
    <col min="3048" max="3049" width="11.5546875" style="1" customWidth="1"/>
    <col min="3050" max="3050" width="11.6640625" style="1" customWidth="1"/>
    <col min="3051" max="3052" width="12" style="1" customWidth="1"/>
    <col min="3053" max="3053" width="11.44140625" style="1" customWidth="1"/>
    <col min="3054" max="3056" width="11.33203125" style="1" customWidth="1"/>
    <col min="3057" max="3058" width="12.5546875" style="1" customWidth="1"/>
    <col min="3059" max="3059" width="12.33203125" style="1" customWidth="1"/>
    <col min="3060" max="3061" width="11.5546875" style="1" customWidth="1"/>
    <col min="3062" max="3062" width="11.6640625" style="1" customWidth="1"/>
    <col min="3063" max="3063" width="2.109375" style="1" customWidth="1"/>
    <col min="3064" max="3064" width="8.5546875" style="1" customWidth="1"/>
    <col min="3065" max="3065" width="9.88671875" style="1" customWidth="1"/>
    <col min="3066" max="3066" width="8.6640625" style="1" customWidth="1"/>
    <col min="3067" max="3067" width="9.6640625" style="1" customWidth="1"/>
    <col min="3068" max="3068" width="10.109375" style="1" customWidth="1"/>
    <col min="3069" max="3069" width="9.33203125" style="1" customWidth="1"/>
    <col min="3070" max="3071" width="9.6640625" style="1" customWidth="1"/>
    <col min="3072" max="3073" width="9.5546875" style="1" customWidth="1"/>
    <col min="3074" max="3075" width="10" style="1" customWidth="1"/>
    <col min="3076" max="3076" width="12" style="1" customWidth="1"/>
    <col min="3077" max="3077" width="0" style="1" hidden="1" customWidth="1"/>
    <col min="3078" max="3078" width="12.109375" style="1" customWidth="1"/>
    <col min="3079" max="3079" width="11.33203125" style="1" customWidth="1"/>
    <col min="3080" max="3080" width="10.109375" style="1" customWidth="1"/>
    <col min="3081" max="3099" width="0" style="1" hidden="1" customWidth="1"/>
    <col min="3100" max="3302" width="9.109375" style="1"/>
    <col min="3303" max="3303" width="7.109375" style="1" customWidth="1"/>
    <col min="3304" max="3305" width="11.5546875" style="1" customWidth="1"/>
    <col min="3306" max="3306" width="11.6640625" style="1" customWidth="1"/>
    <col min="3307" max="3308" width="12" style="1" customWidth="1"/>
    <col min="3309" max="3309" width="11.44140625" style="1" customWidth="1"/>
    <col min="3310" max="3312" width="11.33203125" style="1" customWidth="1"/>
    <col min="3313" max="3314" width="12.5546875" style="1" customWidth="1"/>
    <col min="3315" max="3315" width="12.33203125" style="1" customWidth="1"/>
    <col min="3316" max="3317" width="11.5546875" style="1" customWidth="1"/>
    <col min="3318" max="3318" width="11.6640625" style="1" customWidth="1"/>
    <col min="3319" max="3319" width="2.109375" style="1" customWidth="1"/>
    <col min="3320" max="3320" width="8.5546875" style="1" customWidth="1"/>
    <col min="3321" max="3321" width="9.88671875" style="1" customWidth="1"/>
    <col min="3322" max="3322" width="8.6640625" style="1" customWidth="1"/>
    <col min="3323" max="3323" width="9.6640625" style="1" customWidth="1"/>
    <col min="3324" max="3324" width="10.109375" style="1" customWidth="1"/>
    <col min="3325" max="3325" width="9.33203125" style="1" customWidth="1"/>
    <col min="3326" max="3327" width="9.6640625" style="1" customWidth="1"/>
    <col min="3328" max="3329" width="9.5546875" style="1" customWidth="1"/>
    <col min="3330" max="3331" width="10" style="1" customWidth="1"/>
    <col min="3332" max="3332" width="12" style="1" customWidth="1"/>
    <col min="3333" max="3333" width="0" style="1" hidden="1" customWidth="1"/>
    <col min="3334" max="3334" width="12.109375" style="1" customWidth="1"/>
    <col min="3335" max="3335" width="11.33203125" style="1" customWidth="1"/>
    <col min="3336" max="3336" width="10.109375" style="1" customWidth="1"/>
    <col min="3337" max="3355" width="0" style="1" hidden="1" customWidth="1"/>
    <col min="3356" max="3558" width="9.109375" style="1"/>
    <col min="3559" max="3559" width="7.109375" style="1" customWidth="1"/>
    <col min="3560" max="3561" width="11.5546875" style="1" customWidth="1"/>
    <col min="3562" max="3562" width="11.6640625" style="1" customWidth="1"/>
    <col min="3563" max="3564" width="12" style="1" customWidth="1"/>
    <col min="3565" max="3565" width="11.44140625" style="1" customWidth="1"/>
    <col min="3566" max="3568" width="11.33203125" style="1" customWidth="1"/>
    <col min="3569" max="3570" width="12.5546875" style="1" customWidth="1"/>
    <col min="3571" max="3571" width="12.33203125" style="1" customWidth="1"/>
    <col min="3572" max="3573" width="11.5546875" style="1" customWidth="1"/>
    <col min="3574" max="3574" width="11.6640625" style="1" customWidth="1"/>
    <col min="3575" max="3575" width="2.109375" style="1" customWidth="1"/>
    <col min="3576" max="3576" width="8.5546875" style="1" customWidth="1"/>
    <col min="3577" max="3577" width="9.88671875" style="1" customWidth="1"/>
    <col min="3578" max="3578" width="8.6640625" style="1" customWidth="1"/>
    <col min="3579" max="3579" width="9.6640625" style="1" customWidth="1"/>
    <col min="3580" max="3580" width="10.109375" style="1" customWidth="1"/>
    <col min="3581" max="3581" width="9.33203125" style="1" customWidth="1"/>
    <col min="3582" max="3583" width="9.6640625" style="1" customWidth="1"/>
    <col min="3584" max="3585" width="9.5546875" style="1" customWidth="1"/>
    <col min="3586" max="3587" width="10" style="1" customWidth="1"/>
    <col min="3588" max="3588" width="12" style="1" customWidth="1"/>
    <col min="3589" max="3589" width="0" style="1" hidden="1" customWidth="1"/>
    <col min="3590" max="3590" width="12.109375" style="1" customWidth="1"/>
    <col min="3591" max="3591" width="11.33203125" style="1" customWidth="1"/>
    <col min="3592" max="3592" width="10.109375" style="1" customWidth="1"/>
    <col min="3593" max="3611" width="0" style="1" hidden="1" customWidth="1"/>
    <col min="3612" max="3814" width="9.109375" style="1"/>
    <col min="3815" max="3815" width="7.109375" style="1" customWidth="1"/>
    <col min="3816" max="3817" width="11.5546875" style="1" customWidth="1"/>
    <col min="3818" max="3818" width="11.6640625" style="1" customWidth="1"/>
    <col min="3819" max="3820" width="12" style="1" customWidth="1"/>
    <col min="3821" max="3821" width="11.44140625" style="1" customWidth="1"/>
    <col min="3822" max="3824" width="11.33203125" style="1" customWidth="1"/>
    <col min="3825" max="3826" width="12.5546875" style="1" customWidth="1"/>
    <col min="3827" max="3827" width="12.33203125" style="1" customWidth="1"/>
    <col min="3828" max="3829" width="11.5546875" style="1" customWidth="1"/>
    <col min="3830" max="3830" width="11.6640625" style="1" customWidth="1"/>
    <col min="3831" max="3831" width="2.109375" style="1" customWidth="1"/>
    <col min="3832" max="3832" width="8.5546875" style="1" customWidth="1"/>
    <col min="3833" max="3833" width="9.88671875" style="1" customWidth="1"/>
    <col min="3834" max="3834" width="8.6640625" style="1" customWidth="1"/>
    <col min="3835" max="3835" width="9.6640625" style="1" customWidth="1"/>
    <col min="3836" max="3836" width="10.109375" style="1" customWidth="1"/>
    <col min="3837" max="3837" width="9.33203125" style="1" customWidth="1"/>
    <col min="3838" max="3839" width="9.6640625" style="1" customWidth="1"/>
    <col min="3840" max="3841" width="9.5546875" style="1" customWidth="1"/>
    <col min="3842" max="3843" width="10" style="1" customWidth="1"/>
    <col min="3844" max="3844" width="12" style="1" customWidth="1"/>
    <col min="3845" max="3845" width="0" style="1" hidden="1" customWidth="1"/>
    <col min="3846" max="3846" width="12.109375" style="1" customWidth="1"/>
    <col min="3847" max="3847" width="11.33203125" style="1" customWidth="1"/>
    <col min="3848" max="3848" width="10.109375" style="1" customWidth="1"/>
    <col min="3849" max="3867" width="0" style="1" hidden="1" customWidth="1"/>
    <col min="3868" max="4070" width="9.109375" style="1"/>
    <col min="4071" max="4071" width="7.109375" style="1" customWidth="1"/>
    <col min="4072" max="4073" width="11.5546875" style="1" customWidth="1"/>
    <col min="4074" max="4074" width="11.6640625" style="1" customWidth="1"/>
    <col min="4075" max="4076" width="12" style="1" customWidth="1"/>
    <col min="4077" max="4077" width="11.44140625" style="1" customWidth="1"/>
    <col min="4078" max="4080" width="11.33203125" style="1" customWidth="1"/>
    <col min="4081" max="4082" width="12.5546875" style="1" customWidth="1"/>
    <col min="4083" max="4083" width="12.33203125" style="1" customWidth="1"/>
    <col min="4084" max="4085" width="11.5546875" style="1" customWidth="1"/>
    <col min="4086" max="4086" width="11.6640625" style="1" customWidth="1"/>
    <col min="4087" max="4087" width="2.109375" style="1" customWidth="1"/>
    <col min="4088" max="4088" width="8.5546875" style="1" customWidth="1"/>
    <col min="4089" max="4089" width="9.88671875" style="1" customWidth="1"/>
    <col min="4090" max="4090" width="8.6640625" style="1" customWidth="1"/>
    <col min="4091" max="4091" width="9.6640625" style="1" customWidth="1"/>
    <col min="4092" max="4092" width="10.109375" style="1" customWidth="1"/>
    <col min="4093" max="4093" width="9.33203125" style="1" customWidth="1"/>
    <col min="4094" max="4095" width="9.6640625" style="1" customWidth="1"/>
    <col min="4096" max="4097" width="9.5546875" style="1" customWidth="1"/>
    <col min="4098" max="4099" width="10" style="1" customWidth="1"/>
    <col min="4100" max="4100" width="12" style="1" customWidth="1"/>
    <col min="4101" max="4101" width="0" style="1" hidden="1" customWidth="1"/>
    <col min="4102" max="4102" width="12.109375" style="1" customWidth="1"/>
    <col min="4103" max="4103" width="11.33203125" style="1" customWidth="1"/>
    <col min="4104" max="4104" width="10.109375" style="1" customWidth="1"/>
    <col min="4105" max="4123" width="0" style="1" hidden="1" customWidth="1"/>
    <col min="4124" max="4326" width="9.109375" style="1"/>
    <col min="4327" max="4327" width="7.109375" style="1" customWidth="1"/>
    <col min="4328" max="4329" width="11.5546875" style="1" customWidth="1"/>
    <col min="4330" max="4330" width="11.6640625" style="1" customWidth="1"/>
    <col min="4331" max="4332" width="12" style="1" customWidth="1"/>
    <col min="4333" max="4333" width="11.44140625" style="1" customWidth="1"/>
    <col min="4334" max="4336" width="11.33203125" style="1" customWidth="1"/>
    <col min="4337" max="4338" width="12.5546875" style="1" customWidth="1"/>
    <col min="4339" max="4339" width="12.33203125" style="1" customWidth="1"/>
    <col min="4340" max="4341" width="11.5546875" style="1" customWidth="1"/>
    <col min="4342" max="4342" width="11.6640625" style="1" customWidth="1"/>
    <col min="4343" max="4343" width="2.109375" style="1" customWidth="1"/>
    <col min="4344" max="4344" width="8.5546875" style="1" customWidth="1"/>
    <col min="4345" max="4345" width="9.88671875" style="1" customWidth="1"/>
    <col min="4346" max="4346" width="8.6640625" style="1" customWidth="1"/>
    <col min="4347" max="4347" width="9.6640625" style="1" customWidth="1"/>
    <col min="4348" max="4348" width="10.109375" style="1" customWidth="1"/>
    <col min="4349" max="4349" width="9.33203125" style="1" customWidth="1"/>
    <col min="4350" max="4351" width="9.6640625" style="1" customWidth="1"/>
    <col min="4352" max="4353" width="9.5546875" style="1" customWidth="1"/>
    <col min="4354" max="4355" width="10" style="1" customWidth="1"/>
    <col min="4356" max="4356" width="12" style="1" customWidth="1"/>
    <col min="4357" max="4357" width="0" style="1" hidden="1" customWidth="1"/>
    <col min="4358" max="4358" width="12.109375" style="1" customWidth="1"/>
    <col min="4359" max="4359" width="11.33203125" style="1" customWidth="1"/>
    <col min="4360" max="4360" width="10.109375" style="1" customWidth="1"/>
    <col min="4361" max="4379" width="0" style="1" hidden="1" customWidth="1"/>
    <col min="4380" max="4582" width="9.109375" style="1"/>
    <col min="4583" max="4583" width="7.109375" style="1" customWidth="1"/>
    <col min="4584" max="4585" width="11.5546875" style="1" customWidth="1"/>
    <col min="4586" max="4586" width="11.6640625" style="1" customWidth="1"/>
    <col min="4587" max="4588" width="12" style="1" customWidth="1"/>
    <col min="4589" max="4589" width="11.44140625" style="1" customWidth="1"/>
    <col min="4590" max="4592" width="11.33203125" style="1" customWidth="1"/>
    <col min="4593" max="4594" width="12.5546875" style="1" customWidth="1"/>
    <col min="4595" max="4595" width="12.33203125" style="1" customWidth="1"/>
    <col min="4596" max="4597" width="11.5546875" style="1" customWidth="1"/>
    <col min="4598" max="4598" width="11.6640625" style="1" customWidth="1"/>
    <col min="4599" max="4599" width="2.109375" style="1" customWidth="1"/>
    <col min="4600" max="4600" width="8.5546875" style="1" customWidth="1"/>
    <col min="4601" max="4601" width="9.88671875" style="1" customWidth="1"/>
    <col min="4602" max="4602" width="8.6640625" style="1" customWidth="1"/>
    <col min="4603" max="4603" width="9.6640625" style="1" customWidth="1"/>
    <col min="4604" max="4604" width="10.109375" style="1" customWidth="1"/>
    <col min="4605" max="4605" width="9.33203125" style="1" customWidth="1"/>
    <col min="4606" max="4607" width="9.6640625" style="1" customWidth="1"/>
    <col min="4608" max="4609" width="9.5546875" style="1" customWidth="1"/>
    <col min="4610" max="4611" width="10" style="1" customWidth="1"/>
    <col min="4612" max="4612" width="12" style="1" customWidth="1"/>
    <col min="4613" max="4613" width="0" style="1" hidden="1" customWidth="1"/>
    <col min="4614" max="4614" width="12.109375" style="1" customWidth="1"/>
    <col min="4615" max="4615" width="11.33203125" style="1" customWidth="1"/>
    <col min="4616" max="4616" width="10.109375" style="1" customWidth="1"/>
    <col min="4617" max="4635" width="0" style="1" hidden="1" customWidth="1"/>
    <col min="4636" max="4838" width="9.109375" style="1"/>
    <col min="4839" max="4839" width="7.109375" style="1" customWidth="1"/>
    <col min="4840" max="4841" width="11.5546875" style="1" customWidth="1"/>
    <col min="4842" max="4842" width="11.6640625" style="1" customWidth="1"/>
    <col min="4843" max="4844" width="12" style="1" customWidth="1"/>
    <col min="4845" max="4845" width="11.44140625" style="1" customWidth="1"/>
    <col min="4846" max="4848" width="11.33203125" style="1" customWidth="1"/>
    <col min="4849" max="4850" width="12.5546875" style="1" customWidth="1"/>
    <col min="4851" max="4851" width="12.33203125" style="1" customWidth="1"/>
    <col min="4852" max="4853" width="11.5546875" style="1" customWidth="1"/>
    <col min="4854" max="4854" width="11.6640625" style="1" customWidth="1"/>
    <col min="4855" max="4855" width="2.109375" style="1" customWidth="1"/>
    <col min="4856" max="4856" width="8.5546875" style="1" customWidth="1"/>
    <col min="4857" max="4857" width="9.88671875" style="1" customWidth="1"/>
    <col min="4858" max="4858" width="8.6640625" style="1" customWidth="1"/>
    <col min="4859" max="4859" width="9.6640625" style="1" customWidth="1"/>
    <col min="4860" max="4860" width="10.109375" style="1" customWidth="1"/>
    <col min="4861" max="4861" width="9.33203125" style="1" customWidth="1"/>
    <col min="4862" max="4863" width="9.6640625" style="1" customWidth="1"/>
    <col min="4864" max="4865" width="9.5546875" style="1" customWidth="1"/>
    <col min="4866" max="4867" width="10" style="1" customWidth="1"/>
    <col min="4868" max="4868" width="12" style="1" customWidth="1"/>
    <col min="4869" max="4869" width="0" style="1" hidden="1" customWidth="1"/>
    <col min="4870" max="4870" width="12.109375" style="1" customWidth="1"/>
    <col min="4871" max="4871" width="11.33203125" style="1" customWidth="1"/>
    <col min="4872" max="4872" width="10.109375" style="1" customWidth="1"/>
    <col min="4873" max="4891" width="0" style="1" hidden="1" customWidth="1"/>
    <col min="4892" max="5094" width="9.109375" style="1"/>
    <col min="5095" max="5095" width="7.109375" style="1" customWidth="1"/>
    <col min="5096" max="5097" width="11.5546875" style="1" customWidth="1"/>
    <col min="5098" max="5098" width="11.6640625" style="1" customWidth="1"/>
    <col min="5099" max="5100" width="12" style="1" customWidth="1"/>
    <col min="5101" max="5101" width="11.44140625" style="1" customWidth="1"/>
    <col min="5102" max="5104" width="11.33203125" style="1" customWidth="1"/>
    <col min="5105" max="5106" width="12.5546875" style="1" customWidth="1"/>
    <col min="5107" max="5107" width="12.33203125" style="1" customWidth="1"/>
    <col min="5108" max="5109" width="11.5546875" style="1" customWidth="1"/>
    <col min="5110" max="5110" width="11.6640625" style="1" customWidth="1"/>
    <col min="5111" max="5111" width="2.109375" style="1" customWidth="1"/>
    <col min="5112" max="5112" width="8.5546875" style="1" customWidth="1"/>
    <col min="5113" max="5113" width="9.88671875" style="1" customWidth="1"/>
    <col min="5114" max="5114" width="8.6640625" style="1" customWidth="1"/>
    <col min="5115" max="5115" width="9.6640625" style="1" customWidth="1"/>
    <col min="5116" max="5116" width="10.109375" style="1" customWidth="1"/>
    <col min="5117" max="5117" width="9.33203125" style="1" customWidth="1"/>
    <col min="5118" max="5119" width="9.6640625" style="1" customWidth="1"/>
    <col min="5120" max="5121" width="9.5546875" style="1" customWidth="1"/>
    <col min="5122" max="5123" width="10" style="1" customWidth="1"/>
    <col min="5124" max="5124" width="12" style="1" customWidth="1"/>
    <col min="5125" max="5125" width="0" style="1" hidden="1" customWidth="1"/>
    <col min="5126" max="5126" width="12.109375" style="1" customWidth="1"/>
    <col min="5127" max="5127" width="11.33203125" style="1" customWidth="1"/>
    <col min="5128" max="5128" width="10.109375" style="1" customWidth="1"/>
    <col min="5129" max="5147" width="0" style="1" hidden="1" customWidth="1"/>
    <col min="5148" max="5350" width="9.109375" style="1"/>
    <col min="5351" max="5351" width="7.109375" style="1" customWidth="1"/>
    <col min="5352" max="5353" width="11.5546875" style="1" customWidth="1"/>
    <col min="5354" max="5354" width="11.6640625" style="1" customWidth="1"/>
    <col min="5355" max="5356" width="12" style="1" customWidth="1"/>
    <col min="5357" max="5357" width="11.44140625" style="1" customWidth="1"/>
    <col min="5358" max="5360" width="11.33203125" style="1" customWidth="1"/>
    <col min="5361" max="5362" width="12.5546875" style="1" customWidth="1"/>
    <col min="5363" max="5363" width="12.33203125" style="1" customWidth="1"/>
    <col min="5364" max="5365" width="11.5546875" style="1" customWidth="1"/>
    <col min="5366" max="5366" width="11.6640625" style="1" customWidth="1"/>
    <col min="5367" max="5367" width="2.109375" style="1" customWidth="1"/>
    <col min="5368" max="5368" width="8.5546875" style="1" customWidth="1"/>
    <col min="5369" max="5369" width="9.88671875" style="1" customWidth="1"/>
    <col min="5370" max="5370" width="8.6640625" style="1" customWidth="1"/>
    <col min="5371" max="5371" width="9.6640625" style="1" customWidth="1"/>
    <col min="5372" max="5372" width="10.109375" style="1" customWidth="1"/>
    <col min="5373" max="5373" width="9.33203125" style="1" customWidth="1"/>
    <col min="5374" max="5375" width="9.6640625" style="1" customWidth="1"/>
    <col min="5376" max="5377" width="9.5546875" style="1" customWidth="1"/>
    <col min="5378" max="5379" width="10" style="1" customWidth="1"/>
    <col min="5380" max="5380" width="12" style="1" customWidth="1"/>
    <col min="5381" max="5381" width="0" style="1" hidden="1" customWidth="1"/>
    <col min="5382" max="5382" width="12.109375" style="1" customWidth="1"/>
    <col min="5383" max="5383" width="11.33203125" style="1" customWidth="1"/>
    <col min="5384" max="5384" width="10.109375" style="1" customWidth="1"/>
    <col min="5385" max="5403" width="0" style="1" hidden="1" customWidth="1"/>
    <col min="5404" max="5606" width="9.109375" style="1"/>
    <col min="5607" max="5607" width="7.109375" style="1" customWidth="1"/>
    <col min="5608" max="5609" width="11.5546875" style="1" customWidth="1"/>
    <col min="5610" max="5610" width="11.6640625" style="1" customWidth="1"/>
    <col min="5611" max="5612" width="12" style="1" customWidth="1"/>
    <col min="5613" max="5613" width="11.44140625" style="1" customWidth="1"/>
    <col min="5614" max="5616" width="11.33203125" style="1" customWidth="1"/>
    <col min="5617" max="5618" width="12.5546875" style="1" customWidth="1"/>
    <col min="5619" max="5619" width="12.33203125" style="1" customWidth="1"/>
    <col min="5620" max="5621" width="11.5546875" style="1" customWidth="1"/>
    <col min="5622" max="5622" width="11.6640625" style="1" customWidth="1"/>
    <col min="5623" max="5623" width="2.109375" style="1" customWidth="1"/>
    <col min="5624" max="5624" width="8.5546875" style="1" customWidth="1"/>
    <col min="5625" max="5625" width="9.88671875" style="1" customWidth="1"/>
    <col min="5626" max="5626" width="8.6640625" style="1" customWidth="1"/>
    <col min="5627" max="5627" width="9.6640625" style="1" customWidth="1"/>
    <col min="5628" max="5628" width="10.109375" style="1" customWidth="1"/>
    <col min="5629" max="5629" width="9.33203125" style="1" customWidth="1"/>
    <col min="5630" max="5631" width="9.6640625" style="1" customWidth="1"/>
    <col min="5632" max="5633" width="9.5546875" style="1" customWidth="1"/>
    <col min="5634" max="5635" width="10" style="1" customWidth="1"/>
    <col min="5636" max="5636" width="12" style="1" customWidth="1"/>
    <col min="5637" max="5637" width="0" style="1" hidden="1" customWidth="1"/>
    <col min="5638" max="5638" width="12.109375" style="1" customWidth="1"/>
    <col min="5639" max="5639" width="11.33203125" style="1" customWidth="1"/>
    <col min="5640" max="5640" width="10.109375" style="1" customWidth="1"/>
    <col min="5641" max="5659" width="0" style="1" hidden="1" customWidth="1"/>
    <col min="5660" max="5862" width="9.109375" style="1"/>
    <col min="5863" max="5863" width="7.109375" style="1" customWidth="1"/>
    <col min="5864" max="5865" width="11.5546875" style="1" customWidth="1"/>
    <col min="5866" max="5866" width="11.6640625" style="1" customWidth="1"/>
    <col min="5867" max="5868" width="12" style="1" customWidth="1"/>
    <col min="5869" max="5869" width="11.44140625" style="1" customWidth="1"/>
    <col min="5870" max="5872" width="11.33203125" style="1" customWidth="1"/>
    <col min="5873" max="5874" width="12.5546875" style="1" customWidth="1"/>
    <col min="5875" max="5875" width="12.33203125" style="1" customWidth="1"/>
    <col min="5876" max="5877" width="11.5546875" style="1" customWidth="1"/>
    <col min="5878" max="5878" width="11.6640625" style="1" customWidth="1"/>
    <col min="5879" max="5879" width="2.109375" style="1" customWidth="1"/>
    <col min="5880" max="5880" width="8.5546875" style="1" customWidth="1"/>
    <col min="5881" max="5881" width="9.88671875" style="1" customWidth="1"/>
    <col min="5882" max="5882" width="8.6640625" style="1" customWidth="1"/>
    <col min="5883" max="5883" width="9.6640625" style="1" customWidth="1"/>
    <col min="5884" max="5884" width="10.109375" style="1" customWidth="1"/>
    <col min="5885" max="5885" width="9.33203125" style="1" customWidth="1"/>
    <col min="5886" max="5887" width="9.6640625" style="1" customWidth="1"/>
    <col min="5888" max="5889" width="9.5546875" style="1" customWidth="1"/>
    <col min="5890" max="5891" width="10" style="1" customWidth="1"/>
    <col min="5892" max="5892" width="12" style="1" customWidth="1"/>
    <col min="5893" max="5893" width="0" style="1" hidden="1" customWidth="1"/>
    <col min="5894" max="5894" width="12.109375" style="1" customWidth="1"/>
    <col min="5895" max="5895" width="11.33203125" style="1" customWidth="1"/>
    <col min="5896" max="5896" width="10.109375" style="1" customWidth="1"/>
    <col min="5897" max="5915" width="0" style="1" hidden="1" customWidth="1"/>
    <col min="5916" max="6118" width="9.109375" style="1"/>
    <col min="6119" max="6119" width="7.109375" style="1" customWidth="1"/>
    <col min="6120" max="6121" width="11.5546875" style="1" customWidth="1"/>
    <col min="6122" max="6122" width="11.6640625" style="1" customWidth="1"/>
    <col min="6123" max="6124" width="12" style="1" customWidth="1"/>
    <col min="6125" max="6125" width="11.44140625" style="1" customWidth="1"/>
    <col min="6126" max="6128" width="11.33203125" style="1" customWidth="1"/>
    <col min="6129" max="6130" width="12.5546875" style="1" customWidth="1"/>
    <col min="6131" max="6131" width="12.33203125" style="1" customWidth="1"/>
    <col min="6132" max="6133" width="11.5546875" style="1" customWidth="1"/>
    <col min="6134" max="6134" width="11.6640625" style="1" customWidth="1"/>
    <col min="6135" max="6135" width="2.109375" style="1" customWidth="1"/>
    <col min="6136" max="6136" width="8.5546875" style="1" customWidth="1"/>
    <col min="6137" max="6137" width="9.88671875" style="1" customWidth="1"/>
    <col min="6138" max="6138" width="8.6640625" style="1" customWidth="1"/>
    <col min="6139" max="6139" width="9.6640625" style="1" customWidth="1"/>
    <col min="6140" max="6140" width="10.109375" style="1" customWidth="1"/>
    <col min="6141" max="6141" width="9.33203125" style="1" customWidth="1"/>
    <col min="6142" max="6143" width="9.6640625" style="1" customWidth="1"/>
    <col min="6144" max="6145" width="9.5546875" style="1" customWidth="1"/>
    <col min="6146" max="6147" width="10" style="1" customWidth="1"/>
    <col min="6148" max="6148" width="12" style="1" customWidth="1"/>
    <col min="6149" max="6149" width="0" style="1" hidden="1" customWidth="1"/>
    <col min="6150" max="6150" width="12.109375" style="1" customWidth="1"/>
    <col min="6151" max="6151" width="11.33203125" style="1" customWidth="1"/>
    <col min="6152" max="6152" width="10.109375" style="1" customWidth="1"/>
    <col min="6153" max="6171" width="0" style="1" hidden="1" customWidth="1"/>
    <col min="6172" max="6374" width="9.109375" style="1"/>
    <col min="6375" max="6375" width="7.109375" style="1" customWidth="1"/>
    <col min="6376" max="6377" width="11.5546875" style="1" customWidth="1"/>
    <col min="6378" max="6378" width="11.6640625" style="1" customWidth="1"/>
    <col min="6379" max="6380" width="12" style="1" customWidth="1"/>
    <col min="6381" max="6381" width="11.44140625" style="1" customWidth="1"/>
    <col min="6382" max="6384" width="11.33203125" style="1" customWidth="1"/>
    <col min="6385" max="6386" width="12.5546875" style="1" customWidth="1"/>
    <col min="6387" max="6387" width="12.33203125" style="1" customWidth="1"/>
    <col min="6388" max="6389" width="11.5546875" style="1" customWidth="1"/>
    <col min="6390" max="6390" width="11.6640625" style="1" customWidth="1"/>
    <col min="6391" max="6391" width="2.109375" style="1" customWidth="1"/>
    <col min="6392" max="6392" width="8.5546875" style="1" customWidth="1"/>
    <col min="6393" max="6393" width="9.88671875" style="1" customWidth="1"/>
    <col min="6394" max="6394" width="8.6640625" style="1" customWidth="1"/>
    <col min="6395" max="6395" width="9.6640625" style="1" customWidth="1"/>
    <col min="6396" max="6396" width="10.109375" style="1" customWidth="1"/>
    <col min="6397" max="6397" width="9.33203125" style="1" customWidth="1"/>
    <col min="6398" max="6399" width="9.6640625" style="1" customWidth="1"/>
    <col min="6400" max="6401" width="9.5546875" style="1" customWidth="1"/>
    <col min="6402" max="6403" width="10" style="1" customWidth="1"/>
    <col min="6404" max="6404" width="12" style="1" customWidth="1"/>
    <col min="6405" max="6405" width="0" style="1" hidden="1" customWidth="1"/>
    <col min="6406" max="6406" width="12.109375" style="1" customWidth="1"/>
    <col min="6407" max="6407" width="11.33203125" style="1" customWidth="1"/>
    <col min="6408" max="6408" width="10.109375" style="1" customWidth="1"/>
    <col min="6409" max="6427" width="0" style="1" hidden="1" customWidth="1"/>
    <col min="6428" max="6630" width="9.109375" style="1"/>
    <col min="6631" max="6631" width="7.109375" style="1" customWidth="1"/>
    <col min="6632" max="6633" width="11.5546875" style="1" customWidth="1"/>
    <col min="6634" max="6634" width="11.6640625" style="1" customWidth="1"/>
    <col min="6635" max="6636" width="12" style="1" customWidth="1"/>
    <col min="6637" max="6637" width="11.44140625" style="1" customWidth="1"/>
    <col min="6638" max="6640" width="11.33203125" style="1" customWidth="1"/>
    <col min="6641" max="6642" width="12.5546875" style="1" customWidth="1"/>
    <col min="6643" max="6643" width="12.33203125" style="1" customWidth="1"/>
    <col min="6644" max="6645" width="11.5546875" style="1" customWidth="1"/>
    <col min="6646" max="6646" width="11.6640625" style="1" customWidth="1"/>
    <col min="6647" max="6647" width="2.109375" style="1" customWidth="1"/>
    <col min="6648" max="6648" width="8.5546875" style="1" customWidth="1"/>
    <col min="6649" max="6649" width="9.88671875" style="1" customWidth="1"/>
    <col min="6650" max="6650" width="8.6640625" style="1" customWidth="1"/>
    <col min="6651" max="6651" width="9.6640625" style="1" customWidth="1"/>
    <col min="6652" max="6652" width="10.109375" style="1" customWidth="1"/>
    <col min="6653" max="6653" width="9.33203125" style="1" customWidth="1"/>
    <col min="6654" max="6655" width="9.6640625" style="1" customWidth="1"/>
    <col min="6656" max="6657" width="9.5546875" style="1" customWidth="1"/>
    <col min="6658" max="6659" width="10" style="1" customWidth="1"/>
    <col min="6660" max="6660" width="12" style="1" customWidth="1"/>
    <col min="6661" max="6661" width="0" style="1" hidden="1" customWidth="1"/>
    <col min="6662" max="6662" width="12.109375" style="1" customWidth="1"/>
    <col min="6663" max="6663" width="11.33203125" style="1" customWidth="1"/>
    <col min="6664" max="6664" width="10.109375" style="1" customWidth="1"/>
    <col min="6665" max="6683" width="0" style="1" hidden="1" customWidth="1"/>
    <col min="6684" max="6886" width="9.109375" style="1"/>
    <col min="6887" max="6887" width="7.109375" style="1" customWidth="1"/>
    <col min="6888" max="6889" width="11.5546875" style="1" customWidth="1"/>
    <col min="6890" max="6890" width="11.6640625" style="1" customWidth="1"/>
    <col min="6891" max="6892" width="12" style="1" customWidth="1"/>
    <col min="6893" max="6893" width="11.44140625" style="1" customWidth="1"/>
    <col min="6894" max="6896" width="11.33203125" style="1" customWidth="1"/>
    <col min="6897" max="6898" width="12.5546875" style="1" customWidth="1"/>
    <col min="6899" max="6899" width="12.33203125" style="1" customWidth="1"/>
    <col min="6900" max="6901" width="11.5546875" style="1" customWidth="1"/>
    <col min="6902" max="6902" width="11.6640625" style="1" customWidth="1"/>
    <col min="6903" max="6903" width="2.109375" style="1" customWidth="1"/>
    <col min="6904" max="6904" width="8.5546875" style="1" customWidth="1"/>
    <col min="6905" max="6905" width="9.88671875" style="1" customWidth="1"/>
    <col min="6906" max="6906" width="8.6640625" style="1" customWidth="1"/>
    <col min="6907" max="6907" width="9.6640625" style="1" customWidth="1"/>
    <col min="6908" max="6908" width="10.109375" style="1" customWidth="1"/>
    <col min="6909" max="6909" width="9.33203125" style="1" customWidth="1"/>
    <col min="6910" max="6911" width="9.6640625" style="1" customWidth="1"/>
    <col min="6912" max="6913" width="9.5546875" style="1" customWidth="1"/>
    <col min="6914" max="6915" width="10" style="1" customWidth="1"/>
    <col min="6916" max="6916" width="12" style="1" customWidth="1"/>
    <col min="6917" max="6917" width="0" style="1" hidden="1" customWidth="1"/>
    <col min="6918" max="6918" width="12.109375" style="1" customWidth="1"/>
    <col min="6919" max="6919" width="11.33203125" style="1" customWidth="1"/>
    <col min="6920" max="6920" width="10.109375" style="1" customWidth="1"/>
    <col min="6921" max="6939" width="0" style="1" hidden="1" customWidth="1"/>
    <col min="6940" max="7142" width="9.109375" style="1"/>
    <col min="7143" max="7143" width="7.109375" style="1" customWidth="1"/>
    <col min="7144" max="7145" width="11.5546875" style="1" customWidth="1"/>
    <col min="7146" max="7146" width="11.6640625" style="1" customWidth="1"/>
    <col min="7147" max="7148" width="12" style="1" customWidth="1"/>
    <col min="7149" max="7149" width="11.44140625" style="1" customWidth="1"/>
    <col min="7150" max="7152" width="11.33203125" style="1" customWidth="1"/>
    <col min="7153" max="7154" width="12.5546875" style="1" customWidth="1"/>
    <col min="7155" max="7155" width="12.33203125" style="1" customWidth="1"/>
    <col min="7156" max="7157" width="11.5546875" style="1" customWidth="1"/>
    <col min="7158" max="7158" width="11.6640625" style="1" customWidth="1"/>
    <col min="7159" max="7159" width="2.109375" style="1" customWidth="1"/>
    <col min="7160" max="7160" width="8.5546875" style="1" customWidth="1"/>
    <col min="7161" max="7161" width="9.88671875" style="1" customWidth="1"/>
    <col min="7162" max="7162" width="8.6640625" style="1" customWidth="1"/>
    <col min="7163" max="7163" width="9.6640625" style="1" customWidth="1"/>
    <col min="7164" max="7164" width="10.109375" style="1" customWidth="1"/>
    <col min="7165" max="7165" width="9.33203125" style="1" customWidth="1"/>
    <col min="7166" max="7167" width="9.6640625" style="1" customWidth="1"/>
    <col min="7168" max="7169" width="9.5546875" style="1" customWidth="1"/>
    <col min="7170" max="7171" width="10" style="1" customWidth="1"/>
    <col min="7172" max="7172" width="12" style="1" customWidth="1"/>
    <col min="7173" max="7173" width="0" style="1" hidden="1" customWidth="1"/>
    <col min="7174" max="7174" width="12.109375" style="1" customWidth="1"/>
    <col min="7175" max="7175" width="11.33203125" style="1" customWidth="1"/>
    <col min="7176" max="7176" width="10.109375" style="1" customWidth="1"/>
    <col min="7177" max="7195" width="0" style="1" hidden="1" customWidth="1"/>
    <col min="7196" max="7398" width="9.109375" style="1"/>
    <col min="7399" max="7399" width="7.109375" style="1" customWidth="1"/>
    <col min="7400" max="7401" width="11.5546875" style="1" customWidth="1"/>
    <col min="7402" max="7402" width="11.6640625" style="1" customWidth="1"/>
    <col min="7403" max="7404" width="12" style="1" customWidth="1"/>
    <col min="7405" max="7405" width="11.44140625" style="1" customWidth="1"/>
    <col min="7406" max="7408" width="11.33203125" style="1" customWidth="1"/>
    <col min="7409" max="7410" width="12.5546875" style="1" customWidth="1"/>
    <col min="7411" max="7411" width="12.33203125" style="1" customWidth="1"/>
    <col min="7412" max="7413" width="11.5546875" style="1" customWidth="1"/>
    <col min="7414" max="7414" width="11.6640625" style="1" customWidth="1"/>
    <col min="7415" max="7415" width="2.109375" style="1" customWidth="1"/>
    <col min="7416" max="7416" width="8.5546875" style="1" customWidth="1"/>
    <col min="7417" max="7417" width="9.88671875" style="1" customWidth="1"/>
    <col min="7418" max="7418" width="8.6640625" style="1" customWidth="1"/>
    <col min="7419" max="7419" width="9.6640625" style="1" customWidth="1"/>
    <col min="7420" max="7420" width="10.109375" style="1" customWidth="1"/>
    <col min="7421" max="7421" width="9.33203125" style="1" customWidth="1"/>
    <col min="7422" max="7423" width="9.6640625" style="1" customWidth="1"/>
    <col min="7424" max="7425" width="9.5546875" style="1" customWidth="1"/>
    <col min="7426" max="7427" width="10" style="1" customWidth="1"/>
    <col min="7428" max="7428" width="12" style="1" customWidth="1"/>
    <col min="7429" max="7429" width="0" style="1" hidden="1" customWidth="1"/>
    <col min="7430" max="7430" width="12.109375" style="1" customWidth="1"/>
    <col min="7431" max="7431" width="11.33203125" style="1" customWidth="1"/>
    <col min="7432" max="7432" width="10.109375" style="1" customWidth="1"/>
    <col min="7433" max="7451" width="0" style="1" hidden="1" customWidth="1"/>
    <col min="7452" max="7654" width="9.109375" style="1"/>
    <col min="7655" max="7655" width="7.109375" style="1" customWidth="1"/>
    <col min="7656" max="7657" width="11.5546875" style="1" customWidth="1"/>
    <col min="7658" max="7658" width="11.6640625" style="1" customWidth="1"/>
    <col min="7659" max="7660" width="12" style="1" customWidth="1"/>
    <col min="7661" max="7661" width="11.44140625" style="1" customWidth="1"/>
    <col min="7662" max="7664" width="11.33203125" style="1" customWidth="1"/>
    <col min="7665" max="7666" width="12.5546875" style="1" customWidth="1"/>
    <col min="7667" max="7667" width="12.33203125" style="1" customWidth="1"/>
    <col min="7668" max="7669" width="11.5546875" style="1" customWidth="1"/>
    <col min="7670" max="7670" width="11.6640625" style="1" customWidth="1"/>
    <col min="7671" max="7671" width="2.109375" style="1" customWidth="1"/>
    <col min="7672" max="7672" width="8.5546875" style="1" customWidth="1"/>
    <col min="7673" max="7673" width="9.88671875" style="1" customWidth="1"/>
    <col min="7674" max="7674" width="8.6640625" style="1" customWidth="1"/>
    <col min="7675" max="7675" width="9.6640625" style="1" customWidth="1"/>
    <col min="7676" max="7676" width="10.109375" style="1" customWidth="1"/>
    <col min="7677" max="7677" width="9.33203125" style="1" customWidth="1"/>
    <col min="7678" max="7679" width="9.6640625" style="1" customWidth="1"/>
    <col min="7680" max="7681" width="9.5546875" style="1" customWidth="1"/>
    <col min="7682" max="7683" width="10" style="1" customWidth="1"/>
    <col min="7684" max="7684" width="12" style="1" customWidth="1"/>
    <col min="7685" max="7685" width="0" style="1" hidden="1" customWidth="1"/>
    <col min="7686" max="7686" width="12.109375" style="1" customWidth="1"/>
    <col min="7687" max="7687" width="11.33203125" style="1" customWidth="1"/>
    <col min="7688" max="7688" width="10.109375" style="1" customWidth="1"/>
    <col min="7689" max="7707" width="0" style="1" hidden="1" customWidth="1"/>
    <col min="7708" max="7910" width="9.109375" style="1"/>
    <col min="7911" max="7911" width="7.109375" style="1" customWidth="1"/>
    <col min="7912" max="7913" width="11.5546875" style="1" customWidth="1"/>
    <col min="7914" max="7914" width="11.6640625" style="1" customWidth="1"/>
    <col min="7915" max="7916" width="12" style="1" customWidth="1"/>
    <col min="7917" max="7917" width="11.44140625" style="1" customWidth="1"/>
    <col min="7918" max="7920" width="11.33203125" style="1" customWidth="1"/>
    <col min="7921" max="7922" width="12.5546875" style="1" customWidth="1"/>
    <col min="7923" max="7923" width="12.33203125" style="1" customWidth="1"/>
    <col min="7924" max="7925" width="11.5546875" style="1" customWidth="1"/>
    <col min="7926" max="7926" width="11.6640625" style="1" customWidth="1"/>
    <col min="7927" max="7927" width="2.109375" style="1" customWidth="1"/>
    <col min="7928" max="7928" width="8.5546875" style="1" customWidth="1"/>
    <col min="7929" max="7929" width="9.88671875" style="1" customWidth="1"/>
    <col min="7930" max="7930" width="8.6640625" style="1" customWidth="1"/>
    <col min="7931" max="7931" width="9.6640625" style="1" customWidth="1"/>
    <col min="7932" max="7932" width="10.109375" style="1" customWidth="1"/>
    <col min="7933" max="7933" width="9.33203125" style="1" customWidth="1"/>
    <col min="7934" max="7935" width="9.6640625" style="1" customWidth="1"/>
    <col min="7936" max="7937" width="9.5546875" style="1" customWidth="1"/>
    <col min="7938" max="7939" width="10" style="1" customWidth="1"/>
    <col min="7940" max="7940" width="12" style="1" customWidth="1"/>
    <col min="7941" max="7941" width="0" style="1" hidden="1" customWidth="1"/>
    <col min="7942" max="7942" width="12.109375" style="1" customWidth="1"/>
    <col min="7943" max="7943" width="11.33203125" style="1" customWidth="1"/>
    <col min="7944" max="7944" width="10.109375" style="1" customWidth="1"/>
    <col min="7945" max="7963" width="0" style="1" hidden="1" customWidth="1"/>
    <col min="7964" max="8166" width="9.109375" style="1"/>
    <col min="8167" max="8167" width="7.109375" style="1" customWidth="1"/>
    <col min="8168" max="8169" width="11.5546875" style="1" customWidth="1"/>
    <col min="8170" max="8170" width="11.6640625" style="1" customWidth="1"/>
    <col min="8171" max="8172" width="12" style="1" customWidth="1"/>
    <col min="8173" max="8173" width="11.44140625" style="1" customWidth="1"/>
    <col min="8174" max="8176" width="11.33203125" style="1" customWidth="1"/>
    <col min="8177" max="8178" width="12.5546875" style="1" customWidth="1"/>
    <col min="8179" max="8179" width="12.33203125" style="1" customWidth="1"/>
    <col min="8180" max="8181" width="11.5546875" style="1" customWidth="1"/>
    <col min="8182" max="8182" width="11.6640625" style="1" customWidth="1"/>
    <col min="8183" max="8183" width="2.109375" style="1" customWidth="1"/>
    <col min="8184" max="8184" width="8.5546875" style="1" customWidth="1"/>
    <col min="8185" max="8185" width="9.88671875" style="1" customWidth="1"/>
    <col min="8186" max="8186" width="8.6640625" style="1" customWidth="1"/>
    <col min="8187" max="8187" width="9.6640625" style="1" customWidth="1"/>
    <col min="8188" max="8188" width="10.109375" style="1" customWidth="1"/>
    <col min="8189" max="8189" width="9.33203125" style="1" customWidth="1"/>
    <col min="8190" max="8191" width="9.6640625" style="1" customWidth="1"/>
    <col min="8192" max="8193" width="9.5546875" style="1" customWidth="1"/>
    <col min="8194" max="8195" width="10" style="1" customWidth="1"/>
    <col min="8196" max="8196" width="12" style="1" customWidth="1"/>
    <col min="8197" max="8197" width="0" style="1" hidden="1" customWidth="1"/>
    <col min="8198" max="8198" width="12.109375" style="1" customWidth="1"/>
    <col min="8199" max="8199" width="11.33203125" style="1" customWidth="1"/>
    <col min="8200" max="8200" width="10.109375" style="1" customWidth="1"/>
    <col min="8201" max="8219" width="0" style="1" hidden="1" customWidth="1"/>
    <col min="8220" max="8422" width="9.109375" style="1"/>
    <col min="8423" max="8423" width="7.109375" style="1" customWidth="1"/>
    <col min="8424" max="8425" width="11.5546875" style="1" customWidth="1"/>
    <col min="8426" max="8426" width="11.6640625" style="1" customWidth="1"/>
    <col min="8427" max="8428" width="12" style="1" customWidth="1"/>
    <col min="8429" max="8429" width="11.44140625" style="1" customWidth="1"/>
    <col min="8430" max="8432" width="11.33203125" style="1" customWidth="1"/>
    <col min="8433" max="8434" width="12.5546875" style="1" customWidth="1"/>
    <col min="8435" max="8435" width="12.33203125" style="1" customWidth="1"/>
    <col min="8436" max="8437" width="11.5546875" style="1" customWidth="1"/>
    <col min="8438" max="8438" width="11.6640625" style="1" customWidth="1"/>
    <col min="8439" max="8439" width="2.109375" style="1" customWidth="1"/>
    <col min="8440" max="8440" width="8.5546875" style="1" customWidth="1"/>
    <col min="8441" max="8441" width="9.88671875" style="1" customWidth="1"/>
    <col min="8442" max="8442" width="8.6640625" style="1" customWidth="1"/>
    <col min="8443" max="8443" width="9.6640625" style="1" customWidth="1"/>
    <col min="8444" max="8444" width="10.109375" style="1" customWidth="1"/>
    <col min="8445" max="8445" width="9.33203125" style="1" customWidth="1"/>
    <col min="8446" max="8447" width="9.6640625" style="1" customWidth="1"/>
    <col min="8448" max="8449" width="9.5546875" style="1" customWidth="1"/>
    <col min="8450" max="8451" width="10" style="1" customWidth="1"/>
    <col min="8452" max="8452" width="12" style="1" customWidth="1"/>
    <col min="8453" max="8453" width="0" style="1" hidden="1" customWidth="1"/>
    <col min="8454" max="8454" width="12.109375" style="1" customWidth="1"/>
    <col min="8455" max="8455" width="11.33203125" style="1" customWidth="1"/>
    <col min="8456" max="8456" width="10.109375" style="1" customWidth="1"/>
    <col min="8457" max="8475" width="0" style="1" hidden="1" customWidth="1"/>
    <col min="8476" max="8678" width="9.109375" style="1"/>
    <col min="8679" max="8679" width="7.109375" style="1" customWidth="1"/>
    <col min="8680" max="8681" width="11.5546875" style="1" customWidth="1"/>
    <col min="8682" max="8682" width="11.6640625" style="1" customWidth="1"/>
    <col min="8683" max="8684" width="12" style="1" customWidth="1"/>
    <col min="8685" max="8685" width="11.44140625" style="1" customWidth="1"/>
    <col min="8686" max="8688" width="11.33203125" style="1" customWidth="1"/>
    <col min="8689" max="8690" width="12.5546875" style="1" customWidth="1"/>
    <col min="8691" max="8691" width="12.33203125" style="1" customWidth="1"/>
    <col min="8692" max="8693" width="11.5546875" style="1" customWidth="1"/>
    <col min="8694" max="8694" width="11.6640625" style="1" customWidth="1"/>
    <col min="8695" max="8695" width="2.109375" style="1" customWidth="1"/>
    <col min="8696" max="8696" width="8.5546875" style="1" customWidth="1"/>
    <col min="8697" max="8697" width="9.88671875" style="1" customWidth="1"/>
    <col min="8698" max="8698" width="8.6640625" style="1" customWidth="1"/>
    <col min="8699" max="8699" width="9.6640625" style="1" customWidth="1"/>
    <col min="8700" max="8700" width="10.109375" style="1" customWidth="1"/>
    <col min="8701" max="8701" width="9.33203125" style="1" customWidth="1"/>
    <col min="8702" max="8703" width="9.6640625" style="1" customWidth="1"/>
    <col min="8704" max="8705" width="9.5546875" style="1" customWidth="1"/>
    <col min="8706" max="8707" width="10" style="1" customWidth="1"/>
    <col min="8708" max="8708" width="12" style="1" customWidth="1"/>
    <col min="8709" max="8709" width="0" style="1" hidden="1" customWidth="1"/>
    <col min="8710" max="8710" width="12.109375" style="1" customWidth="1"/>
    <col min="8711" max="8711" width="11.33203125" style="1" customWidth="1"/>
    <col min="8712" max="8712" width="10.109375" style="1" customWidth="1"/>
    <col min="8713" max="8731" width="0" style="1" hidden="1" customWidth="1"/>
    <col min="8732" max="8934" width="9.109375" style="1"/>
    <col min="8935" max="8935" width="7.109375" style="1" customWidth="1"/>
    <col min="8936" max="8937" width="11.5546875" style="1" customWidth="1"/>
    <col min="8938" max="8938" width="11.6640625" style="1" customWidth="1"/>
    <col min="8939" max="8940" width="12" style="1" customWidth="1"/>
    <col min="8941" max="8941" width="11.44140625" style="1" customWidth="1"/>
    <col min="8942" max="8944" width="11.33203125" style="1" customWidth="1"/>
    <col min="8945" max="8946" width="12.5546875" style="1" customWidth="1"/>
    <col min="8947" max="8947" width="12.33203125" style="1" customWidth="1"/>
    <col min="8948" max="8949" width="11.5546875" style="1" customWidth="1"/>
    <col min="8950" max="8950" width="11.6640625" style="1" customWidth="1"/>
    <col min="8951" max="8951" width="2.109375" style="1" customWidth="1"/>
    <col min="8952" max="8952" width="8.5546875" style="1" customWidth="1"/>
    <col min="8953" max="8953" width="9.88671875" style="1" customWidth="1"/>
    <col min="8954" max="8954" width="8.6640625" style="1" customWidth="1"/>
    <col min="8955" max="8955" width="9.6640625" style="1" customWidth="1"/>
    <col min="8956" max="8956" width="10.109375" style="1" customWidth="1"/>
    <col min="8957" max="8957" width="9.33203125" style="1" customWidth="1"/>
    <col min="8958" max="8959" width="9.6640625" style="1" customWidth="1"/>
    <col min="8960" max="8961" width="9.5546875" style="1" customWidth="1"/>
    <col min="8962" max="8963" width="10" style="1" customWidth="1"/>
    <col min="8964" max="8964" width="12" style="1" customWidth="1"/>
    <col min="8965" max="8965" width="0" style="1" hidden="1" customWidth="1"/>
    <col min="8966" max="8966" width="12.109375" style="1" customWidth="1"/>
    <col min="8967" max="8967" width="11.33203125" style="1" customWidth="1"/>
    <col min="8968" max="8968" width="10.109375" style="1" customWidth="1"/>
    <col min="8969" max="8987" width="0" style="1" hidden="1" customWidth="1"/>
    <col min="8988" max="9190" width="9.109375" style="1"/>
    <col min="9191" max="9191" width="7.109375" style="1" customWidth="1"/>
    <col min="9192" max="9193" width="11.5546875" style="1" customWidth="1"/>
    <col min="9194" max="9194" width="11.6640625" style="1" customWidth="1"/>
    <col min="9195" max="9196" width="12" style="1" customWidth="1"/>
    <col min="9197" max="9197" width="11.44140625" style="1" customWidth="1"/>
    <col min="9198" max="9200" width="11.33203125" style="1" customWidth="1"/>
    <col min="9201" max="9202" width="12.5546875" style="1" customWidth="1"/>
    <col min="9203" max="9203" width="12.33203125" style="1" customWidth="1"/>
    <col min="9204" max="9205" width="11.5546875" style="1" customWidth="1"/>
    <col min="9206" max="9206" width="11.6640625" style="1" customWidth="1"/>
    <col min="9207" max="9207" width="2.109375" style="1" customWidth="1"/>
    <col min="9208" max="9208" width="8.5546875" style="1" customWidth="1"/>
    <col min="9209" max="9209" width="9.88671875" style="1" customWidth="1"/>
    <col min="9210" max="9210" width="8.6640625" style="1" customWidth="1"/>
    <col min="9211" max="9211" width="9.6640625" style="1" customWidth="1"/>
    <col min="9212" max="9212" width="10.109375" style="1" customWidth="1"/>
    <col min="9213" max="9213" width="9.33203125" style="1" customWidth="1"/>
    <col min="9214" max="9215" width="9.6640625" style="1" customWidth="1"/>
    <col min="9216" max="9217" width="9.5546875" style="1" customWidth="1"/>
    <col min="9218" max="9219" width="10" style="1" customWidth="1"/>
    <col min="9220" max="9220" width="12" style="1" customWidth="1"/>
    <col min="9221" max="9221" width="0" style="1" hidden="1" customWidth="1"/>
    <col min="9222" max="9222" width="12.109375" style="1" customWidth="1"/>
    <col min="9223" max="9223" width="11.33203125" style="1" customWidth="1"/>
    <col min="9224" max="9224" width="10.109375" style="1" customWidth="1"/>
    <col min="9225" max="9243" width="0" style="1" hidden="1" customWidth="1"/>
    <col min="9244" max="9446" width="9.109375" style="1"/>
    <col min="9447" max="9447" width="7.109375" style="1" customWidth="1"/>
    <col min="9448" max="9449" width="11.5546875" style="1" customWidth="1"/>
    <col min="9450" max="9450" width="11.6640625" style="1" customWidth="1"/>
    <col min="9451" max="9452" width="12" style="1" customWidth="1"/>
    <col min="9453" max="9453" width="11.44140625" style="1" customWidth="1"/>
    <col min="9454" max="9456" width="11.33203125" style="1" customWidth="1"/>
    <col min="9457" max="9458" width="12.5546875" style="1" customWidth="1"/>
    <col min="9459" max="9459" width="12.33203125" style="1" customWidth="1"/>
    <col min="9460" max="9461" width="11.5546875" style="1" customWidth="1"/>
    <col min="9462" max="9462" width="11.6640625" style="1" customWidth="1"/>
    <col min="9463" max="9463" width="2.109375" style="1" customWidth="1"/>
    <col min="9464" max="9464" width="8.5546875" style="1" customWidth="1"/>
    <col min="9465" max="9465" width="9.88671875" style="1" customWidth="1"/>
    <col min="9466" max="9466" width="8.6640625" style="1" customWidth="1"/>
    <col min="9467" max="9467" width="9.6640625" style="1" customWidth="1"/>
    <col min="9468" max="9468" width="10.109375" style="1" customWidth="1"/>
    <col min="9469" max="9469" width="9.33203125" style="1" customWidth="1"/>
    <col min="9470" max="9471" width="9.6640625" style="1" customWidth="1"/>
    <col min="9472" max="9473" width="9.5546875" style="1" customWidth="1"/>
    <col min="9474" max="9475" width="10" style="1" customWidth="1"/>
    <col min="9476" max="9476" width="12" style="1" customWidth="1"/>
    <col min="9477" max="9477" width="0" style="1" hidden="1" customWidth="1"/>
    <col min="9478" max="9478" width="12.109375" style="1" customWidth="1"/>
    <col min="9479" max="9479" width="11.33203125" style="1" customWidth="1"/>
    <col min="9480" max="9480" width="10.109375" style="1" customWidth="1"/>
    <col min="9481" max="9499" width="0" style="1" hidden="1" customWidth="1"/>
    <col min="9500" max="9702" width="9.109375" style="1"/>
    <col min="9703" max="9703" width="7.109375" style="1" customWidth="1"/>
    <col min="9704" max="9705" width="11.5546875" style="1" customWidth="1"/>
    <col min="9706" max="9706" width="11.6640625" style="1" customWidth="1"/>
    <col min="9707" max="9708" width="12" style="1" customWidth="1"/>
    <col min="9709" max="9709" width="11.44140625" style="1" customWidth="1"/>
    <col min="9710" max="9712" width="11.33203125" style="1" customWidth="1"/>
    <col min="9713" max="9714" width="12.5546875" style="1" customWidth="1"/>
    <col min="9715" max="9715" width="12.33203125" style="1" customWidth="1"/>
    <col min="9716" max="9717" width="11.5546875" style="1" customWidth="1"/>
    <col min="9718" max="9718" width="11.6640625" style="1" customWidth="1"/>
    <col min="9719" max="9719" width="2.109375" style="1" customWidth="1"/>
    <col min="9720" max="9720" width="8.5546875" style="1" customWidth="1"/>
    <col min="9721" max="9721" width="9.88671875" style="1" customWidth="1"/>
    <col min="9722" max="9722" width="8.6640625" style="1" customWidth="1"/>
    <col min="9723" max="9723" width="9.6640625" style="1" customWidth="1"/>
    <col min="9724" max="9724" width="10.109375" style="1" customWidth="1"/>
    <col min="9725" max="9725" width="9.33203125" style="1" customWidth="1"/>
    <col min="9726" max="9727" width="9.6640625" style="1" customWidth="1"/>
    <col min="9728" max="9729" width="9.5546875" style="1" customWidth="1"/>
    <col min="9730" max="9731" width="10" style="1" customWidth="1"/>
    <col min="9732" max="9732" width="12" style="1" customWidth="1"/>
    <col min="9733" max="9733" width="0" style="1" hidden="1" customWidth="1"/>
    <col min="9734" max="9734" width="12.109375" style="1" customWidth="1"/>
    <col min="9735" max="9735" width="11.33203125" style="1" customWidth="1"/>
    <col min="9736" max="9736" width="10.109375" style="1" customWidth="1"/>
    <col min="9737" max="9755" width="0" style="1" hidden="1" customWidth="1"/>
    <col min="9756" max="9958" width="9.109375" style="1"/>
    <col min="9959" max="9959" width="7.109375" style="1" customWidth="1"/>
    <col min="9960" max="9961" width="11.5546875" style="1" customWidth="1"/>
    <col min="9962" max="9962" width="11.6640625" style="1" customWidth="1"/>
    <col min="9963" max="9964" width="12" style="1" customWidth="1"/>
    <col min="9965" max="9965" width="11.44140625" style="1" customWidth="1"/>
    <col min="9966" max="9968" width="11.33203125" style="1" customWidth="1"/>
    <col min="9969" max="9970" width="12.5546875" style="1" customWidth="1"/>
    <col min="9971" max="9971" width="12.33203125" style="1" customWidth="1"/>
    <col min="9972" max="9973" width="11.5546875" style="1" customWidth="1"/>
    <col min="9974" max="9974" width="11.6640625" style="1" customWidth="1"/>
    <col min="9975" max="9975" width="2.109375" style="1" customWidth="1"/>
    <col min="9976" max="9976" width="8.5546875" style="1" customWidth="1"/>
    <col min="9977" max="9977" width="9.88671875" style="1" customWidth="1"/>
    <col min="9978" max="9978" width="8.6640625" style="1" customWidth="1"/>
    <col min="9979" max="9979" width="9.6640625" style="1" customWidth="1"/>
    <col min="9980" max="9980" width="10.109375" style="1" customWidth="1"/>
    <col min="9981" max="9981" width="9.33203125" style="1" customWidth="1"/>
    <col min="9982" max="9983" width="9.6640625" style="1" customWidth="1"/>
    <col min="9984" max="9985" width="9.5546875" style="1" customWidth="1"/>
    <col min="9986" max="9987" width="10" style="1" customWidth="1"/>
    <col min="9988" max="9988" width="12" style="1" customWidth="1"/>
    <col min="9989" max="9989" width="0" style="1" hidden="1" customWidth="1"/>
    <col min="9990" max="9990" width="12.109375" style="1" customWidth="1"/>
    <col min="9991" max="9991" width="11.33203125" style="1" customWidth="1"/>
    <col min="9992" max="9992" width="10.109375" style="1" customWidth="1"/>
    <col min="9993" max="10011" width="0" style="1" hidden="1" customWidth="1"/>
    <col min="10012" max="10214" width="9.109375" style="1"/>
    <col min="10215" max="10215" width="7.109375" style="1" customWidth="1"/>
    <col min="10216" max="10217" width="11.5546875" style="1" customWidth="1"/>
    <col min="10218" max="10218" width="11.6640625" style="1" customWidth="1"/>
    <col min="10219" max="10220" width="12" style="1" customWidth="1"/>
    <col min="10221" max="10221" width="11.44140625" style="1" customWidth="1"/>
    <col min="10222" max="10224" width="11.33203125" style="1" customWidth="1"/>
    <col min="10225" max="10226" width="12.5546875" style="1" customWidth="1"/>
    <col min="10227" max="10227" width="12.33203125" style="1" customWidth="1"/>
    <col min="10228" max="10229" width="11.5546875" style="1" customWidth="1"/>
    <col min="10230" max="10230" width="11.6640625" style="1" customWidth="1"/>
    <col min="10231" max="10231" width="2.109375" style="1" customWidth="1"/>
    <col min="10232" max="10232" width="8.5546875" style="1" customWidth="1"/>
    <col min="10233" max="10233" width="9.88671875" style="1" customWidth="1"/>
    <col min="10234" max="10234" width="8.6640625" style="1" customWidth="1"/>
    <col min="10235" max="10235" width="9.6640625" style="1" customWidth="1"/>
    <col min="10236" max="10236" width="10.109375" style="1" customWidth="1"/>
    <col min="10237" max="10237" width="9.33203125" style="1" customWidth="1"/>
    <col min="10238" max="10239" width="9.6640625" style="1" customWidth="1"/>
    <col min="10240" max="10241" width="9.5546875" style="1" customWidth="1"/>
    <col min="10242" max="10243" width="10" style="1" customWidth="1"/>
    <col min="10244" max="10244" width="12" style="1" customWidth="1"/>
    <col min="10245" max="10245" width="0" style="1" hidden="1" customWidth="1"/>
    <col min="10246" max="10246" width="12.109375" style="1" customWidth="1"/>
    <col min="10247" max="10247" width="11.33203125" style="1" customWidth="1"/>
    <col min="10248" max="10248" width="10.109375" style="1" customWidth="1"/>
    <col min="10249" max="10267" width="0" style="1" hidden="1" customWidth="1"/>
    <col min="10268" max="10470" width="9.109375" style="1"/>
    <col min="10471" max="10471" width="7.109375" style="1" customWidth="1"/>
    <col min="10472" max="10473" width="11.5546875" style="1" customWidth="1"/>
    <col min="10474" max="10474" width="11.6640625" style="1" customWidth="1"/>
    <col min="10475" max="10476" width="12" style="1" customWidth="1"/>
    <col min="10477" max="10477" width="11.44140625" style="1" customWidth="1"/>
    <col min="10478" max="10480" width="11.33203125" style="1" customWidth="1"/>
    <col min="10481" max="10482" width="12.5546875" style="1" customWidth="1"/>
    <col min="10483" max="10483" width="12.33203125" style="1" customWidth="1"/>
    <col min="10484" max="10485" width="11.5546875" style="1" customWidth="1"/>
    <col min="10486" max="10486" width="11.6640625" style="1" customWidth="1"/>
    <col min="10487" max="10487" width="2.109375" style="1" customWidth="1"/>
    <col min="10488" max="10488" width="8.5546875" style="1" customWidth="1"/>
    <col min="10489" max="10489" width="9.88671875" style="1" customWidth="1"/>
    <col min="10490" max="10490" width="8.6640625" style="1" customWidth="1"/>
    <col min="10491" max="10491" width="9.6640625" style="1" customWidth="1"/>
    <col min="10492" max="10492" width="10.109375" style="1" customWidth="1"/>
    <col min="10493" max="10493" width="9.33203125" style="1" customWidth="1"/>
    <col min="10494" max="10495" width="9.6640625" style="1" customWidth="1"/>
    <col min="10496" max="10497" width="9.5546875" style="1" customWidth="1"/>
    <col min="10498" max="10499" width="10" style="1" customWidth="1"/>
    <col min="10500" max="10500" width="12" style="1" customWidth="1"/>
    <col min="10501" max="10501" width="0" style="1" hidden="1" customWidth="1"/>
    <col min="10502" max="10502" width="12.109375" style="1" customWidth="1"/>
    <col min="10503" max="10503" width="11.33203125" style="1" customWidth="1"/>
    <col min="10504" max="10504" width="10.109375" style="1" customWidth="1"/>
    <col min="10505" max="10523" width="0" style="1" hidden="1" customWidth="1"/>
    <col min="10524" max="10726" width="9.109375" style="1"/>
    <col min="10727" max="10727" width="7.109375" style="1" customWidth="1"/>
    <col min="10728" max="10729" width="11.5546875" style="1" customWidth="1"/>
    <col min="10730" max="10730" width="11.6640625" style="1" customWidth="1"/>
    <col min="10731" max="10732" width="12" style="1" customWidth="1"/>
    <col min="10733" max="10733" width="11.44140625" style="1" customWidth="1"/>
    <col min="10734" max="10736" width="11.33203125" style="1" customWidth="1"/>
    <col min="10737" max="10738" width="12.5546875" style="1" customWidth="1"/>
    <col min="10739" max="10739" width="12.33203125" style="1" customWidth="1"/>
    <col min="10740" max="10741" width="11.5546875" style="1" customWidth="1"/>
    <col min="10742" max="10742" width="11.6640625" style="1" customWidth="1"/>
    <col min="10743" max="10743" width="2.109375" style="1" customWidth="1"/>
    <col min="10744" max="10744" width="8.5546875" style="1" customWidth="1"/>
    <col min="10745" max="10745" width="9.88671875" style="1" customWidth="1"/>
    <col min="10746" max="10746" width="8.6640625" style="1" customWidth="1"/>
    <col min="10747" max="10747" width="9.6640625" style="1" customWidth="1"/>
    <col min="10748" max="10748" width="10.109375" style="1" customWidth="1"/>
    <col min="10749" max="10749" width="9.33203125" style="1" customWidth="1"/>
    <col min="10750" max="10751" width="9.6640625" style="1" customWidth="1"/>
    <col min="10752" max="10753" width="9.5546875" style="1" customWidth="1"/>
    <col min="10754" max="10755" width="10" style="1" customWidth="1"/>
    <col min="10756" max="10756" width="12" style="1" customWidth="1"/>
    <col min="10757" max="10757" width="0" style="1" hidden="1" customWidth="1"/>
    <col min="10758" max="10758" width="12.109375" style="1" customWidth="1"/>
    <col min="10759" max="10759" width="11.33203125" style="1" customWidth="1"/>
    <col min="10760" max="10760" width="10.109375" style="1" customWidth="1"/>
    <col min="10761" max="10779" width="0" style="1" hidden="1" customWidth="1"/>
    <col min="10780" max="10982" width="9.109375" style="1"/>
    <col min="10983" max="10983" width="7.109375" style="1" customWidth="1"/>
    <col min="10984" max="10985" width="11.5546875" style="1" customWidth="1"/>
    <col min="10986" max="10986" width="11.6640625" style="1" customWidth="1"/>
    <col min="10987" max="10988" width="12" style="1" customWidth="1"/>
    <col min="10989" max="10989" width="11.44140625" style="1" customWidth="1"/>
    <col min="10990" max="10992" width="11.33203125" style="1" customWidth="1"/>
    <col min="10993" max="10994" width="12.5546875" style="1" customWidth="1"/>
    <col min="10995" max="10995" width="12.33203125" style="1" customWidth="1"/>
    <col min="10996" max="10997" width="11.5546875" style="1" customWidth="1"/>
    <col min="10998" max="10998" width="11.6640625" style="1" customWidth="1"/>
    <col min="10999" max="10999" width="2.109375" style="1" customWidth="1"/>
    <col min="11000" max="11000" width="8.5546875" style="1" customWidth="1"/>
    <col min="11001" max="11001" width="9.88671875" style="1" customWidth="1"/>
    <col min="11002" max="11002" width="8.6640625" style="1" customWidth="1"/>
    <col min="11003" max="11003" width="9.6640625" style="1" customWidth="1"/>
    <col min="11004" max="11004" width="10.109375" style="1" customWidth="1"/>
    <col min="11005" max="11005" width="9.33203125" style="1" customWidth="1"/>
    <col min="11006" max="11007" width="9.6640625" style="1" customWidth="1"/>
    <col min="11008" max="11009" width="9.5546875" style="1" customWidth="1"/>
    <col min="11010" max="11011" width="10" style="1" customWidth="1"/>
    <col min="11012" max="11012" width="12" style="1" customWidth="1"/>
    <col min="11013" max="11013" width="0" style="1" hidden="1" customWidth="1"/>
    <col min="11014" max="11014" width="12.109375" style="1" customWidth="1"/>
    <col min="11015" max="11015" width="11.33203125" style="1" customWidth="1"/>
    <col min="11016" max="11016" width="10.109375" style="1" customWidth="1"/>
    <col min="11017" max="11035" width="0" style="1" hidden="1" customWidth="1"/>
    <col min="11036" max="11238" width="9.109375" style="1"/>
    <col min="11239" max="11239" width="7.109375" style="1" customWidth="1"/>
    <col min="11240" max="11241" width="11.5546875" style="1" customWidth="1"/>
    <col min="11242" max="11242" width="11.6640625" style="1" customWidth="1"/>
    <col min="11243" max="11244" width="12" style="1" customWidth="1"/>
    <col min="11245" max="11245" width="11.44140625" style="1" customWidth="1"/>
    <col min="11246" max="11248" width="11.33203125" style="1" customWidth="1"/>
    <col min="11249" max="11250" width="12.5546875" style="1" customWidth="1"/>
    <col min="11251" max="11251" width="12.33203125" style="1" customWidth="1"/>
    <col min="11252" max="11253" width="11.5546875" style="1" customWidth="1"/>
    <col min="11254" max="11254" width="11.6640625" style="1" customWidth="1"/>
    <col min="11255" max="11255" width="2.109375" style="1" customWidth="1"/>
    <col min="11256" max="11256" width="8.5546875" style="1" customWidth="1"/>
    <col min="11257" max="11257" width="9.88671875" style="1" customWidth="1"/>
    <col min="11258" max="11258" width="8.6640625" style="1" customWidth="1"/>
    <col min="11259" max="11259" width="9.6640625" style="1" customWidth="1"/>
    <col min="11260" max="11260" width="10.109375" style="1" customWidth="1"/>
    <col min="11261" max="11261" width="9.33203125" style="1" customWidth="1"/>
    <col min="11262" max="11263" width="9.6640625" style="1" customWidth="1"/>
    <col min="11264" max="11265" width="9.5546875" style="1" customWidth="1"/>
    <col min="11266" max="11267" width="10" style="1" customWidth="1"/>
    <col min="11268" max="11268" width="12" style="1" customWidth="1"/>
    <col min="11269" max="11269" width="0" style="1" hidden="1" customWidth="1"/>
    <col min="11270" max="11270" width="12.109375" style="1" customWidth="1"/>
    <col min="11271" max="11271" width="11.33203125" style="1" customWidth="1"/>
    <col min="11272" max="11272" width="10.109375" style="1" customWidth="1"/>
    <col min="11273" max="11291" width="0" style="1" hidden="1" customWidth="1"/>
    <col min="11292" max="11494" width="9.109375" style="1"/>
    <col min="11495" max="11495" width="7.109375" style="1" customWidth="1"/>
    <col min="11496" max="11497" width="11.5546875" style="1" customWidth="1"/>
    <col min="11498" max="11498" width="11.6640625" style="1" customWidth="1"/>
    <col min="11499" max="11500" width="12" style="1" customWidth="1"/>
    <col min="11501" max="11501" width="11.44140625" style="1" customWidth="1"/>
    <col min="11502" max="11504" width="11.33203125" style="1" customWidth="1"/>
    <col min="11505" max="11506" width="12.5546875" style="1" customWidth="1"/>
    <col min="11507" max="11507" width="12.33203125" style="1" customWidth="1"/>
    <col min="11508" max="11509" width="11.5546875" style="1" customWidth="1"/>
    <col min="11510" max="11510" width="11.6640625" style="1" customWidth="1"/>
    <col min="11511" max="11511" width="2.109375" style="1" customWidth="1"/>
    <col min="11512" max="11512" width="8.5546875" style="1" customWidth="1"/>
    <col min="11513" max="11513" width="9.88671875" style="1" customWidth="1"/>
    <col min="11514" max="11514" width="8.6640625" style="1" customWidth="1"/>
    <col min="11515" max="11515" width="9.6640625" style="1" customWidth="1"/>
    <col min="11516" max="11516" width="10.109375" style="1" customWidth="1"/>
    <col min="11517" max="11517" width="9.33203125" style="1" customWidth="1"/>
    <col min="11518" max="11519" width="9.6640625" style="1" customWidth="1"/>
    <col min="11520" max="11521" width="9.5546875" style="1" customWidth="1"/>
    <col min="11522" max="11523" width="10" style="1" customWidth="1"/>
    <col min="11524" max="11524" width="12" style="1" customWidth="1"/>
    <col min="11525" max="11525" width="0" style="1" hidden="1" customWidth="1"/>
    <col min="11526" max="11526" width="12.109375" style="1" customWidth="1"/>
    <col min="11527" max="11527" width="11.33203125" style="1" customWidth="1"/>
    <col min="11528" max="11528" width="10.109375" style="1" customWidth="1"/>
    <col min="11529" max="11547" width="0" style="1" hidden="1" customWidth="1"/>
    <col min="11548" max="11750" width="9.109375" style="1"/>
    <col min="11751" max="11751" width="7.109375" style="1" customWidth="1"/>
    <col min="11752" max="11753" width="11.5546875" style="1" customWidth="1"/>
    <col min="11754" max="11754" width="11.6640625" style="1" customWidth="1"/>
    <col min="11755" max="11756" width="12" style="1" customWidth="1"/>
    <col min="11757" max="11757" width="11.44140625" style="1" customWidth="1"/>
    <col min="11758" max="11760" width="11.33203125" style="1" customWidth="1"/>
    <col min="11761" max="11762" width="12.5546875" style="1" customWidth="1"/>
    <col min="11763" max="11763" width="12.33203125" style="1" customWidth="1"/>
    <col min="11764" max="11765" width="11.5546875" style="1" customWidth="1"/>
    <col min="11766" max="11766" width="11.6640625" style="1" customWidth="1"/>
    <col min="11767" max="11767" width="2.109375" style="1" customWidth="1"/>
    <col min="11768" max="11768" width="8.5546875" style="1" customWidth="1"/>
    <col min="11769" max="11769" width="9.88671875" style="1" customWidth="1"/>
    <col min="11770" max="11770" width="8.6640625" style="1" customWidth="1"/>
    <col min="11771" max="11771" width="9.6640625" style="1" customWidth="1"/>
    <col min="11772" max="11772" width="10.109375" style="1" customWidth="1"/>
    <col min="11773" max="11773" width="9.33203125" style="1" customWidth="1"/>
    <col min="11774" max="11775" width="9.6640625" style="1" customWidth="1"/>
    <col min="11776" max="11777" width="9.5546875" style="1" customWidth="1"/>
    <col min="11778" max="11779" width="10" style="1" customWidth="1"/>
    <col min="11780" max="11780" width="12" style="1" customWidth="1"/>
    <col min="11781" max="11781" width="0" style="1" hidden="1" customWidth="1"/>
    <col min="11782" max="11782" width="12.109375" style="1" customWidth="1"/>
    <col min="11783" max="11783" width="11.33203125" style="1" customWidth="1"/>
    <col min="11784" max="11784" width="10.109375" style="1" customWidth="1"/>
    <col min="11785" max="11803" width="0" style="1" hidden="1" customWidth="1"/>
    <col min="11804" max="12006" width="9.109375" style="1"/>
    <col min="12007" max="12007" width="7.109375" style="1" customWidth="1"/>
    <col min="12008" max="12009" width="11.5546875" style="1" customWidth="1"/>
    <col min="12010" max="12010" width="11.6640625" style="1" customWidth="1"/>
    <col min="12011" max="12012" width="12" style="1" customWidth="1"/>
    <col min="12013" max="12013" width="11.44140625" style="1" customWidth="1"/>
    <col min="12014" max="12016" width="11.33203125" style="1" customWidth="1"/>
    <col min="12017" max="12018" width="12.5546875" style="1" customWidth="1"/>
    <col min="12019" max="12019" width="12.33203125" style="1" customWidth="1"/>
    <col min="12020" max="12021" width="11.5546875" style="1" customWidth="1"/>
    <col min="12022" max="12022" width="11.6640625" style="1" customWidth="1"/>
    <col min="12023" max="12023" width="2.109375" style="1" customWidth="1"/>
    <col min="12024" max="12024" width="8.5546875" style="1" customWidth="1"/>
    <col min="12025" max="12025" width="9.88671875" style="1" customWidth="1"/>
    <col min="12026" max="12026" width="8.6640625" style="1" customWidth="1"/>
    <col min="12027" max="12027" width="9.6640625" style="1" customWidth="1"/>
    <col min="12028" max="12028" width="10.109375" style="1" customWidth="1"/>
    <col min="12029" max="12029" width="9.33203125" style="1" customWidth="1"/>
    <col min="12030" max="12031" width="9.6640625" style="1" customWidth="1"/>
    <col min="12032" max="12033" width="9.5546875" style="1" customWidth="1"/>
    <col min="12034" max="12035" width="10" style="1" customWidth="1"/>
    <col min="12036" max="12036" width="12" style="1" customWidth="1"/>
    <col min="12037" max="12037" width="0" style="1" hidden="1" customWidth="1"/>
    <col min="12038" max="12038" width="12.109375" style="1" customWidth="1"/>
    <col min="12039" max="12039" width="11.33203125" style="1" customWidth="1"/>
    <col min="12040" max="12040" width="10.109375" style="1" customWidth="1"/>
    <col min="12041" max="12059" width="0" style="1" hidden="1" customWidth="1"/>
    <col min="12060" max="12262" width="9.109375" style="1"/>
    <col min="12263" max="12263" width="7.109375" style="1" customWidth="1"/>
    <col min="12264" max="12265" width="11.5546875" style="1" customWidth="1"/>
    <col min="12266" max="12266" width="11.6640625" style="1" customWidth="1"/>
    <col min="12267" max="12268" width="12" style="1" customWidth="1"/>
    <col min="12269" max="12269" width="11.44140625" style="1" customWidth="1"/>
    <col min="12270" max="12272" width="11.33203125" style="1" customWidth="1"/>
    <col min="12273" max="12274" width="12.5546875" style="1" customWidth="1"/>
    <col min="12275" max="12275" width="12.33203125" style="1" customWidth="1"/>
    <col min="12276" max="12277" width="11.5546875" style="1" customWidth="1"/>
    <col min="12278" max="12278" width="11.6640625" style="1" customWidth="1"/>
    <col min="12279" max="12279" width="2.109375" style="1" customWidth="1"/>
    <col min="12280" max="12280" width="8.5546875" style="1" customWidth="1"/>
    <col min="12281" max="12281" width="9.88671875" style="1" customWidth="1"/>
    <col min="12282" max="12282" width="8.6640625" style="1" customWidth="1"/>
    <col min="12283" max="12283" width="9.6640625" style="1" customWidth="1"/>
    <col min="12284" max="12284" width="10.109375" style="1" customWidth="1"/>
    <col min="12285" max="12285" width="9.33203125" style="1" customWidth="1"/>
    <col min="12286" max="12287" width="9.6640625" style="1" customWidth="1"/>
    <col min="12288" max="12289" width="9.5546875" style="1" customWidth="1"/>
    <col min="12290" max="12291" width="10" style="1" customWidth="1"/>
    <col min="12292" max="12292" width="12" style="1" customWidth="1"/>
    <col min="12293" max="12293" width="0" style="1" hidden="1" customWidth="1"/>
    <col min="12294" max="12294" width="12.109375" style="1" customWidth="1"/>
    <col min="12295" max="12295" width="11.33203125" style="1" customWidth="1"/>
    <col min="12296" max="12296" width="10.109375" style="1" customWidth="1"/>
    <col min="12297" max="12315" width="0" style="1" hidden="1" customWidth="1"/>
    <col min="12316" max="12518" width="9.109375" style="1"/>
    <col min="12519" max="12519" width="7.109375" style="1" customWidth="1"/>
    <col min="12520" max="12521" width="11.5546875" style="1" customWidth="1"/>
    <col min="12522" max="12522" width="11.6640625" style="1" customWidth="1"/>
    <col min="12523" max="12524" width="12" style="1" customWidth="1"/>
    <col min="12525" max="12525" width="11.44140625" style="1" customWidth="1"/>
    <col min="12526" max="12528" width="11.33203125" style="1" customWidth="1"/>
    <col min="12529" max="12530" width="12.5546875" style="1" customWidth="1"/>
    <col min="12531" max="12531" width="12.33203125" style="1" customWidth="1"/>
    <col min="12532" max="12533" width="11.5546875" style="1" customWidth="1"/>
    <col min="12534" max="12534" width="11.6640625" style="1" customWidth="1"/>
    <col min="12535" max="12535" width="2.109375" style="1" customWidth="1"/>
    <col min="12536" max="12536" width="8.5546875" style="1" customWidth="1"/>
    <col min="12537" max="12537" width="9.88671875" style="1" customWidth="1"/>
    <col min="12538" max="12538" width="8.6640625" style="1" customWidth="1"/>
    <col min="12539" max="12539" width="9.6640625" style="1" customWidth="1"/>
    <col min="12540" max="12540" width="10.109375" style="1" customWidth="1"/>
    <col min="12541" max="12541" width="9.33203125" style="1" customWidth="1"/>
    <col min="12542" max="12543" width="9.6640625" style="1" customWidth="1"/>
    <col min="12544" max="12545" width="9.5546875" style="1" customWidth="1"/>
    <col min="12546" max="12547" width="10" style="1" customWidth="1"/>
    <col min="12548" max="12548" width="12" style="1" customWidth="1"/>
    <col min="12549" max="12549" width="0" style="1" hidden="1" customWidth="1"/>
    <col min="12550" max="12550" width="12.109375" style="1" customWidth="1"/>
    <col min="12551" max="12551" width="11.33203125" style="1" customWidth="1"/>
    <col min="12552" max="12552" width="10.109375" style="1" customWidth="1"/>
    <col min="12553" max="12571" width="0" style="1" hidden="1" customWidth="1"/>
    <col min="12572" max="12774" width="9.109375" style="1"/>
    <col min="12775" max="12775" width="7.109375" style="1" customWidth="1"/>
    <col min="12776" max="12777" width="11.5546875" style="1" customWidth="1"/>
    <col min="12778" max="12778" width="11.6640625" style="1" customWidth="1"/>
    <col min="12779" max="12780" width="12" style="1" customWidth="1"/>
    <col min="12781" max="12781" width="11.44140625" style="1" customWidth="1"/>
    <col min="12782" max="12784" width="11.33203125" style="1" customWidth="1"/>
    <col min="12785" max="12786" width="12.5546875" style="1" customWidth="1"/>
    <col min="12787" max="12787" width="12.33203125" style="1" customWidth="1"/>
    <col min="12788" max="12789" width="11.5546875" style="1" customWidth="1"/>
    <col min="12790" max="12790" width="11.6640625" style="1" customWidth="1"/>
    <col min="12791" max="12791" width="2.109375" style="1" customWidth="1"/>
    <col min="12792" max="12792" width="8.5546875" style="1" customWidth="1"/>
    <col min="12793" max="12793" width="9.88671875" style="1" customWidth="1"/>
    <col min="12794" max="12794" width="8.6640625" style="1" customWidth="1"/>
    <col min="12795" max="12795" width="9.6640625" style="1" customWidth="1"/>
    <col min="12796" max="12796" width="10.109375" style="1" customWidth="1"/>
    <col min="12797" max="12797" width="9.33203125" style="1" customWidth="1"/>
    <col min="12798" max="12799" width="9.6640625" style="1" customWidth="1"/>
    <col min="12800" max="12801" width="9.5546875" style="1" customWidth="1"/>
    <col min="12802" max="12803" width="10" style="1" customWidth="1"/>
    <col min="12804" max="12804" width="12" style="1" customWidth="1"/>
    <col min="12805" max="12805" width="0" style="1" hidden="1" customWidth="1"/>
    <col min="12806" max="12806" width="12.109375" style="1" customWidth="1"/>
    <col min="12807" max="12807" width="11.33203125" style="1" customWidth="1"/>
    <col min="12808" max="12808" width="10.109375" style="1" customWidth="1"/>
    <col min="12809" max="12827" width="0" style="1" hidden="1" customWidth="1"/>
    <col min="12828" max="13030" width="9.109375" style="1"/>
    <col min="13031" max="13031" width="7.109375" style="1" customWidth="1"/>
    <col min="13032" max="13033" width="11.5546875" style="1" customWidth="1"/>
    <col min="13034" max="13034" width="11.6640625" style="1" customWidth="1"/>
    <col min="13035" max="13036" width="12" style="1" customWidth="1"/>
    <col min="13037" max="13037" width="11.44140625" style="1" customWidth="1"/>
    <col min="13038" max="13040" width="11.33203125" style="1" customWidth="1"/>
    <col min="13041" max="13042" width="12.5546875" style="1" customWidth="1"/>
    <col min="13043" max="13043" width="12.33203125" style="1" customWidth="1"/>
    <col min="13044" max="13045" width="11.5546875" style="1" customWidth="1"/>
    <col min="13046" max="13046" width="11.6640625" style="1" customWidth="1"/>
    <col min="13047" max="13047" width="2.109375" style="1" customWidth="1"/>
    <col min="13048" max="13048" width="8.5546875" style="1" customWidth="1"/>
    <col min="13049" max="13049" width="9.88671875" style="1" customWidth="1"/>
    <col min="13050" max="13050" width="8.6640625" style="1" customWidth="1"/>
    <col min="13051" max="13051" width="9.6640625" style="1" customWidth="1"/>
    <col min="13052" max="13052" width="10.109375" style="1" customWidth="1"/>
    <col min="13053" max="13053" width="9.33203125" style="1" customWidth="1"/>
    <col min="13054" max="13055" width="9.6640625" style="1" customWidth="1"/>
    <col min="13056" max="13057" width="9.5546875" style="1" customWidth="1"/>
    <col min="13058" max="13059" width="10" style="1" customWidth="1"/>
    <col min="13060" max="13060" width="12" style="1" customWidth="1"/>
    <col min="13061" max="13061" width="0" style="1" hidden="1" customWidth="1"/>
    <col min="13062" max="13062" width="12.109375" style="1" customWidth="1"/>
    <col min="13063" max="13063" width="11.33203125" style="1" customWidth="1"/>
    <col min="13064" max="13064" width="10.109375" style="1" customWidth="1"/>
    <col min="13065" max="13083" width="0" style="1" hidden="1" customWidth="1"/>
    <col min="13084" max="13286" width="9.109375" style="1"/>
    <col min="13287" max="13287" width="7.109375" style="1" customWidth="1"/>
    <col min="13288" max="13289" width="11.5546875" style="1" customWidth="1"/>
    <col min="13290" max="13290" width="11.6640625" style="1" customWidth="1"/>
    <col min="13291" max="13292" width="12" style="1" customWidth="1"/>
    <col min="13293" max="13293" width="11.44140625" style="1" customWidth="1"/>
    <col min="13294" max="13296" width="11.33203125" style="1" customWidth="1"/>
    <col min="13297" max="13298" width="12.5546875" style="1" customWidth="1"/>
    <col min="13299" max="13299" width="12.33203125" style="1" customWidth="1"/>
    <col min="13300" max="13301" width="11.5546875" style="1" customWidth="1"/>
    <col min="13302" max="13302" width="11.6640625" style="1" customWidth="1"/>
    <col min="13303" max="13303" width="2.109375" style="1" customWidth="1"/>
    <col min="13304" max="13304" width="8.5546875" style="1" customWidth="1"/>
    <col min="13305" max="13305" width="9.88671875" style="1" customWidth="1"/>
    <col min="13306" max="13306" width="8.6640625" style="1" customWidth="1"/>
    <col min="13307" max="13307" width="9.6640625" style="1" customWidth="1"/>
    <col min="13308" max="13308" width="10.109375" style="1" customWidth="1"/>
    <col min="13309" max="13309" width="9.33203125" style="1" customWidth="1"/>
    <col min="13310" max="13311" width="9.6640625" style="1" customWidth="1"/>
    <col min="13312" max="13313" width="9.5546875" style="1" customWidth="1"/>
    <col min="13314" max="13315" width="10" style="1" customWidth="1"/>
    <col min="13316" max="13316" width="12" style="1" customWidth="1"/>
    <col min="13317" max="13317" width="0" style="1" hidden="1" customWidth="1"/>
    <col min="13318" max="13318" width="12.109375" style="1" customWidth="1"/>
    <col min="13319" max="13319" width="11.33203125" style="1" customWidth="1"/>
    <col min="13320" max="13320" width="10.109375" style="1" customWidth="1"/>
    <col min="13321" max="13339" width="0" style="1" hidden="1" customWidth="1"/>
    <col min="13340" max="13542" width="9.109375" style="1"/>
    <col min="13543" max="13543" width="7.109375" style="1" customWidth="1"/>
    <col min="13544" max="13545" width="11.5546875" style="1" customWidth="1"/>
    <col min="13546" max="13546" width="11.6640625" style="1" customWidth="1"/>
    <col min="13547" max="13548" width="12" style="1" customWidth="1"/>
    <col min="13549" max="13549" width="11.44140625" style="1" customWidth="1"/>
    <col min="13550" max="13552" width="11.33203125" style="1" customWidth="1"/>
    <col min="13553" max="13554" width="12.5546875" style="1" customWidth="1"/>
    <col min="13555" max="13555" width="12.33203125" style="1" customWidth="1"/>
    <col min="13556" max="13557" width="11.5546875" style="1" customWidth="1"/>
    <col min="13558" max="13558" width="11.6640625" style="1" customWidth="1"/>
    <col min="13559" max="13559" width="2.109375" style="1" customWidth="1"/>
    <col min="13560" max="13560" width="8.5546875" style="1" customWidth="1"/>
    <col min="13561" max="13561" width="9.88671875" style="1" customWidth="1"/>
    <col min="13562" max="13562" width="8.6640625" style="1" customWidth="1"/>
    <col min="13563" max="13563" width="9.6640625" style="1" customWidth="1"/>
    <col min="13564" max="13564" width="10.109375" style="1" customWidth="1"/>
    <col min="13565" max="13565" width="9.33203125" style="1" customWidth="1"/>
    <col min="13566" max="13567" width="9.6640625" style="1" customWidth="1"/>
    <col min="13568" max="13569" width="9.5546875" style="1" customWidth="1"/>
    <col min="13570" max="13571" width="10" style="1" customWidth="1"/>
    <col min="13572" max="13572" width="12" style="1" customWidth="1"/>
    <col min="13573" max="13573" width="0" style="1" hidden="1" customWidth="1"/>
    <col min="13574" max="13574" width="12.109375" style="1" customWidth="1"/>
    <col min="13575" max="13575" width="11.33203125" style="1" customWidth="1"/>
    <col min="13576" max="13576" width="10.109375" style="1" customWidth="1"/>
    <col min="13577" max="13595" width="0" style="1" hidden="1" customWidth="1"/>
    <col min="13596" max="13798" width="9.109375" style="1"/>
    <col min="13799" max="13799" width="7.109375" style="1" customWidth="1"/>
    <col min="13800" max="13801" width="11.5546875" style="1" customWidth="1"/>
    <col min="13802" max="13802" width="11.6640625" style="1" customWidth="1"/>
    <col min="13803" max="13804" width="12" style="1" customWidth="1"/>
    <col min="13805" max="13805" width="11.44140625" style="1" customWidth="1"/>
    <col min="13806" max="13808" width="11.33203125" style="1" customWidth="1"/>
    <col min="13809" max="13810" width="12.5546875" style="1" customWidth="1"/>
    <col min="13811" max="13811" width="12.33203125" style="1" customWidth="1"/>
    <col min="13812" max="13813" width="11.5546875" style="1" customWidth="1"/>
    <col min="13814" max="13814" width="11.6640625" style="1" customWidth="1"/>
    <col min="13815" max="13815" width="2.109375" style="1" customWidth="1"/>
    <col min="13816" max="13816" width="8.5546875" style="1" customWidth="1"/>
    <col min="13817" max="13817" width="9.88671875" style="1" customWidth="1"/>
    <col min="13818" max="13818" width="8.6640625" style="1" customWidth="1"/>
    <col min="13819" max="13819" width="9.6640625" style="1" customWidth="1"/>
    <col min="13820" max="13820" width="10.109375" style="1" customWidth="1"/>
    <col min="13821" max="13821" width="9.33203125" style="1" customWidth="1"/>
    <col min="13822" max="13823" width="9.6640625" style="1" customWidth="1"/>
    <col min="13824" max="13825" width="9.5546875" style="1" customWidth="1"/>
    <col min="13826" max="13827" width="10" style="1" customWidth="1"/>
    <col min="13828" max="13828" width="12" style="1" customWidth="1"/>
    <col min="13829" max="13829" width="0" style="1" hidden="1" customWidth="1"/>
    <col min="13830" max="13830" width="12.109375" style="1" customWidth="1"/>
    <col min="13831" max="13831" width="11.33203125" style="1" customWidth="1"/>
    <col min="13832" max="13832" width="10.109375" style="1" customWidth="1"/>
    <col min="13833" max="13851" width="0" style="1" hidden="1" customWidth="1"/>
    <col min="13852" max="14054" width="9.109375" style="1"/>
    <col min="14055" max="14055" width="7.109375" style="1" customWidth="1"/>
    <col min="14056" max="14057" width="11.5546875" style="1" customWidth="1"/>
    <col min="14058" max="14058" width="11.6640625" style="1" customWidth="1"/>
    <col min="14059" max="14060" width="12" style="1" customWidth="1"/>
    <col min="14061" max="14061" width="11.44140625" style="1" customWidth="1"/>
    <col min="14062" max="14064" width="11.33203125" style="1" customWidth="1"/>
    <col min="14065" max="14066" width="12.5546875" style="1" customWidth="1"/>
    <col min="14067" max="14067" width="12.33203125" style="1" customWidth="1"/>
    <col min="14068" max="14069" width="11.5546875" style="1" customWidth="1"/>
    <col min="14070" max="14070" width="11.6640625" style="1" customWidth="1"/>
    <col min="14071" max="14071" width="2.109375" style="1" customWidth="1"/>
    <col min="14072" max="14072" width="8.5546875" style="1" customWidth="1"/>
    <col min="14073" max="14073" width="9.88671875" style="1" customWidth="1"/>
    <col min="14074" max="14074" width="8.6640625" style="1" customWidth="1"/>
    <col min="14075" max="14075" width="9.6640625" style="1" customWidth="1"/>
    <col min="14076" max="14076" width="10.109375" style="1" customWidth="1"/>
    <col min="14077" max="14077" width="9.33203125" style="1" customWidth="1"/>
    <col min="14078" max="14079" width="9.6640625" style="1" customWidth="1"/>
    <col min="14080" max="14081" width="9.5546875" style="1" customWidth="1"/>
    <col min="14082" max="14083" width="10" style="1" customWidth="1"/>
    <col min="14084" max="14084" width="12" style="1" customWidth="1"/>
    <col min="14085" max="14085" width="0" style="1" hidden="1" customWidth="1"/>
    <col min="14086" max="14086" width="12.109375" style="1" customWidth="1"/>
    <col min="14087" max="14087" width="11.33203125" style="1" customWidth="1"/>
    <col min="14088" max="14088" width="10.109375" style="1" customWidth="1"/>
    <col min="14089" max="14107" width="0" style="1" hidden="1" customWidth="1"/>
    <col min="14108" max="14310" width="9.109375" style="1"/>
    <col min="14311" max="14311" width="7.109375" style="1" customWidth="1"/>
    <col min="14312" max="14313" width="11.5546875" style="1" customWidth="1"/>
    <col min="14314" max="14314" width="11.6640625" style="1" customWidth="1"/>
    <col min="14315" max="14316" width="12" style="1" customWidth="1"/>
    <col min="14317" max="14317" width="11.44140625" style="1" customWidth="1"/>
    <col min="14318" max="14320" width="11.33203125" style="1" customWidth="1"/>
    <col min="14321" max="14322" width="12.5546875" style="1" customWidth="1"/>
    <col min="14323" max="14323" width="12.33203125" style="1" customWidth="1"/>
    <col min="14324" max="14325" width="11.5546875" style="1" customWidth="1"/>
    <col min="14326" max="14326" width="11.6640625" style="1" customWidth="1"/>
    <col min="14327" max="14327" width="2.109375" style="1" customWidth="1"/>
    <col min="14328" max="14328" width="8.5546875" style="1" customWidth="1"/>
    <col min="14329" max="14329" width="9.88671875" style="1" customWidth="1"/>
    <col min="14330" max="14330" width="8.6640625" style="1" customWidth="1"/>
    <col min="14331" max="14331" width="9.6640625" style="1" customWidth="1"/>
    <col min="14332" max="14332" width="10.109375" style="1" customWidth="1"/>
    <col min="14333" max="14333" width="9.33203125" style="1" customWidth="1"/>
    <col min="14334" max="14335" width="9.6640625" style="1" customWidth="1"/>
    <col min="14336" max="14337" width="9.5546875" style="1" customWidth="1"/>
    <col min="14338" max="14339" width="10" style="1" customWidth="1"/>
    <col min="14340" max="14340" width="12" style="1" customWidth="1"/>
    <col min="14341" max="14341" width="0" style="1" hidden="1" customWidth="1"/>
    <col min="14342" max="14342" width="12.109375" style="1" customWidth="1"/>
    <col min="14343" max="14343" width="11.33203125" style="1" customWidth="1"/>
    <col min="14344" max="14344" width="10.109375" style="1" customWidth="1"/>
    <col min="14345" max="14363" width="0" style="1" hidden="1" customWidth="1"/>
    <col min="14364" max="14566" width="9.109375" style="1"/>
    <col min="14567" max="14567" width="7.109375" style="1" customWidth="1"/>
    <col min="14568" max="14569" width="11.5546875" style="1" customWidth="1"/>
    <col min="14570" max="14570" width="11.6640625" style="1" customWidth="1"/>
    <col min="14571" max="14572" width="12" style="1" customWidth="1"/>
    <col min="14573" max="14573" width="11.44140625" style="1" customWidth="1"/>
    <col min="14574" max="14576" width="11.33203125" style="1" customWidth="1"/>
    <col min="14577" max="14578" width="12.5546875" style="1" customWidth="1"/>
    <col min="14579" max="14579" width="12.33203125" style="1" customWidth="1"/>
    <col min="14580" max="14581" width="11.5546875" style="1" customWidth="1"/>
    <col min="14582" max="14582" width="11.6640625" style="1" customWidth="1"/>
    <col min="14583" max="14583" width="2.109375" style="1" customWidth="1"/>
    <col min="14584" max="14584" width="8.5546875" style="1" customWidth="1"/>
    <col min="14585" max="14585" width="9.88671875" style="1" customWidth="1"/>
    <col min="14586" max="14586" width="8.6640625" style="1" customWidth="1"/>
    <col min="14587" max="14587" width="9.6640625" style="1" customWidth="1"/>
    <col min="14588" max="14588" width="10.109375" style="1" customWidth="1"/>
    <col min="14589" max="14589" width="9.33203125" style="1" customWidth="1"/>
    <col min="14590" max="14591" width="9.6640625" style="1" customWidth="1"/>
    <col min="14592" max="14593" width="9.5546875" style="1" customWidth="1"/>
    <col min="14594" max="14595" width="10" style="1" customWidth="1"/>
    <col min="14596" max="14596" width="12" style="1" customWidth="1"/>
    <col min="14597" max="14597" width="0" style="1" hidden="1" customWidth="1"/>
    <col min="14598" max="14598" width="12.109375" style="1" customWidth="1"/>
    <col min="14599" max="14599" width="11.33203125" style="1" customWidth="1"/>
    <col min="14600" max="14600" width="10.109375" style="1" customWidth="1"/>
    <col min="14601" max="14619" width="0" style="1" hidden="1" customWidth="1"/>
    <col min="14620" max="14822" width="9.109375" style="1"/>
    <col min="14823" max="14823" width="7.109375" style="1" customWidth="1"/>
    <col min="14824" max="14825" width="11.5546875" style="1" customWidth="1"/>
    <col min="14826" max="14826" width="11.6640625" style="1" customWidth="1"/>
    <col min="14827" max="14828" width="12" style="1" customWidth="1"/>
    <col min="14829" max="14829" width="11.44140625" style="1" customWidth="1"/>
    <col min="14830" max="14832" width="11.33203125" style="1" customWidth="1"/>
    <col min="14833" max="14834" width="12.5546875" style="1" customWidth="1"/>
    <col min="14835" max="14835" width="12.33203125" style="1" customWidth="1"/>
    <col min="14836" max="14837" width="11.5546875" style="1" customWidth="1"/>
    <col min="14838" max="14838" width="11.6640625" style="1" customWidth="1"/>
    <col min="14839" max="14839" width="2.109375" style="1" customWidth="1"/>
    <col min="14840" max="14840" width="8.5546875" style="1" customWidth="1"/>
    <col min="14841" max="14841" width="9.88671875" style="1" customWidth="1"/>
    <col min="14842" max="14842" width="8.6640625" style="1" customWidth="1"/>
    <col min="14843" max="14843" width="9.6640625" style="1" customWidth="1"/>
    <col min="14844" max="14844" width="10.109375" style="1" customWidth="1"/>
    <col min="14845" max="14845" width="9.33203125" style="1" customWidth="1"/>
    <col min="14846" max="14847" width="9.6640625" style="1" customWidth="1"/>
    <col min="14848" max="14849" width="9.5546875" style="1" customWidth="1"/>
    <col min="14850" max="14851" width="10" style="1" customWidth="1"/>
    <col min="14852" max="14852" width="12" style="1" customWidth="1"/>
    <col min="14853" max="14853" width="0" style="1" hidden="1" customWidth="1"/>
    <col min="14854" max="14854" width="12.109375" style="1" customWidth="1"/>
    <col min="14855" max="14855" width="11.33203125" style="1" customWidth="1"/>
    <col min="14856" max="14856" width="10.109375" style="1" customWidth="1"/>
    <col min="14857" max="14875" width="0" style="1" hidden="1" customWidth="1"/>
    <col min="14876" max="15078" width="9.109375" style="1"/>
    <col min="15079" max="15079" width="7.109375" style="1" customWidth="1"/>
    <col min="15080" max="15081" width="11.5546875" style="1" customWidth="1"/>
    <col min="15082" max="15082" width="11.6640625" style="1" customWidth="1"/>
    <col min="15083" max="15084" width="12" style="1" customWidth="1"/>
    <col min="15085" max="15085" width="11.44140625" style="1" customWidth="1"/>
    <col min="15086" max="15088" width="11.33203125" style="1" customWidth="1"/>
    <col min="15089" max="15090" width="12.5546875" style="1" customWidth="1"/>
    <col min="15091" max="15091" width="12.33203125" style="1" customWidth="1"/>
    <col min="15092" max="15093" width="11.5546875" style="1" customWidth="1"/>
    <col min="15094" max="15094" width="11.6640625" style="1" customWidth="1"/>
    <col min="15095" max="15095" width="2.109375" style="1" customWidth="1"/>
    <col min="15096" max="15096" width="8.5546875" style="1" customWidth="1"/>
    <col min="15097" max="15097" width="9.88671875" style="1" customWidth="1"/>
    <col min="15098" max="15098" width="8.6640625" style="1" customWidth="1"/>
    <col min="15099" max="15099" width="9.6640625" style="1" customWidth="1"/>
    <col min="15100" max="15100" width="10.109375" style="1" customWidth="1"/>
    <col min="15101" max="15101" width="9.33203125" style="1" customWidth="1"/>
    <col min="15102" max="15103" width="9.6640625" style="1" customWidth="1"/>
    <col min="15104" max="15105" width="9.5546875" style="1" customWidth="1"/>
    <col min="15106" max="15107" width="10" style="1" customWidth="1"/>
    <col min="15108" max="15108" width="12" style="1" customWidth="1"/>
    <col min="15109" max="15109" width="0" style="1" hidden="1" customWidth="1"/>
    <col min="15110" max="15110" width="12.109375" style="1" customWidth="1"/>
    <col min="15111" max="15111" width="11.33203125" style="1" customWidth="1"/>
    <col min="15112" max="15112" width="10.109375" style="1" customWidth="1"/>
    <col min="15113" max="15131" width="0" style="1" hidden="1" customWidth="1"/>
    <col min="15132" max="15334" width="9.109375" style="1"/>
    <col min="15335" max="15335" width="7.109375" style="1" customWidth="1"/>
    <col min="15336" max="15337" width="11.5546875" style="1" customWidth="1"/>
    <col min="15338" max="15338" width="11.6640625" style="1" customWidth="1"/>
    <col min="15339" max="15340" width="12" style="1" customWidth="1"/>
    <col min="15341" max="15341" width="11.44140625" style="1" customWidth="1"/>
    <col min="15342" max="15344" width="11.33203125" style="1" customWidth="1"/>
    <col min="15345" max="15346" width="12.5546875" style="1" customWidth="1"/>
    <col min="15347" max="15347" width="12.33203125" style="1" customWidth="1"/>
    <col min="15348" max="15349" width="11.5546875" style="1" customWidth="1"/>
    <col min="15350" max="15350" width="11.6640625" style="1" customWidth="1"/>
    <col min="15351" max="15351" width="2.109375" style="1" customWidth="1"/>
    <col min="15352" max="15352" width="8.5546875" style="1" customWidth="1"/>
    <col min="15353" max="15353" width="9.88671875" style="1" customWidth="1"/>
    <col min="15354" max="15354" width="8.6640625" style="1" customWidth="1"/>
    <col min="15355" max="15355" width="9.6640625" style="1" customWidth="1"/>
    <col min="15356" max="15356" width="10.109375" style="1" customWidth="1"/>
    <col min="15357" max="15357" width="9.33203125" style="1" customWidth="1"/>
    <col min="15358" max="15359" width="9.6640625" style="1" customWidth="1"/>
    <col min="15360" max="15361" width="9.5546875" style="1" customWidth="1"/>
    <col min="15362" max="15363" width="10" style="1" customWidth="1"/>
    <col min="15364" max="15364" width="12" style="1" customWidth="1"/>
    <col min="15365" max="15365" width="0" style="1" hidden="1" customWidth="1"/>
    <col min="15366" max="15366" width="12.109375" style="1" customWidth="1"/>
    <col min="15367" max="15367" width="11.33203125" style="1" customWidth="1"/>
    <col min="15368" max="15368" width="10.109375" style="1" customWidth="1"/>
    <col min="15369" max="15387" width="0" style="1" hidden="1" customWidth="1"/>
    <col min="15388" max="15590" width="9.109375" style="1"/>
    <col min="15591" max="15591" width="7.109375" style="1" customWidth="1"/>
    <col min="15592" max="15593" width="11.5546875" style="1" customWidth="1"/>
    <col min="15594" max="15594" width="11.6640625" style="1" customWidth="1"/>
    <col min="15595" max="15596" width="12" style="1" customWidth="1"/>
    <col min="15597" max="15597" width="11.44140625" style="1" customWidth="1"/>
    <col min="15598" max="15600" width="11.33203125" style="1" customWidth="1"/>
    <col min="15601" max="15602" width="12.5546875" style="1" customWidth="1"/>
    <col min="15603" max="15603" width="12.33203125" style="1" customWidth="1"/>
    <col min="15604" max="15605" width="11.5546875" style="1" customWidth="1"/>
    <col min="15606" max="15606" width="11.6640625" style="1" customWidth="1"/>
    <col min="15607" max="15607" width="2.109375" style="1" customWidth="1"/>
    <col min="15608" max="15608" width="8.5546875" style="1" customWidth="1"/>
    <col min="15609" max="15609" width="9.88671875" style="1" customWidth="1"/>
    <col min="15610" max="15610" width="8.6640625" style="1" customWidth="1"/>
    <col min="15611" max="15611" width="9.6640625" style="1" customWidth="1"/>
    <col min="15612" max="15612" width="10.109375" style="1" customWidth="1"/>
    <col min="15613" max="15613" width="9.33203125" style="1" customWidth="1"/>
    <col min="15614" max="15615" width="9.6640625" style="1" customWidth="1"/>
    <col min="15616" max="15617" width="9.5546875" style="1" customWidth="1"/>
    <col min="15618" max="15619" width="10" style="1" customWidth="1"/>
    <col min="15620" max="15620" width="12" style="1" customWidth="1"/>
    <col min="15621" max="15621" width="0" style="1" hidden="1" customWidth="1"/>
    <col min="15622" max="15622" width="12.109375" style="1" customWidth="1"/>
    <col min="15623" max="15623" width="11.33203125" style="1" customWidth="1"/>
    <col min="15624" max="15624" width="10.109375" style="1" customWidth="1"/>
    <col min="15625" max="15643" width="0" style="1" hidden="1" customWidth="1"/>
    <col min="15644" max="15846" width="9.109375" style="1"/>
    <col min="15847" max="15847" width="7.109375" style="1" customWidth="1"/>
    <col min="15848" max="15849" width="11.5546875" style="1" customWidth="1"/>
    <col min="15850" max="15850" width="11.6640625" style="1" customWidth="1"/>
    <col min="15851" max="15852" width="12" style="1" customWidth="1"/>
    <col min="15853" max="15853" width="11.44140625" style="1" customWidth="1"/>
    <col min="15854" max="15856" width="11.33203125" style="1" customWidth="1"/>
    <col min="15857" max="15858" width="12.5546875" style="1" customWidth="1"/>
    <col min="15859" max="15859" width="12.33203125" style="1" customWidth="1"/>
    <col min="15860" max="15861" width="11.5546875" style="1" customWidth="1"/>
    <col min="15862" max="15862" width="11.6640625" style="1" customWidth="1"/>
    <col min="15863" max="15863" width="2.109375" style="1" customWidth="1"/>
    <col min="15864" max="15864" width="8.5546875" style="1" customWidth="1"/>
    <col min="15865" max="15865" width="9.88671875" style="1" customWidth="1"/>
    <col min="15866" max="15866" width="8.6640625" style="1" customWidth="1"/>
    <col min="15867" max="15867" width="9.6640625" style="1" customWidth="1"/>
    <col min="15868" max="15868" width="10.109375" style="1" customWidth="1"/>
    <col min="15869" max="15869" width="9.33203125" style="1" customWidth="1"/>
    <col min="15870" max="15871" width="9.6640625" style="1" customWidth="1"/>
    <col min="15872" max="15873" width="9.5546875" style="1" customWidth="1"/>
    <col min="15874" max="15875" width="10" style="1" customWidth="1"/>
    <col min="15876" max="15876" width="12" style="1" customWidth="1"/>
    <col min="15877" max="15877" width="0" style="1" hidden="1" customWidth="1"/>
    <col min="15878" max="15878" width="12.109375" style="1" customWidth="1"/>
    <col min="15879" max="15879" width="11.33203125" style="1" customWidth="1"/>
    <col min="15880" max="15880" width="10.109375" style="1" customWidth="1"/>
    <col min="15881" max="15899" width="0" style="1" hidden="1" customWidth="1"/>
    <col min="15900" max="16102" width="9.109375" style="1"/>
    <col min="16103" max="16103" width="7.109375" style="1" customWidth="1"/>
    <col min="16104" max="16105" width="11.5546875" style="1" customWidth="1"/>
    <col min="16106" max="16106" width="11.6640625" style="1" customWidth="1"/>
    <col min="16107" max="16108" width="12" style="1" customWidth="1"/>
    <col min="16109" max="16109" width="11.44140625" style="1" customWidth="1"/>
    <col min="16110" max="16112" width="11.33203125" style="1" customWidth="1"/>
    <col min="16113" max="16114" width="12.5546875" style="1" customWidth="1"/>
    <col min="16115" max="16115" width="12.33203125" style="1" customWidth="1"/>
    <col min="16116" max="16117" width="11.5546875" style="1" customWidth="1"/>
    <col min="16118" max="16118" width="11.6640625" style="1" customWidth="1"/>
    <col min="16119" max="16119" width="2.109375" style="1" customWidth="1"/>
    <col min="16120" max="16120" width="8.5546875" style="1" customWidth="1"/>
    <col min="16121" max="16121" width="9.88671875" style="1" customWidth="1"/>
    <col min="16122" max="16122" width="8.6640625" style="1" customWidth="1"/>
    <col min="16123" max="16123" width="9.6640625" style="1" customWidth="1"/>
    <col min="16124" max="16124" width="10.109375" style="1" customWidth="1"/>
    <col min="16125" max="16125" width="9.33203125" style="1" customWidth="1"/>
    <col min="16126" max="16127" width="9.6640625" style="1" customWidth="1"/>
    <col min="16128" max="16129" width="9.5546875" style="1" customWidth="1"/>
    <col min="16130" max="16131" width="10" style="1" customWidth="1"/>
    <col min="16132" max="16132" width="12" style="1" customWidth="1"/>
    <col min="16133" max="16133" width="0" style="1" hidden="1" customWidth="1"/>
    <col min="16134" max="16134" width="12.109375" style="1" customWidth="1"/>
    <col min="16135" max="16135" width="11.33203125" style="1" customWidth="1"/>
    <col min="16136" max="16136" width="10.109375" style="1" customWidth="1"/>
    <col min="16137" max="16155" width="0" style="1" hidden="1" customWidth="1"/>
    <col min="16156" max="16384" width="9.109375" style="1"/>
  </cols>
  <sheetData>
    <row r="1" spans="2:26" collapsed="1"/>
    <row r="2" spans="2:26" ht="21">
      <c r="B2" s="388" t="s">
        <v>87</v>
      </c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  <c r="R2" s="388"/>
      <c r="S2" s="388"/>
      <c r="T2" s="388"/>
      <c r="U2" s="388"/>
      <c r="V2" s="388"/>
      <c r="W2" s="388"/>
      <c r="X2" s="388"/>
      <c r="Y2" s="388"/>
      <c r="Z2" s="388"/>
    </row>
    <row r="3" spans="2:26" ht="15" thickBot="1">
      <c r="B3" s="387"/>
      <c r="C3" s="387"/>
      <c r="D3" s="387"/>
      <c r="E3" s="387"/>
      <c r="F3" s="387"/>
      <c r="G3" s="387"/>
      <c r="H3" s="387"/>
      <c r="I3" s="387"/>
      <c r="J3" s="387"/>
      <c r="K3" s="387"/>
      <c r="L3" s="387"/>
      <c r="M3" s="387"/>
      <c r="N3" s="387"/>
      <c r="O3" s="387"/>
      <c r="P3" s="387"/>
      <c r="Q3" s="387"/>
      <c r="R3" s="387"/>
      <c r="S3" s="387"/>
      <c r="T3" s="387"/>
      <c r="U3" s="387"/>
      <c r="V3" s="387"/>
      <c r="W3" s="387"/>
      <c r="X3" s="387"/>
      <c r="Y3" s="387"/>
      <c r="Z3" s="387"/>
    </row>
    <row r="4" spans="2:26" ht="29.25" customHeight="1" thickBot="1">
      <c r="B4" s="407" t="s">
        <v>66</v>
      </c>
      <c r="C4" s="399" t="s">
        <v>83</v>
      </c>
      <c r="D4" s="399"/>
      <c r="E4" s="399"/>
      <c r="F4" s="399"/>
      <c r="G4" s="399"/>
      <c r="H4" s="399"/>
      <c r="I4" s="399"/>
      <c r="J4" s="399"/>
      <c r="K4" s="400"/>
      <c r="L4" s="389"/>
      <c r="M4" s="401" t="s">
        <v>80</v>
      </c>
      <c r="N4" s="402"/>
      <c r="O4" s="426" t="s">
        <v>84</v>
      </c>
      <c r="P4" s="389"/>
      <c r="Q4" s="425" t="s">
        <v>6</v>
      </c>
      <c r="R4" s="399"/>
      <c r="S4" s="399"/>
      <c r="T4" s="399"/>
      <c r="U4" s="399"/>
      <c r="V4" s="399"/>
      <c r="W4" s="399"/>
      <c r="X4" s="399"/>
      <c r="Y4" s="399"/>
      <c r="Z4" s="400"/>
    </row>
    <row r="5" spans="2:26" ht="45" customHeight="1" thickBot="1">
      <c r="B5" s="408"/>
      <c r="C5" s="236" t="s">
        <v>76</v>
      </c>
      <c r="D5" s="410" t="s">
        <v>9</v>
      </c>
      <c r="E5" s="411"/>
      <c r="F5" s="412"/>
      <c r="G5" s="423" t="s">
        <v>10</v>
      </c>
      <c r="H5" s="413" t="s">
        <v>63</v>
      </c>
      <c r="I5" s="414"/>
      <c r="J5" s="415"/>
      <c r="K5" s="230" t="s">
        <v>83</v>
      </c>
      <c r="L5" s="390"/>
      <c r="M5" s="403"/>
      <c r="N5" s="404"/>
      <c r="O5" s="427"/>
      <c r="P5" s="390"/>
      <c r="Q5" s="230" t="s">
        <v>85</v>
      </c>
      <c r="R5" s="418" t="s">
        <v>11</v>
      </c>
      <c r="S5" s="419"/>
      <c r="T5" s="419"/>
      <c r="U5" s="419"/>
      <c r="V5" s="420"/>
      <c r="W5" s="393" t="s">
        <v>12</v>
      </c>
      <c r="X5" s="395" t="s">
        <v>3</v>
      </c>
      <c r="Y5" s="397" t="s">
        <v>64</v>
      </c>
      <c r="Z5" s="421" t="s">
        <v>65</v>
      </c>
    </row>
    <row r="6" spans="2:26" ht="18" customHeight="1" thickBot="1">
      <c r="B6" s="408"/>
      <c r="C6" s="237" t="s">
        <v>26</v>
      </c>
      <c r="D6" s="241" t="s">
        <v>28</v>
      </c>
      <c r="E6" s="240" t="s">
        <v>29</v>
      </c>
      <c r="F6" s="239" t="s">
        <v>30</v>
      </c>
      <c r="G6" s="424"/>
      <c r="H6" s="171" t="s">
        <v>81</v>
      </c>
      <c r="I6" s="172" t="s">
        <v>82</v>
      </c>
      <c r="J6" s="173" t="s">
        <v>61</v>
      </c>
      <c r="K6" s="231" t="s">
        <v>61</v>
      </c>
      <c r="L6" s="390"/>
      <c r="M6" s="405"/>
      <c r="N6" s="406"/>
      <c r="O6" s="428"/>
      <c r="P6" s="390"/>
      <c r="Q6" s="231" t="s">
        <v>61</v>
      </c>
      <c r="R6" s="243" t="s">
        <v>62</v>
      </c>
      <c r="S6" s="244" t="s">
        <v>33</v>
      </c>
      <c r="T6" s="245" t="s">
        <v>34</v>
      </c>
      <c r="U6" s="246" t="s">
        <v>35</v>
      </c>
      <c r="V6" s="247" t="s">
        <v>61</v>
      </c>
      <c r="W6" s="394"/>
      <c r="X6" s="396"/>
      <c r="Y6" s="398"/>
      <c r="Z6" s="422"/>
    </row>
    <row r="7" spans="2:26" s="224" customFormat="1" ht="20.25" customHeight="1" thickBot="1">
      <c r="B7" s="409"/>
      <c r="C7" s="225" t="s">
        <v>88</v>
      </c>
      <c r="D7" s="225" t="s">
        <v>88</v>
      </c>
      <c r="E7" s="225" t="s">
        <v>88</v>
      </c>
      <c r="F7" s="225" t="s">
        <v>88</v>
      </c>
      <c r="G7" s="225" t="s">
        <v>88</v>
      </c>
      <c r="H7" s="220" t="s">
        <v>88</v>
      </c>
      <c r="I7" s="292" t="s">
        <v>88</v>
      </c>
      <c r="J7" s="291" t="s">
        <v>88</v>
      </c>
      <c r="K7" s="225" t="s">
        <v>88</v>
      </c>
      <c r="L7" s="390"/>
      <c r="M7" s="220" t="s">
        <v>88</v>
      </c>
      <c r="N7" s="293" t="s">
        <v>2</v>
      </c>
      <c r="O7" s="225" t="s">
        <v>88</v>
      </c>
      <c r="P7" s="390"/>
      <c r="Q7" s="225" t="s">
        <v>88</v>
      </c>
      <c r="R7" s="220" t="s">
        <v>88</v>
      </c>
      <c r="S7" s="292" t="s">
        <v>88</v>
      </c>
      <c r="T7" s="292" t="s">
        <v>88</v>
      </c>
      <c r="U7" s="292" t="s">
        <v>88</v>
      </c>
      <c r="V7" s="291" t="s">
        <v>88</v>
      </c>
      <c r="W7" s="225" t="s">
        <v>88</v>
      </c>
      <c r="X7" s="225" t="s">
        <v>88</v>
      </c>
      <c r="Y7" s="225" t="s">
        <v>88</v>
      </c>
      <c r="Z7" s="225" t="s">
        <v>88</v>
      </c>
    </row>
    <row r="8" spans="2:26">
      <c r="B8" s="151">
        <v>1</v>
      </c>
      <c r="C8" s="226"/>
      <c r="D8" s="46"/>
      <c r="E8" s="226"/>
      <c r="F8" s="46"/>
      <c r="G8" s="226"/>
      <c r="H8" s="45"/>
      <c r="I8" s="152"/>
      <c r="J8" s="153"/>
      <c r="K8" s="226"/>
      <c r="L8" s="390"/>
      <c r="M8" s="50"/>
      <c r="N8" s="187"/>
      <c r="O8" s="144"/>
      <c r="P8" s="392"/>
      <c r="Q8" s="177"/>
      <c r="R8" s="144"/>
      <c r="S8" s="170"/>
      <c r="T8" s="170"/>
      <c r="U8" s="170"/>
      <c r="V8" s="145"/>
      <c r="W8" s="177"/>
      <c r="X8" s="49"/>
      <c r="Y8" s="177"/>
      <c r="Z8" s="178"/>
    </row>
    <row r="9" spans="2:26">
      <c r="B9" s="148">
        <v>2</v>
      </c>
      <c r="C9" s="227"/>
      <c r="D9" s="47"/>
      <c r="E9" s="227"/>
      <c r="F9" s="47"/>
      <c r="G9" s="227"/>
      <c r="H9" s="62"/>
      <c r="I9" s="146"/>
      <c r="J9" s="150"/>
      <c r="K9" s="227"/>
      <c r="L9" s="390"/>
      <c r="M9" s="65"/>
      <c r="N9" s="149"/>
      <c r="O9" s="138"/>
      <c r="P9" s="392"/>
      <c r="Q9" s="69"/>
      <c r="R9" s="138"/>
      <c r="S9" s="67"/>
      <c r="T9" s="67"/>
      <c r="U9" s="67"/>
      <c r="V9" s="68"/>
      <c r="W9" s="69"/>
      <c r="X9" s="64"/>
      <c r="Y9" s="69"/>
      <c r="Z9" s="154"/>
    </row>
    <row r="10" spans="2:26">
      <c r="B10" s="151">
        <v>3</v>
      </c>
      <c r="C10" s="227"/>
      <c r="D10" s="47"/>
      <c r="E10" s="227"/>
      <c r="F10" s="47"/>
      <c r="G10" s="227"/>
      <c r="H10" s="62"/>
      <c r="I10" s="146"/>
      <c r="J10" s="150"/>
      <c r="K10" s="227"/>
      <c r="L10" s="390"/>
      <c r="M10" s="65"/>
      <c r="N10" s="149"/>
      <c r="O10" s="138"/>
      <c r="P10" s="392"/>
      <c r="Q10" s="69"/>
      <c r="R10" s="235"/>
      <c r="S10" s="67"/>
      <c r="T10" s="67"/>
      <c r="U10" s="67"/>
      <c r="V10" s="68"/>
      <c r="W10" s="69"/>
      <c r="X10" s="64"/>
      <c r="Y10" s="69"/>
      <c r="Z10" s="154"/>
    </row>
    <row r="11" spans="2:26">
      <c r="B11" s="148">
        <v>4</v>
      </c>
      <c r="C11" s="227"/>
      <c r="D11" s="47"/>
      <c r="E11" s="227"/>
      <c r="F11" s="47"/>
      <c r="G11" s="227"/>
      <c r="H11" s="62"/>
      <c r="I11" s="146"/>
      <c r="J11" s="150"/>
      <c r="K11" s="227"/>
      <c r="L11" s="390"/>
      <c r="M11" s="65"/>
      <c r="N11" s="149"/>
      <c r="O11" s="138"/>
      <c r="P11" s="392"/>
      <c r="Q11" s="69"/>
      <c r="R11" s="138"/>
      <c r="S11" s="67"/>
      <c r="T11" s="67"/>
      <c r="U11" s="67"/>
      <c r="V11" s="68"/>
      <c r="W11" s="69"/>
      <c r="X11" s="64"/>
      <c r="Y11" s="69"/>
      <c r="Z11" s="154"/>
    </row>
    <row r="12" spans="2:26">
      <c r="B12" s="151">
        <v>5</v>
      </c>
      <c r="C12" s="227"/>
      <c r="D12" s="47"/>
      <c r="E12" s="227"/>
      <c r="F12" s="47"/>
      <c r="G12" s="227"/>
      <c r="H12" s="62"/>
      <c r="I12" s="146"/>
      <c r="J12" s="150"/>
      <c r="K12" s="227"/>
      <c r="L12" s="390"/>
      <c r="M12" s="65"/>
      <c r="N12" s="149"/>
      <c r="O12" s="138"/>
      <c r="P12" s="392"/>
      <c r="Q12" s="69"/>
      <c r="R12" s="138"/>
      <c r="S12" s="67"/>
      <c r="T12" s="67"/>
      <c r="U12" s="67"/>
      <c r="V12" s="68"/>
      <c r="W12" s="69"/>
      <c r="X12" s="64"/>
      <c r="Y12" s="69"/>
      <c r="Z12" s="154"/>
    </row>
    <row r="13" spans="2:26">
      <c r="B13" s="148">
        <v>6</v>
      </c>
      <c r="C13" s="227"/>
      <c r="D13" s="47"/>
      <c r="E13" s="227"/>
      <c r="F13" s="47"/>
      <c r="G13" s="227"/>
      <c r="H13" s="62"/>
      <c r="I13" s="146"/>
      <c r="J13" s="150"/>
      <c r="K13" s="227"/>
      <c r="L13" s="390"/>
      <c r="M13" s="65"/>
      <c r="N13" s="149"/>
      <c r="O13" s="138"/>
      <c r="P13" s="392"/>
      <c r="Q13" s="69"/>
      <c r="R13" s="138"/>
      <c r="S13" s="67"/>
      <c r="T13" s="67"/>
      <c r="U13" s="67"/>
      <c r="V13" s="68"/>
      <c r="W13" s="69"/>
      <c r="X13" s="64"/>
      <c r="Y13" s="69"/>
      <c r="Z13" s="154"/>
    </row>
    <row r="14" spans="2:26">
      <c r="B14" s="151">
        <v>7</v>
      </c>
      <c r="C14" s="227"/>
      <c r="D14" s="47"/>
      <c r="E14" s="227"/>
      <c r="F14" s="47"/>
      <c r="G14" s="227"/>
      <c r="H14" s="62"/>
      <c r="I14" s="146"/>
      <c r="J14" s="150"/>
      <c r="K14" s="227"/>
      <c r="L14" s="390"/>
      <c r="M14" s="65"/>
      <c r="N14" s="149"/>
      <c r="O14" s="138"/>
      <c r="P14" s="392"/>
      <c r="Q14" s="69"/>
      <c r="R14" s="138"/>
      <c r="S14" s="67"/>
      <c r="T14" s="67"/>
      <c r="U14" s="67"/>
      <c r="V14" s="68"/>
      <c r="W14" s="69"/>
      <c r="X14" s="64"/>
      <c r="Y14" s="69"/>
      <c r="Z14" s="154"/>
    </row>
    <row r="15" spans="2:26">
      <c r="B15" s="148">
        <v>8</v>
      </c>
      <c r="C15" s="227"/>
      <c r="D15" s="47"/>
      <c r="E15" s="227"/>
      <c r="F15" s="47"/>
      <c r="G15" s="227"/>
      <c r="H15" s="62"/>
      <c r="I15" s="146"/>
      <c r="J15" s="150"/>
      <c r="K15" s="227"/>
      <c r="L15" s="390"/>
      <c r="M15" s="65"/>
      <c r="N15" s="149"/>
      <c r="O15" s="138"/>
      <c r="P15" s="392"/>
      <c r="Q15" s="69"/>
      <c r="R15" s="138"/>
      <c r="S15" s="67"/>
      <c r="T15" s="67"/>
      <c r="U15" s="67"/>
      <c r="V15" s="68"/>
      <c r="W15" s="69"/>
      <c r="X15" s="64"/>
      <c r="Y15" s="69"/>
      <c r="Z15" s="154"/>
    </row>
    <row r="16" spans="2:26">
      <c r="B16" s="151">
        <v>9</v>
      </c>
      <c r="C16" s="227"/>
      <c r="D16" s="47"/>
      <c r="E16" s="227"/>
      <c r="F16" s="47"/>
      <c r="G16" s="227"/>
      <c r="H16" s="62"/>
      <c r="I16" s="146"/>
      <c r="J16" s="150"/>
      <c r="K16" s="227"/>
      <c r="L16" s="390"/>
      <c r="M16" s="65"/>
      <c r="N16" s="149"/>
      <c r="O16" s="138"/>
      <c r="P16" s="392"/>
      <c r="Q16" s="69"/>
      <c r="R16" s="138"/>
      <c r="S16" s="67"/>
      <c r="T16" s="67"/>
      <c r="U16" s="67"/>
      <c r="V16" s="68"/>
      <c r="W16" s="69"/>
      <c r="X16" s="64"/>
      <c r="Y16" s="69"/>
      <c r="Z16" s="154"/>
    </row>
    <row r="17" spans="2:26">
      <c r="B17" s="148">
        <v>10</v>
      </c>
      <c r="C17" s="227"/>
      <c r="D17" s="47"/>
      <c r="E17" s="227"/>
      <c r="F17" s="47"/>
      <c r="G17" s="227"/>
      <c r="H17" s="62"/>
      <c r="I17" s="146"/>
      <c r="J17" s="150"/>
      <c r="K17" s="227"/>
      <c r="L17" s="390"/>
      <c r="M17" s="65"/>
      <c r="N17" s="149"/>
      <c r="O17" s="138"/>
      <c r="P17" s="392"/>
      <c r="Q17" s="69"/>
      <c r="R17" s="138"/>
      <c r="S17" s="67"/>
      <c r="T17" s="67"/>
      <c r="U17" s="67"/>
      <c r="V17" s="68"/>
      <c r="W17" s="69"/>
      <c r="X17" s="64"/>
      <c r="Y17" s="69"/>
      <c r="Z17" s="154"/>
    </row>
    <row r="18" spans="2:26">
      <c r="B18" s="151">
        <v>11</v>
      </c>
      <c r="C18" s="227"/>
      <c r="D18" s="47"/>
      <c r="E18" s="227"/>
      <c r="F18" s="47"/>
      <c r="G18" s="227"/>
      <c r="H18" s="62"/>
      <c r="I18" s="146"/>
      <c r="J18" s="150"/>
      <c r="K18" s="227"/>
      <c r="L18" s="390"/>
      <c r="M18" s="65"/>
      <c r="N18" s="149"/>
      <c r="O18" s="138"/>
      <c r="P18" s="392"/>
      <c r="Q18" s="69"/>
      <c r="R18" s="138"/>
      <c r="S18" s="67"/>
      <c r="T18" s="67"/>
      <c r="U18" s="67"/>
      <c r="V18" s="68"/>
      <c r="W18" s="69"/>
      <c r="X18" s="64"/>
      <c r="Y18" s="69"/>
      <c r="Z18" s="154"/>
    </row>
    <row r="19" spans="2:26">
      <c r="B19" s="148">
        <v>12</v>
      </c>
      <c r="C19" s="227"/>
      <c r="D19" s="47"/>
      <c r="E19" s="227"/>
      <c r="F19" s="47"/>
      <c r="G19" s="227"/>
      <c r="H19" s="62"/>
      <c r="I19" s="146"/>
      <c r="J19" s="150"/>
      <c r="K19" s="227"/>
      <c r="L19" s="390"/>
      <c r="M19" s="65"/>
      <c r="N19" s="149"/>
      <c r="O19" s="138"/>
      <c r="P19" s="392"/>
      <c r="Q19" s="69"/>
      <c r="R19" s="138"/>
      <c r="S19" s="67"/>
      <c r="T19" s="67"/>
      <c r="U19" s="67"/>
      <c r="V19" s="68"/>
      <c r="W19" s="69"/>
      <c r="X19" s="64"/>
      <c r="Y19" s="69"/>
      <c r="Z19" s="154"/>
    </row>
    <row r="20" spans="2:26">
      <c r="B20" s="151">
        <v>13</v>
      </c>
      <c r="C20" s="227"/>
      <c r="D20" s="47"/>
      <c r="E20" s="227"/>
      <c r="F20" s="47"/>
      <c r="G20" s="227"/>
      <c r="H20" s="62"/>
      <c r="I20" s="146"/>
      <c r="J20" s="150"/>
      <c r="K20" s="227"/>
      <c r="L20" s="390"/>
      <c r="M20" s="65"/>
      <c r="N20" s="149"/>
      <c r="O20" s="138"/>
      <c r="P20" s="392"/>
      <c r="Q20" s="69"/>
      <c r="R20" s="138"/>
      <c r="S20" s="67"/>
      <c r="T20" s="67"/>
      <c r="U20" s="67"/>
      <c r="V20" s="68"/>
      <c r="W20" s="69"/>
      <c r="X20" s="64"/>
      <c r="Y20" s="69"/>
      <c r="Z20" s="154"/>
    </row>
    <row r="21" spans="2:26">
      <c r="B21" s="148">
        <v>14</v>
      </c>
      <c r="C21" s="227"/>
      <c r="D21" s="47"/>
      <c r="E21" s="227"/>
      <c r="F21" s="47"/>
      <c r="G21" s="227"/>
      <c r="H21" s="62"/>
      <c r="I21" s="146"/>
      <c r="J21" s="150"/>
      <c r="K21" s="227"/>
      <c r="L21" s="390"/>
      <c r="M21" s="65"/>
      <c r="N21" s="149"/>
      <c r="O21" s="138"/>
      <c r="P21" s="392"/>
      <c r="Q21" s="69"/>
      <c r="R21" s="138"/>
      <c r="S21" s="67"/>
      <c r="T21" s="67"/>
      <c r="U21" s="67"/>
      <c r="V21" s="68"/>
      <c r="W21" s="69"/>
      <c r="X21" s="64"/>
      <c r="Y21" s="69"/>
      <c r="Z21" s="154"/>
    </row>
    <row r="22" spans="2:26">
      <c r="B22" s="151">
        <v>15</v>
      </c>
      <c r="C22" s="227"/>
      <c r="D22" s="47"/>
      <c r="E22" s="227"/>
      <c r="F22" s="47"/>
      <c r="G22" s="227"/>
      <c r="H22" s="62"/>
      <c r="I22" s="146"/>
      <c r="J22" s="150"/>
      <c r="K22" s="227"/>
      <c r="L22" s="390"/>
      <c r="M22" s="65"/>
      <c r="N22" s="149"/>
      <c r="O22" s="138"/>
      <c r="P22" s="392"/>
      <c r="Q22" s="69"/>
      <c r="R22" s="138"/>
      <c r="S22" s="67"/>
      <c r="T22" s="67"/>
      <c r="U22" s="67"/>
      <c r="V22" s="68"/>
      <c r="W22" s="69"/>
      <c r="X22" s="64"/>
      <c r="Y22" s="69"/>
      <c r="Z22" s="154"/>
    </row>
    <row r="23" spans="2:26">
      <c r="B23" s="148">
        <v>16</v>
      </c>
      <c r="C23" s="227"/>
      <c r="D23" s="47"/>
      <c r="E23" s="227"/>
      <c r="F23" s="47"/>
      <c r="G23" s="227"/>
      <c r="H23" s="62"/>
      <c r="I23" s="146"/>
      <c r="J23" s="150"/>
      <c r="K23" s="227"/>
      <c r="L23" s="390"/>
      <c r="M23" s="65"/>
      <c r="N23" s="149"/>
      <c r="O23" s="138"/>
      <c r="P23" s="392"/>
      <c r="Q23" s="69"/>
      <c r="R23" s="138"/>
      <c r="S23" s="67"/>
      <c r="T23" s="67"/>
      <c r="U23" s="67"/>
      <c r="V23" s="68"/>
      <c r="W23" s="69"/>
      <c r="X23" s="64"/>
      <c r="Y23" s="69"/>
      <c r="Z23" s="154"/>
    </row>
    <row r="24" spans="2:26">
      <c r="B24" s="151">
        <v>17</v>
      </c>
      <c r="C24" s="227"/>
      <c r="D24" s="47"/>
      <c r="E24" s="227"/>
      <c r="F24" s="47"/>
      <c r="G24" s="227"/>
      <c r="H24" s="62"/>
      <c r="I24" s="146"/>
      <c r="J24" s="150"/>
      <c r="K24" s="227"/>
      <c r="L24" s="390"/>
      <c r="M24" s="65"/>
      <c r="N24" s="149"/>
      <c r="O24" s="138"/>
      <c r="P24" s="392"/>
      <c r="Q24" s="69"/>
      <c r="R24" s="138"/>
      <c r="S24" s="67"/>
      <c r="T24" s="67"/>
      <c r="U24" s="67"/>
      <c r="V24" s="68"/>
      <c r="W24" s="69"/>
      <c r="X24" s="64"/>
      <c r="Y24" s="69"/>
      <c r="Z24" s="154"/>
    </row>
    <row r="25" spans="2:26">
      <c r="B25" s="148">
        <v>18</v>
      </c>
      <c r="C25" s="227"/>
      <c r="D25" s="47"/>
      <c r="E25" s="227"/>
      <c r="F25" s="47"/>
      <c r="G25" s="227"/>
      <c r="H25" s="62"/>
      <c r="I25" s="146"/>
      <c r="J25" s="150"/>
      <c r="K25" s="227"/>
      <c r="L25" s="390"/>
      <c r="M25" s="65"/>
      <c r="N25" s="149"/>
      <c r="O25" s="138"/>
      <c r="P25" s="392"/>
      <c r="Q25" s="69"/>
      <c r="R25" s="138"/>
      <c r="S25" s="67"/>
      <c r="T25" s="67"/>
      <c r="U25" s="67"/>
      <c r="V25" s="68"/>
      <c r="W25" s="69"/>
      <c r="X25" s="64"/>
      <c r="Y25" s="69"/>
      <c r="Z25" s="154"/>
    </row>
    <row r="26" spans="2:26">
      <c r="B26" s="151">
        <v>19</v>
      </c>
      <c r="C26" s="227"/>
      <c r="D26" s="47"/>
      <c r="E26" s="227"/>
      <c r="F26" s="47"/>
      <c r="G26" s="227"/>
      <c r="H26" s="62"/>
      <c r="I26" s="146"/>
      <c r="J26" s="150"/>
      <c r="K26" s="227"/>
      <c r="L26" s="390"/>
      <c r="M26" s="65"/>
      <c r="N26" s="149"/>
      <c r="O26" s="138"/>
      <c r="P26" s="392"/>
      <c r="Q26" s="69"/>
      <c r="R26" s="138"/>
      <c r="S26" s="67"/>
      <c r="T26" s="67"/>
      <c r="U26" s="67"/>
      <c r="V26" s="68"/>
      <c r="W26" s="69"/>
      <c r="X26" s="64"/>
      <c r="Y26" s="69"/>
      <c r="Z26" s="154"/>
    </row>
    <row r="27" spans="2:26">
      <c r="B27" s="148">
        <v>20</v>
      </c>
      <c r="C27" s="227"/>
      <c r="D27" s="47"/>
      <c r="E27" s="227"/>
      <c r="F27" s="47"/>
      <c r="G27" s="227"/>
      <c r="H27" s="62"/>
      <c r="I27" s="146"/>
      <c r="J27" s="150"/>
      <c r="K27" s="227"/>
      <c r="L27" s="390"/>
      <c r="M27" s="65"/>
      <c r="N27" s="149"/>
      <c r="O27" s="138"/>
      <c r="P27" s="392"/>
      <c r="Q27" s="69"/>
      <c r="R27" s="138"/>
      <c r="S27" s="67"/>
      <c r="T27" s="67"/>
      <c r="U27" s="67"/>
      <c r="V27" s="68"/>
      <c r="W27" s="69"/>
      <c r="X27" s="64"/>
      <c r="Y27" s="69"/>
      <c r="Z27" s="154"/>
    </row>
    <row r="28" spans="2:26">
      <c r="B28" s="151">
        <v>21</v>
      </c>
      <c r="C28" s="227"/>
      <c r="D28" s="47"/>
      <c r="E28" s="227"/>
      <c r="F28" s="47"/>
      <c r="G28" s="227"/>
      <c r="H28" s="62"/>
      <c r="I28" s="146"/>
      <c r="J28" s="150"/>
      <c r="K28" s="227"/>
      <c r="L28" s="390"/>
      <c r="M28" s="65"/>
      <c r="N28" s="149"/>
      <c r="O28" s="138"/>
      <c r="P28" s="392"/>
      <c r="Q28" s="69"/>
      <c r="R28" s="138"/>
      <c r="S28" s="67"/>
      <c r="T28" s="67"/>
      <c r="U28" s="67"/>
      <c r="V28" s="68"/>
      <c r="W28" s="69"/>
      <c r="X28" s="64"/>
      <c r="Y28" s="69"/>
      <c r="Z28" s="154"/>
    </row>
    <row r="29" spans="2:26">
      <c r="B29" s="148">
        <v>22</v>
      </c>
      <c r="C29" s="227"/>
      <c r="D29" s="47"/>
      <c r="E29" s="227"/>
      <c r="F29" s="47"/>
      <c r="G29" s="227"/>
      <c r="H29" s="62"/>
      <c r="I29" s="146"/>
      <c r="J29" s="150"/>
      <c r="K29" s="227"/>
      <c r="L29" s="390"/>
      <c r="M29" s="65"/>
      <c r="N29" s="149"/>
      <c r="O29" s="138"/>
      <c r="P29" s="392"/>
      <c r="Q29" s="69"/>
      <c r="R29" s="138"/>
      <c r="S29" s="67"/>
      <c r="T29" s="67"/>
      <c r="U29" s="67"/>
      <c r="V29" s="68"/>
      <c r="W29" s="69"/>
      <c r="X29" s="64"/>
      <c r="Y29" s="69"/>
      <c r="Z29" s="154"/>
    </row>
    <row r="30" spans="2:26">
      <c r="B30" s="151">
        <v>23</v>
      </c>
      <c r="C30" s="227"/>
      <c r="D30" s="47"/>
      <c r="E30" s="227"/>
      <c r="F30" s="47"/>
      <c r="G30" s="227"/>
      <c r="H30" s="62"/>
      <c r="I30" s="146"/>
      <c r="J30" s="150"/>
      <c r="K30" s="227"/>
      <c r="L30" s="390"/>
      <c r="M30" s="65"/>
      <c r="N30" s="149"/>
      <c r="O30" s="138"/>
      <c r="P30" s="392"/>
      <c r="Q30" s="69"/>
      <c r="R30" s="138"/>
      <c r="S30" s="67"/>
      <c r="T30" s="67"/>
      <c r="U30" s="67"/>
      <c r="V30" s="68"/>
      <c r="W30" s="69"/>
      <c r="X30" s="64"/>
      <c r="Y30" s="69"/>
      <c r="Z30" s="154"/>
    </row>
    <row r="31" spans="2:26">
      <c r="B31" s="148">
        <v>24</v>
      </c>
      <c r="C31" s="227"/>
      <c r="D31" s="47"/>
      <c r="E31" s="227"/>
      <c r="F31" s="47"/>
      <c r="G31" s="227"/>
      <c r="H31" s="62"/>
      <c r="I31" s="146"/>
      <c r="J31" s="150"/>
      <c r="K31" s="227"/>
      <c r="L31" s="390"/>
      <c r="M31" s="65"/>
      <c r="N31" s="149"/>
      <c r="O31" s="138"/>
      <c r="P31" s="392"/>
      <c r="Q31" s="69"/>
      <c r="R31" s="138"/>
      <c r="S31" s="67"/>
      <c r="T31" s="67"/>
      <c r="U31" s="67"/>
      <c r="V31" s="68"/>
      <c r="W31" s="69"/>
      <c r="X31" s="64"/>
      <c r="Y31" s="69"/>
      <c r="Z31" s="154"/>
    </row>
    <row r="32" spans="2:26">
      <c r="B32" s="151">
        <v>25</v>
      </c>
      <c r="C32" s="227"/>
      <c r="D32" s="47"/>
      <c r="E32" s="227"/>
      <c r="F32" s="47"/>
      <c r="G32" s="227"/>
      <c r="H32" s="62"/>
      <c r="I32" s="146"/>
      <c r="J32" s="150"/>
      <c r="K32" s="227"/>
      <c r="L32" s="390"/>
      <c r="M32" s="65"/>
      <c r="N32" s="149"/>
      <c r="O32" s="138"/>
      <c r="P32" s="392"/>
      <c r="Q32" s="69"/>
      <c r="R32" s="138"/>
      <c r="S32" s="67"/>
      <c r="T32" s="67"/>
      <c r="U32" s="67"/>
      <c r="V32" s="68"/>
      <c r="W32" s="69"/>
      <c r="X32" s="64"/>
      <c r="Y32" s="69"/>
      <c r="Z32" s="154"/>
    </row>
    <row r="33" spans="2:26">
      <c r="B33" s="148">
        <v>26</v>
      </c>
      <c r="C33" s="227"/>
      <c r="D33" s="47"/>
      <c r="E33" s="227"/>
      <c r="F33" s="47"/>
      <c r="G33" s="227"/>
      <c r="H33" s="62"/>
      <c r="I33" s="146"/>
      <c r="J33" s="150"/>
      <c r="K33" s="227"/>
      <c r="L33" s="390"/>
      <c r="M33" s="65"/>
      <c r="N33" s="149"/>
      <c r="O33" s="138"/>
      <c r="P33" s="392"/>
      <c r="Q33" s="69"/>
      <c r="R33" s="138"/>
      <c r="S33" s="67"/>
      <c r="T33" s="67"/>
      <c r="U33" s="67"/>
      <c r="V33" s="68"/>
      <c r="W33" s="69"/>
      <c r="X33" s="64"/>
      <c r="Y33" s="69"/>
      <c r="Z33" s="154"/>
    </row>
    <row r="34" spans="2:26">
      <c r="B34" s="151">
        <v>27</v>
      </c>
      <c r="C34" s="227"/>
      <c r="D34" s="47"/>
      <c r="E34" s="227"/>
      <c r="F34" s="47"/>
      <c r="G34" s="227"/>
      <c r="H34" s="62"/>
      <c r="I34" s="146"/>
      <c r="J34" s="150"/>
      <c r="K34" s="227"/>
      <c r="L34" s="390"/>
      <c r="M34" s="65"/>
      <c r="N34" s="149"/>
      <c r="O34" s="138"/>
      <c r="P34" s="392"/>
      <c r="Q34" s="69"/>
      <c r="R34" s="138"/>
      <c r="S34" s="67"/>
      <c r="T34" s="67"/>
      <c r="U34" s="67"/>
      <c r="V34" s="68"/>
      <c r="W34" s="69"/>
      <c r="X34" s="64"/>
      <c r="Y34" s="69"/>
      <c r="Z34" s="154"/>
    </row>
    <row r="35" spans="2:26">
      <c r="B35" s="148">
        <v>28</v>
      </c>
      <c r="C35" s="227"/>
      <c r="D35" s="47"/>
      <c r="E35" s="227"/>
      <c r="F35" s="47"/>
      <c r="G35" s="227"/>
      <c r="H35" s="62"/>
      <c r="I35" s="146"/>
      <c r="J35" s="150"/>
      <c r="K35" s="227"/>
      <c r="L35" s="390"/>
      <c r="M35" s="65"/>
      <c r="N35" s="149"/>
      <c r="O35" s="138"/>
      <c r="P35" s="392"/>
      <c r="Q35" s="69"/>
      <c r="R35" s="138"/>
      <c r="S35" s="67"/>
      <c r="T35" s="67"/>
      <c r="U35" s="67"/>
      <c r="V35" s="68"/>
      <c r="W35" s="69"/>
      <c r="X35" s="64"/>
      <c r="Y35" s="69"/>
      <c r="Z35" s="154"/>
    </row>
    <row r="36" spans="2:26">
      <c r="B36" s="151">
        <v>29</v>
      </c>
      <c r="C36" s="227"/>
      <c r="D36" s="47"/>
      <c r="E36" s="227"/>
      <c r="F36" s="47"/>
      <c r="G36" s="227"/>
      <c r="H36" s="62"/>
      <c r="I36" s="146"/>
      <c r="J36" s="150"/>
      <c r="K36" s="227"/>
      <c r="L36" s="390"/>
      <c r="M36" s="65"/>
      <c r="N36" s="149"/>
      <c r="O36" s="138"/>
      <c r="P36" s="392"/>
      <c r="Q36" s="69"/>
      <c r="R36" s="138"/>
      <c r="S36" s="67"/>
      <c r="T36" s="67"/>
      <c r="U36" s="67"/>
      <c r="V36" s="68"/>
      <c r="W36" s="69"/>
      <c r="X36" s="64"/>
      <c r="Y36" s="69"/>
      <c r="Z36" s="154"/>
    </row>
    <row r="37" spans="2:26">
      <c r="B37" s="148">
        <v>30</v>
      </c>
      <c r="C37" s="227"/>
      <c r="D37" s="47"/>
      <c r="E37" s="227"/>
      <c r="F37" s="47"/>
      <c r="G37" s="227"/>
      <c r="H37" s="62"/>
      <c r="I37" s="146"/>
      <c r="J37" s="150"/>
      <c r="K37" s="227"/>
      <c r="L37" s="390"/>
      <c r="M37" s="65"/>
      <c r="N37" s="149"/>
      <c r="O37" s="138"/>
      <c r="P37" s="392"/>
      <c r="Q37" s="69"/>
      <c r="R37" s="138"/>
      <c r="S37" s="67"/>
      <c r="T37" s="67"/>
      <c r="U37" s="67"/>
      <c r="V37" s="68"/>
      <c r="W37" s="69"/>
      <c r="X37" s="64"/>
      <c r="Y37" s="69"/>
      <c r="Z37" s="154"/>
    </row>
    <row r="38" spans="2:26" ht="15" thickBot="1">
      <c r="B38" s="151">
        <v>31</v>
      </c>
      <c r="C38" s="228"/>
      <c r="D38" s="163"/>
      <c r="E38" s="228"/>
      <c r="F38" s="163"/>
      <c r="G38" s="229"/>
      <c r="H38" s="164"/>
      <c r="I38" s="165"/>
      <c r="J38" s="166"/>
      <c r="K38" s="228"/>
      <c r="L38" s="390"/>
      <c r="M38" s="125"/>
      <c r="N38" s="188"/>
      <c r="O38" s="139"/>
      <c r="P38" s="392"/>
      <c r="Q38" s="129"/>
      <c r="R38" s="139"/>
      <c r="S38" s="127"/>
      <c r="T38" s="127"/>
      <c r="U38" s="127"/>
      <c r="V38" s="128"/>
      <c r="W38" s="129"/>
      <c r="X38" s="124"/>
      <c r="Y38" s="129"/>
      <c r="Z38" s="155"/>
    </row>
    <row r="39" spans="2:26" ht="15" thickBot="1">
      <c r="B39" s="167" t="s">
        <v>31</v>
      </c>
      <c r="C39" s="156"/>
      <c r="D39" s="160"/>
      <c r="E39" s="156"/>
      <c r="F39" s="160"/>
      <c r="G39" s="168"/>
      <c r="H39" s="157"/>
      <c r="I39" s="158"/>
      <c r="J39" s="159"/>
      <c r="K39" s="156"/>
      <c r="L39" s="391"/>
      <c r="M39" s="232"/>
      <c r="N39" s="233"/>
      <c r="O39" s="234"/>
      <c r="P39" s="391"/>
      <c r="Q39" s="156"/>
      <c r="R39" s="157"/>
      <c r="S39" s="158"/>
      <c r="T39" s="158"/>
      <c r="U39" s="158"/>
      <c r="V39" s="159"/>
      <c r="W39" s="156"/>
      <c r="X39" s="160"/>
      <c r="Y39" s="156"/>
      <c r="Z39" s="161"/>
    </row>
    <row r="41" spans="2:26" ht="15.75" customHeight="1"/>
    <row r="44" spans="2:26" ht="15" customHeight="1"/>
    <row r="61" spans="2:3">
      <c r="B61" s="2"/>
      <c r="C61" s="2"/>
    </row>
    <row r="68" spans="2:26">
      <c r="D68" s="2"/>
      <c r="E68" s="2"/>
      <c r="F68" s="2"/>
      <c r="G68" s="2"/>
      <c r="H68" s="2"/>
      <c r="I68" s="2"/>
      <c r="J68" s="2"/>
      <c r="K68" s="2"/>
    </row>
    <row r="75" spans="2:26"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Y75" s="2"/>
      <c r="Z75" s="2"/>
    </row>
    <row r="76" spans="2:26" s="2" customFormat="1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Y76" s="1"/>
      <c r="Z76" s="1"/>
    </row>
    <row r="80" spans="2:26" ht="15" customHeight="1"/>
    <row r="104" spans="3:3">
      <c r="C104" s="136"/>
    </row>
    <row r="105" spans="3:3">
      <c r="C105" s="136"/>
    </row>
    <row r="106" spans="3:3">
      <c r="C106" s="136"/>
    </row>
    <row r="107" spans="3:3">
      <c r="C107" s="136"/>
    </row>
    <row r="108" spans="3:3">
      <c r="C108" s="136"/>
    </row>
    <row r="109" spans="3:3">
      <c r="C109" s="136"/>
    </row>
    <row r="110" spans="3:3">
      <c r="C110" s="136"/>
    </row>
  </sheetData>
  <mergeCells count="17">
    <mergeCell ref="B2:Z2"/>
    <mergeCell ref="B3:Z3"/>
    <mergeCell ref="B4:B7"/>
    <mergeCell ref="C4:K4"/>
    <mergeCell ref="L4:L39"/>
    <mergeCell ref="M4:N6"/>
    <mergeCell ref="O4:O6"/>
    <mergeCell ref="P4:P39"/>
    <mergeCell ref="Q4:Z4"/>
    <mergeCell ref="D5:F5"/>
    <mergeCell ref="G5:G6"/>
    <mergeCell ref="H5:J5"/>
    <mergeCell ref="R5:V5"/>
    <mergeCell ref="W5:W6"/>
    <mergeCell ref="X5:X6"/>
    <mergeCell ref="Y5:Y6"/>
    <mergeCell ref="Z5:Z6"/>
  </mergeCells>
  <pageMargins left="0.70866141732283472" right="0.70866141732283472" top="0.55118110236220474" bottom="0.35433070866141736" header="0" footer="0"/>
  <pageSetup paperSize="9" scale="83" orientation="landscape" r:id="rId1"/>
  <colBreaks count="1" manualBreakCount="1">
    <brk id="16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5" tint="0.59999389629810485"/>
  </sheetPr>
  <dimension ref="B1:BF111"/>
  <sheetViews>
    <sheetView view="pageBreakPreview" zoomScaleNormal="100" zoomScaleSheetLayoutView="10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AC10" sqref="AC10"/>
    </sheetView>
  </sheetViews>
  <sheetFormatPr defaultRowHeight="14.4"/>
  <cols>
    <col min="1" max="1" width="3.109375" style="1" customWidth="1"/>
    <col min="2" max="2" width="7.109375" style="1" customWidth="1"/>
    <col min="3" max="3" width="9.5546875" style="1" customWidth="1"/>
    <col min="4" max="4" width="11.44140625" style="1" customWidth="1"/>
    <col min="5" max="6" width="9.5546875" style="1" customWidth="1"/>
    <col min="7" max="7" width="11.88671875" style="1" customWidth="1"/>
    <col min="8" max="9" width="9.5546875" style="1" customWidth="1"/>
    <col min="10" max="10" width="11.33203125" style="1" customWidth="1"/>
    <col min="11" max="12" width="9.5546875" style="1" customWidth="1"/>
    <col min="13" max="13" width="11.33203125" style="1" customWidth="1"/>
    <col min="14" max="18" width="9.5546875" style="1" customWidth="1"/>
    <col min="19" max="19" width="11.33203125" style="1" customWidth="1"/>
    <col min="20" max="21" width="9.5546875" style="1" customWidth="1"/>
    <col min="22" max="22" width="11.109375" style="1" customWidth="1"/>
    <col min="23" max="23" width="9.5546875" style="1" customWidth="1"/>
    <col min="24" max="24" width="1.109375" style="1" customWidth="1"/>
    <col min="25" max="25" width="15.33203125" style="1" customWidth="1"/>
    <col min="26" max="26" width="11.109375" style="1" customWidth="1"/>
    <col min="27" max="27" width="10.5546875" style="1" customWidth="1"/>
    <col min="28" max="28" width="11.33203125" style="1" customWidth="1"/>
    <col min="29" max="30" width="10.5546875" style="1" customWidth="1"/>
    <col min="31" max="31" width="11.44140625" style="1" customWidth="1"/>
    <col min="32" max="33" width="10.5546875" style="1" customWidth="1"/>
    <col min="34" max="34" width="11.5546875" style="1" customWidth="1"/>
    <col min="35" max="35" width="10.5546875" style="1" customWidth="1"/>
    <col min="36" max="36" width="11.44140625" style="1" customWidth="1"/>
    <col min="37" max="37" width="10.5546875" style="1" customWidth="1"/>
    <col min="38" max="38" width="11.44140625" style="1" customWidth="1"/>
    <col min="39" max="47" width="9.6640625" style="1" customWidth="1"/>
    <col min="48" max="48" width="12" style="1" customWidth="1"/>
    <col min="49" max="49" width="9.6640625" style="1" customWidth="1"/>
    <col min="50" max="50" width="9.6640625" style="2" customWidth="1"/>
    <col min="51" max="51" width="11.33203125" style="2" customWidth="1"/>
    <col min="52" max="52" width="9.6640625" style="2" customWidth="1"/>
    <col min="53" max="53" width="9.6640625" style="1" customWidth="1"/>
    <col min="54" max="54" width="12.109375" style="1" customWidth="1"/>
    <col min="55" max="56" width="9.6640625" style="1" customWidth="1"/>
    <col min="57" max="57" width="11.5546875" style="1" customWidth="1"/>
    <col min="58" max="58" width="9.6640625" style="1" customWidth="1"/>
    <col min="59" max="248" width="9.109375" style="1"/>
    <col min="249" max="249" width="7.109375" style="1" customWidth="1"/>
    <col min="250" max="251" width="11.5546875" style="1" customWidth="1"/>
    <col min="252" max="252" width="11.6640625" style="1" customWidth="1"/>
    <col min="253" max="254" width="12" style="1" customWidth="1"/>
    <col min="255" max="255" width="11.44140625" style="1" customWidth="1"/>
    <col min="256" max="258" width="11.33203125" style="1" customWidth="1"/>
    <col min="259" max="260" width="12.5546875" style="1" customWidth="1"/>
    <col min="261" max="261" width="12.33203125" style="1" customWidth="1"/>
    <col min="262" max="263" width="11.5546875" style="1" customWidth="1"/>
    <col min="264" max="264" width="11.6640625" style="1" customWidth="1"/>
    <col min="265" max="265" width="2.109375" style="1" customWidth="1"/>
    <col min="266" max="266" width="8.5546875" style="1" customWidth="1"/>
    <col min="267" max="267" width="9.88671875" style="1" customWidth="1"/>
    <col min="268" max="268" width="8.6640625" style="1" customWidth="1"/>
    <col min="269" max="269" width="9.6640625" style="1" customWidth="1"/>
    <col min="270" max="270" width="10.109375" style="1" customWidth="1"/>
    <col min="271" max="271" width="9.33203125" style="1" customWidth="1"/>
    <col min="272" max="273" width="9.6640625" style="1" customWidth="1"/>
    <col min="274" max="275" width="9.5546875" style="1" customWidth="1"/>
    <col min="276" max="277" width="10" style="1" customWidth="1"/>
    <col min="278" max="278" width="12" style="1" customWidth="1"/>
    <col min="279" max="279" width="0" style="1" hidden="1" customWidth="1"/>
    <col min="280" max="280" width="12.109375" style="1" customWidth="1"/>
    <col min="281" max="281" width="11.33203125" style="1" customWidth="1"/>
    <col min="282" max="282" width="10.109375" style="1" customWidth="1"/>
    <col min="283" max="301" width="0" style="1" hidden="1" customWidth="1"/>
    <col min="302" max="504" width="9.109375" style="1"/>
    <col min="505" max="505" width="7.109375" style="1" customWidth="1"/>
    <col min="506" max="507" width="11.5546875" style="1" customWidth="1"/>
    <col min="508" max="508" width="11.6640625" style="1" customWidth="1"/>
    <col min="509" max="510" width="12" style="1" customWidth="1"/>
    <col min="511" max="511" width="11.44140625" style="1" customWidth="1"/>
    <col min="512" max="514" width="11.33203125" style="1" customWidth="1"/>
    <col min="515" max="516" width="12.5546875" style="1" customWidth="1"/>
    <col min="517" max="517" width="12.33203125" style="1" customWidth="1"/>
    <col min="518" max="519" width="11.5546875" style="1" customWidth="1"/>
    <col min="520" max="520" width="11.6640625" style="1" customWidth="1"/>
    <col min="521" max="521" width="2.109375" style="1" customWidth="1"/>
    <col min="522" max="522" width="8.5546875" style="1" customWidth="1"/>
    <col min="523" max="523" width="9.88671875" style="1" customWidth="1"/>
    <col min="524" max="524" width="8.6640625" style="1" customWidth="1"/>
    <col min="525" max="525" width="9.6640625" style="1" customWidth="1"/>
    <col min="526" max="526" width="10.109375" style="1" customWidth="1"/>
    <col min="527" max="527" width="9.33203125" style="1" customWidth="1"/>
    <col min="528" max="529" width="9.6640625" style="1" customWidth="1"/>
    <col min="530" max="531" width="9.5546875" style="1" customWidth="1"/>
    <col min="532" max="533" width="10" style="1" customWidth="1"/>
    <col min="534" max="534" width="12" style="1" customWidth="1"/>
    <col min="535" max="535" width="0" style="1" hidden="1" customWidth="1"/>
    <col min="536" max="536" width="12.109375" style="1" customWidth="1"/>
    <col min="537" max="537" width="11.33203125" style="1" customWidth="1"/>
    <col min="538" max="538" width="10.109375" style="1" customWidth="1"/>
    <col min="539" max="557" width="0" style="1" hidden="1" customWidth="1"/>
    <col min="558" max="760" width="9.109375" style="1"/>
    <col min="761" max="761" width="7.109375" style="1" customWidth="1"/>
    <col min="762" max="763" width="11.5546875" style="1" customWidth="1"/>
    <col min="764" max="764" width="11.6640625" style="1" customWidth="1"/>
    <col min="765" max="766" width="12" style="1" customWidth="1"/>
    <col min="767" max="767" width="11.44140625" style="1" customWidth="1"/>
    <col min="768" max="770" width="11.33203125" style="1" customWidth="1"/>
    <col min="771" max="772" width="12.5546875" style="1" customWidth="1"/>
    <col min="773" max="773" width="12.33203125" style="1" customWidth="1"/>
    <col min="774" max="775" width="11.5546875" style="1" customWidth="1"/>
    <col min="776" max="776" width="11.6640625" style="1" customWidth="1"/>
    <col min="777" max="777" width="2.109375" style="1" customWidth="1"/>
    <col min="778" max="778" width="8.5546875" style="1" customWidth="1"/>
    <col min="779" max="779" width="9.88671875" style="1" customWidth="1"/>
    <col min="780" max="780" width="8.6640625" style="1" customWidth="1"/>
    <col min="781" max="781" width="9.6640625" style="1" customWidth="1"/>
    <col min="782" max="782" width="10.109375" style="1" customWidth="1"/>
    <col min="783" max="783" width="9.33203125" style="1" customWidth="1"/>
    <col min="784" max="785" width="9.6640625" style="1" customWidth="1"/>
    <col min="786" max="787" width="9.5546875" style="1" customWidth="1"/>
    <col min="788" max="789" width="10" style="1" customWidth="1"/>
    <col min="790" max="790" width="12" style="1" customWidth="1"/>
    <col min="791" max="791" width="0" style="1" hidden="1" customWidth="1"/>
    <col min="792" max="792" width="12.109375" style="1" customWidth="1"/>
    <col min="793" max="793" width="11.33203125" style="1" customWidth="1"/>
    <col min="794" max="794" width="10.109375" style="1" customWidth="1"/>
    <col min="795" max="813" width="0" style="1" hidden="1" customWidth="1"/>
    <col min="814" max="1016" width="9.109375" style="1"/>
    <col min="1017" max="1017" width="7.109375" style="1" customWidth="1"/>
    <col min="1018" max="1019" width="11.5546875" style="1" customWidth="1"/>
    <col min="1020" max="1020" width="11.6640625" style="1" customWidth="1"/>
    <col min="1021" max="1022" width="12" style="1" customWidth="1"/>
    <col min="1023" max="1023" width="11.44140625" style="1" customWidth="1"/>
    <col min="1024" max="1026" width="11.33203125" style="1" customWidth="1"/>
    <col min="1027" max="1028" width="12.5546875" style="1" customWidth="1"/>
    <col min="1029" max="1029" width="12.33203125" style="1" customWidth="1"/>
    <col min="1030" max="1031" width="11.5546875" style="1" customWidth="1"/>
    <col min="1032" max="1032" width="11.6640625" style="1" customWidth="1"/>
    <col min="1033" max="1033" width="2.109375" style="1" customWidth="1"/>
    <col min="1034" max="1034" width="8.5546875" style="1" customWidth="1"/>
    <col min="1035" max="1035" width="9.88671875" style="1" customWidth="1"/>
    <col min="1036" max="1036" width="8.6640625" style="1" customWidth="1"/>
    <col min="1037" max="1037" width="9.6640625" style="1" customWidth="1"/>
    <col min="1038" max="1038" width="10.109375" style="1" customWidth="1"/>
    <col min="1039" max="1039" width="9.33203125" style="1" customWidth="1"/>
    <col min="1040" max="1041" width="9.6640625" style="1" customWidth="1"/>
    <col min="1042" max="1043" width="9.5546875" style="1" customWidth="1"/>
    <col min="1044" max="1045" width="10" style="1" customWidth="1"/>
    <col min="1046" max="1046" width="12" style="1" customWidth="1"/>
    <col min="1047" max="1047" width="0" style="1" hidden="1" customWidth="1"/>
    <col min="1048" max="1048" width="12.109375" style="1" customWidth="1"/>
    <col min="1049" max="1049" width="11.33203125" style="1" customWidth="1"/>
    <col min="1050" max="1050" width="10.109375" style="1" customWidth="1"/>
    <col min="1051" max="1069" width="0" style="1" hidden="1" customWidth="1"/>
    <col min="1070" max="1272" width="9.109375" style="1"/>
    <col min="1273" max="1273" width="7.109375" style="1" customWidth="1"/>
    <col min="1274" max="1275" width="11.5546875" style="1" customWidth="1"/>
    <col min="1276" max="1276" width="11.6640625" style="1" customWidth="1"/>
    <col min="1277" max="1278" width="12" style="1" customWidth="1"/>
    <col min="1279" max="1279" width="11.44140625" style="1" customWidth="1"/>
    <col min="1280" max="1282" width="11.33203125" style="1" customWidth="1"/>
    <col min="1283" max="1284" width="12.5546875" style="1" customWidth="1"/>
    <col min="1285" max="1285" width="12.33203125" style="1" customWidth="1"/>
    <col min="1286" max="1287" width="11.5546875" style="1" customWidth="1"/>
    <col min="1288" max="1288" width="11.6640625" style="1" customWidth="1"/>
    <col min="1289" max="1289" width="2.109375" style="1" customWidth="1"/>
    <col min="1290" max="1290" width="8.5546875" style="1" customWidth="1"/>
    <col min="1291" max="1291" width="9.88671875" style="1" customWidth="1"/>
    <col min="1292" max="1292" width="8.6640625" style="1" customWidth="1"/>
    <col min="1293" max="1293" width="9.6640625" style="1" customWidth="1"/>
    <col min="1294" max="1294" width="10.109375" style="1" customWidth="1"/>
    <col min="1295" max="1295" width="9.33203125" style="1" customWidth="1"/>
    <col min="1296" max="1297" width="9.6640625" style="1" customWidth="1"/>
    <col min="1298" max="1299" width="9.5546875" style="1" customWidth="1"/>
    <col min="1300" max="1301" width="10" style="1" customWidth="1"/>
    <col min="1302" max="1302" width="12" style="1" customWidth="1"/>
    <col min="1303" max="1303" width="0" style="1" hidden="1" customWidth="1"/>
    <col min="1304" max="1304" width="12.109375" style="1" customWidth="1"/>
    <col min="1305" max="1305" width="11.33203125" style="1" customWidth="1"/>
    <col min="1306" max="1306" width="10.109375" style="1" customWidth="1"/>
    <col min="1307" max="1325" width="0" style="1" hidden="1" customWidth="1"/>
    <col min="1326" max="1528" width="9.109375" style="1"/>
    <col min="1529" max="1529" width="7.109375" style="1" customWidth="1"/>
    <col min="1530" max="1531" width="11.5546875" style="1" customWidth="1"/>
    <col min="1532" max="1532" width="11.6640625" style="1" customWidth="1"/>
    <col min="1533" max="1534" width="12" style="1" customWidth="1"/>
    <col min="1535" max="1535" width="11.44140625" style="1" customWidth="1"/>
    <col min="1536" max="1538" width="11.33203125" style="1" customWidth="1"/>
    <col min="1539" max="1540" width="12.5546875" style="1" customWidth="1"/>
    <col min="1541" max="1541" width="12.33203125" style="1" customWidth="1"/>
    <col min="1542" max="1543" width="11.5546875" style="1" customWidth="1"/>
    <col min="1544" max="1544" width="11.6640625" style="1" customWidth="1"/>
    <col min="1545" max="1545" width="2.109375" style="1" customWidth="1"/>
    <col min="1546" max="1546" width="8.5546875" style="1" customWidth="1"/>
    <col min="1547" max="1547" width="9.88671875" style="1" customWidth="1"/>
    <col min="1548" max="1548" width="8.6640625" style="1" customWidth="1"/>
    <col min="1549" max="1549" width="9.6640625" style="1" customWidth="1"/>
    <col min="1550" max="1550" width="10.109375" style="1" customWidth="1"/>
    <col min="1551" max="1551" width="9.33203125" style="1" customWidth="1"/>
    <col min="1552" max="1553" width="9.6640625" style="1" customWidth="1"/>
    <col min="1554" max="1555" width="9.5546875" style="1" customWidth="1"/>
    <col min="1556" max="1557" width="10" style="1" customWidth="1"/>
    <col min="1558" max="1558" width="12" style="1" customWidth="1"/>
    <col min="1559" max="1559" width="0" style="1" hidden="1" customWidth="1"/>
    <col min="1560" max="1560" width="12.109375" style="1" customWidth="1"/>
    <col min="1561" max="1561" width="11.33203125" style="1" customWidth="1"/>
    <col min="1562" max="1562" width="10.109375" style="1" customWidth="1"/>
    <col min="1563" max="1581" width="0" style="1" hidden="1" customWidth="1"/>
    <col min="1582" max="1784" width="9.109375" style="1"/>
    <col min="1785" max="1785" width="7.109375" style="1" customWidth="1"/>
    <col min="1786" max="1787" width="11.5546875" style="1" customWidth="1"/>
    <col min="1788" max="1788" width="11.6640625" style="1" customWidth="1"/>
    <col min="1789" max="1790" width="12" style="1" customWidth="1"/>
    <col min="1791" max="1791" width="11.44140625" style="1" customWidth="1"/>
    <col min="1792" max="1794" width="11.33203125" style="1" customWidth="1"/>
    <col min="1795" max="1796" width="12.5546875" style="1" customWidth="1"/>
    <col min="1797" max="1797" width="12.33203125" style="1" customWidth="1"/>
    <col min="1798" max="1799" width="11.5546875" style="1" customWidth="1"/>
    <col min="1800" max="1800" width="11.6640625" style="1" customWidth="1"/>
    <col min="1801" max="1801" width="2.109375" style="1" customWidth="1"/>
    <col min="1802" max="1802" width="8.5546875" style="1" customWidth="1"/>
    <col min="1803" max="1803" width="9.88671875" style="1" customWidth="1"/>
    <col min="1804" max="1804" width="8.6640625" style="1" customWidth="1"/>
    <col min="1805" max="1805" width="9.6640625" style="1" customWidth="1"/>
    <col min="1806" max="1806" width="10.109375" style="1" customWidth="1"/>
    <col min="1807" max="1807" width="9.33203125" style="1" customWidth="1"/>
    <col min="1808" max="1809" width="9.6640625" style="1" customWidth="1"/>
    <col min="1810" max="1811" width="9.5546875" style="1" customWidth="1"/>
    <col min="1812" max="1813" width="10" style="1" customWidth="1"/>
    <col min="1814" max="1814" width="12" style="1" customWidth="1"/>
    <col min="1815" max="1815" width="0" style="1" hidden="1" customWidth="1"/>
    <col min="1816" max="1816" width="12.109375" style="1" customWidth="1"/>
    <col min="1817" max="1817" width="11.33203125" style="1" customWidth="1"/>
    <col min="1818" max="1818" width="10.109375" style="1" customWidth="1"/>
    <col min="1819" max="1837" width="0" style="1" hidden="1" customWidth="1"/>
    <col min="1838" max="2040" width="9.109375" style="1"/>
    <col min="2041" max="2041" width="7.109375" style="1" customWidth="1"/>
    <col min="2042" max="2043" width="11.5546875" style="1" customWidth="1"/>
    <col min="2044" max="2044" width="11.6640625" style="1" customWidth="1"/>
    <col min="2045" max="2046" width="12" style="1" customWidth="1"/>
    <col min="2047" max="2047" width="11.44140625" style="1" customWidth="1"/>
    <col min="2048" max="2050" width="11.33203125" style="1" customWidth="1"/>
    <col min="2051" max="2052" width="12.5546875" style="1" customWidth="1"/>
    <col min="2053" max="2053" width="12.33203125" style="1" customWidth="1"/>
    <col min="2054" max="2055" width="11.5546875" style="1" customWidth="1"/>
    <col min="2056" max="2056" width="11.6640625" style="1" customWidth="1"/>
    <col min="2057" max="2057" width="2.109375" style="1" customWidth="1"/>
    <col min="2058" max="2058" width="8.5546875" style="1" customWidth="1"/>
    <col min="2059" max="2059" width="9.88671875" style="1" customWidth="1"/>
    <col min="2060" max="2060" width="8.6640625" style="1" customWidth="1"/>
    <col min="2061" max="2061" width="9.6640625" style="1" customWidth="1"/>
    <col min="2062" max="2062" width="10.109375" style="1" customWidth="1"/>
    <col min="2063" max="2063" width="9.33203125" style="1" customWidth="1"/>
    <col min="2064" max="2065" width="9.6640625" style="1" customWidth="1"/>
    <col min="2066" max="2067" width="9.5546875" style="1" customWidth="1"/>
    <col min="2068" max="2069" width="10" style="1" customWidth="1"/>
    <col min="2070" max="2070" width="12" style="1" customWidth="1"/>
    <col min="2071" max="2071" width="0" style="1" hidden="1" customWidth="1"/>
    <col min="2072" max="2072" width="12.109375" style="1" customWidth="1"/>
    <col min="2073" max="2073" width="11.33203125" style="1" customWidth="1"/>
    <col min="2074" max="2074" width="10.109375" style="1" customWidth="1"/>
    <col min="2075" max="2093" width="0" style="1" hidden="1" customWidth="1"/>
    <col min="2094" max="2296" width="9.109375" style="1"/>
    <col min="2297" max="2297" width="7.109375" style="1" customWidth="1"/>
    <col min="2298" max="2299" width="11.5546875" style="1" customWidth="1"/>
    <col min="2300" max="2300" width="11.6640625" style="1" customWidth="1"/>
    <col min="2301" max="2302" width="12" style="1" customWidth="1"/>
    <col min="2303" max="2303" width="11.44140625" style="1" customWidth="1"/>
    <col min="2304" max="2306" width="11.33203125" style="1" customWidth="1"/>
    <col min="2307" max="2308" width="12.5546875" style="1" customWidth="1"/>
    <col min="2309" max="2309" width="12.33203125" style="1" customWidth="1"/>
    <col min="2310" max="2311" width="11.5546875" style="1" customWidth="1"/>
    <col min="2312" max="2312" width="11.6640625" style="1" customWidth="1"/>
    <col min="2313" max="2313" width="2.109375" style="1" customWidth="1"/>
    <col min="2314" max="2314" width="8.5546875" style="1" customWidth="1"/>
    <col min="2315" max="2315" width="9.88671875" style="1" customWidth="1"/>
    <col min="2316" max="2316" width="8.6640625" style="1" customWidth="1"/>
    <col min="2317" max="2317" width="9.6640625" style="1" customWidth="1"/>
    <col min="2318" max="2318" width="10.109375" style="1" customWidth="1"/>
    <col min="2319" max="2319" width="9.33203125" style="1" customWidth="1"/>
    <col min="2320" max="2321" width="9.6640625" style="1" customWidth="1"/>
    <col min="2322" max="2323" width="9.5546875" style="1" customWidth="1"/>
    <col min="2324" max="2325" width="10" style="1" customWidth="1"/>
    <col min="2326" max="2326" width="12" style="1" customWidth="1"/>
    <col min="2327" max="2327" width="0" style="1" hidden="1" customWidth="1"/>
    <col min="2328" max="2328" width="12.109375" style="1" customWidth="1"/>
    <col min="2329" max="2329" width="11.33203125" style="1" customWidth="1"/>
    <col min="2330" max="2330" width="10.109375" style="1" customWidth="1"/>
    <col min="2331" max="2349" width="0" style="1" hidden="1" customWidth="1"/>
    <col min="2350" max="2552" width="9.109375" style="1"/>
    <col min="2553" max="2553" width="7.109375" style="1" customWidth="1"/>
    <col min="2554" max="2555" width="11.5546875" style="1" customWidth="1"/>
    <col min="2556" max="2556" width="11.6640625" style="1" customWidth="1"/>
    <col min="2557" max="2558" width="12" style="1" customWidth="1"/>
    <col min="2559" max="2559" width="11.44140625" style="1" customWidth="1"/>
    <col min="2560" max="2562" width="11.33203125" style="1" customWidth="1"/>
    <col min="2563" max="2564" width="12.5546875" style="1" customWidth="1"/>
    <col min="2565" max="2565" width="12.33203125" style="1" customWidth="1"/>
    <col min="2566" max="2567" width="11.5546875" style="1" customWidth="1"/>
    <col min="2568" max="2568" width="11.6640625" style="1" customWidth="1"/>
    <col min="2569" max="2569" width="2.109375" style="1" customWidth="1"/>
    <col min="2570" max="2570" width="8.5546875" style="1" customWidth="1"/>
    <col min="2571" max="2571" width="9.88671875" style="1" customWidth="1"/>
    <col min="2572" max="2572" width="8.6640625" style="1" customWidth="1"/>
    <col min="2573" max="2573" width="9.6640625" style="1" customWidth="1"/>
    <col min="2574" max="2574" width="10.109375" style="1" customWidth="1"/>
    <col min="2575" max="2575" width="9.33203125" style="1" customWidth="1"/>
    <col min="2576" max="2577" width="9.6640625" style="1" customWidth="1"/>
    <col min="2578" max="2579" width="9.5546875" style="1" customWidth="1"/>
    <col min="2580" max="2581" width="10" style="1" customWidth="1"/>
    <col min="2582" max="2582" width="12" style="1" customWidth="1"/>
    <col min="2583" max="2583" width="0" style="1" hidden="1" customWidth="1"/>
    <col min="2584" max="2584" width="12.109375" style="1" customWidth="1"/>
    <col min="2585" max="2585" width="11.33203125" style="1" customWidth="1"/>
    <col min="2586" max="2586" width="10.109375" style="1" customWidth="1"/>
    <col min="2587" max="2605" width="0" style="1" hidden="1" customWidth="1"/>
    <col min="2606" max="2808" width="9.109375" style="1"/>
    <col min="2809" max="2809" width="7.109375" style="1" customWidth="1"/>
    <col min="2810" max="2811" width="11.5546875" style="1" customWidth="1"/>
    <col min="2812" max="2812" width="11.6640625" style="1" customWidth="1"/>
    <col min="2813" max="2814" width="12" style="1" customWidth="1"/>
    <col min="2815" max="2815" width="11.44140625" style="1" customWidth="1"/>
    <col min="2816" max="2818" width="11.33203125" style="1" customWidth="1"/>
    <col min="2819" max="2820" width="12.5546875" style="1" customWidth="1"/>
    <col min="2821" max="2821" width="12.33203125" style="1" customWidth="1"/>
    <col min="2822" max="2823" width="11.5546875" style="1" customWidth="1"/>
    <col min="2824" max="2824" width="11.6640625" style="1" customWidth="1"/>
    <col min="2825" max="2825" width="2.109375" style="1" customWidth="1"/>
    <col min="2826" max="2826" width="8.5546875" style="1" customWidth="1"/>
    <col min="2827" max="2827" width="9.88671875" style="1" customWidth="1"/>
    <col min="2828" max="2828" width="8.6640625" style="1" customWidth="1"/>
    <col min="2829" max="2829" width="9.6640625" style="1" customWidth="1"/>
    <col min="2830" max="2830" width="10.109375" style="1" customWidth="1"/>
    <col min="2831" max="2831" width="9.33203125" style="1" customWidth="1"/>
    <col min="2832" max="2833" width="9.6640625" style="1" customWidth="1"/>
    <col min="2834" max="2835" width="9.5546875" style="1" customWidth="1"/>
    <col min="2836" max="2837" width="10" style="1" customWidth="1"/>
    <col min="2838" max="2838" width="12" style="1" customWidth="1"/>
    <col min="2839" max="2839" width="0" style="1" hidden="1" customWidth="1"/>
    <col min="2840" max="2840" width="12.109375" style="1" customWidth="1"/>
    <col min="2841" max="2841" width="11.33203125" style="1" customWidth="1"/>
    <col min="2842" max="2842" width="10.109375" style="1" customWidth="1"/>
    <col min="2843" max="2861" width="0" style="1" hidden="1" customWidth="1"/>
    <col min="2862" max="3064" width="9.109375" style="1"/>
    <col min="3065" max="3065" width="7.109375" style="1" customWidth="1"/>
    <col min="3066" max="3067" width="11.5546875" style="1" customWidth="1"/>
    <col min="3068" max="3068" width="11.6640625" style="1" customWidth="1"/>
    <col min="3069" max="3070" width="12" style="1" customWidth="1"/>
    <col min="3071" max="3071" width="11.44140625" style="1" customWidth="1"/>
    <col min="3072" max="3074" width="11.33203125" style="1" customWidth="1"/>
    <col min="3075" max="3076" width="12.5546875" style="1" customWidth="1"/>
    <col min="3077" max="3077" width="12.33203125" style="1" customWidth="1"/>
    <col min="3078" max="3079" width="11.5546875" style="1" customWidth="1"/>
    <col min="3080" max="3080" width="11.6640625" style="1" customWidth="1"/>
    <col min="3081" max="3081" width="2.109375" style="1" customWidth="1"/>
    <col min="3082" max="3082" width="8.5546875" style="1" customWidth="1"/>
    <col min="3083" max="3083" width="9.88671875" style="1" customWidth="1"/>
    <col min="3084" max="3084" width="8.6640625" style="1" customWidth="1"/>
    <col min="3085" max="3085" width="9.6640625" style="1" customWidth="1"/>
    <col min="3086" max="3086" width="10.109375" style="1" customWidth="1"/>
    <col min="3087" max="3087" width="9.33203125" style="1" customWidth="1"/>
    <col min="3088" max="3089" width="9.6640625" style="1" customWidth="1"/>
    <col min="3090" max="3091" width="9.5546875" style="1" customWidth="1"/>
    <col min="3092" max="3093" width="10" style="1" customWidth="1"/>
    <col min="3094" max="3094" width="12" style="1" customWidth="1"/>
    <col min="3095" max="3095" width="0" style="1" hidden="1" customWidth="1"/>
    <col min="3096" max="3096" width="12.109375" style="1" customWidth="1"/>
    <col min="3097" max="3097" width="11.33203125" style="1" customWidth="1"/>
    <col min="3098" max="3098" width="10.109375" style="1" customWidth="1"/>
    <col min="3099" max="3117" width="0" style="1" hidden="1" customWidth="1"/>
    <col min="3118" max="3320" width="9.109375" style="1"/>
    <col min="3321" max="3321" width="7.109375" style="1" customWidth="1"/>
    <col min="3322" max="3323" width="11.5546875" style="1" customWidth="1"/>
    <col min="3324" max="3324" width="11.6640625" style="1" customWidth="1"/>
    <col min="3325" max="3326" width="12" style="1" customWidth="1"/>
    <col min="3327" max="3327" width="11.44140625" style="1" customWidth="1"/>
    <col min="3328" max="3330" width="11.33203125" style="1" customWidth="1"/>
    <col min="3331" max="3332" width="12.5546875" style="1" customWidth="1"/>
    <col min="3333" max="3333" width="12.33203125" style="1" customWidth="1"/>
    <col min="3334" max="3335" width="11.5546875" style="1" customWidth="1"/>
    <col min="3336" max="3336" width="11.6640625" style="1" customWidth="1"/>
    <col min="3337" max="3337" width="2.109375" style="1" customWidth="1"/>
    <col min="3338" max="3338" width="8.5546875" style="1" customWidth="1"/>
    <col min="3339" max="3339" width="9.88671875" style="1" customWidth="1"/>
    <col min="3340" max="3340" width="8.6640625" style="1" customWidth="1"/>
    <col min="3341" max="3341" width="9.6640625" style="1" customWidth="1"/>
    <col min="3342" max="3342" width="10.109375" style="1" customWidth="1"/>
    <col min="3343" max="3343" width="9.33203125" style="1" customWidth="1"/>
    <col min="3344" max="3345" width="9.6640625" style="1" customWidth="1"/>
    <col min="3346" max="3347" width="9.5546875" style="1" customWidth="1"/>
    <col min="3348" max="3349" width="10" style="1" customWidth="1"/>
    <col min="3350" max="3350" width="12" style="1" customWidth="1"/>
    <col min="3351" max="3351" width="0" style="1" hidden="1" customWidth="1"/>
    <col min="3352" max="3352" width="12.109375" style="1" customWidth="1"/>
    <col min="3353" max="3353" width="11.33203125" style="1" customWidth="1"/>
    <col min="3354" max="3354" width="10.109375" style="1" customWidth="1"/>
    <col min="3355" max="3373" width="0" style="1" hidden="1" customWidth="1"/>
    <col min="3374" max="3576" width="9.109375" style="1"/>
    <col min="3577" max="3577" width="7.109375" style="1" customWidth="1"/>
    <col min="3578" max="3579" width="11.5546875" style="1" customWidth="1"/>
    <col min="3580" max="3580" width="11.6640625" style="1" customWidth="1"/>
    <col min="3581" max="3582" width="12" style="1" customWidth="1"/>
    <col min="3583" max="3583" width="11.44140625" style="1" customWidth="1"/>
    <col min="3584" max="3586" width="11.33203125" style="1" customWidth="1"/>
    <col min="3587" max="3588" width="12.5546875" style="1" customWidth="1"/>
    <col min="3589" max="3589" width="12.33203125" style="1" customWidth="1"/>
    <col min="3590" max="3591" width="11.5546875" style="1" customWidth="1"/>
    <col min="3592" max="3592" width="11.6640625" style="1" customWidth="1"/>
    <col min="3593" max="3593" width="2.109375" style="1" customWidth="1"/>
    <col min="3594" max="3594" width="8.5546875" style="1" customWidth="1"/>
    <col min="3595" max="3595" width="9.88671875" style="1" customWidth="1"/>
    <col min="3596" max="3596" width="8.6640625" style="1" customWidth="1"/>
    <col min="3597" max="3597" width="9.6640625" style="1" customWidth="1"/>
    <col min="3598" max="3598" width="10.109375" style="1" customWidth="1"/>
    <col min="3599" max="3599" width="9.33203125" style="1" customWidth="1"/>
    <col min="3600" max="3601" width="9.6640625" style="1" customWidth="1"/>
    <col min="3602" max="3603" width="9.5546875" style="1" customWidth="1"/>
    <col min="3604" max="3605" width="10" style="1" customWidth="1"/>
    <col min="3606" max="3606" width="12" style="1" customWidth="1"/>
    <col min="3607" max="3607" width="0" style="1" hidden="1" customWidth="1"/>
    <col min="3608" max="3608" width="12.109375" style="1" customWidth="1"/>
    <col min="3609" max="3609" width="11.33203125" style="1" customWidth="1"/>
    <col min="3610" max="3610" width="10.109375" style="1" customWidth="1"/>
    <col min="3611" max="3629" width="0" style="1" hidden="1" customWidth="1"/>
    <col min="3630" max="3832" width="9.109375" style="1"/>
    <col min="3833" max="3833" width="7.109375" style="1" customWidth="1"/>
    <col min="3834" max="3835" width="11.5546875" style="1" customWidth="1"/>
    <col min="3836" max="3836" width="11.6640625" style="1" customWidth="1"/>
    <col min="3837" max="3838" width="12" style="1" customWidth="1"/>
    <col min="3839" max="3839" width="11.44140625" style="1" customWidth="1"/>
    <col min="3840" max="3842" width="11.33203125" style="1" customWidth="1"/>
    <col min="3843" max="3844" width="12.5546875" style="1" customWidth="1"/>
    <col min="3845" max="3845" width="12.33203125" style="1" customWidth="1"/>
    <col min="3846" max="3847" width="11.5546875" style="1" customWidth="1"/>
    <col min="3848" max="3848" width="11.6640625" style="1" customWidth="1"/>
    <col min="3849" max="3849" width="2.109375" style="1" customWidth="1"/>
    <col min="3850" max="3850" width="8.5546875" style="1" customWidth="1"/>
    <col min="3851" max="3851" width="9.88671875" style="1" customWidth="1"/>
    <col min="3852" max="3852" width="8.6640625" style="1" customWidth="1"/>
    <col min="3853" max="3853" width="9.6640625" style="1" customWidth="1"/>
    <col min="3854" max="3854" width="10.109375" style="1" customWidth="1"/>
    <col min="3855" max="3855" width="9.33203125" style="1" customWidth="1"/>
    <col min="3856" max="3857" width="9.6640625" style="1" customWidth="1"/>
    <col min="3858" max="3859" width="9.5546875" style="1" customWidth="1"/>
    <col min="3860" max="3861" width="10" style="1" customWidth="1"/>
    <col min="3862" max="3862" width="12" style="1" customWidth="1"/>
    <col min="3863" max="3863" width="0" style="1" hidden="1" customWidth="1"/>
    <col min="3864" max="3864" width="12.109375" style="1" customWidth="1"/>
    <col min="3865" max="3865" width="11.33203125" style="1" customWidth="1"/>
    <col min="3866" max="3866" width="10.109375" style="1" customWidth="1"/>
    <col min="3867" max="3885" width="0" style="1" hidden="1" customWidth="1"/>
    <col min="3886" max="4088" width="9.109375" style="1"/>
    <col min="4089" max="4089" width="7.109375" style="1" customWidth="1"/>
    <col min="4090" max="4091" width="11.5546875" style="1" customWidth="1"/>
    <col min="4092" max="4092" width="11.6640625" style="1" customWidth="1"/>
    <col min="4093" max="4094" width="12" style="1" customWidth="1"/>
    <col min="4095" max="4095" width="11.44140625" style="1" customWidth="1"/>
    <col min="4096" max="4098" width="11.33203125" style="1" customWidth="1"/>
    <col min="4099" max="4100" width="12.5546875" style="1" customWidth="1"/>
    <col min="4101" max="4101" width="12.33203125" style="1" customWidth="1"/>
    <col min="4102" max="4103" width="11.5546875" style="1" customWidth="1"/>
    <col min="4104" max="4104" width="11.6640625" style="1" customWidth="1"/>
    <col min="4105" max="4105" width="2.109375" style="1" customWidth="1"/>
    <col min="4106" max="4106" width="8.5546875" style="1" customWidth="1"/>
    <col min="4107" max="4107" width="9.88671875" style="1" customWidth="1"/>
    <col min="4108" max="4108" width="8.6640625" style="1" customWidth="1"/>
    <col min="4109" max="4109" width="9.6640625" style="1" customWidth="1"/>
    <col min="4110" max="4110" width="10.109375" style="1" customWidth="1"/>
    <col min="4111" max="4111" width="9.33203125" style="1" customWidth="1"/>
    <col min="4112" max="4113" width="9.6640625" style="1" customWidth="1"/>
    <col min="4114" max="4115" width="9.5546875" style="1" customWidth="1"/>
    <col min="4116" max="4117" width="10" style="1" customWidth="1"/>
    <col min="4118" max="4118" width="12" style="1" customWidth="1"/>
    <col min="4119" max="4119" width="0" style="1" hidden="1" customWidth="1"/>
    <col min="4120" max="4120" width="12.109375" style="1" customWidth="1"/>
    <col min="4121" max="4121" width="11.33203125" style="1" customWidth="1"/>
    <col min="4122" max="4122" width="10.109375" style="1" customWidth="1"/>
    <col min="4123" max="4141" width="0" style="1" hidden="1" customWidth="1"/>
    <col min="4142" max="4344" width="9.109375" style="1"/>
    <col min="4345" max="4345" width="7.109375" style="1" customWidth="1"/>
    <col min="4346" max="4347" width="11.5546875" style="1" customWidth="1"/>
    <col min="4348" max="4348" width="11.6640625" style="1" customWidth="1"/>
    <col min="4349" max="4350" width="12" style="1" customWidth="1"/>
    <col min="4351" max="4351" width="11.44140625" style="1" customWidth="1"/>
    <col min="4352" max="4354" width="11.33203125" style="1" customWidth="1"/>
    <col min="4355" max="4356" width="12.5546875" style="1" customWidth="1"/>
    <col min="4357" max="4357" width="12.33203125" style="1" customWidth="1"/>
    <col min="4358" max="4359" width="11.5546875" style="1" customWidth="1"/>
    <col min="4360" max="4360" width="11.6640625" style="1" customWidth="1"/>
    <col min="4361" max="4361" width="2.109375" style="1" customWidth="1"/>
    <col min="4362" max="4362" width="8.5546875" style="1" customWidth="1"/>
    <col min="4363" max="4363" width="9.88671875" style="1" customWidth="1"/>
    <col min="4364" max="4364" width="8.6640625" style="1" customWidth="1"/>
    <col min="4365" max="4365" width="9.6640625" style="1" customWidth="1"/>
    <col min="4366" max="4366" width="10.109375" style="1" customWidth="1"/>
    <col min="4367" max="4367" width="9.33203125" style="1" customWidth="1"/>
    <col min="4368" max="4369" width="9.6640625" style="1" customWidth="1"/>
    <col min="4370" max="4371" width="9.5546875" style="1" customWidth="1"/>
    <col min="4372" max="4373" width="10" style="1" customWidth="1"/>
    <col min="4374" max="4374" width="12" style="1" customWidth="1"/>
    <col min="4375" max="4375" width="0" style="1" hidden="1" customWidth="1"/>
    <col min="4376" max="4376" width="12.109375" style="1" customWidth="1"/>
    <col min="4377" max="4377" width="11.33203125" style="1" customWidth="1"/>
    <col min="4378" max="4378" width="10.109375" style="1" customWidth="1"/>
    <col min="4379" max="4397" width="0" style="1" hidden="1" customWidth="1"/>
    <col min="4398" max="4600" width="9.109375" style="1"/>
    <col min="4601" max="4601" width="7.109375" style="1" customWidth="1"/>
    <col min="4602" max="4603" width="11.5546875" style="1" customWidth="1"/>
    <col min="4604" max="4604" width="11.6640625" style="1" customWidth="1"/>
    <col min="4605" max="4606" width="12" style="1" customWidth="1"/>
    <col min="4607" max="4607" width="11.44140625" style="1" customWidth="1"/>
    <col min="4608" max="4610" width="11.33203125" style="1" customWidth="1"/>
    <col min="4611" max="4612" width="12.5546875" style="1" customWidth="1"/>
    <col min="4613" max="4613" width="12.33203125" style="1" customWidth="1"/>
    <col min="4614" max="4615" width="11.5546875" style="1" customWidth="1"/>
    <col min="4616" max="4616" width="11.6640625" style="1" customWidth="1"/>
    <col min="4617" max="4617" width="2.109375" style="1" customWidth="1"/>
    <col min="4618" max="4618" width="8.5546875" style="1" customWidth="1"/>
    <col min="4619" max="4619" width="9.88671875" style="1" customWidth="1"/>
    <col min="4620" max="4620" width="8.6640625" style="1" customWidth="1"/>
    <col min="4621" max="4621" width="9.6640625" style="1" customWidth="1"/>
    <col min="4622" max="4622" width="10.109375" style="1" customWidth="1"/>
    <col min="4623" max="4623" width="9.33203125" style="1" customWidth="1"/>
    <col min="4624" max="4625" width="9.6640625" style="1" customWidth="1"/>
    <col min="4626" max="4627" width="9.5546875" style="1" customWidth="1"/>
    <col min="4628" max="4629" width="10" style="1" customWidth="1"/>
    <col min="4630" max="4630" width="12" style="1" customWidth="1"/>
    <col min="4631" max="4631" width="0" style="1" hidden="1" customWidth="1"/>
    <col min="4632" max="4632" width="12.109375" style="1" customWidth="1"/>
    <col min="4633" max="4633" width="11.33203125" style="1" customWidth="1"/>
    <col min="4634" max="4634" width="10.109375" style="1" customWidth="1"/>
    <col min="4635" max="4653" width="0" style="1" hidden="1" customWidth="1"/>
    <col min="4654" max="4856" width="9.109375" style="1"/>
    <col min="4857" max="4857" width="7.109375" style="1" customWidth="1"/>
    <col min="4858" max="4859" width="11.5546875" style="1" customWidth="1"/>
    <col min="4860" max="4860" width="11.6640625" style="1" customWidth="1"/>
    <col min="4861" max="4862" width="12" style="1" customWidth="1"/>
    <col min="4863" max="4863" width="11.44140625" style="1" customWidth="1"/>
    <col min="4864" max="4866" width="11.33203125" style="1" customWidth="1"/>
    <col min="4867" max="4868" width="12.5546875" style="1" customWidth="1"/>
    <col min="4869" max="4869" width="12.33203125" style="1" customWidth="1"/>
    <col min="4870" max="4871" width="11.5546875" style="1" customWidth="1"/>
    <col min="4872" max="4872" width="11.6640625" style="1" customWidth="1"/>
    <col min="4873" max="4873" width="2.109375" style="1" customWidth="1"/>
    <col min="4874" max="4874" width="8.5546875" style="1" customWidth="1"/>
    <col min="4875" max="4875" width="9.88671875" style="1" customWidth="1"/>
    <col min="4876" max="4876" width="8.6640625" style="1" customWidth="1"/>
    <col min="4877" max="4877" width="9.6640625" style="1" customWidth="1"/>
    <col min="4878" max="4878" width="10.109375" style="1" customWidth="1"/>
    <col min="4879" max="4879" width="9.33203125" style="1" customWidth="1"/>
    <col min="4880" max="4881" width="9.6640625" style="1" customWidth="1"/>
    <col min="4882" max="4883" width="9.5546875" style="1" customWidth="1"/>
    <col min="4884" max="4885" width="10" style="1" customWidth="1"/>
    <col min="4886" max="4886" width="12" style="1" customWidth="1"/>
    <col min="4887" max="4887" width="0" style="1" hidden="1" customWidth="1"/>
    <col min="4888" max="4888" width="12.109375" style="1" customWidth="1"/>
    <col min="4889" max="4889" width="11.33203125" style="1" customWidth="1"/>
    <col min="4890" max="4890" width="10.109375" style="1" customWidth="1"/>
    <col min="4891" max="4909" width="0" style="1" hidden="1" customWidth="1"/>
    <col min="4910" max="5112" width="9.109375" style="1"/>
    <col min="5113" max="5113" width="7.109375" style="1" customWidth="1"/>
    <col min="5114" max="5115" width="11.5546875" style="1" customWidth="1"/>
    <col min="5116" max="5116" width="11.6640625" style="1" customWidth="1"/>
    <col min="5117" max="5118" width="12" style="1" customWidth="1"/>
    <col min="5119" max="5119" width="11.44140625" style="1" customWidth="1"/>
    <col min="5120" max="5122" width="11.33203125" style="1" customWidth="1"/>
    <col min="5123" max="5124" width="12.5546875" style="1" customWidth="1"/>
    <col min="5125" max="5125" width="12.33203125" style="1" customWidth="1"/>
    <col min="5126" max="5127" width="11.5546875" style="1" customWidth="1"/>
    <col min="5128" max="5128" width="11.6640625" style="1" customWidth="1"/>
    <col min="5129" max="5129" width="2.109375" style="1" customWidth="1"/>
    <col min="5130" max="5130" width="8.5546875" style="1" customWidth="1"/>
    <col min="5131" max="5131" width="9.88671875" style="1" customWidth="1"/>
    <col min="5132" max="5132" width="8.6640625" style="1" customWidth="1"/>
    <col min="5133" max="5133" width="9.6640625" style="1" customWidth="1"/>
    <col min="5134" max="5134" width="10.109375" style="1" customWidth="1"/>
    <col min="5135" max="5135" width="9.33203125" style="1" customWidth="1"/>
    <col min="5136" max="5137" width="9.6640625" style="1" customWidth="1"/>
    <col min="5138" max="5139" width="9.5546875" style="1" customWidth="1"/>
    <col min="5140" max="5141" width="10" style="1" customWidth="1"/>
    <col min="5142" max="5142" width="12" style="1" customWidth="1"/>
    <col min="5143" max="5143" width="0" style="1" hidden="1" customWidth="1"/>
    <col min="5144" max="5144" width="12.109375" style="1" customWidth="1"/>
    <col min="5145" max="5145" width="11.33203125" style="1" customWidth="1"/>
    <col min="5146" max="5146" width="10.109375" style="1" customWidth="1"/>
    <col min="5147" max="5165" width="0" style="1" hidden="1" customWidth="1"/>
    <col min="5166" max="5368" width="9.109375" style="1"/>
    <col min="5369" max="5369" width="7.109375" style="1" customWidth="1"/>
    <col min="5370" max="5371" width="11.5546875" style="1" customWidth="1"/>
    <col min="5372" max="5372" width="11.6640625" style="1" customWidth="1"/>
    <col min="5373" max="5374" width="12" style="1" customWidth="1"/>
    <col min="5375" max="5375" width="11.44140625" style="1" customWidth="1"/>
    <col min="5376" max="5378" width="11.33203125" style="1" customWidth="1"/>
    <col min="5379" max="5380" width="12.5546875" style="1" customWidth="1"/>
    <col min="5381" max="5381" width="12.33203125" style="1" customWidth="1"/>
    <col min="5382" max="5383" width="11.5546875" style="1" customWidth="1"/>
    <col min="5384" max="5384" width="11.6640625" style="1" customWidth="1"/>
    <col min="5385" max="5385" width="2.109375" style="1" customWidth="1"/>
    <col min="5386" max="5386" width="8.5546875" style="1" customWidth="1"/>
    <col min="5387" max="5387" width="9.88671875" style="1" customWidth="1"/>
    <col min="5388" max="5388" width="8.6640625" style="1" customWidth="1"/>
    <col min="5389" max="5389" width="9.6640625" style="1" customWidth="1"/>
    <col min="5390" max="5390" width="10.109375" style="1" customWidth="1"/>
    <col min="5391" max="5391" width="9.33203125" style="1" customWidth="1"/>
    <col min="5392" max="5393" width="9.6640625" style="1" customWidth="1"/>
    <col min="5394" max="5395" width="9.5546875" style="1" customWidth="1"/>
    <col min="5396" max="5397" width="10" style="1" customWidth="1"/>
    <col min="5398" max="5398" width="12" style="1" customWidth="1"/>
    <col min="5399" max="5399" width="0" style="1" hidden="1" customWidth="1"/>
    <col min="5400" max="5400" width="12.109375" style="1" customWidth="1"/>
    <col min="5401" max="5401" width="11.33203125" style="1" customWidth="1"/>
    <col min="5402" max="5402" width="10.109375" style="1" customWidth="1"/>
    <col min="5403" max="5421" width="0" style="1" hidden="1" customWidth="1"/>
    <col min="5422" max="5624" width="9.109375" style="1"/>
    <col min="5625" max="5625" width="7.109375" style="1" customWidth="1"/>
    <col min="5626" max="5627" width="11.5546875" style="1" customWidth="1"/>
    <col min="5628" max="5628" width="11.6640625" style="1" customWidth="1"/>
    <col min="5629" max="5630" width="12" style="1" customWidth="1"/>
    <col min="5631" max="5631" width="11.44140625" style="1" customWidth="1"/>
    <col min="5632" max="5634" width="11.33203125" style="1" customWidth="1"/>
    <col min="5635" max="5636" width="12.5546875" style="1" customWidth="1"/>
    <col min="5637" max="5637" width="12.33203125" style="1" customWidth="1"/>
    <col min="5638" max="5639" width="11.5546875" style="1" customWidth="1"/>
    <col min="5640" max="5640" width="11.6640625" style="1" customWidth="1"/>
    <col min="5641" max="5641" width="2.109375" style="1" customWidth="1"/>
    <col min="5642" max="5642" width="8.5546875" style="1" customWidth="1"/>
    <col min="5643" max="5643" width="9.88671875" style="1" customWidth="1"/>
    <col min="5644" max="5644" width="8.6640625" style="1" customWidth="1"/>
    <col min="5645" max="5645" width="9.6640625" style="1" customWidth="1"/>
    <col min="5646" max="5646" width="10.109375" style="1" customWidth="1"/>
    <col min="5647" max="5647" width="9.33203125" style="1" customWidth="1"/>
    <col min="5648" max="5649" width="9.6640625" style="1" customWidth="1"/>
    <col min="5650" max="5651" width="9.5546875" style="1" customWidth="1"/>
    <col min="5652" max="5653" width="10" style="1" customWidth="1"/>
    <col min="5654" max="5654" width="12" style="1" customWidth="1"/>
    <col min="5655" max="5655" width="0" style="1" hidden="1" customWidth="1"/>
    <col min="5656" max="5656" width="12.109375" style="1" customWidth="1"/>
    <col min="5657" max="5657" width="11.33203125" style="1" customWidth="1"/>
    <col min="5658" max="5658" width="10.109375" style="1" customWidth="1"/>
    <col min="5659" max="5677" width="0" style="1" hidden="1" customWidth="1"/>
    <col min="5678" max="5880" width="9.109375" style="1"/>
    <col min="5881" max="5881" width="7.109375" style="1" customWidth="1"/>
    <col min="5882" max="5883" width="11.5546875" style="1" customWidth="1"/>
    <col min="5884" max="5884" width="11.6640625" style="1" customWidth="1"/>
    <col min="5885" max="5886" width="12" style="1" customWidth="1"/>
    <col min="5887" max="5887" width="11.44140625" style="1" customWidth="1"/>
    <col min="5888" max="5890" width="11.33203125" style="1" customWidth="1"/>
    <col min="5891" max="5892" width="12.5546875" style="1" customWidth="1"/>
    <col min="5893" max="5893" width="12.33203125" style="1" customWidth="1"/>
    <col min="5894" max="5895" width="11.5546875" style="1" customWidth="1"/>
    <col min="5896" max="5896" width="11.6640625" style="1" customWidth="1"/>
    <col min="5897" max="5897" width="2.109375" style="1" customWidth="1"/>
    <col min="5898" max="5898" width="8.5546875" style="1" customWidth="1"/>
    <col min="5899" max="5899" width="9.88671875" style="1" customWidth="1"/>
    <col min="5900" max="5900" width="8.6640625" style="1" customWidth="1"/>
    <col min="5901" max="5901" width="9.6640625" style="1" customWidth="1"/>
    <col min="5902" max="5902" width="10.109375" style="1" customWidth="1"/>
    <col min="5903" max="5903" width="9.33203125" style="1" customWidth="1"/>
    <col min="5904" max="5905" width="9.6640625" style="1" customWidth="1"/>
    <col min="5906" max="5907" width="9.5546875" style="1" customWidth="1"/>
    <col min="5908" max="5909" width="10" style="1" customWidth="1"/>
    <col min="5910" max="5910" width="12" style="1" customWidth="1"/>
    <col min="5911" max="5911" width="0" style="1" hidden="1" customWidth="1"/>
    <col min="5912" max="5912" width="12.109375" style="1" customWidth="1"/>
    <col min="5913" max="5913" width="11.33203125" style="1" customWidth="1"/>
    <col min="5914" max="5914" width="10.109375" style="1" customWidth="1"/>
    <col min="5915" max="5933" width="0" style="1" hidden="1" customWidth="1"/>
    <col min="5934" max="6136" width="9.109375" style="1"/>
    <col min="6137" max="6137" width="7.109375" style="1" customWidth="1"/>
    <col min="6138" max="6139" width="11.5546875" style="1" customWidth="1"/>
    <col min="6140" max="6140" width="11.6640625" style="1" customWidth="1"/>
    <col min="6141" max="6142" width="12" style="1" customWidth="1"/>
    <col min="6143" max="6143" width="11.44140625" style="1" customWidth="1"/>
    <col min="6144" max="6146" width="11.33203125" style="1" customWidth="1"/>
    <col min="6147" max="6148" width="12.5546875" style="1" customWidth="1"/>
    <col min="6149" max="6149" width="12.33203125" style="1" customWidth="1"/>
    <col min="6150" max="6151" width="11.5546875" style="1" customWidth="1"/>
    <col min="6152" max="6152" width="11.6640625" style="1" customWidth="1"/>
    <col min="6153" max="6153" width="2.109375" style="1" customWidth="1"/>
    <col min="6154" max="6154" width="8.5546875" style="1" customWidth="1"/>
    <col min="6155" max="6155" width="9.88671875" style="1" customWidth="1"/>
    <col min="6156" max="6156" width="8.6640625" style="1" customWidth="1"/>
    <col min="6157" max="6157" width="9.6640625" style="1" customWidth="1"/>
    <col min="6158" max="6158" width="10.109375" style="1" customWidth="1"/>
    <col min="6159" max="6159" width="9.33203125" style="1" customWidth="1"/>
    <col min="6160" max="6161" width="9.6640625" style="1" customWidth="1"/>
    <col min="6162" max="6163" width="9.5546875" style="1" customWidth="1"/>
    <col min="6164" max="6165" width="10" style="1" customWidth="1"/>
    <col min="6166" max="6166" width="12" style="1" customWidth="1"/>
    <col min="6167" max="6167" width="0" style="1" hidden="1" customWidth="1"/>
    <col min="6168" max="6168" width="12.109375" style="1" customWidth="1"/>
    <col min="6169" max="6169" width="11.33203125" style="1" customWidth="1"/>
    <col min="6170" max="6170" width="10.109375" style="1" customWidth="1"/>
    <col min="6171" max="6189" width="0" style="1" hidden="1" customWidth="1"/>
    <col min="6190" max="6392" width="9.109375" style="1"/>
    <col min="6393" max="6393" width="7.109375" style="1" customWidth="1"/>
    <col min="6394" max="6395" width="11.5546875" style="1" customWidth="1"/>
    <col min="6396" max="6396" width="11.6640625" style="1" customWidth="1"/>
    <col min="6397" max="6398" width="12" style="1" customWidth="1"/>
    <col min="6399" max="6399" width="11.44140625" style="1" customWidth="1"/>
    <col min="6400" max="6402" width="11.33203125" style="1" customWidth="1"/>
    <col min="6403" max="6404" width="12.5546875" style="1" customWidth="1"/>
    <col min="6405" max="6405" width="12.33203125" style="1" customWidth="1"/>
    <col min="6406" max="6407" width="11.5546875" style="1" customWidth="1"/>
    <col min="6408" max="6408" width="11.6640625" style="1" customWidth="1"/>
    <col min="6409" max="6409" width="2.109375" style="1" customWidth="1"/>
    <col min="6410" max="6410" width="8.5546875" style="1" customWidth="1"/>
    <col min="6411" max="6411" width="9.88671875" style="1" customWidth="1"/>
    <col min="6412" max="6412" width="8.6640625" style="1" customWidth="1"/>
    <col min="6413" max="6413" width="9.6640625" style="1" customWidth="1"/>
    <col min="6414" max="6414" width="10.109375" style="1" customWidth="1"/>
    <col min="6415" max="6415" width="9.33203125" style="1" customWidth="1"/>
    <col min="6416" max="6417" width="9.6640625" style="1" customWidth="1"/>
    <col min="6418" max="6419" width="9.5546875" style="1" customWidth="1"/>
    <col min="6420" max="6421" width="10" style="1" customWidth="1"/>
    <col min="6422" max="6422" width="12" style="1" customWidth="1"/>
    <col min="6423" max="6423" width="0" style="1" hidden="1" customWidth="1"/>
    <col min="6424" max="6424" width="12.109375" style="1" customWidth="1"/>
    <col min="6425" max="6425" width="11.33203125" style="1" customWidth="1"/>
    <col min="6426" max="6426" width="10.109375" style="1" customWidth="1"/>
    <col min="6427" max="6445" width="0" style="1" hidden="1" customWidth="1"/>
    <col min="6446" max="6648" width="9.109375" style="1"/>
    <col min="6649" max="6649" width="7.109375" style="1" customWidth="1"/>
    <col min="6650" max="6651" width="11.5546875" style="1" customWidth="1"/>
    <col min="6652" max="6652" width="11.6640625" style="1" customWidth="1"/>
    <col min="6653" max="6654" width="12" style="1" customWidth="1"/>
    <col min="6655" max="6655" width="11.44140625" style="1" customWidth="1"/>
    <col min="6656" max="6658" width="11.33203125" style="1" customWidth="1"/>
    <col min="6659" max="6660" width="12.5546875" style="1" customWidth="1"/>
    <col min="6661" max="6661" width="12.33203125" style="1" customWidth="1"/>
    <col min="6662" max="6663" width="11.5546875" style="1" customWidth="1"/>
    <col min="6664" max="6664" width="11.6640625" style="1" customWidth="1"/>
    <col min="6665" max="6665" width="2.109375" style="1" customWidth="1"/>
    <col min="6666" max="6666" width="8.5546875" style="1" customWidth="1"/>
    <col min="6667" max="6667" width="9.88671875" style="1" customWidth="1"/>
    <col min="6668" max="6668" width="8.6640625" style="1" customWidth="1"/>
    <col min="6669" max="6669" width="9.6640625" style="1" customWidth="1"/>
    <col min="6670" max="6670" width="10.109375" style="1" customWidth="1"/>
    <col min="6671" max="6671" width="9.33203125" style="1" customWidth="1"/>
    <col min="6672" max="6673" width="9.6640625" style="1" customWidth="1"/>
    <col min="6674" max="6675" width="9.5546875" style="1" customWidth="1"/>
    <col min="6676" max="6677" width="10" style="1" customWidth="1"/>
    <col min="6678" max="6678" width="12" style="1" customWidth="1"/>
    <col min="6679" max="6679" width="0" style="1" hidden="1" customWidth="1"/>
    <col min="6680" max="6680" width="12.109375" style="1" customWidth="1"/>
    <col min="6681" max="6681" width="11.33203125" style="1" customWidth="1"/>
    <col min="6682" max="6682" width="10.109375" style="1" customWidth="1"/>
    <col min="6683" max="6701" width="0" style="1" hidden="1" customWidth="1"/>
    <col min="6702" max="6904" width="9.109375" style="1"/>
    <col min="6905" max="6905" width="7.109375" style="1" customWidth="1"/>
    <col min="6906" max="6907" width="11.5546875" style="1" customWidth="1"/>
    <col min="6908" max="6908" width="11.6640625" style="1" customWidth="1"/>
    <col min="6909" max="6910" width="12" style="1" customWidth="1"/>
    <col min="6911" max="6911" width="11.44140625" style="1" customWidth="1"/>
    <col min="6912" max="6914" width="11.33203125" style="1" customWidth="1"/>
    <col min="6915" max="6916" width="12.5546875" style="1" customWidth="1"/>
    <col min="6917" max="6917" width="12.33203125" style="1" customWidth="1"/>
    <col min="6918" max="6919" width="11.5546875" style="1" customWidth="1"/>
    <col min="6920" max="6920" width="11.6640625" style="1" customWidth="1"/>
    <col min="6921" max="6921" width="2.109375" style="1" customWidth="1"/>
    <col min="6922" max="6922" width="8.5546875" style="1" customWidth="1"/>
    <col min="6923" max="6923" width="9.88671875" style="1" customWidth="1"/>
    <col min="6924" max="6924" width="8.6640625" style="1" customWidth="1"/>
    <col min="6925" max="6925" width="9.6640625" style="1" customWidth="1"/>
    <col min="6926" max="6926" width="10.109375" style="1" customWidth="1"/>
    <col min="6927" max="6927" width="9.33203125" style="1" customWidth="1"/>
    <col min="6928" max="6929" width="9.6640625" style="1" customWidth="1"/>
    <col min="6930" max="6931" width="9.5546875" style="1" customWidth="1"/>
    <col min="6932" max="6933" width="10" style="1" customWidth="1"/>
    <col min="6934" max="6934" width="12" style="1" customWidth="1"/>
    <col min="6935" max="6935" width="0" style="1" hidden="1" customWidth="1"/>
    <col min="6936" max="6936" width="12.109375" style="1" customWidth="1"/>
    <col min="6937" max="6937" width="11.33203125" style="1" customWidth="1"/>
    <col min="6938" max="6938" width="10.109375" style="1" customWidth="1"/>
    <col min="6939" max="6957" width="0" style="1" hidden="1" customWidth="1"/>
    <col min="6958" max="7160" width="9.109375" style="1"/>
    <col min="7161" max="7161" width="7.109375" style="1" customWidth="1"/>
    <col min="7162" max="7163" width="11.5546875" style="1" customWidth="1"/>
    <col min="7164" max="7164" width="11.6640625" style="1" customWidth="1"/>
    <col min="7165" max="7166" width="12" style="1" customWidth="1"/>
    <col min="7167" max="7167" width="11.44140625" style="1" customWidth="1"/>
    <col min="7168" max="7170" width="11.33203125" style="1" customWidth="1"/>
    <col min="7171" max="7172" width="12.5546875" style="1" customWidth="1"/>
    <col min="7173" max="7173" width="12.33203125" style="1" customWidth="1"/>
    <col min="7174" max="7175" width="11.5546875" style="1" customWidth="1"/>
    <col min="7176" max="7176" width="11.6640625" style="1" customWidth="1"/>
    <col min="7177" max="7177" width="2.109375" style="1" customWidth="1"/>
    <col min="7178" max="7178" width="8.5546875" style="1" customWidth="1"/>
    <col min="7179" max="7179" width="9.88671875" style="1" customWidth="1"/>
    <col min="7180" max="7180" width="8.6640625" style="1" customWidth="1"/>
    <col min="7181" max="7181" width="9.6640625" style="1" customWidth="1"/>
    <col min="7182" max="7182" width="10.109375" style="1" customWidth="1"/>
    <col min="7183" max="7183" width="9.33203125" style="1" customWidth="1"/>
    <col min="7184" max="7185" width="9.6640625" style="1" customWidth="1"/>
    <col min="7186" max="7187" width="9.5546875" style="1" customWidth="1"/>
    <col min="7188" max="7189" width="10" style="1" customWidth="1"/>
    <col min="7190" max="7190" width="12" style="1" customWidth="1"/>
    <col min="7191" max="7191" width="0" style="1" hidden="1" customWidth="1"/>
    <col min="7192" max="7192" width="12.109375" style="1" customWidth="1"/>
    <col min="7193" max="7193" width="11.33203125" style="1" customWidth="1"/>
    <col min="7194" max="7194" width="10.109375" style="1" customWidth="1"/>
    <col min="7195" max="7213" width="0" style="1" hidden="1" customWidth="1"/>
    <col min="7214" max="7416" width="9.109375" style="1"/>
    <col min="7417" max="7417" width="7.109375" style="1" customWidth="1"/>
    <col min="7418" max="7419" width="11.5546875" style="1" customWidth="1"/>
    <col min="7420" max="7420" width="11.6640625" style="1" customWidth="1"/>
    <col min="7421" max="7422" width="12" style="1" customWidth="1"/>
    <col min="7423" max="7423" width="11.44140625" style="1" customWidth="1"/>
    <col min="7424" max="7426" width="11.33203125" style="1" customWidth="1"/>
    <col min="7427" max="7428" width="12.5546875" style="1" customWidth="1"/>
    <col min="7429" max="7429" width="12.33203125" style="1" customWidth="1"/>
    <col min="7430" max="7431" width="11.5546875" style="1" customWidth="1"/>
    <col min="7432" max="7432" width="11.6640625" style="1" customWidth="1"/>
    <col min="7433" max="7433" width="2.109375" style="1" customWidth="1"/>
    <col min="7434" max="7434" width="8.5546875" style="1" customWidth="1"/>
    <col min="7435" max="7435" width="9.88671875" style="1" customWidth="1"/>
    <col min="7436" max="7436" width="8.6640625" style="1" customWidth="1"/>
    <col min="7437" max="7437" width="9.6640625" style="1" customWidth="1"/>
    <col min="7438" max="7438" width="10.109375" style="1" customWidth="1"/>
    <col min="7439" max="7439" width="9.33203125" style="1" customWidth="1"/>
    <col min="7440" max="7441" width="9.6640625" style="1" customWidth="1"/>
    <col min="7442" max="7443" width="9.5546875" style="1" customWidth="1"/>
    <col min="7444" max="7445" width="10" style="1" customWidth="1"/>
    <col min="7446" max="7446" width="12" style="1" customWidth="1"/>
    <col min="7447" max="7447" width="0" style="1" hidden="1" customWidth="1"/>
    <col min="7448" max="7448" width="12.109375" style="1" customWidth="1"/>
    <col min="7449" max="7449" width="11.33203125" style="1" customWidth="1"/>
    <col min="7450" max="7450" width="10.109375" style="1" customWidth="1"/>
    <col min="7451" max="7469" width="0" style="1" hidden="1" customWidth="1"/>
    <col min="7470" max="7672" width="9.109375" style="1"/>
    <col min="7673" max="7673" width="7.109375" style="1" customWidth="1"/>
    <col min="7674" max="7675" width="11.5546875" style="1" customWidth="1"/>
    <col min="7676" max="7676" width="11.6640625" style="1" customWidth="1"/>
    <col min="7677" max="7678" width="12" style="1" customWidth="1"/>
    <col min="7679" max="7679" width="11.44140625" style="1" customWidth="1"/>
    <col min="7680" max="7682" width="11.33203125" style="1" customWidth="1"/>
    <col min="7683" max="7684" width="12.5546875" style="1" customWidth="1"/>
    <col min="7685" max="7685" width="12.33203125" style="1" customWidth="1"/>
    <col min="7686" max="7687" width="11.5546875" style="1" customWidth="1"/>
    <col min="7688" max="7688" width="11.6640625" style="1" customWidth="1"/>
    <col min="7689" max="7689" width="2.109375" style="1" customWidth="1"/>
    <col min="7690" max="7690" width="8.5546875" style="1" customWidth="1"/>
    <col min="7691" max="7691" width="9.88671875" style="1" customWidth="1"/>
    <col min="7692" max="7692" width="8.6640625" style="1" customWidth="1"/>
    <col min="7693" max="7693" width="9.6640625" style="1" customWidth="1"/>
    <col min="7694" max="7694" width="10.109375" style="1" customWidth="1"/>
    <col min="7695" max="7695" width="9.33203125" style="1" customWidth="1"/>
    <col min="7696" max="7697" width="9.6640625" style="1" customWidth="1"/>
    <col min="7698" max="7699" width="9.5546875" style="1" customWidth="1"/>
    <col min="7700" max="7701" width="10" style="1" customWidth="1"/>
    <col min="7702" max="7702" width="12" style="1" customWidth="1"/>
    <col min="7703" max="7703" width="0" style="1" hidden="1" customWidth="1"/>
    <col min="7704" max="7704" width="12.109375" style="1" customWidth="1"/>
    <col min="7705" max="7705" width="11.33203125" style="1" customWidth="1"/>
    <col min="7706" max="7706" width="10.109375" style="1" customWidth="1"/>
    <col min="7707" max="7725" width="0" style="1" hidden="1" customWidth="1"/>
    <col min="7726" max="7928" width="9.109375" style="1"/>
    <col min="7929" max="7929" width="7.109375" style="1" customWidth="1"/>
    <col min="7930" max="7931" width="11.5546875" style="1" customWidth="1"/>
    <col min="7932" max="7932" width="11.6640625" style="1" customWidth="1"/>
    <col min="7933" max="7934" width="12" style="1" customWidth="1"/>
    <col min="7935" max="7935" width="11.44140625" style="1" customWidth="1"/>
    <col min="7936" max="7938" width="11.33203125" style="1" customWidth="1"/>
    <col min="7939" max="7940" width="12.5546875" style="1" customWidth="1"/>
    <col min="7941" max="7941" width="12.33203125" style="1" customWidth="1"/>
    <col min="7942" max="7943" width="11.5546875" style="1" customWidth="1"/>
    <col min="7944" max="7944" width="11.6640625" style="1" customWidth="1"/>
    <col min="7945" max="7945" width="2.109375" style="1" customWidth="1"/>
    <col min="7946" max="7946" width="8.5546875" style="1" customWidth="1"/>
    <col min="7947" max="7947" width="9.88671875" style="1" customWidth="1"/>
    <col min="7948" max="7948" width="8.6640625" style="1" customWidth="1"/>
    <col min="7949" max="7949" width="9.6640625" style="1" customWidth="1"/>
    <col min="7950" max="7950" width="10.109375" style="1" customWidth="1"/>
    <col min="7951" max="7951" width="9.33203125" style="1" customWidth="1"/>
    <col min="7952" max="7953" width="9.6640625" style="1" customWidth="1"/>
    <col min="7954" max="7955" width="9.5546875" style="1" customWidth="1"/>
    <col min="7956" max="7957" width="10" style="1" customWidth="1"/>
    <col min="7958" max="7958" width="12" style="1" customWidth="1"/>
    <col min="7959" max="7959" width="0" style="1" hidden="1" customWidth="1"/>
    <col min="7960" max="7960" width="12.109375" style="1" customWidth="1"/>
    <col min="7961" max="7961" width="11.33203125" style="1" customWidth="1"/>
    <col min="7962" max="7962" width="10.109375" style="1" customWidth="1"/>
    <col min="7963" max="7981" width="0" style="1" hidden="1" customWidth="1"/>
    <col min="7982" max="8184" width="9.109375" style="1"/>
    <col min="8185" max="8185" width="7.109375" style="1" customWidth="1"/>
    <col min="8186" max="8187" width="11.5546875" style="1" customWidth="1"/>
    <col min="8188" max="8188" width="11.6640625" style="1" customWidth="1"/>
    <col min="8189" max="8190" width="12" style="1" customWidth="1"/>
    <col min="8191" max="8191" width="11.44140625" style="1" customWidth="1"/>
    <col min="8192" max="8194" width="11.33203125" style="1" customWidth="1"/>
    <col min="8195" max="8196" width="12.5546875" style="1" customWidth="1"/>
    <col min="8197" max="8197" width="12.33203125" style="1" customWidth="1"/>
    <col min="8198" max="8199" width="11.5546875" style="1" customWidth="1"/>
    <col min="8200" max="8200" width="11.6640625" style="1" customWidth="1"/>
    <col min="8201" max="8201" width="2.109375" style="1" customWidth="1"/>
    <col min="8202" max="8202" width="8.5546875" style="1" customWidth="1"/>
    <col min="8203" max="8203" width="9.88671875" style="1" customWidth="1"/>
    <col min="8204" max="8204" width="8.6640625" style="1" customWidth="1"/>
    <col min="8205" max="8205" width="9.6640625" style="1" customWidth="1"/>
    <col min="8206" max="8206" width="10.109375" style="1" customWidth="1"/>
    <col min="8207" max="8207" width="9.33203125" style="1" customWidth="1"/>
    <col min="8208" max="8209" width="9.6640625" style="1" customWidth="1"/>
    <col min="8210" max="8211" width="9.5546875" style="1" customWidth="1"/>
    <col min="8212" max="8213" width="10" style="1" customWidth="1"/>
    <col min="8214" max="8214" width="12" style="1" customWidth="1"/>
    <col min="8215" max="8215" width="0" style="1" hidden="1" customWidth="1"/>
    <col min="8216" max="8216" width="12.109375" style="1" customWidth="1"/>
    <col min="8217" max="8217" width="11.33203125" style="1" customWidth="1"/>
    <col min="8218" max="8218" width="10.109375" style="1" customWidth="1"/>
    <col min="8219" max="8237" width="0" style="1" hidden="1" customWidth="1"/>
    <col min="8238" max="8440" width="9.109375" style="1"/>
    <col min="8441" max="8441" width="7.109375" style="1" customWidth="1"/>
    <col min="8442" max="8443" width="11.5546875" style="1" customWidth="1"/>
    <col min="8444" max="8444" width="11.6640625" style="1" customWidth="1"/>
    <col min="8445" max="8446" width="12" style="1" customWidth="1"/>
    <col min="8447" max="8447" width="11.44140625" style="1" customWidth="1"/>
    <col min="8448" max="8450" width="11.33203125" style="1" customWidth="1"/>
    <col min="8451" max="8452" width="12.5546875" style="1" customWidth="1"/>
    <col min="8453" max="8453" width="12.33203125" style="1" customWidth="1"/>
    <col min="8454" max="8455" width="11.5546875" style="1" customWidth="1"/>
    <col min="8456" max="8456" width="11.6640625" style="1" customWidth="1"/>
    <col min="8457" max="8457" width="2.109375" style="1" customWidth="1"/>
    <col min="8458" max="8458" width="8.5546875" style="1" customWidth="1"/>
    <col min="8459" max="8459" width="9.88671875" style="1" customWidth="1"/>
    <col min="8460" max="8460" width="8.6640625" style="1" customWidth="1"/>
    <col min="8461" max="8461" width="9.6640625" style="1" customWidth="1"/>
    <col min="8462" max="8462" width="10.109375" style="1" customWidth="1"/>
    <col min="8463" max="8463" width="9.33203125" style="1" customWidth="1"/>
    <col min="8464" max="8465" width="9.6640625" style="1" customWidth="1"/>
    <col min="8466" max="8467" width="9.5546875" style="1" customWidth="1"/>
    <col min="8468" max="8469" width="10" style="1" customWidth="1"/>
    <col min="8470" max="8470" width="12" style="1" customWidth="1"/>
    <col min="8471" max="8471" width="0" style="1" hidden="1" customWidth="1"/>
    <col min="8472" max="8472" width="12.109375" style="1" customWidth="1"/>
    <col min="8473" max="8473" width="11.33203125" style="1" customWidth="1"/>
    <col min="8474" max="8474" width="10.109375" style="1" customWidth="1"/>
    <col min="8475" max="8493" width="0" style="1" hidden="1" customWidth="1"/>
    <col min="8494" max="8696" width="9.109375" style="1"/>
    <col min="8697" max="8697" width="7.109375" style="1" customWidth="1"/>
    <col min="8698" max="8699" width="11.5546875" style="1" customWidth="1"/>
    <col min="8700" max="8700" width="11.6640625" style="1" customWidth="1"/>
    <col min="8701" max="8702" width="12" style="1" customWidth="1"/>
    <col min="8703" max="8703" width="11.44140625" style="1" customWidth="1"/>
    <col min="8704" max="8706" width="11.33203125" style="1" customWidth="1"/>
    <col min="8707" max="8708" width="12.5546875" style="1" customWidth="1"/>
    <col min="8709" max="8709" width="12.33203125" style="1" customWidth="1"/>
    <col min="8710" max="8711" width="11.5546875" style="1" customWidth="1"/>
    <col min="8712" max="8712" width="11.6640625" style="1" customWidth="1"/>
    <col min="8713" max="8713" width="2.109375" style="1" customWidth="1"/>
    <col min="8714" max="8714" width="8.5546875" style="1" customWidth="1"/>
    <col min="8715" max="8715" width="9.88671875" style="1" customWidth="1"/>
    <col min="8716" max="8716" width="8.6640625" style="1" customWidth="1"/>
    <col min="8717" max="8717" width="9.6640625" style="1" customWidth="1"/>
    <col min="8718" max="8718" width="10.109375" style="1" customWidth="1"/>
    <col min="8719" max="8719" width="9.33203125" style="1" customWidth="1"/>
    <col min="8720" max="8721" width="9.6640625" style="1" customWidth="1"/>
    <col min="8722" max="8723" width="9.5546875" style="1" customWidth="1"/>
    <col min="8724" max="8725" width="10" style="1" customWidth="1"/>
    <col min="8726" max="8726" width="12" style="1" customWidth="1"/>
    <col min="8727" max="8727" width="0" style="1" hidden="1" customWidth="1"/>
    <col min="8728" max="8728" width="12.109375" style="1" customWidth="1"/>
    <col min="8729" max="8729" width="11.33203125" style="1" customWidth="1"/>
    <col min="8730" max="8730" width="10.109375" style="1" customWidth="1"/>
    <col min="8731" max="8749" width="0" style="1" hidden="1" customWidth="1"/>
    <col min="8750" max="8952" width="9.109375" style="1"/>
    <col min="8953" max="8953" width="7.109375" style="1" customWidth="1"/>
    <col min="8954" max="8955" width="11.5546875" style="1" customWidth="1"/>
    <col min="8956" max="8956" width="11.6640625" style="1" customWidth="1"/>
    <col min="8957" max="8958" width="12" style="1" customWidth="1"/>
    <col min="8959" max="8959" width="11.44140625" style="1" customWidth="1"/>
    <col min="8960" max="8962" width="11.33203125" style="1" customWidth="1"/>
    <col min="8963" max="8964" width="12.5546875" style="1" customWidth="1"/>
    <col min="8965" max="8965" width="12.33203125" style="1" customWidth="1"/>
    <col min="8966" max="8967" width="11.5546875" style="1" customWidth="1"/>
    <col min="8968" max="8968" width="11.6640625" style="1" customWidth="1"/>
    <col min="8969" max="8969" width="2.109375" style="1" customWidth="1"/>
    <col min="8970" max="8970" width="8.5546875" style="1" customWidth="1"/>
    <col min="8971" max="8971" width="9.88671875" style="1" customWidth="1"/>
    <col min="8972" max="8972" width="8.6640625" style="1" customWidth="1"/>
    <col min="8973" max="8973" width="9.6640625" style="1" customWidth="1"/>
    <col min="8974" max="8974" width="10.109375" style="1" customWidth="1"/>
    <col min="8975" max="8975" width="9.33203125" style="1" customWidth="1"/>
    <col min="8976" max="8977" width="9.6640625" style="1" customWidth="1"/>
    <col min="8978" max="8979" width="9.5546875" style="1" customWidth="1"/>
    <col min="8980" max="8981" width="10" style="1" customWidth="1"/>
    <col min="8982" max="8982" width="12" style="1" customWidth="1"/>
    <col min="8983" max="8983" width="0" style="1" hidden="1" customWidth="1"/>
    <col min="8984" max="8984" width="12.109375" style="1" customWidth="1"/>
    <col min="8985" max="8985" width="11.33203125" style="1" customWidth="1"/>
    <col min="8986" max="8986" width="10.109375" style="1" customWidth="1"/>
    <col min="8987" max="9005" width="0" style="1" hidden="1" customWidth="1"/>
    <col min="9006" max="9208" width="9.109375" style="1"/>
    <col min="9209" max="9209" width="7.109375" style="1" customWidth="1"/>
    <col min="9210" max="9211" width="11.5546875" style="1" customWidth="1"/>
    <col min="9212" max="9212" width="11.6640625" style="1" customWidth="1"/>
    <col min="9213" max="9214" width="12" style="1" customWidth="1"/>
    <col min="9215" max="9215" width="11.44140625" style="1" customWidth="1"/>
    <col min="9216" max="9218" width="11.33203125" style="1" customWidth="1"/>
    <col min="9219" max="9220" width="12.5546875" style="1" customWidth="1"/>
    <col min="9221" max="9221" width="12.33203125" style="1" customWidth="1"/>
    <col min="9222" max="9223" width="11.5546875" style="1" customWidth="1"/>
    <col min="9224" max="9224" width="11.6640625" style="1" customWidth="1"/>
    <col min="9225" max="9225" width="2.109375" style="1" customWidth="1"/>
    <col min="9226" max="9226" width="8.5546875" style="1" customWidth="1"/>
    <col min="9227" max="9227" width="9.88671875" style="1" customWidth="1"/>
    <col min="9228" max="9228" width="8.6640625" style="1" customWidth="1"/>
    <col min="9229" max="9229" width="9.6640625" style="1" customWidth="1"/>
    <col min="9230" max="9230" width="10.109375" style="1" customWidth="1"/>
    <col min="9231" max="9231" width="9.33203125" style="1" customWidth="1"/>
    <col min="9232" max="9233" width="9.6640625" style="1" customWidth="1"/>
    <col min="9234" max="9235" width="9.5546875" style="1" customWidth="1"/>
    <col min="9236" max="9237" width="10" style="1" customWidth="1"/>
    <col min="9238" max="9238" width="12" style="1" customWidth="1"/>
    <col min="9239" max="9239" width="0" style="1" hidden="1" customWidth="1"/>
    <col min="9240" max="9240" width="12.109375" style="1" customWidth="1"/>
    <col min="9241" max="9241" width="11.33203125" style="1" customWidth="1"/>
    <col min="9242" max="9242" width="10.109375" style="1" customWidth="1"/>
    <col min="9243" max="9261" width="0" style="1" hidden="1" customWidth="1"/>
    <col min="9262" max="9464" width="9.109375" style="1"/>
    <col min="9465" max="9465" width="7.109375" style="1" customWidth="1"/>
    <col min="9466" max="9467" width="11.5546875" style="1" customWidth="1"/>
    <col min="9468" max="9468" width="11.6640625" style="1" customWidth="1"/>
    <col min="9469" max="9470" width="12" style="1" customWidth="1"/>
    <col min="9471" max="9471" width="11.44140625" style="1" customWidth="1"/>
    <col min="9472" max="9474" width="11.33203125" style="1" customWidth="1"/>
    <col min="9475" max="9476" width="12.5546875" style="1" customWidth="1"/>
    <col min="9477" max="9477" width="12.33203125" style="1" customWidth="1"/>
    <col min="9478" max="9479" width="11.5546875" style="1" customWidth="1"/>
    <col min="9480" max="9480" width="11.6640625" style="1" customWidth="1"/>
    <col min="9481" max="9481" width="2.109375" style="1" customWidth="1"/>
    <col min="9482" max="9482" width="8.5546875" style="1" customWidth="1"/>
    <col min="9483" max="9483" width="9.88671875" style="1" customWidth="1"/>
    <col min="9484" max="9484" width="8.6640625" style="1" customWidth="1"/>
    <col min="9485" max="9485" width="9.6640625" style="1" customWidth="1"/>
    <col min="9486" max="9486" width="10.109375" style="1" customWidth="1"/>
    <col min="9487" max="9487" width="9.33203125" style="1" customWidth="1"/>
    <col min="9488" max="9489" width="9.6640625" style="1" customWidth="1"/>
    <col min="9490" max="9491" width="9.5546875" style="1" customWidth="1"/>
    <col min="9492" max="9493" width="10" style="1" customWidth="1"/>
    <col min="9494" max="9494" width="12" style="1" customWidth="1"/>
    <col min="9495" max="9495" width="0" style="1" hidden="1" customWidth="1"/>
    <col min="9496" max="9496" width="12.109375" style="1" customWidth="1"/>
    <col min="9497" max="9497" width="11.33203125" style="1" customWidth="1"/>
    <col min="9498" max="9498" width="10.109375" style="1" customWidth="1"/>
    <col min="9499" max="9517" width="0" style="1" hidden="1" customWidth="1"/>
    <col min="9518" max="9720" width="9.109375" style="1"/>
    <col min="9721" max="9721" width="7.109375" style="1" customWidth="1"/>
    <col min="9722" max="9723" width="11.5546875" style="1" customWidth="1"/>
    <col min="9724" max="9724" width="11.6640625" style="1" customWidth="1"/>
    <col min="9725" max="9726" width="12" style="1" customWidth="1"/>
    <col min="9727" max="9727" width="11.44140625" style="1" customWidth="1"/>
    <col min="9728" max="9730" width="11.33203125" style="1" customWidth="1"/>
    <col min="9731" max="9732" width="12.5546875" style="1" customWidth="1"/>
    <col min="9733" max="9733" width="12.33203125" style="1" customWidth="1"/>
    <col min="9734" max="9735" width="11.5546875" style="1" customWidth="1"/>
    <col min="9736" max="9736" width="11.6640625" style="1" customWidth="1"/>
    <col min="9737" max="9737" width="2.109375" style="1" customWidth="1"/>
    <col min="9738" max="9738" width="8.5546875" style="1" customWidth="1"/>
    <col min="9739" max="9739" width="9.88671875" style="1" customWidth="1"/>
    <col min="9740" max="9740" width="8.6640625" style="1" customWidth="1"/>
    <col min="9741" max="9741" width="9.6640625" style="1" customWidth="1"/>
    <col min="9742" max="9742" width="10.109375" style="1" customWidth="1"/>
    <col min="9743" max="9743" width="9.33203125" style="1" customWidth="1"/>
    <col min="9744" max="9745" width="9.6640625" style="1" customWidth="1"/>
    <col min="9746" max="9747" width="9.5546875" style="1" customWidth="1"/>
    <col min="9748" max="9749" width="10" style="1" customWidth="1"/>
    <col min="9750" max="9750" width="12" style="1" customWidth="1"/>
    <col min="9751" max="9751" width="0" style="1" hidden="1" customWidth="1"/>
    <col min="9752" max="9752" width="12.109375" style="1" customWidth="1"/>
    <col min="9753" max="9753" width="11.33203125" style="1" customWidth="1"/>
    <col min="9754" max="9754" width="10.109375" style="1" customWidth="1"/>
    <col min="9755" max="9773" width="0" style="1" hidden="1" customWidth="1"/>
    <col min="9774" max="9976" width="9.109375" style="1"/>
    <col min="9977" max="9977" width="7.109375" style="1" customWidth="1"/>
    <col min="9978" max="9979" width="11.5546875" style="1" customWidth="1"/>
    <col min="9980" max="9980" width="11.6640625" style="1" customWidth="1"/>
    <col min="9981" max="9982" width="12" style="1" customWidth="1"/>
    <col min="9983" max="9983" width="11.44140625" style="1" customWidth="1"/>
    <col min="9984" max="9986" width="11.33203125" style="1" customWidth="1"/>
    <col min="9987" max="9988" width="12.5546875" style="1" customWidth="1"/>
    <col min="9989" max="9989" width="12.33203125" style="1" customWidth="1"/>
    <col min="9990" max="9991" width="11.5546875" style="1" customWidth="1"/>
    <col min="9992" max="9992" width="11.6640625" style="1" customWidth="1"/>
    <col min="9993" max="9993" width="2.109375" style="1" customWidth="1"/>
    <col min="9994" max="9994" width="8.5546875" style="1" customWidth="1"/>
    <col min="9995" max="9995" width="9.88671875" style="1" customWidth="1"/>
    <col min="9996" max="9996" width="8.6640625" style="1" customWidth="1"/>
    <col min="9997" max="9997" width="9.6640625" style="1" customWidth="1"/>
    <col min="9998" max="9998" width="10.109375" style="1" customWidth="1"/>
    <col min="9999" max="9999" width="9.33203125" style="1" customWidth="1"/>
    <col min="10000" max="10001" width="9.6640625" style="1" customWidth="1"/>
    <col min="10002" max="10003" width="9.5546875" style="1" customWidth="1"/>
    <col min="10004" max="10005" width="10" style="1" customWidth="1"/>
    <col min="10006" max="10006" width="12" style="1" customWidth="1"/>
    <col min="10007" max="10007" width="0" style="1" hidden="1" customWidth="1"/>
    <col min="10008" max="10008" width="12.109375" style="1" customWidth="1"/>
    <col min="10009" max="10009" width="11.33203125" style="1" customWidth="1"/>
    <col min="10010" max="10010" width="10.109375" style="1" customWidth="1"/>
    <col min="10011" max="10029" width="0" style="1" hidden="1" customWidth="1"/>
    <col min="10030" max="10232" width="9.109375" style="1"/>
    <col min="10233" max="10233" width="7.109375" style="1" customWidth="1"/>
    <col min="10234" max="10235" width="11.5546875" style="1" customWidth="1"/>
    <col min="10236" max="10236" width="11.6640625" style="1" customWidth="1"/>
    <col min="10237" max="10238" width="12" style="1" customWidth="1"/>
    <col min="10239" max="10239" width="11.44140625" style="1" customWidth="1"/>
    <col min="10240" max="10242" width="11.33203125" style="1" customWidth="1"/>
    <col min="10243" max="10244" width="12.5546875" style="1" customWidth="1"/>
    <col min="10245" max="10245" width="12.33203125" style="1" customWidth="1"/>
    <col min="10246" max="10247" width="11.5546875" style="1" customWidth="1"/>
    <col min="10248" max="10248" width="11.6640625" style="1" customWidth="1"/>
    <col min="10249" max="10249" width="2.109375" style="1" customWidth="1"/>
    <col min="10250" max="10250" width="8.5546875" style="1" customWidth="1"/>
    <col min="10251" max="10251" width="9.88671875" style="1" customWidth="1"/>
    <col min="10252" max="10252" width="8.6640625" style="1" customWidth="1"/>
    <col min="10253" max="10253" width="9.6640625" style="1" customWidth="1"/>
    <col min="10254" max="10254" width="10.109375" style="1" customWidth="1"/>
    <col min="10255" max="10255" width="9.33203125" style="1" customWidth="1"/>
    <col min="10256" max="10257" width="9.6640625" style="1" customWidth="1"/>
    <col min="10258" max="10259" width="9.5546875" style="1" customWidth="1"/>
    <col min="10260" max="10261" width="10" style="1" customWidth="1"/>
    <col min="10262" max="10262" width="12" style="1" customWidth="1"/>
    <col min="10263" max="10263" width="0" style="1" hidden="1" customWidth="1"/>
    <col min="10264" max="10264" width="12.109375" style="1" customWidth="1"/>
    <col min="10265" max="10265" width="11.33203125" style="1" customWidth="1"/>
    <col min="10266" max="10266" width="10.109375" style="1" customWidth="1"/>
    <col min="10267" max="10285" width="0" style="1" hidden="1" customWidth="1"/>
    <col min="10286" max="10488" width="9.109375" style="1"/>
    <col min="10489" max="10489" width="7.109375" style="1" customWidth="1"/>
    <col min="10490" max="10491" width="11.5546875" style="1" customWidth="1"/>
    <col min="10492" max="10492" width="11.6640625" style="1" customWidth="1"/>
    <col min="10493" max="10494" width="12" style="1" customWidth="1"/>
    <col min="10495" max="10495" width="11.44140625" style="1" customWidth="1"/>
    <col min="10496" max="10498" width="11.33203125" style="1" customWidth="1"/>
    <col min="10499" max="10500" width="12.5546875" style="1" customWidth="1"/>
    <col min="10501" max="10501" width="12.33203125" style="1" customWidth="1"/>
    <col min="10502" max="10503" width="11.5546875" style="1" customWidth="1"/>
    <col min="10504" max="10504" width="11.6640625" style="1" customWidth="1"/>
    <col min="10505" max="10505" width="2.109375" style="1" customWidth="1"/>
    <col min="10506" max="10506" width="8.5546875" style="1" customWidth="1"/>
    <col min="10507" max="10507" width="9.88671875" style="1" customWidth="1"/>
    <col min="10508" max="10508" width="8.6640625" style="1" customWidth="1"/>
    <col min="10509" max="10509" width="9.6640625" style="1" customWidth="1"/>
    <col min="10510" max="10510" width="10.109375" style="1" customWidth="1"/>
    <col min="10511" max="10511" width="9.33203125" style="1" customWidth="1"/>
    <col min="10512" max="10513" width="9.6640625" style="1" customWidth="1"/>
    <col min="10514" max="10515" width="9.5546875" style="1" customWidth="1"/>
    <col min="10516" max="10517" width="10" style="1" customWidth="1"/>
    <col min="10518" max="10518" width="12" style="1" customWidth="1"/>
    <col min="10519" max="10519" width="0" style="1" hidden="1" customWidth="1"/>
    <col min="10520" max="10520" width="12.109375" style="1" customWidth="1"/>
    <col min="10521" max="10521" width="11.33203125" style="1" customWidth="1"/>
    <col min="10522" max="10522" width="10.109375" style="1" customWidth="1"/>
    <col min="10523" max="10541" width="0" style="1" hidden="1" customWidth="1"/>
    <col min="10542" max="10744" width="9.109375" style="1"/>
    <col min="10745" max="10745" width="7.109375" style="1" customWidth="1"/>
    <col min="10746" max="10747" width="11.5546875" style="1" customWidth="1"/>
    <col min="10748" max="10748" width="11.6640625" style="1" customWidth="1"/>
    <col min="10749" max="10750" width="12" style="1" customWidth="1"/>
    <col min="10751" max="10751" width="11.44140625" style="1" customWidth="1"/>
    <col min="10752" max="10754" width="11.33203125" style="1" customWidth="1"/>
    <col min="10755" max="10756" width="12.5546875" style="1" customWidth="1"/>
    <col min="10757" max="10757" width="12.33203125" style="1" customWidth="1"/>
    <col min="10758" max="10759" width="11.5546875" style="1" customWidth="1"/>
    <col min="10760" max="10760" width="11.6640625" style="1" customWidth="1"/>
    <col min="10761" max="10761" width="2.109375" style="1" customWidth="1"/>
    <col min="10762" max="10762" width="8.5546875" style="1" customWidth="1"/>
    <col min="10763" max="10763" width="9.88671875" style="1" customWidth="1"/>
    <col min="10764" max="10764" width="8.6640625" style="1" customWidth="1"/>
    <col min="10765" max="10765" width="9.6640625" style="1" customWidth="1"/>
    <col min="10766" max="10766" width="10.109375" style="1" customWidth="1"/>
    <col min="10767" max="10767" width="9.33203125" style="1" customWidth="1"/>
    <col min="10768" max="10769" width="9.6640625" style="1" customWidth="1"/>
    <col min="10770" max="10771" width="9.5546875" style="1" customWidth="1"/>
    <col min="10772" max="10773" width="10" style="1" customWidth="1"/>
    <col min="10774" max="10774" width="12" style="1" customWidth="1"/>
    <col min="10775" max="10775" width="0" style="1" hidden="1" customWidth="1"/>
    <col min="10776" max="10776" width="12.109375" style="1" customWidth="1"/>
    <col min="10777" max="10777" width="11.33203125" style="1" customWidth="1"/>
    <col min="10778" max="10778" width="10.109375" style="1" customWidth="1"/>
    <col min="10779" max="10797" width="0" style="1" hidden="1" customWidth="1"/>
    <col min="10798" max="11000" width="9.109375" style="1"/>
    <col min="11001" max="11001" width="7.109375" style="1" customWidth="1"/>
    <col min="11002" max="11003" width="11.5546875" style="1" customWidth="1"/>
    <col min="11004" max="11004" width="11.6640625" style="1" customWidth="1"/>
    <col min="11005" max="11006" width="12" style="1" customWidth="1"/>
    <col min="11007" max="11007" width="11.44140625" style="1" customWidth="1"/>
    <col min="11008" max="11010" width="11.33203125" style="1" customWidth="1"/>
    <col min="11011" max="11012" width="12.5546875" style="1" customWidth="1"/>
    <col min="11013" max="11013" width="12.33203125" style="1" customWidth="1"/>
    <col min="11014" max="11015" width="11.5546875" style="1" customWidth="1"/>
    <col min="11016" max="11016" width="11.6640625" style="1" customWidth="1"/>
    <col min="11017" max="11017" width="2.109375" style="1" customWidth="1"/>
    <col min="11018" max="11018" width="8.5546875" style="1" customWidth="1"/>
    <col min="11019" max="11019" width="9.88671875" style="1" customWidth="1"/>
    <col min="11020" max="11020" width="8.6640625" style="1" customWidth="1"/>
    <col min="11021" max="11021" width="9.6640625" style="1" customWidth="1"/>
    <col min="11022" max="11022" width="10.109375" style="1" customWidth="1"/>
    <col min="11023" max="11023" width="9.33203125" style="1" customWidth="1"/>
    <col min="11024" max="11025" width="9.6640625" style="1" customWidth="1"/>
    <col min="11026" max="11027" width="9.5546875" style="1" customWidth="1"/>
    <col min="11028" max="11029" width="10" style="1" customWidth="1"/>
    <col min="11030" max="11030" width="12" style="1" customWidth="1"/>
    <col min="11031" max="11031" width="0" style="1" hidden="1" customWidth="1"/>
    <col min="11032" max="11032" width="12.109375" style="1" customWidth="1"/>
    <col min="11033" max="11033" width="11.33203125" style="1" customWidth="1"/>
    <col min="11034" max="11034" width="10.109375" style="1" customWidth="1"/>
    <col min="11035" max="11053" width="0" style="1" hidden="1" customWidth="1"/>
    <col min="11054" max="11256" width="9.109375" style="1"/>
    <col min="11257" max="11257" width="7.109375" style="1" customWidth="1"/>
    <col min="11258" max="11259" width="11.5546875" style="1" customWidth="1"/>
    <col min="11260" max="11260" width="11.6640625" style="1" customWidth="1"/>
    <col min="11261" max="11262" width="12" style="1" customWidth="1"/>
    <col min="11263" max="11263" width="11.44140625" style="1" customWidth="1"/>
    <col min="11264" max="11266" width="11.33203125" style="1" customWidth="1"/>
    <col min="11267" max="11268" width="12.5546875" style="1" customWidth="1"/>
    <col min="11269" max="11269" width="12.33203125" style="1" customWidth="1"/>
    <col min="11270" max="11271" width="11.5546875" style="1" customWidth="1"/>
    <col min="11272" max="11272" width="11.6640625" style="1" customWidth="1"/>
    <col min="11273" max="11273" width="2.109375" style="1" customWidth="1"/>
    <col min="11274" max="11274" width="8.5546875" style="1" customWidth="1"/>
    <col min="11275" max="11275" width="9.88671875" style="1" customWidth="1"/>
    <col min="11276" max="11276" width="8.6640625" style="1" customWidth="1"/>
    <col min="11277" max="11277" width="9.6640625" style="1" customWidth="1"/>
    <col min="11278" max="11278" width="10.109375" style="1" customWidth="1"/>
    <col min="11279" max="11279" width="9.33203125" style="1" customWidth="1"/>
    <col min="11280" max="11281" width="9.6640625" style="1" customWidth="1"/>
    <col min="11282" max="11283" width="9.5546875" style="1" customWidth="1"/>
    <col min="11284" max="11285" width="10" style="1" customWidth="1"/>
    <col min="11286" max="11286" width="12" style="1" customWidth="1"/>
    <col min="11287" max="11287" width="0" style="1" hidden="1" customWidth="1"/>
    <col min="11288" max="11288" width="12.109375" style="1" customWidth="1"/>
    <col min="11289" max="11289" width="11.33203125" style="1" customWidth="1"/>
    <col min="11290" max="11290" width="10.109375" style="1" customWidth="1"/>
    <col min="11291" max="11309" width="0" style="1" hidden="1" customWidth="1"/>
    <col min="11310" max="11512" width="9.109375" style="1"/>
    <col min="11513" max="11513" width="7.109375" style="1" customWidth="1"/>
    <col min="11514" max="11515" width="11.5546875" style="1" customWidth="1"/>
    <col min="11516" max="11516" width="11.6640625" style="1" customWidth="1"/>
    <col min="11517" max="11518" width="12" style="1" customWidth="1"/>
    <col min="11519" max="11519" width="11.44140625" style="1" customWidth="1"/>
    <col min="11520" max="11522" width="11.33203125" style="1" customWidth="1"/>
    <col min="11523" max="11524" width="12.5546875" style="1" customWidth="1"/>
    <col min="11525" max="11525" width="12.33203125" style="1" customWidth="1"/>
    <col min="11526" max="11527" width="11.5546875" style="1" customWidth="1"/>
    <col min="11528" max="11528" width="11.6640625" style="1" customWidth="1"/>
    <col min="11529" max="11529" width="2.109375" style="1" customWidth="1"/>
    <col min="11530" max="11530" width="8.5546875" style="1" customWidth="1"/>
    <col min="11531" max="11531" width="9.88671875" style="1" customWidth="1"/>
    <col min="11532" max="11532" width="8.6640625" style="1" customWidth="1"/>
    <col min="11533" max="11533" width="9.6640625" style="1" customWidth="1"/>
    <col min="11534" max="11534" width="10.109375" style="1" customWidth="1"/>
    <col min="11535" max="11535" width="9.33203125" style="1" customWidth="1"/>
    <col min="11536" max="11537" width="9.6640625" style="1" customWidth="1"/>
    <col min="11538" max="11539" width="9.5546875" style="1" customWidth="1"/>
    <col min="11540" max="11541" width="10" style="1" customWidth="1"/>
    <col min="11542" max="11542" width="12" style="1" customWidth="1"/>
    <col min="11543" max="11543" width="0" style="1" hidden="1" customWidth="1"/>
    <col min="11544" max="11544" width="12.109375" style="1" customWidth="1"/>
    <col min="11545" max="11545" width="11.33203125" style="1" customWidth="1"/>
    <col min="11546" max="11546" width="10.109375" style="1" customWidth="1"/>
    <col min="11547" max="11565" width="0" style="1" hidden="1" customWidth="1"/>
    <col min="11566" max="11768" width="9.109375" style="1"/>
    <col min="11769" max="11769" width="7.109375" style="1" customWidth="1"/>
    <col min="11770" max="11771" width="11.5546875" style="1" customWidth="1"/>
    <col min="11772" max="11772" width="11.6640625" style="1" customWidth="1"/>
    <col min="11773" max="11774" width="12" style="1" customWidth="1"/>
    <col min="11775" max="11775" width="11.44140625" style="1" customWidth="1"/>
    <col min="11776" max="11778" width="11.33203125" style="1" customWidth="1"/>
    <col min="11779" max="11780" width="12.5546875" style="1" customWidth="1"/>
    <col min="11781" max="11781" width="12.33203125" style="1" customWidth="1"/>
    <col min="11782" max="11783" width="11.5546875" style="1" customWidth="1"/>
    <col min="11784" max="11784" width="11.6640625" style="1" customWidth="1"/>
    <col min="11785" max="11785" width="2.109375" style="1" customWidth="1"/>
    <col min="11786" max="11786" width="8.5546875" style="1" customWidth="1"/>
    <col min="11787" max="11787" width="9.88671875" style="1" customWidth="1"/>
    <col min="11788" max="11788" width="8.6640625" style="1" customWidth="1"/>
    <col min="11789" max="11789" width="9.6640625" style="1" customWidth="1"/>
    <col min="11790" max="11790" width="10.109375" style="1" customWidth="1"/>
    <col min="11791" max="11791" width="9.33203125" style="1" customWidth="1"/>
    <col min="11792" max="11793" width="9.6640625" style="1" customWidth="1"/>
    <col min="11794" max="11795" width="9.5546875" style="1" customWidth="1"/>
    <col min="11796" max="11797" width="10" style="1" customWidth="1"/>
    <col min="11798" max="11798" width="12" style="1" customWidth="1"/>
    <col min="11799" max="11799" width="0" style="1" hidden="1" customWidth="1"/>
    <col min="11800" max="11800" width="12.109375" style="1" customWidth="1"/>
    <col min="11801" max="11801" width="11.33203125" style="1" customWidth="1"/>
    <col min="11802" max="11802" width="10.109375" style="1" customWidth="1"/>
    <col min="11803" max="11821" width="0" style="1" hidden="1" customWidth="1"/>
    <col min="11822" max="12024" width="9.109375" style="1"/>
    <col min="12025" max="12025" width="7.109375" style="1" customWidth="1"/>
    <col min="12026" max="12027" width="11.5546875" style="1" customWidth="1"/>
    <col min="12028" max="12028" width="11.6640625" style="1" customWidth="1"/>
    <col min="12029" max="12030" width="12" style="1" customWidth="1"/>
    <col min="12031" max="12031" width="11.44140625" style="1" customWidth="1"/>
    <col min="12032" max="12034" width="11.33203125" style="1" customWidth="1"/>
    <col min="12035" max="12036" width="12.5546875" style="1" customWidth="1"/>
    <col min="12037" max="12037" width="12.33203125" style="1" customWidth="1"/>
    <col min="12038" max="12039" width="11.5546875" style="1" customWidth="1"/>
    <col min="12040" max="12040" width="11.6640625" style="1" customWidth="1"/>
    <col min="12041" max="12041" width="2.109375" style="1" customWidth="1"/>
    <col min="12042" max="12042" width="8.5546875" style="1" customWidth="1"/>
    <col min="12043" max="12043" width="9.88671875" style="1" customWidth="1"/>
    <col min="12044" max="12044" width="8.6640625" style="1" customWidth="1"/>
    <col min="12045" max="12045" width="9.6640625" style="1" customWidth="1"/>
    <col min="12046" max="12046" width="10.109375" style="1" customWidth="1"/>
    <col min="12047" max="12047" width="9.33203125" style="1" customWidth="1"/>
    <col min="12048" max="12049" width="9.6640625" style="1" customWidth="1"/>
    <col min="12050" max="12051" width="9.5546875" style="1" customWidth="1"/>
    <col min="12052" max="12053" width="10" style="1" customWidth="1"/>
    <col min="12054" max="12054" width="12" style="1" customWidth="1"/>
    <col min="12055" max="12055" width="0" style="1" hidden="1" customWidth="1"/>
    <col min="12056" max="12056" width="12.109375" style="1" customWidth="1"/>
    <col min="12057" max="12057" width="11.33203125" style="1" customWidth="1"/>
    <col min="12058" max="12058" width="10.109375" style="1" customWidth="1"/>
    <col min="12059" max="12077" width="0" style="1" hidden="1" customWidth="1"/>
    <col min="12078" max="12280" width="9.109375" style="1"/>
    <col min="12281" max="12281" width="7.109375" style="1" customWidth="1"/>
    <col min="12282" max="12283" width="11.5546875" style="1" customWidth="1"/>
    <col min="12284" max="12284" width="11.6640625" style="1" customWidth="1"/>
    <col min="12285" max="12286" width="12" style="1" customWidth="1"/>
    <col min="12287" max="12287" width="11.44140625" style="1" customWidth="1"/>
    <col min="12288" max="12290" width="11.33203125" style="1" customWidth="1"/>
    <col min="12291" max="12292" width="12.5546875" style="1" customWidth="1"/>
    <col min="12293" max="12293" width="12.33203125" style="1" customWidth="1"/>
    <col min="12294" max="12295" width="11.5546875" style="1" customWidth="1"/>
    <col min="12296" max="12296" width="11.6640625" style="1" customWidth="1"/>
    <col min="12297" max="12297" width="2.109375" style="1" customWidth="1"/>
    <col min="12298" max="12298" width="8.5546875" style="1" customWidth="1"/>
    <col min="12299" max="12299" width="9.88671875" style="1" customWidth="1"/>
    <col min="12300" max="12300" width="8.6640625" style="1" customWidth="1"/>
    <col min="12301" max="12301" width="9.6640625" style="1" customWidth="1"/>
    <col min="12302" max="12302" width="10.109375" style="1" customWidth="1"/>
    <col min="12303" max="12303" width="9.33203125" style="1" customWidth="1"/>
    <col min="12304" max="12305" width="9.6640625" style="1" customWidth="1"/>
    <col min="12306" max="12307" width="9.5546875" style="1" customWidth="1"/>
    <col min="12308" max="12309" width="10" style="1" customWidth="1"/>
    <col min="12310" max="12310" width="12" style="1" customWidth="1"/>
    <col min="12311" max="12311" width="0" style="1" hidden="1" customWidth="1"/>
    <col min="12312" max="12312" width="12.109375" style="1" customWidth="1"/>
    <col min="12313" max="12313" width="11.33203125" style="1" customWidth="1"/>
    <col min="12314" max="12314" width="10.109375" style="1" customWidth="1"/>
    <col min="12315" max="12333" width="0" style="1" hidden="1" customWidth="1"/>
    <col min="12334" max="12536" width="9.109375" style="1"/>
    <col min="12537" max="12537" width="7.109375" style="1" customWidth="1"/>
    <col min="12538" max="12539" width="11.5546875" style="1" customWidth="1"/>
    <col min="12540" max="12540" width="11.6640625" style="1" customWidth="1"/>
    <col min="12541" max="12542" width="12" style="1" customWidth="1"/>
    <col min="12543" max="12543" width="11.44140625" style="1" customWidth="1"/>
    <col min="12544" max="12546" width="11.33203125" style="1" customWidth="1"/>
    <col min="12547" max="12548" width="12.5546875" style="1" customWidth="1"/>
    <col min="12549" max="12549" width="12.33203125" style="1" customWidth="1"/>
    <col min="12550" max="12551" width="11.5546875" style="1" customWidth="1"/>
    <col min="12552" max="12552" width="11.6640625" style="1" customWidth="1"/>
    <col min="12553" max="12553" width="2.109375" style="1" customWidth="1"/>
    <col min="12554" max="12554" width="8.5546875" style="1" customWidth="1"/>
    <col min="12555" max="12555" width="9.88671875" style="1" customWidth="1"/>
    <col min="12556" max="12556" width="8.6640625" style="1" customWidth="1"/>
    <col min="12557" max="12557" width="9.6640625" style="1" customWidth="1"/>
    <col min="12558" max="12558" width="10.109375" style="1" customWidth="1"/>
    <col min="12559" max="12559" width="9.33203125" style="1" customWidth="1"/>
    <col min="12560" max="12561" width="9.6640625" style="1" customWidth="1"/>
    <col min="12562" max="12563" width="9.5546875" style="1" customWidth="1"/>
    <col min="12564" max="12565" width="10" style="1" customWidth="1"/>
    <col min="12566" max="12566" width="12" style="1" customWidth="1"/>
    <col min="12567" max="12567" width="0" style="1" hidden="1" customWidth="1"/>
    <col min="12568" max="12568" width="12.109375" style="1" customWidth="1"/>
    <col min="12569" max="12569" width="11.33203125" style="1" customWidth="1"/>
    <col min="12570" max="12570" width="10.109375" style="1" customWidth="1"/>
    <col min="12571" max="12589" width="0" style="1" hidden="1" customWidth="1"/>
    <col min="12590" max="12792" width="9.109375" style="1"/>
    <col min="12793" max="12793" width="7.109375" style="1" customWidth="1"/>
    <col min="12794" max="12795" width="11.5546875" style="1" customWidth="1"/>
    <col min="12796" max="12796" width="11.6640625" style="1" customWidth="1"/>
    <col min="12797" max="12798" width="12" style="1" customWidth="1"/>
    <col min="12799" max="12799" width="11.44140625" style="1" customWidth="1"/>
    <col min="12800" max="12802" width="11.33203125" style="1" customWidth="1"/>
    <col min="12803" max="12804" width="12.5546875" style="1" customWidth="1"/>
    <col min="12805" max="12805" width="12.33203125" style="1" customWidth="1"/>
    <col min="12806" max="12807" width="11.5546875" style="1" customWidth="1"/>
    <col min="12808" max="12808" width="11.6640625" style="1" customWidth="1"/>
    <col min="12809" max="12809" width="2.109375" style="1" customWidth="1"/>
    <col min="12810" max="12810" width="8.5546875" style="1" customWidth="1"/>
    <col min="12811" max="12811" width="9.88671875" style="1" customWidth="1"/>
    <col min="12812" max="12812" width="8.6640625" style="1" customWidth="1"/>
    <col min="12813" max="12813" width="9.6640625" style="1" customWidth="1"/>
    <col min="12814" max="12814" width="10.109375" style="1" customWidth="1"/>
    <col min="12815" max="12815" width="9.33203125" style="1" customWidth="1"/>
    <col min="12816" max="12817" width="9.6640625" style="1" customWidth="1"/>
    <col min="12818" max="12819" width="9.5546875" style="1" customWidth="1"/>
    <col min="12820" max="12821" width="10" style="1" customWidth="1"/>
    <col min="12822" max="12822" width="12" style="1" customWidth="1"/>
    <col min="12823" max="12823" width="0" style="1" hidden="1" customWidth="1"/>
    <col min="12824" max="12824" width="12.109375" style="1" customWidth="1"/>
    <col min="12825" max="12825" width="11.33203125" style="1" customWidth="1"/>
    <col min="12826" max="12826" width="10.109375" style="1" customWidth="1"/>
    <col min="12827" max="12845" width="0" style="1" hidden="1" customWidth="1"/>
    <col min="12846" max="13048" width="9.109375" style="1"/>
    <col min="13049" max="13049" width="7.109375" style="1" customWidth="1"/>
    <col min="13050" max="13051" width="11.5546875" style="1" customWidth="1"/>
    <col min="13052" max="13052" width="11.6640625" style="1" customWidth="1"/>
    <col min="13053" max="13054" width="12" style="1" customWidth="1"/>
    <col min="13055" max="13055" width="11.44140625" style="1" customWidth="1"/>
    <col min="13056" max="13058" width="11.33203125" style="1" customWidth="1"/>
    <col min="13059" max="13060" width="12.5546875" style="1" customWidth="1"/>
    <col min="13061" max="13061" width="12.33203125" style="1" customWidth="1"/>
    <col min="13062" max="13063" width="11.5546875" style="1" customWidth="1"/>
    <col min="13064" max="13064" width="11.6640625" style="1" customWidth="1"/>
    <col min="13065" max="13065" width="2.109375" style="1" customWidth="1"/>
    <col min="13066" max="13066" width="8.5546875" style="1" customWidth="1"/>
    <col min="13067" max="13067" width="9.88671875" style="1" customWidth="1"/>
    <col min="13068" max="13068" width="8.6640625" style="1" customWidth="1"/>
    <col min="13069" max="13069" width="9.6640625" style="1" customWidth="1"/>
    <col min="13070" max="13070" width="10.109375" style="1" customWidth="1"/>
    <col min="13071" max="13071" width="9.33203125" style="1" customWidth="1"/>
    <col min="13072" max="13073" width="9.6640625" style="1" customWidth="1"/>
    <col min="13074" max="13075" width="9.5546875" style="1" customWidth="1"/>
    <col min="13076" max="13077" width="10" style="1" customWidth="1"/>
    <col min="13078" max="13078" width="12" style="1" customWidth="1"/>
    <col min="13079" max="13079" width="0" style="1" hidden="1" customWidth="1"/>
    <col min="13080" max="13080" width="12.109375" style="1" customWidth="1"/>
    <col min="13081" max="13081" width="11.33203125" style="1" customWidth="1"/>
    <col min="13082" max="13082" width="10.109375" style="1" customWidth="1"/>
    <col min="13083" max="13101" width="0" style="1" hidden="1" customWidth="1"/>
    <col min="13102" max="13304" width="9.109375" style="1"/>
    <col min="13305" max="13305" width="7.109375" style="1" customWidth="1"/>
    <col min="13306" max="13307" width="11.5546875" style="1" customWidth="1"/>
    <col min="13308" max="13308" width="11.6640625" style="1" customWidth="1"/>
    <col min="13309" max="13310" width="12" style="1" customWidth="1"/>
    <col min="13311" max="13311" width="11.44140625" style="1" customWidth="1"/>
    <col min="13312" max="13314" width="11.33203125" style="1" customWidth="1"/>
    <col min="13315" max="13316" width="12.5546875" style="1" customWidth="1"/>
    <col min="13317" max="13317" width="12.33203125" style="1" customWidth="1"/>
    <col min="13318" max="13319" width="11.5546875" style="1" customWidth="1"/>
    <col min="13320" max="13320" width="11.6640625" style="1" customWidth="1"/>
    <col min="13321" max="13321" width="2.109375" style="1" customWidth="1"/>
    <col min="13322" max="13322" width="8.5546875" style="1" customWidth="1"/>
    <col min="13323" max="13323" width="9.88671875" style="1" customWidth="1"/>
    <col min="13324" max="13324" width="8.6640625" style="1" customWidth="1"/>
    <col min="13325" max="13325" width="9.6640625" style="1" customWidth="1"/>
    <col min="13326" max="13326" width="10.109375" style="1" customWidth="1"/>
    <col min="13327" max="13327" width="9.33203125" style="1" customWidth="1"/>
    <col min="13328" max="13329" width="9.6640625" style="1" customWidth="1"/>
    <col min="13330" max="13331" width="9.5546875" style="1" customWidth="1"/>
    <col min="13332" max="13333" width="10" style="1" customWidth="1"/>
    <col min="13334" max="13334" width="12" style="1" customWidth="1"/>
    <col min="13335" max="13335" width="0" style="1" hidden="1" customWidth="1"/>
    <col min="13336" max="13336" width="12.109375" style="1" customWidth="1"/>
    <col min="13337" max="13337" width="11.33203125" style="1" customWidth="1"/>
    <col min="13338" max="13338" width="10.109375" style="1" customWidth="1"/>
    <col min="13339" max="13357" width="0" style="1" hidden="1" customWidth="1"/>
    <col min="13358" max="13560" width="9.109375" style="1"/>
    <col min="13561" max="13561" width="7.109375" style="1" customWidth="1"/>
    <col min="13562" max="13563" width="11.5546875" style="1" customWidth="1"/>
    <col min="13564" max="13564" width="11.6640625" style="1" customWidth="1"/>
    <col min="13565" max="13566" width="12" style="1" customWidth="1"/>
    <col min="13567" max="13567" width="11.44140625" style="1" customWidth="1"/>
    <col min="13568" max="13570" width="11.33203125" style="1" customWidth="1"/>
    <col min="13571" max="13572" width="12.5546875" style="1" customWidth="1"/>
    <col min="13573" max="13573" width="12.33203125" style="1" customWidth="1"/>
    <col min="13574" max="13575" width="11.5546875" style="1" customWidth="1"/>
    <col min="13576" max="13576" width="11.6640625" style="1" customWidth="1"/>
    <col min="13577" max="13577" width="2.109375" style="1" customWidth="1"/>
    <col min="13578" max="13578" width="8.5546875" style="1" customWidth="1"/>
    <col min="13579" max="13579" width="9.88671875" style="1" customWidth="1"/>
    <col min="13580" max="13580" width="8.6640625" style="1" customWidth="1"/>
    <col min="13581" max="13581" width="9.6640625" style="1" customWidth="1"/>
    <col min="13582" max="13582" width="10.109375" style="1" customWidth="1"/>
    <col min="13583" max="13583" width="9.33203125" style="1" customWidth="1"/>
    <col min="13584" max="13585" width="9.6640625" style="1" customWidth="1"/>
    <col min="13586" max="13587" width="9.5546875" style="1" customWidth="1"/>
    <col min="13588" max="13589" width="10" style="1" customWidth="1"/>
    <col min="13590" max="13590" width="12" style="1" customWidth="1"/>
    <col min="13591" max="13591" width="0" style="1" hidden="1" customWidth="1"/>
    <col min="13592" max="13592" width="12.109375" style="1" customWidth="1"/>
    <col min="13593" max="13593" width="11.33203125" style="1" customWidth="1"/>
    <col min="13594" max="13594" width="10.109375" style="1" customWidth="1"/>
    <col min="13595" max="13613" width="0" style="1" hidden="1" customWidth="1"/>
    <col min="13614" max="13816" width="9.109375" style="1"/>
    <col min="13817" max="13817" width="7.109375" style="1" customWidth="1"/>
    <col min="13818" max="13819" width="11.5546875" style="1" customWidth="1"/>
    <col min="13820" max="13820" width="11.6640625" style="1" customWidth="1"/>
    <col min="13821" max="13822" width="12" style="1" customWidth="1"/>
    <col min="13823" max="13823" width="11.44140625" style="1" customWidth="1"/>
    <col min="13824" max="13826" width="11.33203125" style="1" customWidth="1"/>
    <col min="13827" max="13828" width="12.5546875" style="1" customWidth="1"/>
    <col min="13829" max="13829" width="12.33203125" style="1" customWidth="1"/>
    <col min="13830" max="13831" width="11.5546875" style="1" customWidth="1"/>
    <col min="13832" max="13832" width="11.6640625" style="1" customWidth="1"/>
    <col min="13833" max="13833" width="2.109375" style="1" customWidth="1"/>
    <col min="13834" max="13834" width="8.5546875" style="1" customWidth="1"/>
    <col min="13835" max="13835" width="9.88671875" style="1" customWidth="1"/>
    <col min="13836" max="13836" width="8.6640625" style="1" customWidth="1"/>
    <col min="13837" max="13837" width="9.6640625" style="1" customWidth="1"/>
    <col min="13838" max="13838" width="10.109375" style="1" customWidth="1"/>
    <col min="13839" max="13839" width="9.33203125" style="1" customWidth="1"/>
    <col min="13840" max="13841" width="9.6640625" style="1" customWidth="1"/>
    <col min="13842" max="13843" width="9.5546875" style="1" customWidth="1"/>
    <col min="13844" max="13845" width="10" style="1" customWidth="1"/>
    <col min="13846" max="13846" width="12" style="1" customWidth="1"/>
    <col min="13847" max="13847" width="0" style="1" hidden="1" customWidth="1"/>
    <col min="13848" max="13848" width="12.109375" style="1" customWidth="1"/>
    <col min="13849" max="13849" width="11.33203125" style="1" customWidth="1"/>
    <col min="13850" max="13850" width="10.109375" style="1" customWidth="1"/>
    <col min="13851" max="13869" width="0" style="1" hidden="1" customWidth="1"/>
    <col min="13870" max="14072" width="9.109375" style="1"/>
    <col min="14073" max="14073" width="7.109375" style="1" customWidth="1"/>
    <col min="14074" max="14075" width="11.5546875" style="1" customWidth="1"/>
    <col min="14076" max="14076" width="11.6640625" style="1" customWidth="1"/>
    <col min="14077" max="14078" width="12" style="1" customWidth="1"/>
    <col min="14079" max="14079" width="11.44140625" style="1" customWidth="1"/>
    <col min="14080" max="14082" width="11.33203125" style="1" customWidth="1"/>
    <col min="14083" max="14084" width="12.5546875" style="1" customWidth="1"/>
    <col min="14085" max="14085" width="12.33203125" style="1" customWidth="1"/>
    <col min="14086" max="14087" width="11.5546875" style="1" customWidth="1"/>
    <col min="14088" max="14088" width="11.6640625" style="1" customWidth="1"/>
    <col min="14089" max="14089" width="2.109375" style="1" customWidth="1"/>
    <col min="14090" max="14090" width="8.5546875" style="1" customWidth="1"/>
    <col min="14091" max="14091" width="9.88671875" style="1" customWidth="1"/>
    <col min="14092" max="14092" width="8.6640625" style="1" customWidth="1"/>
    <col min="14093" max="14093" width="9.6640625" style="1" customWidth="1"/>
    <col min="14094" max="14094" width="10.109375" style="1" customWidth="1"/>
    <col min="14095" max="14095" width="9.33203125" style="1" customWidth="1"/>
    <col min="14096" max="14097" width="9.6640625" style="1" customWidth="1"/>
    <col min="14098" max="14099" width="9.5546875" style="1" customWidth="1"/>
    <col min="14100" max="14101" width="10" style="1" customWidth="1"/>
    <col min="14102" max="14102" width="12" style="1" customWidth="1"/>
    <col min="14103" max="14103" width="0" style="1" hidden="1" customWidth="1"/>
    <col min="14104" max="14104" width="12.109375" style="1" customWidth="1"/>
    <col min="14105" max="14105" width="11.33203125" style="1" customWidth="1"/>
    <col min="14106" max="14106" width="10.109375" style="1" customWidth="1"/>
    <col min="14107" max="14125" width="0" style="1" hidden="1" customWidth="1"/>
    <col min="14126" max="14328" width="9.109375" style="1"/>
    <col min="14329" max="14329" width="7.109375" style="1" customWidth="1"/>
    <col min="14330" max="14331" width="11.5546875" style="1" customWidth="1"/>
    <col min="14332" max="14332" width="11.6640625" style="1" customWidth="1"/>
    <col min="14333" max="14334" width="12" style="1" customWidth="1"/>
    <col min="14335" max="14335" width="11.44140625" style="1" customWidth="1"/>
    <col min="14336" max="14338" width="11.33203125" style="1" customWidth="1"/>
    <col min="14339" max="14340" width="12.5546875" style="1" customWidth="1"/>
    <col min="14341" max="14341" width="12.33203125" style="1" customWidth="1"/>
    <col min="14342" max="14343" width="11.5546875" style="1" customWidth="1"/>
    <col min="14344" max="14344" width="11.6640625" style="1" customWidth="1"/>
    <col min="14345" max="14345" width="2.109375" style="1" customWidth="1"/>
    <col min="14346" max="14346" width="8.5546875" style="1" customWidth="1"/>
    <col min="14347" max="14347" width="9.88671875" style="1" customWidth="1"/>
    <col min="14348" max="14348" width="8.6640625" style="1" customWidth="1"/>
    <col min="14349" max="14349" width="9.6640625" style="1" customWidth="1"/>
    <col min="14350" max="14350" width="10.109375" style="1" customWidth="1"/>
    <col min="14351" max="14351" width="9.33203125" style="1" customWidth="1"/>
    <col min="14352" max="14353" width="9.6640625" style="1" customWidth="1"/>
    <col min="14354" max="14355" width="9.5546875" style="1" customWidth="1"/>
    <col min="14356" max="14357" width="10" style="1" customWidth="1"/>
    <col min="14358" max="14358" width="12" style="1" customWidth="1"/>
    <col min="14359" max="14359" width="0" style="1" hidden="1" customWidth="1"/>
    <col min="14360" max="14360" width="12.109375" style="1" customWidth="1"/>
    <col min="14361" max="14361" width="11.33203125" style="1" customWidth="1"/>
    <col min="14362" max="14362" width="10.109375" style="1" customWidth="1"/>
    <col min="14363" max="14381" width="0" style="1" hidden="1" customWidth="1"/>
    <col min="14382" max="14584" width="9.109375" style="1"/>
    <col min="14585" max="14585" width="7.109375" style="1" customWidth="1"/>
    <col min="14586" max="14587" width="11.5546875" style="1" customWidth="1"/>
    <col min="14588" max="14588" width="11.6640625" style="1" customWidth="1"/>
    <col min="14589" max="14590" width="12" style="1" customWidth="1"/>
    <col min="14591" max="14591" width="11.44140625" style="1" customWidth="1"/>
    <col min="14592" max="14594" width="11.33203125" style="1" customWidth="1"/>
    <col min="14595" max="14596" width="12.5546875" style="1" customWidth="1"/>
    <col min="14597" max="14597" width="12.33203125" style="1" customWidth="1"/>
    <col min="14598" max="14599" width="11.5546875" style="1" customWidth="1"/>
    <col min="14600" max="14600" width="11.6640625" style="1" customWidth="1"/>
    <col min="14601" max="14601" width="2.109375" style="1" customWidth="1"/>
    <col min="14602" max="14602" width="8.5546875" style="1" customWidth="1"/>
    <col min="14603" max="14603" width="9.88671875" style="1" customWidth="1"/>
    <col min="14604" max="14604" width="8.6640625" style="1" customWidth="1"/>
    <col min="14605" max="14605" width="9.6640625" style="1" customWidth="1"/>
    <col min="14606" max="14606" width="10.109375" style="1" customWidth="1"/>
    <col min="14607" max="14607" width="9.33203125" style="1" customWidth="1"/>
    <col min="14608" max="14609" width="9.6640625" style="1" customWidth="1"/>
    <col min="14610" max="14611" width="9.5546875" style="1" customWidth="1"/>
    <col min="14612" max="14613" width="10" style="1" customWidth="1"/>
    <col min="14614" max="14614" width="12" style="1" customWidth="1"/>
    <col min="14615" max="14615" width="0" style="1" hidden="1" customWidth="1"/>
    <col min="14616" max="14616" width="12.109375" style="1" customWidth="1"/>
    <col min="14617" max="14617" width="11.33203125" style="1" customWidth="1"/>
    <col min="14618" max="14618" width="10.109375" style="1" customWidth="1"/>
    <col min="14619" max="14637" width="0" style="1" hidden="1" customWidth="1"/>
    <col min="14638" max="14840" width="9.109375" style="1"/>
    <col min="14841" max="14841" width="7.109375" style="1" customWidth="1"/>
    <col min="14842" max="14843" width="11.5546875" style="1" customWidth="1"/>
    <col min="14844" max="14844" width="11.6640625" style="1" customWidth="1"/>
    <col min="14845" max="14846" width="12" style="1" customWidth="1"/>
    <col min="14847" max="14847" width="11.44140625" style="1" customWidth="1"/>
    <col min="14848" max="14850" width="11.33203125" style="1" customWidth="1"/>
    <col min="14851" max="14852" width="12.5546875" style="1" customWidth="1"/>
    <col min="14853" max="14853" width="12.33203125" style="1" customWidth="1"/>
    <col min="14854" max="14855" width="11.5546875" style="1" customWidth="1"/>
    <col min="14856" max="14856" width="11.6640625" style="1" customWidth="1"/>
    <col min="14857" max="14857" width="2.109375" style="1" customWidth="1"/>
    <col min="14858" max="14858" width="8.5546875" style="1" customWidth="1"/>
    <col min="14859" max="14859" width="9.88671875" style="1" customWidth="1"/>
    <col min="14860" max="14860" width="8.6640625" style="1" customWidth="1"/>
    <col min="14861" max="14861" width="9.6640625" style="1" customWidth="1"/>
    <col min="14862" max="14862" width="10.109375" style="1" customWidth="1"/>
    <col min="14863" max="14863" width="9.33203125" style="1" customWidth="1"/>
    <col min="14864" max="14865" width="9.6640625" style="1" customWidth="1"/>
    <col min="14866" max="14867" width="9.5546875" style="1" customWidth="1"/>
    <col min="14868" max="14869" width="10" style="1" customWidth="1"/>
    <col min="14870" max="14870" width="12" style="1" customWidth="1"/>
    <col min="14871" max="14871" width="0" style="1" hidden="1" customWidth="1"/>
    <col min="14872" max="14872" width="12.109375" style="1" customWidth="1"/>
    <col min="14873" max="14873" width="11.33203125" style="1" customWidth="1"/>
    <col min="14874" max="14874" width="10.109375" style="1" customWidth="1"/>
    <col min="14875" max="14893" width="0" style="1" hidden="1" customWidth="1"/>
    <col min="14894" max="15096" width="9.109375" style="1"/>
    <col min="15097" max="15097" width="7.109375" style="1" customWidth="1"/>
    <col min="15098" max="15099" width="11.5546875" style="1" customWidth="1"/>
    <col min="15100" max="15100" width="11.6640625" style="1" customWidth="1"/>
    <col min="15101" max="15102" width="12" style="1" customWidth="1"/>
    <col min="15103" max="15103" width="11.44140625" style="1" customWidth="1"/>
    <col min="15104" max="15106" width="11.33203125" style="1" customWidth="1"/>
    <col min="15107" max="15108" width="12.5546875" style="1" customWidth="1"/>
    <col min="15109" max="15109" width="12.33203125" style="1" customWidth="1"/>
    <col min="15110" max="15111" width="11.5546875" style="1" customWidth="1"/>
    <col min="15112" max="15112" width="11.6640625" style="1" customWidth="1"/>
    <col min="15113" max="15113" width="2.109375" style="1" customWidth="1"/>
    <col min="15114" max="15114" width="8.5546875" style="1" customWidth="1"/>
    <col min="15115" max="15115" width="9.88671875" style="1" customWidth="1"/>
    <col min="15116" max="15116" width="8.6640625" style="1" customWidth="1"/>
    <col min="15117" max="15117" width="9.6640625" style="1" customWidth="1"/>
    <col min="15118" max="15118" width="10.109375" style="1" customWidth="1"/>
    <col min="15119" max="15119" width="9.33203125" style="1" customWidth="1"/>
    <col min="15120" max="15121" width="9.6640625" style="1" customWidth="1"/>
    <col min="15122" max="15123" width="9.5546875" style="1" customWidth="1"/>
    <col min="15124" max="15125" width="10" style="1" customWidth="1"/>
    <col min="15126" max="15126" width="12" style="1" customWidth="1"/>
    <col min="15127" max="15127" width="0" style="1" hidden="1" customWidth="1"/>
    <col min="15128" max="15128" width="12.109375" style="1" customWidth="1"/>
    <col min="15129" max="15129" width="11.33203125" style="1" customWidth="1"/>
    <col min="15130" max="15130" width="10.109375" style="1" customWidth="1"/>
    <col min="15131" max="15149" width="0" style="1" hidden="1" customWidth="1"/>
    <col min="15150" max="15352" width="9.109375" style="1"/>
    <col min="15353" max="15353" width="7.109375" style="1" customWidth="1"/>
    <col min="15354" max="15355" width="11.5546875" style="1" customWidth="1"/>
    <col min="15356" max="15356" width="11.6640625" style="1" customWidth="1"/>
    <col min="15357" max="15358" width="12" style="1" customWidth="1"/>
    <col min="15359" max="15359" width="11.44140625" style="1" customWidth="1"/>
    <col min="15360" max="15362" width="11.33203125" style="1" customWidth="1"/>
    <col min="15363" max="15364" width="12.5546875" style="1" customWidth="1"/>
    <col min="15365" max="15365" width="12.33203125" style="1" customWidth="1"/>
    <col min="15366" max="15367" width="11.5546875" style="1" customWidth="1"/>
    <col min="15368" max="15368" width="11.6640625" style="1" customWidth="1"/>
    <col min="15369" max="15369" width="2.109375" style="1" customWidth="1"/>
    <col min="15370" max="15370" width="8.5546875" style="1" customWidth="1"/>
    <col min="15371" max="15371" width="9.88671875" style="1" customWidth="1"/>
    <col min="15372" max="15372" width="8.6640625" style="1" customWidth="1"/>
    <col min="15373" max="15373" width="9.6640625" style="1" customWidth="1"/>
    <col min="15374" max="15374" width="10.109375" style="1" customWidth="1"/>
    <col min="15375" max="15375" width="9.33203125" style="1" customWidth="1"/>
    <col min="15376" max="15377" width="9.6640625" style="1" customWidth="1"/>
    <col min="15378" max="15379" width="9.5546875" style="1" customWidth="1"/>
    <col min="15380" max="15381" width="10" style="1" customWidth="1"/>
    <col min="15382" max="15382" width="12" style="1" customWidth="1"/>
    <col min="15383" max="15383" width="0" style="1" hidden="1" customWidth="1"/>
    <col min="15384" max="15384" width="12.109375" style="1" customWidth="1"/>
    <col min="15385" max="15385" width="11.33203125" style="1" customWidth="1"/>
    <col min="15386" max="15386" width="10.109375" style="1" customWidth="1"/>
    <col min="15387" max="15405" width="0" style="1" hidden="1" customWidth="1"/>
    <col min="15406" max="15608" width="9.109375" style="1"/>
    <col min="15609" max="15609" width="7.109375" style="1" customWidth="1"/>
    <col min="15610" max="15611" width="11.5546875" style="1" customWidth="1"/>
    <col min="15612" max="15612" width="11.6640625" style="1" customWidth="1"/>
    <col min="15613" max="15614" width="12" style="1" customWidth="1"/>
    <col min="15615" max="15615" width="11.44140625" style="1" customWidth="1"/>
    <col min="15616" max="15618" width="11.33203125" style="1" customWidth="1"/>
    <col min="15619" max="15620" width="12.5546875" style="1" customWidth="1"/>
    <col min="15621" max="15621" width="12.33203125" style="1" customWidth="1"/>
    <col min="15622" max="15623" width="11.5546875" style="1" customWidth="1"/>
    <col min="15624" max="15624" width="11.6640625" style="1" customWidth="1"/>
    <col min="15625" max="15625" width="2.109375" style="1" customWidth="1"/>
    <col min="15626" max="15626" width="8.5546875" style="1" customWidth="1"/>
    <col min="15627" max="15627" width="9.88671875" style="1" customWidth="1"/>
    <col min="15628" max="15628" width="8.6640625" style="1" customWidth="1"/>
    <col min="15629" max="15629" width="9.6640625" style="1" customWidth="1"/>
    <col min="15630" max="15630" width="10.109375" style="1" customWidth="1"/>
    <col min="15631" max="15631" width="9.33203125" style="1" customWidth="1"/>
    <col min="15632" max="15633" width="9.6640625" style="1" customWidth="1"/>
    <col min="15634" max="15635" width="9.5546875" style="1" customWidth="1"/>
    <col min="15636" max="15637" width="10" style="1" customWidth="1"/>
    <col min="15638" max="15638" width="12" style="1" customWidth="1"/>
    <col min="15639" max="15639" width="0" style="1" hidden="1" customWidth="1"/>
    <col min="15640" max="15640" width="12.109375" style="1" customWidth="1"/>
    <col min="15641" max="15641" width="11.33203125" style="1" customWidth="1"/>
    <col min="15642" max="15642" width="10.109375" style="1" customWidth="1"/>
    <col min="15643" max="15661" width="0" style="1" hidden="1" customWidth="1"/>
    <col min="15662" max="15864" width="9.109375" style="1"/>
    <col min="15865" max="15865" width="7.109375" style="1" customWidth="1"/>
    <col min="15866" max="15867" width="11.5546875" style="1" customWidth="1"/>
    <col min="15868" max="15868" width="11.6640625" style="1" customWidth="1"/>
    <col min="15869" max="15870" width="12" style="1" customWidth="1"/>
    <col min="15871" max="15871" width="11.44140625" style="1" customWidth="1"/>
    <col min="15872" max="15874" width="11.33203125" style="1" customWidth="1"/>
    <col min="15875" max="15876" width="12.5546875" style="1" customWidth="1"/>
    <col min="15877" max="15877" width="12.33203125" style="1" customWidth="1"/>
    <col min="15878" max="15879" width="11.5546875" style="1" customWidth="1"/>
    <col min="15880" max="15880" width="11.6640625" style="1" customWidth="1"/>
    <col min="15881" max="15881" width="2.109375" style="1" customWidth="1"/>
    <col min="15882" max="15882" width="8.5546875" style="1" customWidth="1"/>
    <col min="15883" max="15883" width="9.88671875" style="1" customWidth="1"/>
    <col min="15884" max="15884" width="8.6640625" style="1" customWidth="1"/>
    <col min="15885" max="15885" width="9.6640625" style="1" customWidth="1"/>
    <col min="15886" max="15886" width="10.109375" style="1" customWidth="1"/>
    <col min="15887" max="15887" width="9.33203125" style="1" customWidth="1"/>
    <col min="15888" max="15889" width="9.6640625" style="1" customWidth="1"/>
    <col min="15890" max="15891" width="9.5546875" style="1" customWidth="1"/>
    <col min="15892" max="15893" width="10" style="1" customWidth="1"/>
    <col min="15894" max="15894" width="12" style="1" customWidth="1"/>
    <col min="15895" max="15895" width="0" style="1" hidden="1" customWidth="1"/>
    <col min="15896" max="15896" width="12.109375" style="1" customWidth="1"/>
    <col min="15897" max="15897" width="11.33203125" style="1" customWidth="1"/>
    <col min="15898" max="15898" width="10.109375" style="1" customWidth="1"/>
    <col min="15899" max="15917" width="0" style="1" hidden="1" customWidth="1"/>
    <col min="15918" max="16120" width="9.109375" style="1"/>
    <col min="16121" max="16121" width="7.109375" style="1" customWidth="1"/>
    <col min="16122" max="16123" width="11.5546875" style="1" customWidth="1"/>
    <col min="16124" max="16124" width="11.6640625" style="1" customWidth="1"/>
    <col min="16125" max="16126" width="12" style="1" customWidth="1"/>
    <col min="16127" max="16127" width="11.44140625" style="1" customWidth="1"/>
    <col min="16128" max="16130" width="11.33203125" style="1" customWidth="1"/>
    <col min="16131" max="16132" width="12.5546875" style="1" customWidth="1"/>
    <col min="16133" max="16133" width="12.33203125" style="1" customWidth="1"/>
    <col min="16134" max="16135" width="11.5546875" style="1" customWidth="1"/>
    <col min="16136" max="16136" width="11.6640625" style="1" customWidth="1"/>
    <col min="16137" max="16137" width="2.109375" style="1" customWidth="1"/>
    <col min="16138" max="16138" width="8.5546875" style="1" customWidth="1"/>
    <col min="16139" max="16139" width="9.88671875" style="1" customWidth="1"/>
    <col min="16140" max="16140" width="8.6640625" style="1" customWidth="1"/>
    <col min="16141" max="16141" width="9.6640625" style="1" customWidth="1"/>
    <col min="16142" max="16142" width="10.109375" style="1" customWidth="1"/>
    <col min="16143" max="16143" width="9.33203125" style="1" customWidth="1"/>
    <col min="16144" max="16145" width="9.6640625" style="1" customWidth="1"/>
    <col min="16146" max="16147" width="9.5546875" style="1" customWidth="1"/>
    <col min="16148" max="16149" width="10" style="1" customWidth="1"/>
    <col min="16150" max="16150" width="12" style="1" customWidth="1"/>
    <col min="16151" max="16151" width="0" style="1" hidden="1" customWidth="1"/>
    <col min="16152" max="16152" width="12.109375" style="1" customWidth="1"/>
    <col min="16153" max="16153" width="11.33203125" style="1" customWidth="1"/>
    <col min="16154" max="16154" width="10.109375" style="1" customWidth="1"/>
    <col min="16155" max="16173" width="0" style="1" hidden="1" customWidth="1"/>
    <col min="16174" max="16370" width="9.109375" style="1"/>
    <col min="16371" max="16384" width="9.109375" style="1" customWidth="1"/>
  </cols>
  <sheetData>
    <row r="1" spans="2:58" collapsed="1"/>
    <row r="2" spans="2:58" ht="21">
      <c r="B2" s="388" t="s">
        <v>149</v>
      </c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  <c r="R2" s="388"/>
      <c r="S2" s="388"/>
      <c r="T2" s="388"/>
      <c r="U2" s="388"/>
      <c r="V2" s="388"/>
      <c r="W2" s="388"/>
      <c r="X2" s="388"/>
      <c r="Y2" s="388"/>
      <c r="Z2" s="388"/>
      <c r="AA2" s="388"/>
      <c r="AB2" s="388"/>
      <c r="AC2" s="388"/>
      <c r="AD2" s="388"/>
      <c r="AE2" s="388"/>
      <c r="AF2" s="388"/>
      <c r="AG2" s="388"/>
      <c r="AH2" s="388"/>
      <c r="AI2" s="388"/>
      <c r="AJ2" s="388"/>
      <c r="AK2" s="388"/>
      <c r="AL2" s="388"/>
      <c r="AM2" s="388"/>
      <c r="AN2" s="388"/>
      <c r="AO2" s="388"/>
      <c r="AP2" s="388"/>
      <c r="AQ2" s="388"/>
      <c r="AR2" s="388"/>
      <c r="AS2" s="388"/>
      <c r="AT2" s="388"/>
      <c r="AU2" s="388"/>
      <c r="AV2" s="388"/>
      <c r="AW2" s="388"/>
      <c r="AX2" s="388"/>
      <c r="AY2" s="388"/>
      <c r="AZ2" s="388"/>
      <c r="BA2" s="388"/>
      <c r="BB2" s="388"/>
      <c r="BC2" s="388"/>
      <c r="BD2" s="388"/>
      <c r="BE2" s="274"/>
      <c r="BF2" s="219"/>
    </row>
    <row r="3" spans="2:58" ht="15" thickBot="1">
      <c r="B3" s="387"/>
      <c r="C3" s="387"/>
      <c r="D3" s="387"/>
      <c r="E3" s="387"/>
      <c r="F3" s="387"/>
      <c r="G3" s="387"/>
      <c r="H3" s="387"/>
      <c r="I3" s="387"/>
      <c r="J3" s="387"/>
      <c r="K3" s="387"/>
      <c r="L3" s="387"/>
      <c r="M3" s="387"/>
      <c r="N3" s="387"/>
      <c r="O3" s="387"/>
      <c r="P3" s="387"/>
      <c r="Q3" s="387"/>
      <c r="R3" s="387"/>
      <c r="S3" s="387"/>
      <c r="T3" s="387"/>
      <c r="U3" s="387"/>
      <c r="V3" s="387"/>
      <c r="W3" s="387"/>
      <c r="X3" s="387"/>
      <c r="Y3" s="387"/>
      <c r="Z3" s="387"/>
      <c r="AA3" s="387"/>
      <c r="AB3" s="387"/>
      <c r="AC3" s="387"/>
      <c r="AD3" s="387"/>
      <c r="AE3" s="387"/>
      <c r="AF3" s="387"/>
      <c r="AG3" s="387"/>
      <c r="AH3" s="387"/>
      <c r="AI3" s="387"/>
      <c r="AJ3" s="387"/>
      <c r="AK3" s="387"/>
      <c r="AL3" s="387"/>
      <c r="AM3" s="387"/>
      <c r="AN3" s="387"/>
      <c r="AO3" s="387"/>
      <c r="AP3" s="387"/>
      <c r="AQ3" s="387"/>
      <c r="AR3" s="387"/>
      <c r="AS3" s="387"/>
      <c r="AT3" s="387"/>
      <c r="AU3" s="387"/>
      <c r="AV3" s="387"/>
      <c r="AW3" s="387"/>
      <c r="AX3" s="387"/>
      <c r="AY3" s="387"/>
      <c r="AZ3" s="387"/>
      <c r="BA3" s="387"/>
      <c r="BB3" s="387"/>
      <c r="BC3" s="387"/>
      <c r="BD3" s="387"/>
      <c r="BE3" s="273"/>
      <c r="BF3" s="218"/>
    </row>
    <row r="4" spans="2:58" s="385" customFormat="1" ht="29.25" customHeight="1" thickBot="1">
      <c r="B4" s="407" t="s">
        <v>66</v>
      </c>
      <c r="C4" s="484" t="s">
        <v>148</v>
      </c>
      <c r="D4" s="485"/>
      <c r="E4" s="485"/>
      <c r="F4" s="485"/>
      <c r="G4" s="485"/>
      <c r="H4" s="485"/>
      <c r="I4" s="485"/>
      <c r="J4" s="485"/>
      <c r="K4" s="485"/>
      <c r="L4" s="485"/>
      <c r="M4" s="485"/>
      <c r="N4" s="485"/>
      <c r="O4" s="485"/>
      <c r="P4" s="485"/>
      <c r="Q4" s="485"/>
      <c r="R4" s="485"/>
      <c r="S4" s="485"/>
      <c r="T4" s="485"/>
      <c r="U4" s="485"/>
      <c r="V4" s="485"/>
      <c r="W4" s="485"/>
      <c r="X4" s="389"/>
      <c r="Y4" s="429"/>
      <c r="Z4" s="429"/>
      <c r="AA4" s="429"/>
      <c r="AB4" s="429"/>
      <c r="AC4" s="429"/>
      <c r="AD4" s="429"/>
      <c r="AE4" s="429"/>
      <c r="AF4" s="429"/>
      <c r="AG4" s="429"/>
      <c r="AH4" s="429"/>
      <c r="AI4" s="429"/>
      <c r="AJ4" s="429"/>
      <c r="AK4" s="429"/>
      <c r="AL4" s="429"/>
      <c r="AM4" s="429"/>
      <c r="AN4" s="429"/>
      <c r="AO4" s="429"/>
      <c r="AP4" s="429"/>
      <c r="AQ4" s="429"/>
      <c r="AR4" s="429"/>
      <c r="AS4" s="429"/>
      <c r="AT4" s="429"/>
      <c r="AU4" s="429"/>
      <c r="AV4" s="429"/>
      <c r="AW4" s="429"/>
      <c r="AX4" s="429"/>
      <c r="AY4" s="429"/>
      <c r="AZ4" s="429"/>
      <c r="BA4" s="429"/>
      <c r="BB4" s="429"/>
      <c r="BC4" s="429"/>
      <c r="BD4" s="429"/>
      <c r="BE4" s="429"/>
      <c r="BF4" s="430"/>
    </row>
    <row r="5" spans="2:58" s="385" customFormat="1" ht="45" customHeight="1" thickBot="1">
      <c r="B5" s="408"/>
      <c r="C5" s="486" t="s">
        <v>76</v>
      </c>
      <c r="D5" s="487"/>
      <c r="E5" s="488"/>
      <c r="F5" s="410" t="s">
        <v>9</v>
      </c>
      <c r="G5" s="410"/>
      <c r="H5" s="410"/>
      <c r="I5" s="411"/>
      <c r="J5" s="412"/>
      <c r="K5" s="412"/>
      <c r="L5" s="412"/>
      <c r="M5" s="248"/>
      <c r="N5" s="248"/>
      <c r="O5" s="552" t="s">
        <v>145</v>
      </c>
      <c r="P5" s="545"/>
      <c r="Q5" s="545"/>
      <c r="R5" s="545"/>
      <c r="S5" s="545"/>
      <c r="T5" s="545"/>
      <c r="U5" s="545"/>
      <c r="V5" s="545"/>
      <c r="W5" s="546"/>
      <c r="X5" s="390"/>
      <c r="Y5" s="481" t="s">
        <v>71</v>
      </c>
      <c r="Z5" s="482"/>
      <c r="AA5" s="482"/>
      <c r="AB5" s="482"/>
      <c r="AC5" s="482"/>
      <c r="AD5" s="481"/>
      <c r="AE5" s="481"/>
      <c r="AF5" s="483"/>
      <c r="AG5" s="457" t="s">
        <v>72</v>
      </c>
      <c r="AH5" s="457"/>
      <c r="AI5" s="457"/>
      <c r="AJ5" s="457"/>
      <c r="AK5" s="457"/>
      <c r="AL5" s="458"/>
      <c r="AM5" s="437" t="s">
        <v>11</v>
      </c>
      <c r="AN5" s="438"/>
      <c r="AO5" s="438"/>
      <c r="AP5" s="438"/>
      <c r="AQ5" s="438"/>
      <c r="AR5" s="438"/>
      <c r="AS5" s="438"/>
      <c r="AT5" s="438"/>
      <c r="AU5" s="444" t="s">
        <v>92</v>
      </c>
      <c r="AV5" s="445"/>
      <c r="AW5" s="446"/>
      <c r="AX5" s="431" t="s">
        <v>3</v>
      </c>
      <c r="AY5" s="432"/>
      <c r="AZ5" s="433"/>
      <c r="BA5" s="441" t="s">
        <v>64</v>
      </c>
      <c r="BB5" s="442"/>
      <c r="BC5" s="443"/>
      <c r="BD5" s="439" t="s">
        <v>91</v>
      </c>
      <c r="BE5" s="439"/>
      <c r="BF5" s="440"/>
    </row>
    <row r="6" spans="2:58" ht="18" customHeight="1" thickBot="1">
      <c r="B6" s="408"/>
      <c r="C6" s="469" t="s">
        <v>26</v>
      </c>
      <c r="D6" s="470"/>
      <c r="E6" s="471"/>
      <c r="F6" s="472" t="s">
        <v>28</v>
      </c>
      <c r="G6" s="472"/>
      <c r="H6" s="472"/>
      <c r="I6" s="473" t="s">
        <v>29</v>
      </c>
      <c r="J6" s="474"/>
      <c r="K6" s="475"/>
      <c r="L6" s="476" t="s">
        <v>30</v>
      </c>
      <c r="M6" s="476"/>
      <c r="N6" s="477"/>
      <c r="O6" s="459" t="s">
        <v>152</v>
      </c>
      <c r="P6" s="460"/>
      <c r="Q6" s="461"/>
      <c r="R6" s="459" t="s">
        <v>153</v>
      </c>
      <c r="S6" s="460"/>
      <c r="T6" s="461"/>
      <c r="U6" s="462" t="s">
        <v>82</v>
      </c>
      <c r="V6" s="462"/>
      <c r="W6" s="462"/>
      <c r="X6" s="390"/>
      <c r="Y6" s="339" t="s">
        <v>139</v>
      </c>
      <c r="Z6" s="455" t="s">
        <v>138</v>
      </c>
      <c r="AA6" s="456"/>
      <c r="AB6" s="447" t="s">
        <v>137</v>
      </c>
      <c r="AC6" s="448"/>
      <c r="AD6" s="478" t="s">
        <v>74</v>
      </c>
      <c r="AE6" s="479"/>
      <c r="AF6" s="480"/>
      <c r="AG6" s="453" t="s">
        <v>136</v>
      </c>
      <c r="AH6" s="454"/>
      <c r="AI6" s="451" t="s">
        <v>135</v>
      </c>
      <c r="AJ6" s="452"/>
      <c r="AK6" s="449" t="s">
        <v>134</v>
      </c>
      <c r="AL6" s="450"/>
      <c r="AM6" s="466" t="s">
        <v>62</v>
      </c>
      <c r="AN6" s="467"/>
      <c r="AO6" s="468" t="s">
        <v>33</v>
      </c>
      <c r="AP6" s="468"/>
      <c r="AQ6" s="464" t="s">
        <v>34</v>
      </c>
      <c r="AR6" s="465"/>
      <c r="AS6" s="463" t="s">
        <v>35</v>
      </c>
      <c r="AT6" s="463"/>
      <c r="AU6" s="444"/>
      <c r="AV6" s="445"/>
      <c r="AW6" s="446"/>
      <c r="AX6" s="434" t="s">
        <v>146</v>
      </c>
      <c r="AY6" s="435"/>
      <c r="AZ6" s="436"/>
      <c r="BA6" s="441"/>
      <c r="BB6" s="442"/>
      <c r="BC6" s="443"/>
      <c r="BD6" s="439"/>
      <c r="BE6" s="439"/>
      <c r="BF6" s="440"/>
    </row>
    <row r="7" spans="2:58" s="371" customFormat="1" ht="18" customHeight="1">
      <c r="B7" s="408"/>
      <c r="C7" s="335" t="s">
        <v>68</v>
      </c>
      <c r="D7" s="336" t="s">
        <v>147</v>
      </c>
      <c r="E7" s="254" t="s">
        <v>89</v>
      </c>
      <c r="F7" s="255" t="s">
        <v>68</v>
      </c>
      <c r="G7" s="332" t="s">
        <v>147</v>
      </c>
      <c r="H7" s="256" t="s">
        <v>89</v>
      </c>
      <c r="I7" s="257" t="s">
        <v>68</v>
      </c>
      <c r="J7" s="343" t="s">
        <v>147</v>
      </c>
      <c r="K7" s="342" t="s">
        <v>89</v>
      </c>
      <c r="L7" s="270" t="s">
        <v>68</v>
      </c>
      <c r="M7" s="337" t="s">
        <v>147</v>
      </c>
      <c r="N7" s="271" t="s">
        <v>89</v>
      </c>
      <c r="O7" s="348" t="s">
        <v>68</v>
      </c>
      <c r="P7" s="349" t="s">
        <v>147</v>
      </c>
      <c r="Q7" s="350" t="s">
        <v>89</v>
      </c>
      <c r="R7" s="348" t="s">
        <v>68</v>
      </c>
      <c r="S7" s="349" t="s">
        <v>147</v>
      </c>
      <c r="T7" s="350" t="s">
        <v>89</v>
      </c>
      <c r="U7" s="258" t="s">
        <v>68</v>
      </c>
      <c r="V7" s="333" t="s">
        <v>147</v>
      </c>
      <c r="W7" s="259" t="s">
        <v>89</v>
      </c>
      <c r="X7" s="390"/>
      <c r="Y7" s="334" t="s">
        <v>68</v>
      </c>
      <c r="Z7" s="351" t="s">
        <v>147</v>
      </c>
      <c r="AA7" s="352" t="s">
        <v>89</v>
      </c>
      <c r="AB7" s="331" t="s">
        <v>147</v>
      </c>
      <c r="AC7" s="353" t="s">
        <v>89</v>
      </c>
      <c r="AD7" s="354" t="s">
        <v>68</v>
      </c>
      <c r="AE7" s="355" t="s">
        <v>147</v>
      </c>
      <c r="AF7" s="356" t="s">
        <v>89</v>
      </c>
      <c r="AG7" s="357" t="s">
        <v>89</v>
      </c>
      <c r="AH7" s="358" t="s">
        <v>147</v>
      </c>
      <c r="AI7" s="359" t="s">
        <v>89</v>
      </c>
      <c r="AJ7" s="360" t="s">
        <v>147</v>
      </c>
      <c r="AK7" s="361" t="s">
        <v>89</v>
      </c>
      <c r="AL7" s="362" t="s">
        <v>147</v>
      </c>
      <c r="AM7" s="363" t="s">
        <v>68</v>
      </c>
      <c r="AN7" s="364" t="s">
        <v>89</v>
      </c>
      <c r="AO7" s="365" t="s">
        <v>68</v>
      </c>
      <c r="AP7" s="366" t="s">
        <v>89</v>
      </c>
      <c r="AQ7" s="367" t="s">
        <v>68</v>
      </c>
      <c r="AR7" s="368" t="s">
        <v>89</v>
      </c>
      <c r="AS7" s="369" t="s">
        <v>68</v>
      </c>
      <c r="AT7" s="370" t="s">
        <v>89</v>
      </c>
      <c r="AU7" s="266" t="s">
        <v>68</v>
      </c>
      <c r="AV7" s="338" t="s">
        <v>147</v>
      </c>
      <c r="AW7" s="262" t="s">
        <v>89</v>
      </c>
      <c r="AX7" s="267" t="s">
        <v>68</v>
      </c>
      <c r="AY7" s="386" t="s">
        <v>147</v>
      </c>
      <c r="AZ7" s="260" t="s">
        <v>89</v>
      </c>
      <c r="BA7" s="268" t="s">
        <v>68</v>
      </c>
      <c r="BB7" s="344" t="s">
        <v>147</v>
      </c>
      <c r="BC7" s="263" t="s">
        <v>89</v>
      </c>
      <c r="BD7" s="269" t="s">
        <v>68</v>
      </c>
      <c r="BE7" s="345" t="s">
        <v>147</v>
      </c>
      <c r="BF7" s="261" t="s">
        <v>89</v>
      </c>
    </row>
    <row r="8" spans="2:58" s="384" customFormat="1" ht="15.75" customHeight="1" thickBot="1">
      <c r="B8" s="409"/>
      <c r="C8" s="372" t="s">
        <v>2</v>
      </c>
      <c r="D8" s="373" t="s">
        <v>150</v>
      </c>
      <c r="E8" s="374" t="s">
        <v>90</v>
      </c>
      <c r="F8" s="375" t="s">
        <v>2</v>
      </c>
      <c r="G8" s="373" t="s">
        <v>150</v>
      </c>
      <c r="H8" s="374" t="s">
        <v>90</v>
      </c>
      <c r="I8" s="376" t="s">
        <v>2</v>
      </c>
      <c r="J8" s="373" t="s">
        <v>150</v>
      </c>
      <c r="K8" s="377" t="s">
        <v>90</v>
      </c>
      <c r="L8" s="375" t="s">
        <v>2</v>
      </c>
      <c r="M8" s="373" t="s">
        <v>150</v>
      </c>
      <c r="N8" s="377" t="s">
        <v>90</v>
      </c>
      <c r="O8" s="376" t="s">
        <v>2</v>
      </c>
      <c r="P8" s="373" t="s">
        <v>150</v>
      </c>
      <c r="Q8" s="374" t="s">
        <v>90</v>
      </c>
      <c r="R8" s="376" t="s">
        <v>2</v>
      </c>
      <c r="S8" s="373" t="s">
        <v>150</v>
      </c>
      <c r="T8" s="374" t="s">
        <v>90</v>
      </c>
      <c r="U8" s="375" t="s">
        <v>2</v>
      </c>
      <c r="V8" s="373" t="s">
        <v>150</v>
      </c>
      <c r="W8" s="374" t="s">
        <v>90</v>
      </c>
      <c r="X8" s="390"/>
      <c r="Y8" s="379" t="s">
        <v>2</v>
      </c>
      <c r="Z8" s="380" t="s">
        <v>150</v>
      </c>
      <c r="AA8" s="374" t="s">
        <v>90</v>
      </c>
      <c r="AB8" s="380" t="s">
        <v>150</v>
      </c>
      <c r="AC8" s="374" t="s">
        <v>90</v>
      </c>
      <c r="AD8" s="376" t="s">
        <v>2</v>
      </c>
      <c r="AE8" s="373" t="s">
        <v>150</v>
      </c>
      <c r="AF8" s="377" t="s">
        <v>90</v>
      </c>
      <c r="AG8" s="376" t="s">
        <v>90</v>
      </c>
      <c r="AH8" s="382" t="s">
        <v>150</v>
      </c>
      <c r="AI8" s="376" t="s">
        <v>90</v>
      </c>
      <c r="AJ8" s="382" t="s">
        <v>150</v>
      </c>
      <c r="AK8" s="375" t="s">
        <v>90</v>
      </c>
      <c r="AL8" s="383" t="s">
        <v>150</v>
      </c>
      <c r="AM8" s="376" t="s">
        <v>2</v>
      </c>
      <c r="AN8" s="374" t="s">
        <v>90</v>
      </c>
      <c r="AO8" s="375" t="s">
        <v>2</v>
      </c>
      <c r="AP8" s="378" t="s">
        <v>90</v>
      </c>
      <c r="AQ8" s="376" t="s">
        <v>2</v>
      </c>
      <c r="AR8" s="374" t="s">
        <v>90</v>
      </c>
      <c r="AS8" s="375" t="s">
        <v>2</v>
      </c>
      <c r="AT8" s="378" t="s">
        <v>90</v>
      </c>
      <c r="AU8" s="376" t="s">
        <v>2</v>
      </c>
      <c r="AV8" s="373" t="s">
        <v>150</v>
      </c>
      <c r="AW8" s="374" t="s">
        <v>90</v>
      </c>
      <c r="AX8" s="375" t="s">
        <v>2</v>
      </c>
      <c r="AY8" s="381" t="s">
        <v>150</v>
      </c>
      <c r="AZ8" s="379" t="s">
        <v>90</v>
      </c>
      <c r="BA8" s="376" t="s">
        <v>2</v>
      </c>
      <c r="BB8" s="373" t="s">
        <v>150</v>
      </c>
      <c r="BC8" s="374" t="s">
        <v>90</v>
      </c>
      <c r="BD8" s="375" t="s">
        <v>2</v>
      </c>
      <c r="BE8" s="381" t="s">
        <v>150</v>
      </c>
      <c r="BF8" s="377" t="s">
        <v>90</v>
      </c>
    </row>
    <row r="9" spans="2:58">
      <c r="B9" s="151">
        <v>1</v>
      </c>
      <c r="C9" s="341"/>
      <c r="D9" s="46"/>
      <c r="E9" s="44"/>
      <c r="F9" s="45"/>
      <c r="G9" s="46"/>
      <c r="H9" s="153"/>
      <c r="I9" s="43"/>
      <c r="J9" s="152"/>
      <c r="K9" s="249"/>
      <c r="L9" s="45"/>
      <c r="M9" s="152"/>
      <c r="N9" s="46"/>
      <c r="O9" s="341"/>
      <c r="P9" s="547"/>
      <c r="Q9" s="548"/>
      <c r="R9" s="45"/>
      <c r="S9" s="46"/>
      <c r="T9" s="44"/>
      <c r="U9" s="45"/>
      <c r="V9" s="46"/>
      <c r="W9" s="153"/>
      <c r="X9" s="390"/>
      <c r="Y9" s="51"/>
      <c r="Z9" s="346"/>
      <c r="AA9" s="347"/>
      <c r="AB9" s="50"/>
      <c r="AC9" s="178"/>
      <c r="AD9" s="50"/>
      <c r="AE9" s="170"/>
      <c r="AF9" s="178"/>
      <c r="AG9" s="50"/>
      <c r="AH9" s="51"/>
      <c r="AI9" s="50"/>
      <c r="AJ9" s="178"/>
      <c r="AK9" s="144"/>
      <c r="AL9" s="51"/>
      <c r="AM9" s="50"/>
      <c r="AN9" s="187"/>
      <c r="AO9" s="144"/>
      <c r="AP9" s="145"/>
      <c r="AQ9" s="50"/>
      <c r="AR9" s="187"/>
      <c r="AS9" s="144"/>
      <c r="AT9" s="145"/>
      <c r="AU9" s="50"/>
      <c r="AV9" s="51"/>
      <c r="AW9" s="187"/>
      <c r="AX9" s="48"/>
      <c r="AY9" s="49"/>
      <c r="AZ9" s="208"/>
      <c r="BA9" s="50"/>
      <c r="BB9" s="51"/>
      <c r="BC9" s="187"/>
      <c r="BD9" s="144"/>
      <c r="BE9" s="170"/>
      <c r="BF9" s="178"/>
    </row>
    <row r="10" spans="2:58">
      <c r="B10" s="148">
        <v>2</v>
      </c>
      <c r="C10" s="60"/>
      <c r="D10" s="47"/>
      <c r="E10" s="61"/>
      <c r="F10" s="62"/>
      <c r="G10" s="47"/>
      <c r="H10" s="150"/>
      <c r="I10" s="60"/>
      <c r="J10" s="146"/>
      <c r="K10" s="250"/>
      <c r="L10" s="62"/>
      <c r="M10" s="146"/>
      <c r="N10" s="47"/>
      <c r="O10" s="60"/>
      <c r="P10" s="146"/>
      <c r="Q10" s="61"/>
      <c r="R10" s="62"/>
      <c r="S10" s="47"/>
      <c r="T10" s="61"/>
      <c r="U10" s="62"/>
      <c r="V10" s="47"/>
      <c r="W10" s="150"/>
      <c r="X10" s="390"/>
      <c r="Y10" s="66"/>
      <c r="Z10" s="65"/>
      <c r="AA10" s="149"/>
      <c r="AB10" s="65"/>
      <c r="AC10" s="154"/>
      <c r="AD10" s="65"/>
      <c r="AE10" s="67"/>
      <c r="AF10" s="154"/>
      <c r="AG10" s="65"/>
      <c r="AH10" s="66"/>
      <c r="AI10" s="65"/>
      <c r="AJ10" s="154"/>
      <c r="AK10" s="138"/>
      <c r="AL10" s="66"/>
      <c r="AM10" s="65"/>
      <c r="AN10" s="149"/>
      <c r="AO10" s="138"/>
      <c r="AP10" s="68"/>
      <c r="AQ10" s="65"/>
      <c r="AR10" s="149"/>
      <c r="AS10" s="138"/>
      <c r="AT10" s="68"/>
      <c r="AU10" s="65"/>
      <c r="AV10" s="66"/>
      <c r="AW10" s="149"/>
      <c r="AX10" s="63"/>
      <c r="AY10" s="64"/>
      <c r="AZ10" s="209"/>
      <c r="BA10" s="65"/>
      <c r="BB10" s="66"/>
      <c r="BC10" s="149"/>
      <c r="BD10" s="138"/>
      <c r="BE10" s="67"/>
      <c r="BF10" s="154"/>
    </row>
    <row r="11" spans="2:58">
      <c r="B11" s="148">
        <v>3</v>
      </c>
      <c r="C11" s="60"/>
      <c r="D11" s="47"/>
      <c r="E11" s="61"/>
      <c r="F11" s="62"/>
      <c r="G11" s="47"/>
      <c r="H11" s="150"/>
      <c r="I11" s="60"/>
      <c r="J11" s="146"/>
      <c r="K11" s="250"/>
      <c r="L11" s="62"/>
      <c r="M11" s="146"/>
      <c r="N11" s="47"/>
      <c r="O11" s="60"/>
      <c r="P11" s="146"/>
      <c r="Q11" s="61"/>
      <c r="R11" s="62"/>
      <c r="S11" s="47"/>
      <c r="T11" s="61"/>
      <c r="U11" s="62"/>
      <c r="V11" s="47"/>
      <c r="W11" s="150"/>
      <c r="X11" s="390"/>
      <c r="Y11" s="66"/>
      <c r="Z11" s="65"/>
      <c r="AA11" s="149"/>
      <c r="AB11" s="65"/>
      <c r="AC11" s="154"/>
      <c r="AD11" s="65"/>
      <c r="AE11" s="67"/>
      <c r="AF11" s="154"/>
      <c r="AG11" s="65"/>
      <c r="AH11" s="66"/>
      <c r="AI11" s="65"/>
      <c r="AJ11" s="154"/>
      <c r="AK11" s="138"/>
      <c r="AL11" s="66"/>
      <c r="AM11" s="264"/>
      <c r="AN11" s="265"/>
      <c r="AO11" s="138"/>
      <c r="AP11" s="68"/>
      <c r="AQ11" s="65"/>
      <c r="AR11" s="149"/>
      <c r="AS11" s="138"/>
      <c r="AT11" s="68"/>
      <c r="AU11" s="65"/>
      <c r="AV11" s="66"/>
      <c r="AW11" s="149"/>
      <c r="AX11" s="63"/>
      <c r="AY11" s="64"/>
      <c r="AZ11" s="209"/>
      <c r="BA11" s="65"/>
      <c r="BB11" s="66"/>
      <c r="BC11" s="149"/>
      <c r="BD11" s="138"/>
      <c r="BE11" s="67"/>
      <c r="BF11" s="154"/>
    </row>
    <row r="12" spans="2:58">
      <c r="B12" s="148">
        <v>4</v>
      </c>
      <c r="C12" s="60"/>
      <c r="D12" s="47"/>
      <c r="E12" s="61"/>
      <c r="F12" s="62"/>
      <c r="G12" s="47"/>
      <c r="H12" s="150"/>
      <c r="I12" s="60"/>
      <c r="J12" s="146"/>
      <c r="K12" s="250"/>
      <c r="L12" s="62"/>
      <c r="M12" s="146"/>
      <c r="N12" s="47"/>
      <c r="O12" s="60"/>
      <c r="P12" s="146"/>
      <c r="Q12" s="61"/>
      <c r="R12" s="62"/>
      <c r="S12" s="47"/>
      <c r="T12" s="61"/>
      <c r="U12" s="62"/>
      <c r="V12" s="47"/>
      <c r="W12" s="150"/>
      <c r="X12" s="390"/>
      <c r="Y12" s="66"/>
      <c r="Z12" s="65"/>
      <c r="AA12" s="149"/>
      <c r="AB12" s="65"/>
      <c r="AC12" s="154"/>
      <c r="AD12" s="65"/>
      <c r="AE12" s="67"/>
      <c r="AF12" s="154"/>
      <c r="AG12" s="65"/>
      <c r="AH12" s="66"/>
      <c r="AI12" s="65"/>
      <c r="AJ12" s="154"/>
      <c r="AK12" s="138"/>
      <c r="AL12" s="66"/>
      <c r="AM12" s="65"/>
      <c r="AN12" s="149"/>
      <c r="AO12" s="138"/>
      <c r="AP12" s="68"/>
      <c r="AQ12" s="65"/>
      <c r="AR12" s="149"/>
      <c r="AS12" s="138"/>
      <c r="AT12" s="68"/>
      <c r="AU12" s="65"/>
      <c r="AV12" s="66"/>
      <c r="AW12" s="149"/>
      <c r="AX12" s="63"/>
      <c r="AY12" s="64"/>
      <c r="AZ12" s="209"/>
      <c r="BA12" s="65"/>
      <c r="BB12" s="66"/>
      <c r="BC12" s="149"/>
      <c r="BD12" s="138"/>
      <c r="BE12" s="67"/>
      <c r="BF12" s="154"/>
    </row>
    <row r="13" spans="2:58">
      <c r="B13" s="148">
        <v>5</v>
      </c>
      <c r="C13" s="60"/>
      <c r="D13" s="47"/>
      <c r="E13" s="61"/>
      <c r="F13" s="62"/>
      <c r="G13" s="47"/>
      <c r="H13" s="150"/>
      <c r="I13" s="60"/>
      <c r="J13" s="146"/>
      <c r="K13" s="250"/>
      <c r="L13" s="62"/>
      <c r="M13" s="146"/>
      <c r="N13" s="47"/>
      <c r="O13" s="60"/>
      <c r="P13" s="146"/>
      <c r="Q13" s="61"/>
      <c r="R13" s="62"/>
      <c r="S13" s="47"/>
      <c r="T13" s="61"/>
      <c r="U13" s="62"/>
      <c r="V13" s="47"/>
      <c r="W13" s="150"/>
      <c r="X13" s="390"/>
      <c r="Y13" s="66"/>
      <c r="Z13" s="65"/>
      <c r="AA13" s="149"/>
      <c r="AB13" s="65"/>
      <c r="AC13" s="154"/>
      <c r="AD13" s="65"/>
      <c r="AE13" s="67"/>
      <c r="AF13" s="154"/>
      <c r="AG13" s="65"/>
      <c r="AH13" s="66"/>
      <c r="AI13" s="65"/>
      <c r="AJ13" s="154"/>
      <c r="AK13" s="138"/>
      <c r="AL13" s="66"/>
      <c r="AM13" s="65"/>
      <c r="AN13" s="149"/>
      <c r="AO13" s="138"/>
      <c r="AP13" s="68"/>
      <c r="AQ13" s="65"/>
      <c r="AR13" s="149"/>
      <c r="AS13" s="138"/>
      <c r="AT13" s="68"/>
      <c r="AU13" s="65"/>
      <c r="AV13" s="66"/>
      <c r="AW13" s="149"/>
      <c r="AX13" s="63"/>
      <c r="AY13" s="64"/>
      <c r="AZ13" s="209"/>
      <c r="BA13" s="65"/>
      <c r="BB13" s="66"/>
      <c r="BC13" s="149"/>
      <c r="BD13" s="138"/>
      <c r="BE13" s="67"/>
      <c r="BF13" s="154"/>
    </row>
    <row r="14" spans="2:58">
      <c r="B14" s="148">
        <v>6</v>
      </c>
      <c r="C14" s="60"/>
      <c r="D14" s="47"/>
      <c r="E14" s="61"/>
      <c r="F14" s="62"/>
      <c r="G14" s="47"/>
      <c r="H14" s="150"/>
      <c r="I14" s="60"/>
      <c r="J14" s="146"/>
      <c r="K14" s="250"/>
      <c r="L14" s="62"/>
      <c r="M14" s="146"/>
      <c r="N14" s="47"/>
      <c r="O14" s="60"/>
      <c r="P14" s="146"/>
      <c r="Q14" s="61"/>
      <c r="R14" s="62"/>
      <c r="S14" s="47"/>
      <c r="T14" s="61"/>
      <c r="U14" s="62"/>
      <c r="V14" s="47"/>
      <c r="W14" s="150"/>
      <c r="X14" s="390"/>
      <c r="Y14" s="66"/>
      <c r="Z14" s="65"/>
      <c r="AA14" s="149"/>
      <c r="AB14" s="65"/>
      <c r="AC14" s="154"/>
      <c r="AD14" s="65"/>
      <c r="AE14" s="67"/>
      <c r="AF14" s="154"/>
      <c r="AG14" s="65"/>
      <c r="AH14" s="66"/>
      <c r="AI14" s="65"/>
      <c r="AJ14" s="154"/>
      <c r="AK14" s="138"/>
      <c r="AL14" s="66"/>
      <c r="AM14" s="65"/>
      <c r="AN14" s="149"/>
      <c r="AO14" s="138"/>
      <c r="AP14" s="68"/>
      <c r="AQ14" s="65"/>
      <c r="AR14" s="149"/>
      <c r="AS14" s="138"/>
      <c r="AT14" s="68"/>
      <c r="AU14" s="65"/>
      <c r="AV14" s="66"/>
      <c r="AW14" s="149"/>
      <c r="AX14" s="63"/>
      <c r="AY14" s="64"/>
      <c r="AZ14" s="209"/>
      <c r="BA14" s="65"/>
      <c r="BB14" s="66"/>
      <c r="BC14" s="149"/>
      <c r="BD14" s="138"/>
      <c r="BE14" s="67"/>
      <c r="BF14" s="154"/>
    </row>
    <row r="15" spans="2:58">
      <c r="B15" s="148">
        <v>7</v>
      </c>
      <c r="C15" s="60"/>
      <c r="D15" s="47"/>
      <c r="E15" s="61"/>
      <c r="F15" s="62"/>
      <c r="G15" s="47"/>
      <c r="H15" s="150"/>
      <c r="I15" s="60"/>
      <c r="J15" s="146"/>
      <c r="K15" s="250"/>
      <c r="L15" s="62"/>
      <c r="M15" s="146"/>
      <c r="N15" s="47"/>
      <c r="O15" s="60"/>
      <c r="P15" s="146"/>
      <c r="Q15" s="61"/>
      <c r="R15" s="62"/>
      <c r="S15" s="47"/>
      <c r="T15" s="61"/>
      <c r="U15" s="62"/>
      <c r="V15" s="47"/>
      <c r="W15" s="150"/>
      <c r="X15" s="390"/>
      <c r="Y15" s="66"/>
      <c r="Z15" s="65"/>
      <c r="AA15" s="149"/>
      <c r="AB15" s="65"/>
      <c r="AC15" s="154"/>
      <c r="AD15" s="65"/>
      <c r="AE15" s="67"/>
      <c r="AF15" s="154"/>
      <c r="AG15" s="65"/>
      <c r="AH15" s="66"/>
      <c r="AI15" s="65"/>
      <c r="AJ15" s="154"/>
      <c r="AK15" s="138"/>
      <c r="AL15" s="66"/>
      <c r="AM15" s="65"/>
      <c r="AN15" s="149"/>
      <c r="AO15" s="138"/>
      <c r="AP15" s="68"/>
      <c r="AQ15" s="65"/>
      <c r="AR15" s="149"/>
      <c r="AS15" s="138"/>
      <c r="AT15" s="68"/>
      <c r="AU15" s="65"/>
      <c r="AV15" s="66"/>
      <c r="AW15" s="149"/>
      <c r="AX15" s="63"/>
      <c r="AY15" s="64"/>
      <c r="AZ15" s="209"/>
      <c r="BA15" s="65"/>
      <c r="BB15" s="66"/>
      <c r="BC15" s="149"/>
      <c r="BD15" s="138"/>
      <c r="BE15" s="67"/>
      <c r="BF15" s="154"/>
    </row>
    <row r="16" spans="2:58">
      <c r="B16" s="148">
        <v>8</v>
      </c>
      <c r="C16" s="60"/>
      <c r="D16" s="47"/>
      <c r="E16" s="61"/>
      <c r="F16" s="62"/>
      <c r="G16" s="47"/>
      <c r="H16" s="150"/>
      <c r="I16" s="60"/>
      <c r="J16" s="146"/>
      <c r="K16" s="250"/>
      <c r="L16" s="62"/>
      <c r="M16" s="146"/>
      <c r="N16" s="47"/>
      <c r="O16" s="60"/>
      <c r="P16" s="146"/>
      <c r="Q16" s="61"/>
      <c r="R16" s="62"/>
      <c r="S16" s="47"/>
      <c r="T16" s="61"/>
      <c r="U16" s="62"/>
      <c r="V16" s="47"/>
      <c r="W16" s="150"/>
      <c r="X16" s="390"/>
      <c r="Y16" s="66"/>
      <c r="Z16" s="65"/>
      <c r="AA16" s="149"/>
      <c r="AB16" s="65"/>
      <c r="AC16" s="154"/>
      <c r="AD16" s="65"/>
      <c r="AE16" s="67"/>
      <c r="AF16" s="154"/>
      <c r="AG16" s="65"/>
      <c r="AH16" s="66"/>
      <c r="AI16" s="65"/>
      <c r="AJ16" s="154"/>
      <c r="AK16" s="138"/>
      <c r="AL16" s="66"/>
      <c r="AM16" s="65"/>
      <c r="AN16" s="149"/>
      <c r="AO16" s="138"/>
      <c r="AP16" s="68"/>
      <c r="AQ16" s="65"/>
      <c r="AR16" s="149"/>
      <c r="AS16" s="138"/>
      <c r="AT16" s="68"/>
      <c r="AU16" s="65"/>
      <c r="AV16" s="66"/>
      <c r="AW16" s="149"/>
      <c r="AX16" s="63"/>
      <c r="AY16" s="64"/>
      <c r="AZ16" s="209"/>
      <c r="BA16" s="65"/>
      <c r="BB16" s="66"/>
      <c r="BC16" s="149"/>
      <c r="BD16" s="138"/>
      <c r="BE16" s="67"/>
      <c r="BF16" s="154"/>
    </row>
    <row r="17" spans="2:58">
      <c r="B17" s="148">
        <v>9</v>
      </c>
      <c r="C17" s="60"/>
      <c r="D17" s="47"/>
      <c r="E17" s="61"/>
      <c r="F17" s="62"/>
      <c r="G17" s="47"/>
      <c r="H17" s="150"/>
      <c r="I17" s="60"/>
      <c r="J17" s="146"/>
      <c r="K17" s="250"/>
      <c r="L17" s="62"/>
      <c r="M17" s="146"/>
      <c r="N17" s="47"/>
      <c r="O17" s="60"/>
      <c r="P17" s="146"/>
      <c r="Q17" s="61"/>
      <c r="R17" s="62"/>
      <c r="S17" s="47"/>
      <c r="T17" s="61"/>
      <c r="U17" s="62"/>
      <c r="V17" s="47"/>
      <c r="W17" s="150"/>
      <c r="X17" s="390"/>
      <c r="Y17" s="66"/>
      <c r="Z17" s="65"/>
      <c r="AA17" s="149"/>
      <c r="AB17" s="65"/>
      <c r="AC17" s="154"/>
      <c r="AD17" s="65"/>
      <c r="AE17" s="67"/>
      <c r="AF17" s="154"/>
      <c r="AG17" s="65"/>
      <c r="AH17" s="66"/>
      <c r="AI17" s="65"/>
      <c r="AJ17" s="154"/>
      <c r="AK17" s="138"/>
      <c r="AL17" s="66"/>
      <c r="AM17" s="65"/>
      <c r="AN17" s="149"/>
      <c r="AO17" s="138"/>
      <c r="AP17" s="68"/>
      <c r="AQ17" s="65"/>
      <c r="AR17" s="149"/>
      <c r="AS17" s="138"/>
      <c r="AT17" s="68"/>
      <c r="AU17" s="65"/>
      <c r="AV17" s="66"/>
      <c r="AW17" s="149"/>
      <c r="AX17" s="63"/>
      <c r="AY17" s="64"/>
      <c r="AZ17" s="209"/>
      <c r="BA17" s="65"/>
      <c r="BB17" s="66"/>
      <c r="BC17" s="149"/>
      <c r="BD17" s="138"/>
      <c r="BE17" s="67"/>
      <c r="BF17" s="154"/>
    </row>
    <row r="18" spans="2:58">
      <c r="B18" s="148">
        <v>10</v>
      </c>
      <c r="C18" s="60"/>
      <c r="D18" s="47"/>
      <c r="E18" s="61"/>
      <c r="F18" s="62"/>
      <c r="G18" s="47"/>
      <c r="H18" s="150"/>
      <c r="I18" s="60"/>
      <c r="J18" s="146"/>
      <c r="K18" s="250"/>
      <c r="L18" s="62"/>
      <c r="M18" s="146"/>
      <c r="N18" s="47"/>
      <c r="O18" s="60"/>
      <c r="P18" s="146"/>
      <c r="Q18" s="61"/>
      <c r="R18" s="62"/>
      <c r="S18" s="47"/>
      <c r="T18" s="61"/>
      <c r="U18" s="62"/>
      <c r="V18" s="47"/>
      <c r="W18" s="150"/>
      <c r="X18" s="390"/>
      <c r="Y18" s="66"/>
      <c r="Z18" s="65"/>
      <c r="AA18" s="149"/>
      <c r="AB18" s="65"/>
      <c r="AC18" s="154"/>
      <c r="AD18" s="65"/>
      <c r="AE18" s="67"/>
      <c r="AF18" s="154"/>
      <c r="AG18" s="65"/>
      <c r="AH18" s="66"/>
      <c r="AI18" s="65"/>
      <c r="AJ18" s="154"/>
      <c r="AK18" s="138"/>
      <c r="AL18" s="66"/>
      <c r="AM18" s="65"/>
      <c r="AN18" s="149"/>
      <c r="AO18" s="138"/>
      <c r="AP18" s="68"/>
      <c r="AQ18" s="65"/>
      <c r="AR18" s="149"/>
      <c r="AS18" s="138"/>
      <c r="AT18" s="68"/>
      <c r="AU18" s="65"/>
      <c r="AV18" s="66"/>
      <c r="AW18" s="149"/>
      <c r="AX18" s="63"/>
      <c r="AY18" s="64"/>
      <c r="AZ18" s="209"/>
      <c r="BA18" s="65"/>
      <c r="BB18" s="66"/>
      <c r="BC18" s="149"/>
      <c r="BD18" s="138"/>
      <c r="BE18" s="67"/>
      <c r="BF18" s="154"/>
    </row>
    <row r="19" spans="2:58">
      <c r="B19" s="148">
        <v>11</v>
      </c>
      <c r="C19" s="60"/>
      <c r="D19" s="47"/>
      <c r="E19" s="61"/>
      <c r="F19" s="62"/>
      <c r="G19" s="47"/>
      <c r="H19" s="150"/>
      <c r="I19" s="60"/>
      <c r="J19" s="146"/>
      <c r="K19" s="250"/>
      <c r="L19" s="62"/>
      <c r="M19" s="146"/>
      <c r="N19" s="47"/>
      <c r="O19" s="60"/>
      <c r="P19" s="146"/>
      <c r="Q19" s="61"/>
      <c r="R19" s="62"/>
      <c r="S19" s="47"/>
      <c r="T19" s="61"/>
      <c r="U19" s="62"/>
      <c r="V19" s="47"/>
      <c r="W19" s="150"/>
      <c r="X19" s="390"/>
      <c r="Y19" s="66"/>
      <c r="Z19" s="65"/>
      <c r="AA19" s="149"/>
      <c r="AB19" s="65"/>
      <c r="AC19" s="154"/>
      <c r="AD19" s="65"/>
      <c r="AE19" s="67"/>
      <c r="AF19" s="154"/>
      <c r="AG19" s="65"/>
      <c r="AH19" s="66"/>
      <c r="AI19" s="65"/>
      <c r="AJ19" s="154"/>
      <c r="AK19" s="138"/>
      <c r="AL19" s="66"/>
      <c r="AM19" s="65"/>
      <c r="AN19" s="149"/>
      <c r="AO19" s="138"/>
      <c r="AP19" s="68"/>
      <c r="AQ19" s="65"/>
      <c r="AR19" s="149"/>
      <c r="AS19" s="138"/>
      <c r="AT19" s="68"/>
      <c r="AU19" s="65"/>
      <c r="AV19" s="66"/>
      <c r="AW19" s="149"/>
      <c r="AX19" s="63"/>
      <c r="AY19" s="64"/>
      <c r="AZ19" s="209"/>
      <c r="BA19" s="65"/>
      <c r="BB19" s="66"/>
      <c r="BC19" s="149"/>
      <c r="BD19" s="138"/>
      <c r="BE19" s="67"/>
      <c r="BF19" s="154"/>
    </row>
    <row r="20" spans="2:58">
      <c r="B20" s="148">
        <v>12</v>
      </c>
      <c r="C20" s="60"/>
      <c r="D20" s="47"/>
      <c r="E20" s="61"/>
      <c r="F20" s="62"/>
      <c r="G20" s="47"/>
      <c r="H20" s="150"/>
      <c r="I20" s="60"/>
      <c r="J20" s="146"/>
      <c r="K20" s="250"/>
      <c r="L20" s="62"/>
      <c r="M20" s="146"/>
      <c r="N20" s="47"/>
      <c r="O20" s="60"/>
      <c r="P20" s="146"/>
      <c r="Q20" s="61"/>
      <c r="R20" s="62"/>
      <c r="S20" s="47"/>
      <c r="T20" s="61"/>
      <c r="U20" s="62"/>
      <c r="V20" s="47"/>
      <c r="W20" s="150"/>
      <c r="X20" s="390"/>
      <c r="Y20" s="66"/>
      <c r="Z20" s="65"/>
      <c r="AA20" s="149"/>
      <c r="AB20" s="65"/>
      <c r="AC20" s="154"/>
      <c r="AD20" s="65"/>
      <c r="AE20" s="67"/>
      <c r="AF20" s="154"/>
      <c r="AG20" s="65"/>
      <c r="AH20" s="66"/>
      <c r="AI20" s="65"/>
      <c r="AJ20" s="154"/>
      <c r="AK20" s="138"/>
      <c r="AL20" s="66"/>
      <c r="AM20" s="65"/>
      <c r="AN20" s="149"/>
      <c r="AO20" s="138"/>
      <c r="AP20" s="68"/>
      <c r="AQ20" s="65"/>
      <c r="AR20" s="149"/>
      <c r="AS20" s="138"/>
      <c r="AT20" s="68"/>
      <c r="AU20" s="65"/>
      <c r="AV20" s="66"/>
      <c r="AW20" s="149"/>
      <c r="AX20" s="63"/>
      <c r="AY20" s="64"/>
      <c r="AZ20" s="209"/>
      <c r="BA20" s="65"/>
      <c r="BB20" s="66"/>
      <c r="BC20" s="149"/>
      <c r="BD20" s="138"/>
      <c r="BE20" s="67"/>
      <c r="BF20" s="154"/>
    </row>
    <row r="21" spans="2:58">
      <c r="B21" s="148">
        <v>13</v>
      </c>
      <c r="C21" s="60"/>
      <c r="D21" s="47"/>
      <c r="E21" s="61"/>
      <c r="F21" s="62"/>
      <c r="G21" s="47"/>
      <c r="H21" s="150"/>
      <c r="I21" s="60"/>
      <c r="J21" s="146"/>
      <c r="K21" s="250"/>
      <c r="L21" s="62"/>
      <c r="M21" s="146"/>
      <c r="N21" s="47"/>
      <c r="O21" s="60"/>
      <c r="P21" s="146"/>
      <c r="Q21" s="61"/>
      <c r="R21" s="62"/>
      <c r="S21" s="47"/>
      <c r="T21" s="61"/>
      <c r="U21" s="62"/>
      <c r="V21" s="47"/>
      <c r="W21" s="150"/>
      <c r="X21" s="390"/>
      <c r="Y21" s="66"/>
      <c r="Z21" s="65"/>
      <c r="AA21" s="149"/>
      <c r="AB21" s="65"/>
      <c r="AC21" s="154"/>
      <c r="AD21" s="65"/>
      <c r="AE21" s="67"/>
      <c r="AF21" s="154"/>
      <c r="AG21" s="65"/>
      <c r="AH21" s="66"/>
      <c r="AI21" s="65"/>
      <c r="AJ21" s="154"/>
      <c r="AK21" s="138"/>
      <c r="AL21" s="66"/>
      <c r="AM21" s="65"/>
      <c r="AN21" s="149"/>
      <c r="AO21" s="138"/>
      <c r="AP21" s="68"/>
      <c r="AQ21" s="65"/>
      <c r="AR21" s="149"/>
      <c r="AS21" s="138"/>
      <c r="AT21" s="68"/>
      <c r="AU21" s="65"/>
      <c r="AV21" s="66"/>
      <c r="AW21" s="149"/>
      <c r="AX21" s="63"/>
      <c r="AY21" s="64"/>
      <c r="AZ21" s="209"/>
      <c r="BA21" s="65"/>
      <c r="BB21" s="66"/>
      <c r="BC21" s="149"/>
      <c r="BD21" s="138"/>
      <c r="BE21" s="67"/>
      <c r="BF21" s="154"/>
    </row>
    <row r="22" spans="2:58">
      <c r="B22" s="148">
        <v>14</v>
      </c>
      <c r="C22" s="60"/>
      <c r="D22" s="47"/>
      <c r="E22" s="61"/>
      <c r="F22" s="62"/>
      <c r="G22" s="47"/>
      <c r="H22" s="150"/>
      <c r="I22" s="60"/>
      <c r="J22" s="146"/>
      <c r="K22" s="250"/>
      <c r="L22" s="62"/>
      <c r="M22" s="146"/>
      <c r="N22" s="47"/>
      <c r="O22" s="60"/>
      <c r="P22" s="146"/>
      <c r="Q22" s="61"/>
      <c r="R22" s="62"/>
      <c r="S22" s="47"/>
      <c r="T22" s="61"/>
      <c r="U22" s="62"/>
      <c r="V22" s="47"/>
      <c r="W22" s="150"/>
      <c r="X22" s="390"/>
      <c r="Y22" s="66"/>
      <c r="Z22" s="65"/>
      <c r="AA22" s="149"/>
      <c r="AB22" s="65"/>
      <c r="AC22" s="154"/>
      <c r="AD22" s="65"/>
      <c r="AE22" s="67"/>
      <c r="AF22" s="154"/>
      <c r="AG22" s="65"/>
      <c r="AH22" s="66"/>
      <c r="AI22" s="65"/>
      <c r="AJ22" s="154"/>
      <c r="AK22" s="138"/>
      <c r="AL22" s="66"/>
      <c r="AM22" s="65"/>
      <c r="AN22" s="149"/>
      <c r="AO22" s="138"/>
      <c r="AP22" s="68"/>
      <c r="AQ22" s="65"/>
      <c r="AR22" s="149"/>
      <c r="AS22" s="138"/>
      <c r="AT22" s="68"/>
      <c r="AU22" s="65"/>
      <c r="AV22" s="66"/>
      <c r="AW22" s="149"/>
      <c r="AX22" s="63"/>
      <c r="AY22" s="64"/>
      <c r="AZ22" s="209"/>
      <c r="BA22" s="65"/>
      <c r="BB22" s="66"/>
      <c r="BC22" s="149"/>
      <c r="BD22" s="138"/>
      <c r="BE22" s="67"/>
      <c r="BF22" s="154"/>
    </row>
    <row r="23" spans="2:58">
      <c r="B23" s="148">
        <v>15</v>
      </c>
      <c r="C23" s="60"/>
      <c r="D23" s="47"/>
      <c r="E23" s="61"/>
      <c r="F23" s="62"/>
      <c r="G23" s="47"/>
      <c r="H23" s="150"/>
      <c r="I23" s="60"/>
      <c r="J23" s="146"/>
      <c r="K23" s="250"/>
      <c r="L23" s="62"/>
      <c r="M23" s="146"/>
      <c r="N23" s="47"/>
      <c r="O23" s="60"/>
      <c r="P23" s="146"/>
      <c r="Q23" s="61"/>
      <c r="R23" s="62"/>
      <c r="S23" s="47"/>
      <c r="T23" s="61"/>
      <c r="U23" s="62"/>
      <c r="V23" s="47"/>
      <c r="W23" s="150"/>
      <c r="X23" s="390"/>
      <c r="Y23" s="66"/>
      <c r="Z23" s="65"/>
      <c r="AA23" s="149"/>
      <c r="AB23" s="65"/>
      <c r="AC23" s="154"/>
      <c r="AD23" s="65"/>
      <c r="AE23" s="67"/>
      <c r="AF23" s="154"/>
      <c r="AG23" s="65"/>
      <c r="AH23" s="66"/>
      <c r="AI23" s="65"/>
      <c r="AJ23" s="154"/>
      <c r="AK23" s="138"/>
      <c r="AL23" s="66"/>
      <c r="AM23" s="65"/>
      <c r="AN23" s="149"/>
      <c r="AO23" s="138"/>
      <c r="AP23" s="68"/>
      <c r="AQ23" s="65"/>
      <c r="AR23" s="149"/>
      <c r="AS23" s="138"/>
      <c r="AT23" s="68"/>
      <c r="AU23" s="65"/>
      <c r="AV23" s="66"/>
      <c r="AW23" s="149"/>
      <c r="AX23" s="63"/>
      <c r="AY23" s="64"/>
      <c r="AZ23" s="209"/>
      <c r="BA23" s="65"/>
      <c r="BB23" s="66"/>
      <c r="BC23" s="149"/>
      <c r="BD23" s="138"/>
      <c r="BE23" s="67"/>
      <c r="BF23" s="154"/>
    </row>
    <row r="24" spans="2:58">
      <c r="B24" s="148">
        <v>16</v>
      </c>
      <c r="C24" s="60"/>
      <c r="D24" s="47"/>
      <c r="E24" s="61"/>
      <c r="F24" s="62"/>
      <c r="G24" s="47"/>
      <c r="H24" s="150"/>
      <c r="I24" s="60"/>
      <c r="J24" s="146"/>
      <c r="K24" s="250"/>
      <c r="L24" s="62"/>
      <c r="M24" s="146"/>
      <c r="N24" s="47"/>
      <c r="O24" s="60"/>
      <c r="P24" s="146"/>
      <c r="Q24" s="61"/>
      <c r="R24" s="62"/>
      <c r="S24" s="47"/>
      <c r="T24" s="61"/>
      <c r="U24" s="62"/>
      <c r="V24" s="47"/>
      <c r="W24" s="150"/>
      <c r="X24" s="390"/>
      <c r="Y24" s="66"/>
      <c r="Z24" s="65"/>
      <c r="AA24" s="149"/>
      <c r="AB24" s="65"/>
      <c r="AC24" s="154"/>
      <c r="AD24" s="65"/>
      <c r="AE24" s="67"/>
      <c r="AF24" s="154"/>
      <c r="AG24" s="65"/>
      <c r="AH24" s="66"/>
      <c r="AI24" s="65"/>
      <c r="AJ24" s="154"/>
      <c r="AK24" s="138"/>
      <c r="AL24" s="66"/>
      <c r="AM24" s="65"/>
      <c r="AN24" s="149"/>
      <c r="AO24" s="138"/>
      <c r="AP24" s="68"/>
      <c r="AQ24" s="65"/>
      <c r="AR24" s="149"/>
      <c r="AS24" s="138"/>
      <c r="AT24" s="68"/>
      <c r="AU24" s="65"/>
      <c r="AV24" s="66"/>
      <c r="AW24" s="149"/>
      <c r="AX24" s="63"/>
      <c r="AY24" s="64"/>
      <c r="AZ24" s="209"/>
      <c r="BA24" s="65"/>
      <c r="BB24" s="66"/>
      <c r="BC24" s="149"/>
      <c r="BD24" s="138"/>
      <c r="BE24" s="67"/>
      <c r="BF24" s="154"/>
    </row>
    <row r="25" spans="2:58">
      <c r="B25" s="148">
        <v>17</v>
      </c>
      <c r="C25" s="60"/>
      <c r="D25" s="47"/>
      <c r="E25" s="61"/>
      <c r="F25" s="62"/>
      <c r="G25" s="47"/>
      <c r="H25" s="150"/>
      <c r="I25" s="60"/>
      <c r="J25" s="146"/>
      <c r="K25" s="250"/>
      <c r="L25" s="62"/>
      <c r="M25" s="146"/>
      <c r="N25" s="47"/>
      <c r="O25" s="60"/>
      <c r="P25" s="146"/>
      <c r="Q25" s="61"/>
      <c r="R25" s="62"/>
      <c r="S25" s="47"/>
      <c r="T25" s="61"/>
      <c r="U25" s="62"/>
      <c r="V25" s="47"/>
      <c r="W25" s="150"/>
      <c r="X25" s="390"/>
      <c r="Y25" s="66"/>
      <c r="Z25" s="65"/>
      <c r="AA25" s="149"/>
      <c r="AB25" s="65"/>
      <c r="AC25" s="154"/>
      <c r="AD25" s="65"/>
      <c r="AE25" s="67"/>
      <c r="AF25" s="154"/>
      <c r="AG25" s="65"/>
      <c r="AH25" s="66"/>
      <c r="AI25" s="65"/>
      <c r="AJ25" s="154"/>
      <c r="AK25" s="138"/>
      <c r="AL25" s="66"/>
      <c r="AM25" s="65"/>
      <c r="AN25" s="149"/>
      <c r="AO25" s="138"/>
      <c r="AP25" s="68"/>
      <c r="AQ25" s="65"/>
      <c r="AR25" s="149"/>
      <c r="AS25" s="138"/>
      <c r="AT25" s="68"/>
      <c r="AU25" s="65"/>
      <c r="AV25" s="66"/>
      <c r="AW25" s="149"/>
      <c r="AX25" s="63"/>
      <c r="AY25" s="64"/>
      <c r="AZ25" s="209"/>
      <c r="BA25" s="65"/>
      <c r="BB25" s="66"/>
      <c r="BC25" s="149"/>
      <c r="BD25" s="138"/>
      <c r="BE25" s="67"/>
      <c r="BF25" s="154"/>
    </row>
    <row r="26" spans="2:58">
      <c r="B26" s="148">
        <v>18</v>
      </c>
      <c r="C26" s="60"/>
      <c r="D26" s="47"/>
      <c r="E26" s="61"/>
      <c r="F26" s="62"/>
      <c r="G26" s="47"/>
      <c r="H26" s="150"/>
      <c r="I26" s="60"/>
      <c r="J26" s="146"/>
      <c r="K26" s="250"/>
      <c r="L26" s="62"/>
      <c r="M26" s="146"/>
      <c r="N26" s="47"/>
      <c r="O26" s="60"/>
      <c r="P26" s="146"/>
      <c r="Q26" s="61"/>
      <c r="R26" s="62"/>
      <c r="S26" s="47"/>
      <c r="T26" s="61"/>
      <c r="U26" s="62"/>
      <c r="V26" s="47"/>
      <c r="W26" s="150"/>
      <c r="X26" s="390"/>
      <c r="Y26" s="66"/>
      <c r="Z26" s="65"/>
      <c r="AA26" s="149"/>
      <c r="AB26" s="65"/>
      <c r="AC26" s="154"/>
      <c r="AD26" s="65"/>
      <c r="AE26" s="67"/>
      <c r="AF26" s="154"/>
      <c r="AG26" s="65"/>
      <c r="AH26" s="66"/>
      <c r="AI26" s="65"/>
      <c r="AJ26" s="154"/>
      <c r="AK26" s="138"/>
      <c r="AL26" s="66"/>
      <c r="AM26" s="65"/>
      <c r="AN26" s="149"/>
      <c r="AO26" s="138"/>
      <c r="AP26" s="68"/>
      <c r="AQ26" s="65"/>
      <c r="AR26" s="149"/>
      <c r="AS26" s="138"/>
      <c r="AT26" s="68"/>
      <c r="AU26" s="65"/>
      <c r="AV26" s="66"/>
      <c r="AW26" s="149"/>
      <c r="AX26" s="63"/>
      <c r="AY26" s="64"/>
      <c r="AZ26" s="209"/>
      <c r="BA26" s="65"/>
      <c r="BB26" s="66"/>
      <c r="BC26" s="149"/>
      <c r="BD26" s="138"/>
      <c r="BE26" s="67"/>
      <c r="BF26" s="154"/>
    </row>
    <row r="27" spans="2:58">
      <c r="B27" s="148">
        <v>19</v>
      </c>
      <c r="C27" s="60"/>
      <c r="D27" s="47"/>
      <c r="E27" s="61"/>
      <c r="F27" s="62"/>
      <c r="G27" s="47"/>
      <c r="H27" s="150"/>
      <c r="I27" s="60"/>
      <c r="J27" s="146"/>
      <c r="K27" s="250"/>
      <c r="L27" s="62"/>
      <c r="M27" s="146"/>
      <c r="N27" s="47"/>
      <c r="O27" s="60"/>
      <c r="P27" s="146"/>
      <c r="Q27" s="61"/>
      <c r="R27" s="62"/>
      <c r="S27" s="47"/>
      <c r="T27" s="61"/>
      <c r="U27" s="62"/>
      <c r="V27" s="47"/>
      <c r="W27" s="150"/>
      <c r="X27" s="390"/>
      <c r="Y27" s="66"/>
      <c r="Z27" s="65"/>
      <c r="AA27" s="149"/>
      <c r="AB27" s="65"/>
      <c r="AC27" s="154"/>
      <c r="AD27" s="65"/>
      <c r="AE27" s="67"/>
      <c r="AF27" s="154"/>
      <c r="AG27" s="65"/>
      <c r="AH27" s="66"/>
      <c r="AI27" s="65"/>
      <c r="AJ27" s="154"/>
      <c r="AK27" s="138"/>
      <c r="AL27" s="66"/>
      <c r="AM27" s="65"/>
      <c r="AN27" s="149"/>
      <c r="AO27" s="138"/>
      <c r="AP27" s="68"/>
      <c r="AQ27" s="65"/>
      <c r="AR27" s="149"/>
      <c r="AS27" s="138"/>
      <c r="AT27" s="68"/>
      <c r="AU27" s="65"/>
      <c r="AV27" s="66"/>
      <c r="AW27" s="149"/>
      <c r="AX27" s="63"/>
      <c r="AY27" s="64"/>
      <c r="AZ27" s="209"/>
      <c r="BA27" s="65"/>
      <c r="BB27" s="66"/>
      <c r="BC27" s="149"/>
      <c r="BD27" s="138"/>
      <c r="BE27" s="67"/>
      <c r="BF27" s="154"/>
    </row>
    <row r="28" spans="2:58">
      <c r="B28" s="148">
        <v>20</v>
      </c>
      <c r="C28" s="60"/>
      <c r="D28" s="47"/>
      <c r="E28" s="61"/>
      <c r="F28" s="62"/>
      <c r="G28" s="47"/>
      <c r="H28" s="150"/>
      <c r="I28" s="60"/>
      <c r="J28" s="146"/>
      <c r="K28" s="250"/>
      <c r="L28" s="62"/>
      <c r="M28" s="146"/>
      <c r="N28" s="47"/>
      <c r="O28" s="60"/>
      <c r="P28" s="146"/>
      <c r="Q28" s="61"/>
      <c r="R28" s="62"/>
      <c r="S28" s="47"/>
      <c r="T28" s="61"/>
      <c r="U28" s="62"/>
      <c r="V28" s="47"/>
      <c r="W28" s="150"/>
      <c r="X28" s="390"/>
      <c r="Y28" s="66"/>
      <c r="Z28" s="65"/>
      <c r="AA28" s="149"/>
      <c r="AB28" s="65"/>
      <c r="AC28" s="154"/>
      <c r="AD28" s="65"/>
      <c r="AE28" s="67"/>
      <c r="AF28" s="154"/>
      <c r="AG28" s="65"/>
      <c r="AH28" s="66"/>
      <c r="AI28" s="65"/>
      <c r="AJ28" s="154"/>
      <c r="AK28" s="138"/>
      <c r="AL28" s="66"/>
      <c r="AM28" s="65"/>
      <c r="AN28" s="149"/>
      <c r="AO28" s="138"/>
      <c r="AP28" s="68"/>
      <c r="AQ28" s="65"/>
      <c r="AR28" s="149"/>
      <c r="AS28" s="138"/>
      <c r="AT28" s="68"/>
      <c r="AU28" s="65"/>
      <c r="AV28" s="66"/>
      <c r="AW28" s="149"/>
      <c r="AX28" s="63"/>
      <c r="AY28" s="64"/>
      <c r="AZ28" s="209"/>
      <c r="BA28" s="65"/>
      <c r="BB28" s="66"/>
      <c r="BC28" s="149"/>
      <c r="BD28" s="138"/>
      <c r="BE28" s="67"/>
      <c r="BF28" s="154"/>
    </row>
    <row r="29" spans="2:58">
      <c r="B29" s="148">
        <v>21</v>
      </c>
      <c r="C29" s="60"/>
      <c r="D29" s="47"/>
      <c r="E29" s="61"/>
      <c r="F29" s="62"/>
      <c r="G29" s="47"/>
      <c r="H29" s="150"/>
      <c r="I29" s="60"/>
      <c r="J29" s="146"/>
      <c r="K29" s="250"/>
      <c r="L29" s="62"/>
      <c r="M29" s="146"/>
      <c r="N29" s="47"/>
      <c r="O29" s="60"/>
      <c r="P29" s="146"/>
      <c r="Q29" s="61"/>
      <c r="R29" s="62"/>
      <c r="S29" s="47"/>
      <c r="T29" s="61"/>
      <c r="U29" s="62"/>
      <c r="V29" s="47"/>
      <c r="W29" s="150"/>
      <c r="X29" s="390"/>
      <c r="Y29" s="66"/>
      <c r="Z29" s="65"/>
      <c r="AA29" s="149"/>
      <c r="AB29" s="65"/>
      <c r="AC29" s="154"/>
      <c r="AD29" s="65"/>
      <c r="AE29" s="67"/>
      <c r="AF29" s="154"/>
      <c r="AG29" s="65"/>
      <c r="AH29" s="66"/>
      <c r="AI29" s="65"/>
      <c r="AJ29" s="154"/>
      <c r="AK29" s="138"/>
      <c r="AL29" s="66"/>
      <c r="AM29" s="65"/>
      <c r="AN29" s="149"/>
      <c r="AO29" s="138"/>
      <c r="AP29" s="68"/>
      <c r="AQ29" s="65"/>
      <c r="AR29" s="149"/>
      <c r="AS29" s="138"/>
      <c r="AT29" s="68"/>
      <c r="AU29" s="65"/>
      <c r="AV29" s="66"/>
      <c r="AW29" s="149"/>
      <c r="AX29" s="63"/>
      <c r="AY29" s="64"/>
      <c r="AZ29" s="209"/>
      <c r="BA29" s="65"/>
      <c r="BB29" s="66"/>
      <c r="BC29" s="149"/>
      <c r="BD29" s="138"/>
      <c r="BE29" s="67"/>
      <c r="BF29" s="154"/>
    </row>
    <row r="30" spans="2:58">
      <c r="B30" s="148">
        <v>22</v>
      </c>
      <c r="C30" s="60"/>
      <c r="D30" s="47"/>
      <c r="E30" s="61"/>
      <c r="F30" s="62"/>
      <c r="G30" s="47"/>
      <c r="H30" s="150"/>
      <c r="I30" s="60"/>
      <c r="J30" s="146"/>
      <c r="K30" s="250"/>
      <c r="L30" s="62"/>
      <c r="M30" s="146"/>
      <c r="N30" s="47"/>
      <c r="O30" s="60"/>
      <c r="P30" s="146"/>
      <c r="Q30" s="61"/>
      <c r="R30" s="62"/>
      <c r="S30" s="47"/>
      <c r="T30" s="61"/>
      <c r="U30" s="62"/>
      <c r="V30" s="47"/>
      <c r="W30" s="150"/>
      <c r="X30" s="390"/>
      <c r="Y30" s="66"/>
      <c r="Z30" s="65"/>
      <c r="AA30" s="149"/>
      <c r="AB30" s="65"/>
      <c r="AC30" s="154"/>
      <c r="AD30" s="65"/>
      <c r="AE30" s="67"/>
      <c r="AF30" s="154"/>
      <c r="AG30" s="65"/>
      <c r="AH30" s="66"/>
      <c r="AI30" s="65"/>
      <c r="AJ30" s="154"/>
      <c r="AK30" s="138"/>
      <c r="AL30" s="66"/>
      <c r="AM30" s="65"/>
      <c r="AN30" s="149"/>
      <c r="AO30" s="138"/>
      <c r="AP30" s="68"/>
      <c r="AQ30" s="65"/>
      <c r="AR30" s="149"/>
      <c r="AS30" s="138"/>
      <c r="AT30" s="68"/>
      <c r="AU30" s="65"/>
      <c r="AV30" s="66"/>
      <c r="AW30" s="149"/>
      <c r="AX30" s="63"/>
      <c r="AY30" s="64"/>
      <c r="AZ30" s="209"/>
      <c r="BA30" s="65"/>
      <c r="BB30" s="66"/>
      <c r="BC30" s="149"/>
      <c r="BD30" s="138"/>
      <c r="BE30" s="67"/>
      <c r="BF30" s="154"/>
    </row>
    <row r="31" spans="2:58">
      <c r="B31" s="148">
        <v>23</v>
      </c>
      <c r="C31" s="60"/>
      <c r="D31" s="47"/>
      <c r="E31" s="61"/>
      <c r="F31" s="62"/>
      <c r="G31" s="47"/>
      <c r="H31" s="150"/>
      <c r="I31" s="60"/>
      <c r="J31" s="146"/>
      <c r="K31" s="250"/>
      <c r="L31" s="62"/>
      <c r="M31" s="146"/>
      <c r="N31" s="47"/>
      <c r="O31" s="60"/>
      <c r="P31" s="146"/>
      <c r="Q31" s="61"/>
      <c r="R31" s="62"/>
      <c r="S31" s="47"/>
      <c r="T31" s="61"/>
      <c r="U31" s="62"/>
      <c r="V31" s="47"/>
      <c r="W31" s="150"/>
      <c r="X31" s="390"/>
      <c r="Y31" s="66"/>
      <c r="Z31" s="65"/>
      <c r="AA31" s="149"/>
      <c r="AB31" s="65"/>
      <c r="AC31" s="154"/>
      <c r="AD31" s="65"/>
      <c r="AE31" s="67"/>
      <c r="AF31" s="154"/>
      <c r="AG31" s="65"/>
      <c r="AH31" s="66"/>
      <c r="AI31" s="65"/>
      <c r="AJ31" s="154"/>
      <c r="AK31" s="138"/>
      <c r="AL31" s="66"/>
      <c r="AM31" s="65"/>
      <c r="AN31" s="149"/>
      <c r="AO31" s="138"/>
      <c r="AP31" s="68"/>
      <c r="AQ31" s="65"/>
      <c r="AR31" s="149"/>
      <c r="AS31" s="138"/>
      <c r="AT31" s="68"/>
      <c r="AU31" s="65"/>
      <c r="AV31" s="66"/>
      <c r="AW31" s="149"/>
      <c r="AX31" s="63"/>
      <c r="AY31" s="64"/>
      <c r="AZ31" s="209"/>
      <c r="BA31" s="65"/>
      <c r="BB31" s="66"/>
      <c r="BC31" s="149"/>
      <c r="BD31" s="138"/>
      <c r="BE31" s="67"/>
      <c r="BF31" s="154"/>
    </row>
    <row r="32" spans="2:58">
      <c r="B32" s="148">
        <v>24</v>
      </c>
      <c r="C32" s="60"/>
      <c r="D32" s="47"/>
      <c r="E32" s="61"/>
      <c r="F32" s="62"/>
      <c r="G32" s="47"/>
      <c r="H32" s="150"/>
      <c r="I32" s="60"/>
      <c r="J32" s="146"/>
      <c r="K32" s="250"/>
      <c r="L32" s="62"/>
      <c r="M32" s="146"/>
      <c r="N32" s="47"/>
      <c r="O32" s="60"/>
      <c r="P32" s="146"/>
      <c r="Q32" s="61"/>
      <c r="R32" s="62"/>
      <c r="S32" s="47"/>
      <c r="T32" s="61"/>
      <c r="U32" s="62"/>
      <c r="V32" s="47"/>
      <c r="W32" s="150"/>
      <c r="X32" s="390"/>
      <c r="Y32" s="66"/>
      <c r="Z32" s="65"/>
      <c r="AA32" s="149"/>
      <c r="AB32" s="65"/>
      <c r="AC32" s="154"/>
      <c r="AD32" s="65"/>
      <c r="AE32" s="67"/>
      <c r="AF32" s="154"/>
      <c r="AG32" s="65"/>
      <c r="AH32" s="66"/>
      <c r="AI32" s="65"/>
      <c r="AJ32" s="154"/>
      <c r="AK32" s="138"/>
      <c r="AL32" s="66"/>
      <c r="AM32" s="65"/>
      <c r="AN32" s="149"/>
      <c r="AO32" s="138"/>
      <c r="AP32" s="68"/>
      <c r="AQ32" s="65"/>
      <c r="AR32" s="149"/>
      <c r="AS32" s="138"/>
      <c r="AT32" s="68"/>
      <c r="AU32" s="65"/>
      <c r="AV32" s="66"/>
      <c r="AW32" s="149"/>
      <c r="AX32" s="63"/>
      <c r="AY32" s="64"/>
      <c r="AZ32" s="209"/>
      <c r="BA32" s="65"/>
      <c r="BB32" s="66"/>
      <c r="BC32" s="149"/>
      <c r="BD32" s="138"/>
      <c r="BE32" s="67"/>
      <c r="BF32" s="154"/>
    </row>
    <row r="33" spans="2:58">
      <c r="B33" s="148">
        <v>25</v>
      </c>
      <c r="C33" s="60"/>
      <c r="D33" s="47"/>
      <c r="E33" s="61"/>
      <c r="F33" s="62"/>
      <c r="G33" s="47"/>
      <c r="H33" s="150"/>
      <c r="I33" s="60"/>
      <c r="J33" s="146"/>
      <c r="K33" s="250"/>
      <c r="L33" s="62"/>
      <c r="M33" s="146"/>
      <c r="N33" s="47"/>
      <c r="O33" s="60"/>
      <c r="P33" s="146"/>
      <c r="Q33" s="61"/>
      <c r="R33" s="62"/>
      <c r="S33" s="47"/>
      <c r="T33" s="61"/>
      <c r="U33" s="62"/>
      <c r="V33" s="47"/>
      <c r="W33" s="150"/>
      <c r="X33" s="390"/>
      <c r="Y33" s="66"/>
      <c r="Z33" s="65"/>
      <c r="AA33" s="149"/>
      <c r="AB33" s="65"/>
      <c r="AC33" s="154"/>
      <c r="AD33" s="65"/>
      <c r="AE33" s="67"/>
      <c r="AF33" s="154"/>
      <c r="AG33" s="65"/>
      <c r="AH33" s="66"/>
      <c r="AI33" s="65"/>
      <c r="AJ33" s="154"/>
      <c r="AK33" s="138"/>
      <c r="AL33" s="66"/>
      <c r="AM33" s="65"/>
      <c r="AN33" s="149"/>
      <c r="AO33" s="138"/>
      <c r="AP33" s="68"/>
      <c r="AQ33" s="65"/>
      <c r="AR33" s="149"/>
      <c r="AS33" s="138"/>
      <c r="AT33" s="68"/>
      <c r="AU33" s="65"/>
      <c r="AV33" s="66"/>
      <c r="AW33" s="149"/>
      <c r="AX33" s="63"/>
      <c r="AY33" s="64"/>
      <c r="AZ33" s="209"/>
      <c r="BA33" s="65"/>
      <c r="BB33" s="66"/>
      <c r="BC33" s="149"/>
      <c r="BD33" s="138"/>
      <c r="BE33" s="67"/>
      <c r="BF33" s="154"/>
    </row>
    <row r="34" spans="2:58">
      <c r="B34" s="148">
        <v>26</v>
      </c>
      <c r="C34" s="60"/>
      <c r="D34" s="47"/>
      <c r="E34" s="61"/>
      <c r="F34" s="62"/>
      <c r="G34" s="47"/>
      <c r="H34" s="150"/>
      <c r="I34" s="60"/>
      <c r="J34" s="146"/>
      <c r="K34" s="250"/>
      <c r="L34" s="62"/>
      <c r="M34" s="146"/>
      <c r="N34" s="47"/>
      <c r="O34" s="60"/>
      <c r="P34" s="146"/>
      <c r="Q34" s="61"/>
      <c r="R34" s="62"/>
      <c r="S34" s="47"/>
      <c r="T34" s="61"/>
      <c r="U34" s="62"/>
      <c r="V34" s="47"/>
      <c r="W34" s="150"/>
      <c r="X34" s="390"/>
      <c r="Y34" s="66"/>
      <c r="Z34" s="65"/>
      <c r="AA34" s="149"/>
      <c r="AB34" s="65"/>
      <c r="AC34" s="154"/>
      <c r="AD34" s="65"/>
      <c r="AE34" s="67"/>
      <c r="AF34" s="154"/>
      <c r="AG34" s="65"/>
      <c r="AH34" s="66"/>
      <c r="AI34" s="65"/>
      <c r="AJ34" s="154"/>
      <c r="AK34" s="138"/>
      <c r="AL34" s="66"/>
      <c r="AM34" s="65"/>
      <c r="AN34" s="149"/>
      <c r="AO34" s="138"/>
      <c r="AP34" s="68"/>
      <c r="AQ34" s="65"/>
      <c r="AR34" s="149"/>
      <c r="AS34" s="138"/>
      <c r="AT34" s="68"/>
      <c r="AU34" s="65"/>
      <c r="AV34" s="66"/>
      <c r="AW34" s="149"/>
      <c r="AX34" s="63"/>
      <c r="AY34" s="64"/>
      <c r="AZ34" s="209"/>
      <c r="BA34" s="65"/>
      <c r="BB34" s="66"/>
      <c r="BC34" s="149"/>
      <c r="BD34" s="138"/>
      <c r="BE34" s="67"/>
      <c r="BF34" s="154"/>
    </row>
    <row r="35" spans="2:58">
      <c r="B35" s="148">
        <v>27</v>
      </c>
      <c r="C35" s="60"/>
      <c r="D35" s="47"/>
      <c r="E35" s="61"/>
      <c r="F35" s="62"/>
      <c r="G35" s="47"/>
      <c r="H35" s="150"/>
      <c r="I35" s="60"/>
      <c r="J35" s="146"/>
      <c r="K35" s="250"/>
      <c r="L35" s="62"/>
      <c r="M35" s="146"/>
      <c r="N35" s="47"/>
      <c r="O35" s="60"/>
      <c r="P35" s="146"/>
      <c r="Q35" s="61"/>
      <c r="R35" s="62"/>
      <c r="S35" s="47"/>
      <c r="T35" s="61"/>
      <c r="U35" s="62"/>
      <c r="V35" s="47"/>
      <c r="W35" s="150"/>
      <c r="X35" s="390"/>
      <c r="Y35" s="66"/>
      <c r="Z35" s="65"/>
      <c r="AA35" s="149"/>
      <c r="AB35" s="65"/>
      <c r="AC35" s="154"/>
      <c r="AD35" s="65"/>
      <c r="AE35" s="67"/>
      <c r="AF35" s="154"/>
      <c r="AG35" s="65"/>
      <c r="AH35" s="66"/>
      <c r="AI35" s="65"/>
      <c r="AJ35" s="154"/>
      <c r="AK35" s="138"/>
      <c r="AL35" s="66"/>
      <c r="AM35" s="65"/>
      <c r="AN35" s="149"/>
      <c r="AO35" s="138"/>
      <c r="AP35" s="68"/>
      <c r="AQ35" s="65"/>
      <c r="AR35" s="149"/>
      <c r="AS35" s="138"/>
      <c r="AT35" s="68"/>
      <c r="AU35" s="65"/>
      <c r="AV35" s="66"/>
      <c r="AW35" s="149"/>
      <c r="AX35" s="63"/>
      <c r="AY35" s="64"/>
      <c r="AZ35" s="209"/>
      <c r="BA35" s="65"/>
      <c r="BB35" s="66"/>
      <c r="BC35" s="149"/>
      <c r="BD35" s="138"/>
      <c r="BE35" s="67"/>
      <c r="BF35" s="154"/>
    </row>
    <row r="36" spans="2:58">
      <c r="B36" s="148">
        <v>28</v>
      </c>
      <c r="C36" s="60"/>
      <c r="D36" s="47"/>
      <c r="E36" s="61"/>
      <c r="F36" s="62"/>
      <c r="G36" s="47"/>
      <c r="H36" s="150"/>
      <c r="I36" s="60"/>
      <c r="J36" s="146"/>
      <c r="K36" s="250"/>
      <c r="L36" s="62"/>
      <c r="M36" s="146"/>
      <c r="N36" s="47"/>
      <c r="O36" s="60"/>
      <c r="P36" s="146"/>
      <c r="Q36" s="61"/>
      <c r="R36" s="62"/>
      <c r="S36" s="47"/>
      <c r="T36" s="61"/>
      <c r="U36" s="62"/>
      <c r="V36" s="47"/>
      <c r="W36" s="150"/>
      <c r="X36" s="390"/>
      <c r="Y36" s="66"/>
      <c r="Z36" s="65"/>
      <c r="AA36" s="149"/>
      <c r="AB36" s="65"/>
      <c r="AC36" s="154"/>
      <c r="AD36" s="65"/>
      <c r="AE36" s="67"/>
      <c r="AF36" s="154"/>
      <c r="AG36" s="65"/>
      <c r="AH36" s="66"/>
      <c r="AI36" s="65"/>
      <c r="AJ36" s="154"/>
      <c r="AK36" s="138"/>
      <c r="AL36" s="66"/>
      <c r="AM36" s="65"/>
      <c r="AN36" s="149"/>
      <c r="AO36" s="138"/>
      <c r="AP36" s="68"/>
      <c r="AQ36" s="65"/>
      <c r="AR36" s="149"/>
      <c r="AS36" s="138"/>
      <c r="AT36" s="68"/>
      <c r="AU36" s="65"/>
      <c r="AV36" s="66"/>
      <c r="AW36" s="149"/>
      <c r="AX36" s="63"/>
      <c r="AY36" s="64"/>
      <c r="AZ36" s="209"/>
      <c r="BA36" s="65"/>
      <c r="BB36" s="66"/>
      <c r="BC36" s="149"/>
      <c r="BD36" s="138"/>
      <c r="BE36" s="67"/>
      <c r="BF36" s="154"/>
    </row>
    <row r="37" spans="2:58">
      <c r="B37" s="148">
        <v>29</v>
      </c>
      <c r="C37" s="60"/>
      <c r="D37" s="47"/>
      <c r="E37" s="61"/>
      <c r="F37" s="62"/>
      <c r="G37" s="47"/>
      <c r="H37" s="150"/>
      <c r="I37" s="60"/>
      <c r="J37" s="146"/>
      <c r="K37" s="250"/>
      <c r="L37" s="62"/>
      <c r="M37" s="146"/>
      <c r="N37" s="47"/>
      <c r="O37" s="60"/>
      <c r="P37" s="146"/>
      <c r="Q37" s="61"/>
      <c r="R37" s="62"/>
      <c r="S37" s="47"/>
      <c r="T37" s="61"/>
      <c r="U37" s="62"/>
      <c r="V37" s="47"/>
      <c r="W37" s="150"/>
      <c r="X37" s="390"/>
      <c r="Y37" s="66"/>
      <c r="Z37" s="65"/>
      <c r="AA37" s="149"/>
      <c r="AB37" s="65"/>
      <c r="AC37" s="154"/>
      <c r="AD37" s="65"/>
      <c r="AE37" s="67"/>
      <c r="AF37" s="154"/>
      <c r="AG37" s="65"/>
      <c r="AH37" s="66"/>
      <c r="AI37" s="65"/>
      <c r="AJ37" s="154"/>
      <c r="AK37" s="138"/>
      <c r="AL37" s="66"/>
      <c r="AM37" s="65"/>
      <c r="AN37" s="149"/>
      <c r="AO37" s="138"/>
      <c r="AP37" s="68"/>
      <c r="AQ37" s="65"/>
      <c r="AR37" s="149"/>
      <c r="AS37" s="138"/>
      <c r="AT37" s="68"/>
      <c r="AU37" s="65"/>
      <c r="AV37" s="66"/>
      <c r="AW37" s="149"/>
      <c r="AX37" s="63"/>
      <c r="AY37" s="64"/>
      <c r="AZ37" s="209"/>
      <c r="BA37" s="65"/>
      <c r="BB37" s="66"/>
      <c r="BC37" s="149"/>
      <c r="BD37" s="138"/>
      <c r="BE37" s="67"/>
      <c r="BF37" s="154"/>
    </row>
    <row r="38" spans="2:58">
      <c r="B38" s="148">
        <v>30</v>
      </c>
      <c r="C38" s="60"/>
      <c r="D38" s="47"/>
      <c r="E38" s="61"/>
      <c r="F38" s="62"/>
      <c r="G38" s="47"/>
      <c r="H38" s="150"/>
      <c r="I38" s="60"/>
      <c r="J38" s="146"/>
      <c r="K38" s="250"/>
      <c r="L38" s="62"/>
      <c r="M38" s="146"/>
      <c r="N38" s="47"/>
      <c r="O38" s="60"/>
      <c r="P38" s="146"/>
      <c r="Q38" s="61"/>
      <c r="R38" s="62"/>
      <c r="S38" s="47"/>
      <c r="T38" s="61"/>
      <c r="U38" s="62"/>
      <c r="V38" s="47"/>
      <c r="W38" s="150"/>
      <c r="X38" s="390"/>
      <c r="Y38" s="66"/>
      <c r="Z38" s="65"/>
      <c r="AA38" s="149"/>
      <c r="AB38" s="65"/>
      <c r="AC38" s="154"/>
      <c r="AD38" s="65"/>
      <c r="AE38" s="67"/>
      <c r="AF38" s="154"/>
      <c r="AG38" s="65"/>
      <c r="AH38" s="66"/>
      <c r="AI38" s="65"/>
      <c r="AJ38" s="154"/>
      <c r="AK38" s="138"/>
      <c r="AL38" s="66"/>
      <c r="AM38" s="65"/>
      <c r="AN38" s="149"/>
      <c r="AO38" s="138"/>
      <c r="AP38" s="68"/>
      <c r="AQ38" s="65"/>
      <c r="AR38" s="149"/>
      <c r="AS38" s="138"/>
      <c r="AT38" s="68"/>
      <c r="AU38" s="65"/>
      <c r="AV38" s="66"/>
      <c r="AW38" s="149"/>
      <c r="AX38" s="63"/>
      <c r="AY38" s="64"/>
      <c r="AZ38" s="209"/>
      <c r="BA38" s="65"/>
      <c r="BB38" s="66"/>
      <c r="BC38" s="149"/>
      <c r="BD38" s="138"/>
      <c r="BE38" s="67"/>
      <c r="BF38" s="154"/>
    </row>
    <row r="39" spans="2:58" ht="15" thickBot="1">
      <c r="B39" s="148">
        <v>31</v>
      </c>
      <c r="C39" s="60"/>
      <c r="D39" s="47"/>
      <c r="E39" s="61"/>
      <c r="F39" s="62"/>
      <c r="G39" s="47"/>
      <c r="H39" s="150"/>
      <c r="I39" s="60"/>
      <c r="J39" s="146"/>
      <c r="K39" s="250"/>
      <c r="L39" s="62"/>
      <c r="M39" s="146"/>
      <c r="N39" s="47"/>
      <c r="O39" s="60"/>
      <c r="P39" s="146"/>
      <c r="Q39" s="61"/>
      <c r="R39" s="62"/>
      <c r="S39" s="47"/>
      <c r="T39" s="61"/>
      <c r="U39" s="62"/>
      <c r="V39" s="47"/>
      <c r="W39" s="150"/>
      <c r="X39" s="390"/>
      <c r="Y39" s="340"/>
      <c r="Z39" s="317"/>
      <c r="AA39" s="319"/>
      <c r="AB39" s="125"/>
      <c r="AC39" s="155"/>
      <c r="AD39" s="65"/>
      <c r="AE39" s="67"/>
      <c r="AF39" s="154"/>
      <c r="AG39" s="65"/>
      <c r="AH39" s="66"/>
      <c r="AI39" s="317"/>
      <c r="AJ39" s="154"/>
      <c r="AK39" s="138"/>
      <c r="AL39" s="66"/>
      <c r="AM39" s="65"/>
      <c r="AN39" s="149"/>
      <c r="AO39" s="138"/>
      <c r="AP39" s="68"/>
      <c r="AQ39" s="65"/>
      <c r="AR39" s="149"/>
      <c r="AS39" s="138"/>
      <c r="AT39" s="68"/>
      <c r="AU39" s="65"/>
      <c r="AV39" s="66"/>
      <c r="AW39" s="149"/>
      <c r="AX39" s="63"/>
      <c r="AY39" s="64"/>
      <c r="AZ39" s="209"/>
      <c r="BA39" s="65"/>
      <c r="BB39" s="66"/>
      <c r="BC39" s="149"/>
      <c r="BD39" s="138"/>
      <c r="BE39" s="67"/>
      <c r="BF39" s="154"/>
    </row>
    <row r="40" spans="2:58" ht="15" thickBot="1">
      <c r="B40" s="167" t="s">
        <v>31</v>
      </c>
      <c r="C40" s="168"/>
      <c r="D40" s="160"/>
      <c r="E40" s="169"/>
      <c r="F40" s="157"/>
      <c r="G40" s="160"/>
      <c r="H40" s="159"/>
      <c r="I40" s="168"/>
      <c r="J40" s="158"/>
      <c r="K40" s="161"/>
      <c r="L40" s="157"/>
      <c r="M40" s="158"/>
      <c r="N40" s="160"/>
      <c r="O40" s="549"/>
      <c r="P40" s="550"/>
      <c r="Q40" s="551"/>
      <c r="R40" s="157"/>
      <c r="S40" s="158"/>
      <c r="T40" s="161"/>
      <c r="U40" s="157"/>
      <c r="V40" s="160"/>
      <c r="W40" s="159"/>
      <c r="X40" s="391"/>
      <c r="Y40" s="160"/>
      <c r="Z40" s="168"/>
      <c r="AA40" s="169"/>
      <c r="AB40" s="168"/>
      <c r="AC40" s="161"/>
      <c r="AD40" s="168"/>
      <c r="AE40" s="158"/>
      <c r="AF40" s="161"/>
      <c r="AG40" s="168"/>
      <c r="AH40" s="160"/>
      <c r="AI40" s="168"/>
      <c r="AJ40" s="161"/>
      <c r="AK40" s="157"/>
      <c r="AL40" s="160"/>
      <c r="AM40" s="168"/>
      <c r="AN40" s="169"/>
      <c r="AO40" s="157"/>
      <c r="AP40" s="159"/>
      <c r="AQ40" s="168"/>
      <c r="AR40" s="169"/>
      <c r="AS40" s="157"/>
      <c r="AT40" s="159"/>
      <c r="AU40" s="168"/>
      <c r="AV40" s="160"/>
      <c r="AW40" s="169"/>
      <c r="AX40" s="157"/>
      <c r="AY40" s="160"/>
      <c r="AZ40" s="159"/>
      <c r="BA40" s="168"/>
      <c r="BB40" s="160"/>
      <c r="BC40" s="169"/>
      <c r="BD40" s="157"/>
      <c r="BE40" s="158"/>
      <c r="BF40" s="161"/>
    </row>
    <row r="42" spans="2:58" ht="15.75" customHeight="1"/>
    <row r="45" spans="2:58" ht="15" customHeight="1"/>
    <row r="62" spans="2:5">
      <c r="B62" s="2"/>
      <c r="C62" s="2"/>
      <c r="D62" s="2"/>
      <c r="E62" s="2"/>
    </row>
    <row r="69" spans="2:58"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6" spans="2:58"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BA76" s="2"/>
      <c r="BB76" s="2"/>
      <c r="BC76" s="2"/>
      <c r="BD76" s="2"/>
      <c r="BE76" s="2"/>
      <c r="BF76" s="2"/>
    </row>
    <row r="77" spans="2:58" s="2" customFormat="1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BA77" s="1"/>
      <c r="BB77" s="1"/>
      <c r="BC77" s="1"/>
      <c r="BD77" s="1"/>
      <c r="BE77" s="1"/>
      <c r="BF77" s="1"/>
    </row>
    <row r="81" ht="15" customHeight="1"/>
    <row r="105" spans="3:5">
      <c r="C105" s="136"/>
      <c r="D105" s="136"/>
      <c r="E105" s="136"/>
    </row>
    <row r="106" spans="3:5">
      <c r="C106" s="136"/>
      <c r="D106" s="136"/>
      <c r="E106" s="136"/>
    </row>
    <row r="107" spans="3:5">
      <c r="C107" s="136"/>
      <c r="D107" s="136"/>
      <c r="E107" s="136"/>
    </row>
    <row r="108" spans="3:5">
      <c r="C108" s="136"/>
      <c r="D108" s="136"/>
      <c r="E108" s="136"/>
    </row>
    <row r="109" spans="3:5">
      <c r="C109" s="136"/>
      <c r="D109" s="136"/>
      <c r="E109" s="136"/>
    </row>
    <row r="110" spans="3:5">
      <c r="C110" s="136"/>
      <c r="D110" s="136"/>
      <c r="E110" s="136"/>
    </row>
    <row r="111" spans="3:5">
      <c r="C111" s="136"/>
      <c r="D111" s="136"/>
      <c r="E111" s="136"/>
    </row>
  </sheetData>
  <mergeCells count="34">
    <mergeCell ref="C6:E6"/>
    <mergeCell ref="F6:H6"/>
    <mergeCell ref="I6:K6"/>
    <mergeCell ref="L6:N6"/>
    <mergeCell ref="B2:BD2"/>
    <mergeCell ref="B3:BD3"/>
    <mergeCell ref="B4:B8"/>
    <mergeCell ref="X4:X40"/>
    <mergeCell ref="AD6:AF6"/>
    <mergeCell ref="Y5:AF5"/>
    <mergeCell ref="C4:W4"/>
    <mergeCell ref="C5:E5"/>
    <mergeCell ref="R6:T6"/>
    <mergeCell ref="U6:W6"/>
    <mergeCell ref="F5:L5"/>
    <mergeCell ref="AS6:AT6"/>
    <mergeCell ref="AQ6:AR6"/>
    <mergeCell ref="AM6:AN6"/>
    <mergeCell ref="AO6:AP6"/>
    <mergeCell ref="O6:Q6"/>
    <mergeCell ref="O5:W5"/>
    <mergeCell ref="Y4:BF4"/>
    <mergeCell ref="AX5:AZ5"/>
    <mergeCell ref="AX6:AZ6"/>
    <mergeCell ref="AM5:AT5"/>
    <mergeCell ref="BD5:BF6"/>
    <mergeCell ref="BA5:BC6"/>
    <mergeCell ref="AU5:AW6"/>
    <mergeCell ref="AB6:AC6"/>
    <mergeCell ref="AK6:AL6"/>
    <mergeCell ref="AI6:AJ6"/>
    <mergeCell ref="AG6:AH6"/>
    <mergeCell ref="Z6:AA6"/>
    <mergeCell ref="AG5:AL5"/>
  </mergeCells>
  <pageMargins left="0.31496062992125984" right="0.31496062992125984" top="0.74803149606299213" bottom="0.35433070866141736" header="0" footer="0"/>
  <pageSetup paperSize="9" scale="80" orientation="landscape" r:id="rId1"/>
  <colBreaks count="3" manualBreakCount="3">
    <brk id="17" max="39" man="1"/>
    <brk id="32" max="1048575" man="1"/>
    <brk id="4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5" tint="0.59999389629810485"/>
  </sheetPr>
  <dimension ref="B1:N80"/>
  <sheetViews>
    <sheetView view="pageBreakPreview" zoomScale="80" zoomScaleNormal="100" zoomScaleSheetLayoutView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P6" sqref="P6"/>
    </sheetView>
  </sheetViews>
  <sheetFormatPr defaultRowHeight="14.4"/>
  <cols>
    <col min="1" max="1" width="4.33203125" style="1" customWidth="1"/>
    <col min="2" max="2" width="7.109375" style="1" customWidth="1"/>
    <col min="3" max="14" width="12.88671875" style="1" customWidth="1"/>
    <col min="15" max="216" width="9.109375" style="1"/>
    <col min="217" max="217" width="7.109375" style="1" customWidth="1"/>
    <col min="218" max="219" width="11.5546875" style="1" customWidth="1"/>
    <col min="220" max="220" width="11.6640625" style="1" customWidth="1"/>
    <col min="221" max="222" width="12" style="1" customWidth="1"/>
    <col min="223" max="223" width="11.44140625" style="1" customWidth="1"/>
    <col min="224" max="226" width="11.33203125" style="1" customWidth="1"/>
    <col min="227" max="228" width="12.5546875" style="1" customWidth="1"/>
    <col min="229" max="229" width="12.33203125" style="1" customWidth="1"/>
    <col min="230" max="231" width="11.5546875" style="1" customWidth="1"/>
    <col min="232" max="232" width="11.6640625" style="1" customWidth="1"/>
    <col min="233" max="233" width="2.109375" style="1" customWidth="1"/>
    <col min="234" max="234" width="8.5546875" style="1" customWidth="1"/>
    <col min="235" max="235" width="9.88671875" style="1" customWidth="1"/>
    <col min="236" max="236" width="8.6640625" style="1" customWidth="1"/>
    <col min="237" max="237" width="9.6640625" style="1" customWidth="1"/>
    <col min="238" max="238" width="10.109375" style="1" customWidth="1"/>
    <col min="239" max="239" width="9.33203125" style="1" customWidth="1"/>
    <col min="240" max="241" width="9.6640625" style="1" customWidth="1"/>
    <col min="242" max="243" width="9.5546875" style="1" customWidth="1"/>
    <col min="244" max="245" width="10" style="1" customWidth="1"/>
    <col min="246" max="246" width="12" style="1" customWidth="1"/>
    <col min="247" max="247" width="0" style="1" hidden="1" customWidth="1"/>
    <col min="248" max="248" width="12.109375" style="1" customWidth="1"/>
    <col min="249" max="249" width="11.33203125" style="1" customWidth="1"/>
    <col min="250" max="250" width="10.109375" style="1" customWidth="1"/>
    <col min="251" max="269" width="0" style="1" hidden="1" customWidth="1"/>
    <col min="270" max="472" width="9.109375" style="1"/>
    <col min="473" max="473" width="7.109375" style="1" customWidth="1"/>
    <col min="474" max="475" width="11.5546875" style="1" customWidth="1"/>
    <col min="476" max="476" width="11.6640625" style="1" customWidth="1"/>
    <col min="477" max="478" width="12" style="1" customWidth="1"/>
    <col min="479" max="479" width="11.44140625" style="1" customWidth="1"/>
    <col min="480" max="482" width="11.33203125" style="1" customWidth="1"/>
    <col min="483" max="484" width="12.5546875" style="1" customWidth="1"/>
    <col min="485" max="485" width="12.33203125" style="1" customWidth="1"/>
    <col min="486" max="487" width="11.5546875" style="1" customWidth="1"/>
    <col min="488" max="488" width="11.6640625" style="1" customWidth="1"/>
    <col min="489" max="489" width="2.109375" style="1" customWidth="1"/>
    <col min="490" max="490" width="8.5546875" style="1" customWidth="1"/>
    <col min="491" max="491" width="9.88671875" style="1" customWidth="1"/>
    <col min="492" max="492" width="8.6640625" style="1" customWidth="1"/>
    <col min="493" max="493" width="9.6640625" style="1" customWidth="1"/>
    <col min="494" max="494" width="10.109375" style="1" customWidth="1"/>
    <col min="495" max="495" width="9.33203125" style="1" customWidth="1"/>
    <col min="496" max="497" width="9.6640625" style="1" customWidth="1"/>
    <col min="498" max="499" width="9.5546875" style="1" customWidth="1"/>
    <col min="500" max="501" width="10" style="1" customWidth="1"/>
    <col min="502" max="502" width="12" style="1" customWidth="1"/>
    <col min="503" max="503" width="0" style="1" hidden="1" customWidth="1"/>
    <col min="504" max="504" width="12.109375" style="1" customWidth="1"/>
    <col min="505" max="505" width="11.33203125" style="1" customWidth="1"/>
    <col min="506" max="506" width="10.109375" style="1" customWidth="1"/>
    <col min="507" max="525" width="0" style="1" hidden="1" customWidth="1"/>
    <col min="526" max="728" width="9.109375" style="1"/>
    <col min="729" max="729" width="7.109375" style="1" customWidth="1"/>
    <col min="730" max="731" width="11.5546875" style="1" customWidth="1"/>
    <col min="732" max="732" width="11.6640625" style="1" customWidth="1"/>
    <col min="733" max="734" width="12" style="1" customWidth="1"/>
    <col min="735" max="735" width="11.44140625" style="1" customWidth="1"/>
    <col min="736" max="738" width="11.33203125" style="1" customWidth="1"/>
    <col min="739" max="740" width="12.5546875" style="1" customWidth="1"/>
    <col min="741" max="741" width="12.33203125" style="1" customWidth="1"/>
    <col min="742" max="743" width="11.5546875" style="1" customWidth="1"/>
    <col min="744" max="744" width="11.6640625" style="1" customWidth="1"/>
    <col min="745" max="745" width="2.109375" style="1" customWidth="1"/>
    <col min="746" max="746" width="8.5546875" style="1" customWidth="1"/>
    <col min="747" max="747" width="9.88671875" style="1" customWidth="1"/>
    <col min="748" max="748" width="8.6640625" style="1" customWidth="1"/>
    <col min="749" max="749" width="9.6640625" style="1" customWidth="1"/>
    <col min="750" max="750" width="10.109375" style="1" customWidth="1"/>
    <col min="751" max="751" width="9.33203125" style="1" customWidth="1"/>
    <col min="752" max="753" width="9.6640625" style="1" customWidth="1"/>
    <col min="754" max="755" width="9.5546875" style="1" customWidth="1"/>
    <col min="756" max="757" width="10" style="1" customWidth="1"/>
    <col min="758" max="758" width="12" style="1" customWidth="1"/>
    <col min="759" max="759" width="0" style="1" hidden="1" customWidth="1"/>
    <col min="760" max="760" width="12.109375" style="1" customWidth="1"/>
    <col min="761" max="761" width="11.33203125" style="1" customWidth="1"/>
    <col min="762" max="762" width="10.109375" style="1" customWidth="1"/>
    <col min="763" max="781" width="0" style="1" hidden="1" customWidth="1"/>
    <col min="782" max="984" width="9.109375" style="1"/>
    <col min="985" max="985" width="7.109375" style="1" customWidth="1"/>
    <col min="986" max="987" width="11.5546875" style="1" customWidth="1"/>
    <col min="988" max="988" width="11.6640625" style="1" customWidth="1"/>
    <col min="989" max="990" width="12" style="1" customWidth="1"/>
    <col min="991" max="991" width="11.44140625" style="1" customWidth="1"/>
    <col min="992" max="994" width="11.33203125" style="1" customWidth="1"/>
    <col min="995" max="996" width="12.5546875" style="1" customWidth="1"/>
    <col min="997" max="997" width="12.33203125" style="1" customWidth="1"/>
    <col min="998" max="999" width="11.5546875" style="1" customWidth="1"/>
    <col min="1000" max="1000" width="11.6640625" style="1" customWidth="1"/>
    <col min="1001" max="1001" width="2.109375" style="1" customWidth="1"/>
    <col min="1002" max="1002" width="8.5546875" style="1" customWidth="1"/>
    <col min="1003" max="1003" width="9.88671875" style="1" customWidth="1"/>
    <col min="1004" max="1004" width="8.6640625" style="1" customWidth="1"/>
    <col min="1005" max="1005" width="9.6640625" style="1" customWidth="1"/>
    <col min="1006" max="1006" width="10.109375" style="1" customWidth="1"/>
    <col min="1007" max="1007" width="9.33203125" style="1" customWidth="1"/>
    <col min="1008" max="1009" width="9.6640625" style="1" customWidth="1"/>
    <col min="1010" max="1011" width="9.5546875" style="1" customWidth="1"/>
    <col min="1012" max="1013" width="10" style="1" customWidth="1"/>
    <col min="1014" max="1014" width="12" style="1" customWidth="1"/>
    <col min="1015" max="1015" width="0" style="1" hidden="1" customWidth="1"/>
    <col min="1016" max="1016" width="12.109375" style="1" customWidth="1"/>
    <col min="1017" max="1017" width="11.33203125" style="1" customWidth="1"/>
    <col min="1018" max="1018" width="10.109375" style="1" customWidth="1"/>
    <col min="1019" max="1037" width="0" style="1" hidden="1" customWidth="1"/>
    <col min="1038" max="1240" width="9.109375" style="1"/>
    <col min="1241" max="1241" width="7.109375" style="1" customWidth="1"/>
    <col min="1242" max="1243" width="11.5546875" style="1" customWidth="1"/>
    <col min="1244" max="1244" width="11.6640625" style="1" customWidth="1"/>
    <col min="1245" max="1246" width="12" style="1" customWidth="1"/>
    <col min="1247" max="1247" width="11.44140625" style="1" customWidth="1"/>
    <col min="1248" max="1250" width="11.33203125" style="1" customWidth="1"/>
    <col min="1251" max="1252" width="12.5546875" style="1" customWidth="1"/>
    <col min="1253" max="1253" width="12.33203125" style="1" customWidth="1"/>
    <col min="1254" max="1255" width="11.5546875" style="1" customWidth="1"/>
    <col min="1256" max="1256" width="11.6640625" style="1" customWidth="1"/>
    <col min="1257" max="1257" width="2.109375" style="1" customWidth="1"/>
    <col min="1258" max="1258" width="8.5546875" style="1" customWidth="1"/>
    <col min="1259" max="1259" width="9.88671875" style="1" customWidth="1"/>
    <col min="1260" max="1260" width="8.6640625" style="1" customWidth="1"/>
    <col min="1261" max="1261" width="9.6640625" style="1" customWidth="1"/>
    <col min="1262" max="1262" width="10.109375" style="1" customWidth="1"/>
    <col min="1263" max="1263" width="9.33203125" style="1" customWidth="1"/>
    <col min="1264" max="1265" width="9.6640625" style="1" customWidth="1"/>
    <col min="1266" max="1267" width="9.5546875" style="1" customWidth="1"/>
    <col min="1268" max="1269" width="10" style="1" customWidth="1"/>
    <col min="1270" max="1270" width="12" style="1" customWidth="1"/>
    <col min="1271" max="1271" width="0" style="1" hidden="1" customWidth="1"/>
    <col min="1272" max="1272" width="12.109375" style="1" customWidth="1"/>
    <col min="1273" max="1273" width="11.33203125" style="1" customWidth="1"/>
    <col min="1274" max="1274" width="10.109375" style="1" customWidth="1"/>
    <col min="1275" max="1293" width="0" style="1" hidden="1" customWidth="1"/>
    <col min="1294" max="1496" width="9.109375" style="1"/>
    <col min="1497" max="1497" width="7.109375" style="1" customWidth="1"/>
    <col min="1498" max="1499" width="11.5546875" style="1" customWidth="1"/>
    <col min="1500" max="1500" width="11.6640625" style="1" customWidth="1"/>
    <col min="1501" max="1502" width="12" style="1" customWidth="1"/>
    <col min="1503" max="1503" width="11.44140625" style="1" customWidth="1"/>
    <col min="1504" max="1506" width="11.33203125" style="1" customWidth="1"/>
    <col min="1507" max="1508" width="12.5546875" style="1" customWidth="1"/>
    <col min="1509" max="1509" width="12.33203125" style="1" customWidth="1"/>
    <col min="1510" max="1511" width="11.5546875" style="1" customWidth="1"/>
    <col min="1512" max="1512" width="11.6640625" style="1" customWidth="1"/>
    <col min="1513" max="1513" width="2.109375" style="1" customWidth="1"/>
    <col min="1514" max="1514" width="8.5546875" style="1" customWidth="1"/>
    <col min="1515" max="1515" width="9.88671875" style="1" customWidth="1"/>
    <col min="1516" max="1516" width="8.6640625" style="1" customWidth="1"/>
    <col min="1517" max="1517" width="9.6640625" style="1" customWidth="1"/>
    <col min="1518" max="1518" width="10.109375" style="1" customWidth="1"/>
    <col min="1519" max="1519" width="9.33203125" style="1" customWidth="1"/>
    <col min="1520" max="1521" width="9.6640625" style="1" customWidth="1"/>
    <col min="1522" max="1523" width="9.5546875" style="1" customWidth="1"/>
    <col min="1524" max="1525" width="10" style="1" customWidth="1"/>
    <col min="1526" max="1526" width="12" style="1" customWidth="1"/>
    <col min="1527" max="1527" width="0" style="1" hidden="1" customWidth="1"/>
    <col min="1528" max="1528" width="12.109375" style="1" customWidth="1"/>
    <col min="1529" max="1529" width="11.33203125" style="1" customWidth="1"/>
    <col min="1530" max="1530" width="10.109375" style="1" customWidth="1"/>
    <col min="1531" max="1549" width="0" style="1" hidden="1" customWidth="1"/>
    <col min="1550" max="1752" width="9.109375" style="1"/>
    <col min="1753" max="1753" width="7.109375" style="1" customWidth="1"/>
    <col min="1754" max="1755" width="11.5546875" style="1" customWidth="1"/>
    <col min="1756" max="1756" width="11.6640625" style="1" customWidth="1"/>
    <col min="1757" max="1758" width="12" style="1" customWidth="1"/>
    <col min="1759" max="1759" width="11.44140625" style="1" customWidth="1"/>
    <col min="1760" max="1762" width="11.33203125" style="1" customWidth="1"/>
    <col min="1763" max="1764" width="12.5546875" style="1" customWidth="1"/>
    <col min="1765" max="1765" width="12.33203125" style="1" customWidth="1"/>
    <col min="1766" max="1767" width="11.5546875" style="1" customWidth="1"/>
    <col min="1768" max="1768" width="11.6640625" style="1" customWidth="1"/>
    <col min="1769" max="1769" width="2.109375" style="1" customWidth="1"/>
    <col min="1770" max="1770" width="8.5546875" style="1" customWidth="1"/>
    <col min="1771" max="1771" width="9.88671875" style="1" customWidth="1"/>
    <col min="1772" max="1772" width="8.6640625" style="1" customWidth="1"/>
    <col min="1773" max="1773" width="9.6640625" style="1" customWidth="1"/>
    <col min="1774" max="1774" width="10.109375" style="1" customWidth="1"/>
    <col min="1775" max="1775" width="9.33203125" style="1" customWidth="1"/>
    <col min="1776" max="1777" width="9.6640625" style="1" customWidth="1"/>
    <col min="1778" max="1779" width="9.5546875" style="1" customWidth="1"/>
    <col min="1780" max="1781" width="10" style="1" customWidth="1"/>
    <col min="1782" max="1782" width="12" style="1" customWidth="1"/>
    <col min="1783" max="1783" width="0" style="1" hidden="1" customWidth="1"/>
    <col min="1784" max="1784" width="12.109375" style="1" customWidth="1"/>
    <col min="1785" max="1785" width="11.33203125" style="1" customWidth="1"/>
    <col min="1786" max="1786" width="10.109375" style="1" customWidth="1"/>
    <col min="1787" max="1805" width="0" style="1" hidden="1" customWidth="1"/>
    <col min="1806" max="2008" width="9.109375" style="1"/>
    <col min="2009" max="2009" width="7.109375" style="1" customWidth="1"/>
    <col min="2010" max="2011" width="11.5546875" style="1" customWidth="1"/>
    <col min="2012" max="2012" width="11.6640625" style="1" customWidth="1"/>
    <col min="2013" max="2014" width="12" style="1" customWidth="1"/>
    <col min="2015" max="2015" width="11.44140625" style="1" customWidth="1"/>
    <col min="2016" max="2018" width="11.33203125" style="1" customWidth="1"/>
    <col min="2019" max="2020" width="12.5546875" style="1" customWidth="1"/>
    <col min="2021" max="2021" width="12.33203125" style="1" customWidth="1"/>
    <col min="2022" max="2023" width="11.5546875" style="1" customWidth="1"/>
    <col min="2024" max="2024" width="11.6640625" style="1" customWidth="1"/>
    <col min="2025" max="2025" width="2.109375" style="1" customWidth="1"/>
    <col min="2026" max="2026" width="8.5546875" style="1" customWidth="1"/>
    <col min="2027" max="2027" width="9.88671875" style="1" customWidth="1"/>
    <col min="2028" max="2028" width="8.6640625" style="1" customWidth="1"/>
    <col min="2029" max="2029" width="9.6640625" style="1" customWidth="1"/>
    <col min="2030" max="2030" width="10.109375" style="1" customWidth="1"/>
    <col min="2031" max="2031" width="9.33203125" style="1" customWidth="1"/>
    <col min="2032" max="2033" width="9.6640625" style="1" customWidth="1"/>
    <col min="2034" max="2035" width="9.5546875" style="1" customWidth="1"/>
    <col min="2036" max="2037" width="10" style="1" customWidth="1"/>
    <col min="2038" max="2038" width="12" style="1" customWidth="1"/>
    <col min="2039" max="2039" width="0" style="1" hidden="1" customWidth="1"/>
    <col min="2040" max="2040" width="12.109375" style="1" customWidth="1"/>
    <col min="2041" max="2041" width="11.33203125" style="1" customWidth="1"/>
    <col min="2042" max="2042" width="10.109375" style="1" customWidth="1"/>
    <col min="2043" max="2061" width="0" style="1" hidden="1" customWidth="1"/>
    <col min="2062" max="2264" width="9.109375" style="1"/>
    <col min="2265" max="2265" width="7.109375" style="1" customWidth="1"/>
    <col min="2266" max="2267" width="11.5546875" style="1" customWidth="1"/>
    <col min="2268" max="2268" width="11.6640625" style="1" customWidth="1"/>
    <col min="2269" max="2270" width="12" style="1" customWidth="1"/>
    <col min="2271" max="2271" width="11.44140625" style="1" customWidth="1"/>
    <col min="2272" max="2274" width="11.33203125" style="1" customWidth="1"/>
    <col min="2275" max="2276" width="12.5546875" style="1" customWidth="1"/>
    <col min="2277" max="2277" width="12.33203125" style="1" customWidth="1"/>
    <col min="2278" max="2279" width="11.5546875" style="1" customWidth="1"/>
    <col min="2280" max="2280" width="11.6640625" style="1" customWidth="1"/>
    <col min="2281" max="2281" width="2.109375" style="1" customWidth="1"/>
    <col min="2282" max="2282" width="8.5546875" style="1" customWidth="1"/>
    <col min="2283" max="2283" width="9.88671875" style="1" customWidth="1"/>
    <col min="2284" max="2284" width="8.6640625" style="1" customWidth="1"/>
    <col min="2285" max="2285" width="9.6640625" style="1" customWidth="1"/>
    <col min="2286" max="2286" width="10.109375" style="1" customWidth="1"/>
    <col min="2287" max="2287" width="9.33203125" style="1" customWidth="1"/>
    <col min="2288" max="2289" width="9.6640625" style="1" customWidth="1"/>
    <col min="2290" max="2291" width="9.5546875" style="1" customWidth="1"/>
    <col min="2292" max="2293" width="10" style="1" customWidth="1"/>
    <col min="2294" max="2294" width="12" style="1" customWidth="1"/>
    <col min="2295" max="2295" width="0" style="1" hidden="1" customWidth="1"/>
    <col min="2296" max="2296" width="12.109375" style="1" customWidth="1"/>
    <col min="2297" max="2297" width="11.33203125" style="1" customWidth="1"/>
    <col min="2298" max="2298" width="10.109375" style="1" customWidth="1"/>
    <col min="2299" max="2317" width="0" style="1" hidden="1" customWidth="1"/>
    <col min="2318" max="2520" width="9.109375" style="1"/>
    <col min="2521" max="2521" width="7.109375" style="1" customWidth="1"/>
    <col min="2522" max="2523" width="11.5546875" style="1" customWidth="1"/>
    <col min="2524" max="2524" width="11.6640625" style="1" customWidth="1"/>
    <col min="2525" max="2526" width="12" style="1" customWidth="1"/>
    <col min="2527" max="2527" width="11.44140625" style="1" customWidth="1"/>
    <col min="2528" max="2530" width="11.33203125" style="1" customWidth="1"/>
    <col min="2531" max="2532" width="12.5546875" style="1" customWidth="1"/>
    <col min="2533" max="2533" width="12.33203125" style="1" customWidth="1"/>
    <col min="2534" max="2535" width="11.5546875" style="1" customWidth="1"/>
    <col min="2536" max="2536" width="11.6640625" style="1" customWidth="1"/>
    <col min="2537" max="2537" width="2.109375" style="1" customWidth="1"/>
    <col min="2538" max="2538" width="8.5546875" style="1" customWidth="1"/>
    <col min="2539" max="2539" width="9.88671875" style="1" customWidth="1"/>
    <col min="2540" max="2540" width="8.6640625" style="1" customWidth="1"/>
    <col min="2541" max="2541" width="9.6640625" style="1" customWidth="1"/>
    <col min="2542" max="2542" width="10.109375" style="1" customWidth="1"/>
    <col min="2543" max="2543" width="9.33203125" style="1" customWidth="1"/>
    <col min="2544" max="2545" width="9.6640625" style="1" customWidth="1"/>
    <col min="2546" max="2547" width="9.5546875" style="1" customWidth="1"/>
    <col min="2548" max="2549" width="10" style="1" customWidth="1"/>
    <col min="2550" max="2550" width="12" style="1" customWidth="1"/>
    <col min="2551" max="2551" width="0" style="1" hidden="1" customWidth="1"/>
    <col min="2552" max="2552" width="12.109375" style="1" customWidth="1"/>
    <col min="2553" max="2553" width="11.33203125" style="1" customWidth="1"/>
    <col min="2554" max="2554" width="10.109375" style="1" customWidth="1"/>
    <col min="2555" max="2573" width="0" style="1" hidden="1" customWidth="1"/>
    <col min="2574" max="2776" width="9.109375" style="1"/>
    <col min="2777" max="2777" width="7.109375" style="1" customWidth="1"/>
    <col min="2778" max="2779" width="11.5546875" style="1" customWidth="1"/>
    <col min="2780" max="2780" width="11.6640625" style="1" customWidth="1"/>
    <col min="2781" max="2782" width="12" style="1" customWidth="1"/>
    <col min="2783" max="2783" width="11.44140625" style="1" customWidth="1"/>
    <col min="2784" max="2786" width="11.33203125" style="1" customWidth="1"/>
    <col min="2787" max="2788" width="12.5546875" style="1" customWidth="1"/>
    <col min="2789" max="2789" width="12.33203125" style="1" customWidth="1"/>
    <col min="2790" max="2791" width="11.5546875" style="1" customWidth="1"/>
    <col min="2792" max="2792" width="11.6640625" style="1" customWidth="1"/>
    <col min="2793" max="2793" width="2.109375" style="1" customWidth="1"/>
    <col min="2794" max="2794" width="8.5546875" style="1" customWidth="1"/>
    <col min="2795" max="2795" width="9.88671875" style="1" customWidth="1"/>
    <col min="2796" max="2796" width="8.6640625" style="1" customWidth="1"/>
    <col min="2797" max="2797" width="9.6640625" style="1" customWidth="1"/>
    <col min="2798" max="2798" width="10.109375" style="1" customWidth="1"/>
    <col min="2799" max="2799" width="9.33203125" style="1" customWidth="1"/>
    <col min="2800" max="2801" width="9.6640625" style="1" customWidth="1"/>
    <col min="2802" max="2803" width="9.5546875" style="1" customWidth="1"/>
    <col min="2804" max="2805" width="10" style="1" customWidth="1"/>
    <col min="2806" max="2806" width="12" style="1" customWidth="1"/>
    <col min="2807" max="2807" width="0" style="1" hidden="1" customWidth="1"/>
    <col min="2808" max="2808" width="12.109375" style="1" customWidth="1"/>
    <col min="2809" max="2809" width="11.33203125" style="1" customWidth="1"/>
    <col min="2810" max="2810" width="10.109375" style="1" customWidth="1"/>
    <col min="2811" max="2829" width="0" style="1" hidden="1" customWidth="1"/>
    <col min="2830" max="3032" width="9.109375" style="1"/>
    <col min="3033" max="3033" width="7.109375" style="1" customWidth="1"/>
    <col min="3034" max="3035" width="11.5546875" style="1" customWidth="1"/>
    <col min="3036" max="3036" width="11.6640625" style="1" customWidth="1"/>
    <col min="3037" max="3038" width="12" style="1" customWidth="1"/>
    <col min="3039" max="3039" width="11.44140625" style="1" customWidth="1"/>
    <col min="3040" max="3042" width="11.33203125" style="1" customWidth="1"/>
    <col min="3043" max="3044" width="12.5546875" style="1" customWidth="1"/>
    <col min="3045" max="3045" width="12.33203125" style="1" customWidth="1"/>
    <col min="3046" max="3047" width="11.5546875" style="1" customWidth="1"/>
    <col min="3048" max="3048" width="11.6640625" style="1" customWidth="1"/>
    <col min="3049" max="3049" width="2.109375" style="1" customWidth="1"/>
    <col min="3050" max="3050" width="8.5546875" style="1" customWidth="1"/>
    <col min="3051" max="3051" width="9.88671875" style="1" customWidth="1"/>
    <col min="3052" max="3052" width="8.6640625" style="1" customWidth="1"/>
    <col min="3053" max="3053" width="9.6640625" style="1" customWidth="1"/>
    <col min="3054" max="3054" width="10.109375" style="1" customWidth="1"/>
    <col min="3055" max="3055" width="9.33203125" style="1" customWidth="1"/>
    <col min="3056" max="3057" width="9.6640625" style="1" customWidth="1"/>
    <col min="3058" max="3059" width="9.5546875" style="1" customWidth="1"/>
    <col min="3060" max="3061" width="10" style="1" customWidth="1"/>
    <col min="3062" max="3062" width="12" style="1" customWidth="1"/>
    <col min="3063" max="3063" width="0" style="1" hidden="1" customWidth="1"/>
    <col min="3064" max="3064" width="12.109375" style="1" customWidth="1"/>
    <col min="3065" max="3065" width="11.33203125" style="1" customWidth="1"/>
    <col min="3066" max="3066" width="10.109375" style="1" customWidth="1"/>
    <col min="3067" max="3085" width="0" style="1" hidden="1" customWidth="1"/>
    <col min="3086" max="3288" width="9.109375" style="1"/>
    <col min="3289" max="3289" width="7.109375" style="1" customWidth="1"/>
    <col min="3290" max="3291" width="11.5546875" style="1" customWidth="1"/>
    <col min="3292" max="3292" width="11.6640625" style="1" customWidth="1"/>
    <col min="3293" max="3294" width="12" style="1" customWidth="1"/>
    <col min="3295" max="3295" width="11.44140625" style="1" customWidth="1"/>
    <col min="3296" max="3298" width="11.33203125" style="1" customWidth="1"/>
    <col min="3299" max="3300" width="12.5546875" style="1" customWidth="1"/>
    <col min="3301" max="3301" width="12.33203125" style="1" customWidth="1"/>
    <col min="3302" max="3303" width="11.5546875" style="1" customWidth="1"/>
    <col min="3304" max="3304" width="11.6640625" style="1" customWidth="1"/>
    <col min="3305" max="3305" width="2.109375" style="1" customWidth="1"/>
    <col min="3306" max="3306" width="8.5546875" style="1" customWidth="1"/>
    <col min="3307" max="3307" width="9.88671875" style="1" customWidth="1"/>
    <col min="3308" max="3308" width="8.6640625" style="1" customWidth="1"/>
    <col min="3309" max="3309" width="9.6640625" style="1" customWidth="1"/>
    <col min="3310" max="3310" width="10.109375" style="1" customWidth="1"/>
    <col min="3311" max="3311" width="9.33203125" style="1" customWidth="1"/>
    <col min="3312" max="3313" width="9.6640625" style="1" customWidth="1"/>
    <col min="3314" max="3315" width="9.5546875" style="1" customWidth="1"/>
    <col min="3316" max="3317" width="10" style="1" customWidth="1"/>
    <col min="3318" max="3318" width="12" style="1" customWidth="1"/>
    <col min="3319" max="3319" width="0" style="1" hidden="1" customWidth="1"/>
    <col min="3320" max="3320" width="12.109375" style="1" customWidth="1"/>
    <col min="3321" max="3321" width="11.33203125" style="1" customWidth="1"/>
    <col min="3322" max="3322" width="10.109375" style="1" customWidth="1"/>
    <col min="3323" max="3341" width="0" style="1" hidden="1" customWidth="1"/>
    <col min="3342" max="3544" width="9.109375" style="1"/>
    <col min="3545" max="3545" width="7.109375" style="1" customWidth="1"/>
    <col min="3546" max="3547" width="11.5546875" style="1" customWidth="1"/>
    <col min="3548" max="3548" width="11.6640625" style="1" customWidth="1"/>
    <col min="3549" max="3550" width="12" style="1" customWidth="1"/>
    <col min="3551" max="3551" width="11.44140625" style="1" customWidth="1"/>
    <col min="3552" max="3554" width="11.33203125" style="1" customWidth="1"/>
    <col min="3555" max="3556" width="12.5546875" style="1" customWidth="1"/>
    <col min="3557" max="3557" width="12.33203125" style="1" customWidth="1"/>
    <col min="3558" max="3559" width="11.5546875" style="1" customWidth="1"/>
    <col min="3560" max="3560" width="11.6640625" style="1" customWidth="1"/>
    <col min="3561" max="3561" width="2.109375" style="1" customWidth="1"/>
    <col min="3562" max="3562" width="8.5546875" style="1" customWidth="1"/>
    <col min="3563" max="3563" width="9.88671875" style="1" customWidth="1"/>
    <col min="3564" max="3564" width="8.6640625" style="1" customWidth="1"/>
    <col min="3565" max="3565" width="9.6640625" style="1" customWidth="1"/>
    <col min="3566" max="3566" width="10.109375" style="1" customWidth="1"/>
    <col min="3567" max="3567" width="9.33203125" style="1" customWidth="1"/>
    <col min="3568" max="3569" width="9.6640625" style="1" customWidth="1"/>
    <col min="3570" max="3571" width="9.5546875" style="1" customWidth="1"/>
    <col min="3572" max="3573" width="10" style="1" customWidth="1"/>
    <col min="3574" max="3574" width="12" style="1" customWidth="1"/>
    <col min="3575" max="3575" width="0" style="1" hidden="1" customWidth="1"/>
    <col min="3576" max="3576" width="12.109375" style="1" customWidth="1"/>
    <col min="3577" max="3577" width="11.33203125" style="1" customWidth="1"/>
    <col min="3578" max="3578" width="10.109375" style="1" customWidth="1"/>
    <col min="3579" max="3597" width="0" style="1" hidden="1" customWidth="1"/>
    <col min="3598" max="3800" width="9.109375" style="1"/>
    <col min="3801" max="3801" width="7.109375" style="1" customWidth="1"/>
    <col min="3802" max="3803" width="11.5546875" style="1" customWidth="1"/>
    <col min="3804" max="3804" width="11.6640625" style="1" customWidth="1"/>
    <col min="3805" max="3806" width="12" style="1" customWidth="1"/>
    <col min="3807" max="3807" width="11.44140625" style="1" customWidth="1"/>
    <col min="3808" max="3810" width="11.33203125" style="1" customWidth="1"/>
    <col min="3811" max="3812" width="12.5546875" style="1" customWidth="1"/>
    <col min="3813" max="3813" width="12.33203125" style="1" customWidth="1"/>
    <col min="3814" max="3815" width="11.5546875" style="1" customWidth="1"/>
    <col min="3816" max="3816" width="11.6640625" style="1" customWidth="1"/>
    <col min="3817" max="3817" width="2.109375" style="1" customWidth="1"/>
    <col min="3818" max="3818" width="8.5546875" style="1" customWidth="1"/>
    <col min="3819" max="3819" width="9.88671875" style="1" customWidth="1"/>
    <col min="3820" max="3820" width="8.6640625" style="1" customWidth="1"/>
    <col min="3821" max="3821" width="9.6640625" style="1" customWidth="1"/>
    <col min="3822" max="3822" width="10.109375" style="1" customWidth="1"/>
    <col min="3823" max="3823" width="9.33203125" style="1" customWidth="1"/>
    <col min="3824" max="3825" width="9.6640625" style="1" customWidth="1"/>
    <col min="3826" max="3827" width="9.5546875" style="1" customWidth="1"/>
    <col min="3828" max="3829" width="10" style="1" customWidth="1"/>
    <col min="3830" max="3830" width="12" style="1" customWidth="1"/>
    <col min="3831" max="3831" width="0" style="1" hidden="1" customWidth="1"/>
    <col min="3832" max="3832" width="12.109375" style="1" customWidth="1"/>
    <col min="3833" max="3833" width="11.33203125" style="1" customWidth="1"/>
    <col min="3834" max="3834" width="10.109375" style="1" customWidth="1"/>
    <col min="3835" max="3853" width="0" style="1" hidden="1" customWidth="1"/>
    <col min="3854" max="4056" width="9.109375" style="1"/>
    <col min="4057" max="4057" width="7.109375" style="1" customWidth="1"/>
    <col min="4058" max="4059" width="11.5546875" style="1" customWidth="1"/>
    <col min="4060" max="4060" width="11.6640625" style="1" customWidth="1"/>
    <col min="4061" max="4062" width="12" style="1" customWidth="1"/>
    <col min="4063" max="4063" width="11.44140625" style="1" customWidth="1"/>
    <col min="4064" max="4066" width="11.33203125" style="1" customWidth="1"/>
    <col min="4067" max="4068" width="12.5546875" style="1" customWidth="1"/>
    <col min="4069" max="4069" width="12.33203125" style="1" customWidth="1"/>
    <col min="4070" max="4071" width="11.5546875" style="1" customWidth="1"/>
    <col min="4072" max="4072" width="11.6640625" style="1" customWidth="1"/>
    <col min="4073" max="4073" width="2.109375" style="1" customWidth="1"/>
    <col min="4074" max="4074" width="8.5546875" style="1" customWidth="1"/>
    <col min="4075" max="4075" width="9.88671875" style="1" customWidth="1"/>
    <col min="4076" max="4076" width="8.6640625" style="1" customWidth="1"/>
    <col min="4077" max="4077" width="9.6640625" style="1" customWidth="1"/>
    <col min="4078" max="4078" width="10.109375" style="1" customWidth="1"/>
    <col min="4079" max="4079" width="9.33203125" style="1" customWidth="1"/>
    <col min="4080" max="4081" width="9.6640625" style="1" customWidth="1"/>
    <col min="4082" max="4083" width="9.5546875" style="1" customWidth="1"/>
    <col min="4084" max="4085" width="10" style="1" customWidth="1"/>
    <col min="4086" max="4086" width="12" style="1" customWidth="1"/>
    <col min="4087" max="4087" width="0" style="1" hidden="1" customWidth="1"/>
    <col min="4088" max="4088" width="12.109375" style="1" customWidth="1"/>
    <col min="4089" max="4089" width="11.33203125" style="1" customWidth="1"/>
    <col min="4090" max="4090" width="10.109375" style="1" customWidth="1"/>
    <col min="4091" max="4109" width="0" style="1" hidden="1" customWidth="1"/>
    <col min="4110" max="4312" width="9.109375" style="1"/>
    <col min="4313" max="4313" width="7.109375" style="1" customWidth="1"/>
    <col min="4314" max="4315" width="11.5546875" style="1" customWidth="1"/>
    <col min="4316" max="4316" width="11.6640625" style="1" customWidth="1"/>
    <col min="4317" max="4318" width="12" style="1" customWidth="1"/>
    <col min="4319" max="4319" width="11.44140625" style="1" customWidth="1"/>
    <col min="4320" max="4322" width="11.33203125" style="1" customWidth="1"/>
    <col min="4323" max="4324" width="12.5546875" style="1" customWidth="1"/>
    <col min="4325" max="4325" width="12.33203125" style="1" customWidth="1"/>
    <col min="4326" max="4327" width="11.5546875" style="1" customWidth="1"/>
    <col min="4328" max="4328" width="11.6640625" style="1" customWidth="1"/>
    <col min="4329" max="4329" width="2.109375" style="1" customWidth="1"/>
    <col min="4330" max="4330" width="8.5546875" style="1" customWidth="1"/>
    <col min="4331" max="4331" width="9.88671875" style="1" customWidth="1"/>
    <col min="4332" max="4332" width="8.6640625" style="1" customWidth="1"/>
    <col min="4333" max="4333" width="9.6640625" style="1" customWidth="1"/>
    <col min="4334" max="4334" width="10.109375" style="1" customWidth="1"/>
    <col min="4335" max="4335" width="9.33203125" style="1" customWidth="1"/>
    <col min="4336" max="4337" width="9.6640625" style="1" customWidth="1"/>
    <col min="4338" max="4339" width="9.5546875" style="1" customWidth="1"/>
    <col min="4340" max="4341" width="10" style="1" customWidth="1"/>
    <col min="4342" max="4342" width="12" style="1" customWidth="1"/>
    <col min="4343" max="4343" width="0" style="1" hidden="1" customWidth="1"/>
    <col min="4344" max="4344" width="12.109375" style="1" customWidth="1"/>
    <col min="4345" max="4345" width="11.33203125" style="1" customWidth="1"/>
    <col min="4346" max="4346" width="10.109375" style="1" customWidth="1"/>
    <col min="4347" max="4365" width="0" style="1" hidden="1" customWidth="1"/>
    <col min="4366" max="4568" width="9.109375" style="1"/>
    <col min="4569" max="4569" width="7.109375" style="1" customWidth="1"/>
    <col min="4570" max="4571" width="11.5546875" style="1" customWidth="1"/>
    <col min="4572" max="4572" width="11.6640625" style="1" customWidth="1"/>
    <col min="4573" max="4574" width="12" style="1" customWidth="1"/>
    <col min="4575" max="4575" width="11.44140625" style="1" customWidth="1"/>
    <col min="4576" max="4578" width="11.33203125" style="1" customWidth="1"/>
    <col min="4579" max="4580" width="12.5546875" style="1" customWidth="1"/>
    <col min="4581" max="4581" width="12.33203125" style="1" customWidth="1"/>
    <col min="4582" max="4583" width="11.5546875" style="1" customWidth="1"/>
    <col min="4584" max="4584" width="11.6640625" style="1" customWidth="1"/>
    <col min="4585" max="4585" width="2.109375" style="1" customWidth="1"/>
    <col min="4586" max="4586" width="8.5546875" style="1" customWidth="1"/>
    <col min="4587" max="4587" width="9.88671875" style="1" customWidth="1"/>
    <col min="4588" max="4588" width="8.6640625" style="1" customWidth="1"/>
    <col min="4589" max="4589" width="9.6640625" style="1" customWidth="1"/>
    <col min="4590" max="4590" width="10.109375" style="1" customWidth="1"/>
    <col min="4591" max="4591" width="9.33203125" style="1" customWidth="1"/>
    <col min="4592" max="4593" width="9.6640625" style="1" customWidth="1"/>
    <col min="4594" max="4595" width="9.5546875" style="1" customWidth="1"/>
    <col min="4596" max="4597" width="10" style="1" customWidth="1"/>
    <col min="4598" max="4598" width="12" style="1" customWidth="1"/>
    <col min="4599" max="4599" width="0" style="1" hidden="1" customWidth="1"/>
    <col min="4600" max="4600" width="12.109375" style="1" customWidth="1"/>
    <col min="4601" max="4601" width="11.33203125" style="1" customWidth="1"/>
    <col min="4602" max="4602" width="10.109375" style="1" customWidth="1"/>
    <col min="4603" max="4621" width="0" style="1" hidden="1" customWidth="1"/>
    <col min="4622" max="4824" width="9.109375" style="1"/>
    <col min="4825" max="4825" width="7.109375" style="1" customWidth="1"/>
    <col min="4826" max="4827" width="11.5546875" style="1" customWidth="1"/>
    <col min="4828" max="4828" width="11.6640625" style="1" customWidth="1"/>
    <col min="4829" max="4830" width="12" style="1" customWidth="1"/>
    <col min="4831" max="4831" width="11.44140625" style="1" customWidth="1"/>
    <col min="4832" max="4834" width="11.33203125" style="1" customWidth="1"/>
    <col min="4835" max="4836" width="12.5546875" style="1" customWidth="1"/>
    <col min="4837" max="4837" width="12.33203125" style="1" customWidth="1"/>
    <col min="4838" max="4839" width="11.5546875" style="1" customWidth="1"/>
    <col min="4840" max="4840" width="11.6640625" style="1" customWidth="1"/>
    <col min="4841" max="4841" width="2.109375" style="1" customWidth="1"/>
    <col min="4842" max="4842" width="8.5546875" style="1" customWidth="1"/>
    <col min="4843" max="4843" width="9.88671875" style="1" customWidth="1"/>
    <col min="4844" max="4844" width="8.6640625" style="1" customWidth="1"/>
    <col min="4845" max="4845" width="9.6640625" style="1" customWidth="1"/>
    <col min="4846" max="4846" width="10.109375" style="1" customWidth="1"/>
    <col min="4847" max="4847" width="9.33203125" style="1" customWidth="1"/>
    <col min="4848" max="4849" width="9.6640625" style="1" customWidth="1"/>
    <col min="4850" max="4851" width="9.5546875" style="1" customWidth="1"/>
    <col min="4852" max="4853" width="10" style="1" customWidth="1"/>
    <col min="4854" max="4854" width="12" style="1" customWidth="1"/>
    <col min="4855" max="4855" width="0" style="1" hidden="1" customWidth="1"/>
    <col min="4856" max="4856" width="12.109375" style="1" customWidth="1"/>
    <col min="4857" max="4857" width="11.33203125" style="1" customWidth="1"/>
    <col min="4858" max="4858" width="10.109375" style="1" customWidth="1"/>
    <col min="4859" max="4877" width="0" style="1" hidden="1" customWidth="1"/>
    <col min="4878" max="5080" width="9.109375" style="1"/>
    <col min="5081" max="5081" width="7.109375" style="1" customWidth="1"/>
    <col min="5082" max="5083" width="11.5546875" style="1" customWidth="1"/>
    <col min="5084" max="5084" width="11.6640625" style="1" customWidth="1"/>
    <col min="5085" max="5086" width="12" style="1" customWidth="1"/>
    <col min="5087" max="5087" width="11.44140625" style="1" customWidth="1"/>
    <col min="5088" max="5090" width="11.33203125" style="1" customWidth="1"/>
    <col min="5091" max="5092" width="12.5546875" style="1" customWidth="1"/>
    <col min="5093" max="5093" width="12.33203125" style="1" customWidth="1"/>
    <col min="5094" max="5095" width="11.5546875" style="1" customWidth="1"/>
    <col min="5096" max="5096" width="11.6640625" style="1" customWidth="1"/>
    <col min="5097" max="5097" width="2.109375" style="1" customWidth="1"/>
    <col min="5098" max="5098" width="8.5546875" style="1" customWidth="1"/>
    <col min="5099" max="5099" width="9.88671875" style="1" customWidth="1"/>
    <col min="5100" max="5100" width="8.6640625" style="1" customWidth="1"/>
    <col min="5101" max="5101" width="9.6640625" style="1" customWidth="1"/>
    <col min="5102" max="5102" width="10.109375" style="1" customWidth="1"/>
    <col min="5103" max="5103" width="9.33203125" style="1" customWidth="1"/>
    <col min="5104" max="5105" width="9.6640625" style="1" customWidth="1"/>
    <col min="5106" max="5107" width="9.5546875" style="1" customWidth="1"/>
    <col min="5108" max="5109" width="10" style="1" customWidth="1"/>
    <col min="5110" max="5110" width="12" style="1" customWidth="1"/>
    <col min="5111" max="5111" width="0" style="1" hidden="1" customWidth="1"/>
    <col min="5112" max="5112" width="12.109375" style="1" customWidth="1"/>
    <col min="5113" max="5113" width="11.33203125" style="1" customWidth="1"/>
    <col min="5114" max="5114" width="10.109375" style="1" customWidth="1"/>
    <col min="5115" max="5133" width="0" style="1" hidden="1" customWidth="1"/>
    <col min="5134" max="5336" width="9.109375" style="1"/>
    <col min="5337" max="5337" width="7.109375" style="1" customWidth="1"/>
    <col min="5338" max="5339" width="11.5546875" style="1" customWidth="1"/>
    <col min="5340" max="5340" width="11.6640625" style="1" customWidth="1"/>
    <col min="5341" max="5342" width="12" style="1" customWidth="1"/>
    <col min="5343" max="5343" width="11.44140625" style="1" customWidth="1"/>
    <col min="5344" max="5346" width="11.33203125" style="1" customWidth="1"/>
    <col min="5347" max="5348" width="12.5546875" style="1" customWidth="1"/>
    <col min="5349" max="5349" width="12.33203125" style="1" customWidth="1"/>
    <col min="5350" max="5351" width="11.5546875" style="1" customWidth="1"/>
    <col min="5352" max="5352" width="11.6640625" style="1" customWidth="1"/>
    <col min="5353" max="5353" width="2.109375" style="1" customWidth="1"/>
    <col min="5354" max="5354" width="8.5546875" style="1" customWidth="1"/>
    <col min="5355" max="5355" width="9.88671875" style="1" customWidth="1"/>
    <col min="5356" max="5356" width="8.6640625" style="1" customWidth="1"/>
    <col min="5357" max="5357" width="9.6640625" style="1" customWidth="1"/>
    <col min="5358" max="5358" width="10.109375" style="1" customWidth="1"/>
    <col min="5359" max="5359" width="9.33203125" style="1" customWidth="1"/>
    <col min="5360" max="5361" width="9.6640625" style="1" customWidth="1"/>
    <col min="5362" max="5363" width="9.5546875" style="1" customWidth="1"/>
    <col min="5364" max="5365" width="10" style="1" customWidth="1"/>
    <col min="5366" max="5366" width="12" style="1" customWidth="1"/>
    <col min="5367" max="5367" width="0" style="1" hidden="1" customWidth="1"/>
    <col min="5368" max="5368" width="12.109375" style="1" customWidth="1"/>
    <col min="5369" max="5369" width="11.33203125" style="1" customWidth="1"/>
    <col min="5370" max="5370" width="10.109375" style="1" customWidth="1"/>
    <col min="5371" max="5389" width="0" style="1" hidden="1" customWidth="1"/>
    <col min="5390" max="5592" width="9.109375" style="1"/>
    <col min="5593" max="5593" width="7.109375" style="1" customWidth="1"/>
    <col min="5594" max="5595" width="11.5546875" style="1" customWidth="1"/>
    <col min="5596" max="5596" width="11.6640625" style="1" customWidth="1"/>
    <col min="5597" max="5598" width="12" style="1" customWidth="1"/>
    <col min="5599" max="5599" width="11.44140625" style="1" customWidth="1"/>
    <col min="5600" max="5602" width="11.33203125" style="1" customWidth="1"/>
    <col min="5603" max="5604" width="12.5546875" style="1" customWidth="1"/>
    <col min="5605" max="5605" width="12.33203125" style="1" customWidth="1"/>
    <col min="5606" max="5607" width="11.5546875" style="1" customWidth="1"/>
    <col min="5608" max="5608" width="11.6640625" style="1" customWidth="1"/>
    <col min="5609" max="5609" width="2.109375" style="1" customWidth="1"/>
    <col min="5610" max="5610" width="8.5546875" style="1" customWidth="1"/>
    <col min="5611" max="5611" width="9.88671875" style="1" customWidth="1"/>
    <col min="5612" max="5612" width="8.6640625" style="1" customWidth="1"/>
    <col min="5613" max="5613" width="9.6640625" style="1" customWidth="1"/>
    <col min="5614" max="5614" width="10.109375" style="1" customWidth="1"/>
    <col min="5615" max="5615" width="9.33203125" style="1" customWidth="1"/>
    <col min="5616" max="5617" width="9.6640625" style="1" customWidth="1"/>
    <col min="5618" max="5619" width="9.5546875" style="1" customWidth="1"/>
    <col min="5620" max="5621" width="10" style="1" customWidth="1"/>
    <col min="5622" max="5622" width="12" style="1" customWidth="1"/>
    <col min="5623" max="5623" width="0" style="1" hidden="1" customWidth="1"/>
    <col min="5624" max="5624" width="12.109375" style="1" customWidth="1"/>
    <col min="5625" max="5625" width="11.33203125" style="1" customWidth="1"/>
    <col min="5626" max="5626" width="10.109375" style="1" customWidth="1"/>
    <col min="5627" max="5645" width="0" style="1" hidden="1" customWidth="1"/>
    <col min="5646" max="5848" width="9.109375" style="1"/>
    <col min="5849" max="5849" width="7.109375" style="1" customWidth="1"/>
    <col min="5850" max="5851" width="11.5546875" style="1" customWidth="1"/>
    <col min="5852" max="5852" width="11.6640625" style="1" customWidth="1"/>
    <col min="5853" max="5854" width="12" style="1" customWidth="1"/>
    <col min="5855" max="5855" width="11.44140625" style="1" customWidth="1"/>
    <col min="5856" max="5858" width="11.33203125" style="1" customWidth="1"/>
    <col min="5859" max="5860" width="12.5546875" style="1" customWidth="1"/>
    <col min="5861" max="5861" width="12.33203125" style="1" customWidth="1"/>
    <col min="5862" max="5863" width="11.5546875" style="1" customWidth="1"/>
    <col min="5864" max="5864" width="11.6640625" style="1" customWidth="1"/>
    <col min="5865" max="5865" width="2.109375" style="1" customWidth="1"/>
    <col min="5866" max="5866" width="8.5546875" style="1" customWidth="1"/>
    <col min="5867" max="5867" width="9.88671875" style="1" customWidth="1"/>
    <col min="5868" max="5868" width="8.6640625" style="1" customWidth="1"/>
    <col min="5869" max="5869" width="9.6640625" style="1" customWidth="1"/>
    <col min="5870" max="5870" width="10.109375" style="1" customWidth="1"/>
    <col min="5871" max="5871" width="9.33203125" style="1" customWidth="1"/>
    <col min="5872" max="5873" width="9.6640625" style="1" customWidth="1"/>
    <col min="5874" max="5875" width="9.5546875" style="1" customWidth="1"/>
    <col min="5876" max="5877" width="10" style="1" customWidth="1"/>
    <col min="5878" max="5878" width="12" style="1" customWidth="1"/>
    <col min="5879" max="5879" width="0" style="1" hidden="1" customWidth="1"/>
    <col min="5880" max="5880" width="12.109375" style="1" customWidth="1"/>
    <col min="5881" max="5881" width="11.33203125" style="1" customWidth="1"/>
    <col min="5882" max="5882" width="10.109375" style="1" customWidth="1"/>
    <col min="5883" max="5901" width="0" style="1" hidden="1" customWidth="1"/>
    <col min="5902" max="6104" width="9.109375" style="1"/>
    <col min="6105" max="6105" width="7.109375" style="1" customWidth="1"/>
    <col min="6106" max="6107" width="11.5546875" style="1" customWidth="1"/>
    <col min="6108" max="6108" width="11.6640625" style="1" customWidth="1"/>
    <col min="6109" max="6110" width="12" style="1" customWidth="1"/>
    <col min="6111" max="6111" width="11.44140625" style="1" customWidth="1"/>
    <col min="6112" max="6114" width="11.33203125" style="1" customWidth="1"/>
    <col min="6115" max="6116" width="12.5546875" style="1" customWidth="1"/>
    <col min="6117" max="6117" width="12.33203125" style="1" customWidth="1"/>
    <col min="6118" max="6119" width="11.5546875" style="1" customWidth="1"/>
    <col min="6120" max="6120" width="11.6640625" style="1" customWidth="1"/>
    <col min="6121" max="6121" width="2.109375" style="1" customWidth="1"/>
    <col min="6122" max="6122" width="8.5546875" style="1" customWidth="1"/>
    <col min="6123" max="6123" width="9.88671875" style="1" customWidth="1"/>
    <col min="6124" max="6124" width="8.6640625" style="1" customWidth="1"/>
    <col min="6125" max="6125" width="9.6640625" style="1" customWidth="1"/>
    <col min="6126" max="6126" width="10.109375" style="1" customWidth="1"/>
    <col min="6127" max="6127" width="9.33203125" style="1" customWidth="1"/>
    <col min="6128" max="6129" width="9.6640625" style="1" customWidth="1"/>
    <col min="6130" max="6131" width="9.5546875" style="1" customWidth="1"/>
    <col min="6132" max="6133" width="10" style="1" customWidth="1"/>
    <col min="6134" max="6134" width="12" style="1" customWidth="1"/>
    <col min="6135" max="6135" width="0" style="1" hidden="1" customWidth="1"/>
    <col min="6136" max="6136" width="12.109375" style="1" customWidth="1"/>
    <col min="6137" max="6137" width="11.33203125" style="1" customWidth="1"/>
    <col min="6138" max="6138" width="10.109375" style="1" customWidth="1"/>
    <col min="6139" max="6157" width="0" style="1" hidden="1" customWidth="1"/>
    <col min="6158" max="6360" width="9.109375" style="1"/>
    <col min="6361" max="6361" width="7.109375" style="1" customWidth="1"/>
    <col min="6362" max="6363" width="11.5546875" style="1" customWidth="1"/>
    <col min="6364" max="6364" width="11.6640625" style="1" customWidth="1"/>
    <col min="6365" max="6366" width="12" style="1" customWidth="1"/>
    <col min="6367" max="6367" width="11.44140625" style="1" customWidth="1"/>
    <col min="6368" max="6370" width="11.33203125" style="1" customWidth="1"/>
    <col min="6371" max="6372" width="12.5546875" style="1" customWidth="1"/>
    <col min="6373" max="6373" width="12.33203125" style="1" customWidth="1"/>
    <col min="6374" max="6375" width="11.5546875" style="1" customWidth="1"/>
    <col min="6376" max="6376" width="11.6640625" style="1" customWidth="1"/>
    <col min="6377" max="6377" width="2.109375" style="1" customWidth="1"/>
    <col min="6378" max="6378" width="8.5546875" style="1" customWidth="1"/>
    <col min="6379" max="6379" width="9.88671875" style="1" customWidth="1"/>
    <col min="6380" max="6380" width="8.6640625" style="1" customWidth="1"/>
    <col min="6381" max="6381" width="9.6640625" style="1" customWidth="1"/>
    <col min="6382" max="6382" width="10.109375" style="1" customWidth="1"/>
    <col min="6383" max="6383" width="9.33203125" style="1" customWidth="1"/>
    <col min="6384" max="6385" width="9.6640625" style="1" customWidth="1"/>
    <col min="6386" max="6387" width="9.5546875" style="1" customWidth="1"/>
    <col min="6388" max="6389" width="10" style="1" customWidth="1"/>
    <col min="6390" max="6390" width="12" style="1" customWidth="1"/>
    <col min="6391" max="6391" width="0" style="1" hidden="1" customWidth="1"/>
    <col min="6392" max="6392" width="12.109375" style="1" customWidth="1"/>
    <col min="6393" max="6393" width="11.33203125" style="1" customWidth="1"/>
    <col min="6394" max="6394" width="10.109375" style="1" customWidth="1"/>
    <col min="6395" max="6413" width="0" style="1" hidden="1" customWidth="1"/>
    <col min="6414" max="6616" width="9.109375" style="1"/>
    <col min="6617" max="6617" width="7.109375" style="1" customWidth="1"/>
    <col min="6618" max="6619" width="11.5546875" style="1" customWidth="1"/>
    <col min="6620" max="6620" width="11.6640625" style="1" customWidth="1"/>
    <col min="6621" max="6622" width="12" style="1" customWidth="1"/>
    <col min="6623" max="6623" width="11.44140625" style="1" customWidth="1"/>
    <col min="6624" max="6626" width="11.33203125" style="1" customWidth="1"/>
    <col min="6627" max="6628" width="12.5546875" style="1" customWidth="1"/>
    <col min="6629" max="6629" width="12.33203125" style="1" customWidth="1"/>
    <col min="6630" max="6631" width="11.5546875" style="1" customWidth="1"/>
    <col min="6632" max="6632" width="11.6640625" style="1" customWidth="1"/>
    <col min="6633" max="6633" width="2.109375" style="1" customWidth="1"/>
    <col min="6634" max="6634" width="8.5546875" style="1" customWidth="1"/>
    <col min="6635" max="6635" width="9.88671875" style="1" customWidth="1"/>
    <col min="6636" max="6636" width="8.6640625" style="1" customWidth="1"/>
    <col min="6637" max="6637" width="9.6640625" style="1" customWidth="1"/>
    <col min="6638" max="6638" width="10.109375" style="1" customWidth="1"/>
    <col min="6639" max="6639" width="9.33203125" style="1" customWidth="1"/>
    <col min="6640" max="6641" width="9.6640625" style="1" customWidth="1"/>
    <col min="6642" max="6643" width="9.5546875" style="1" customWidth="1"/>
    <col min="6644" max="6645" width="10" style="1" customWidth="1"/>
    <col min="6646" max="6646" width="12" style="1" customWidth="1"/>
    <col min="6647" max="6647" width="0" style="1" hidden="1" customWidth="1"/>
    <col min="6648" max="6648" width="12.109375" style="1" customWidth="1"/>
    <col min="6649" max="6649" width="11.33203125" style="1" customWidth="1"/>
    <col min="6650" max="6650" width="10.109375" style="1" customWidth="1"/>
    <col min="6651" max="6669" width="0" style="1" hidden="1" customWidth="1"/>
    <col min="6670" max="6872" width="9.109375" style="1"/>
    <col min="6873" max="6873" width="7.109375" style="1" customWidth="1"/>
    <col min="6874" max="6875" width="11.5546875" style="1" customWidth="1"/>
    <col min="6876" max="6876" width="11.6640625" style="1" customWidth="1"/>
    <col min="6877" max="6878" width="12" style="1" customWidth="1"/>
    <col min="6879" max="6879" width="11.44140625" style="1" customWidth="1"/>
    <col min="6880" max="6882" width="11.33203125" style="1" customWidth="1"/>
    <col min="6883" max="6884" width="12.5546875" style="1" customWidth="1"/>
    <col min="6885" max="6885" width="12.33203125" style="1" customWidth="1"/>
    <col min="6886" max="6887" width="11.5546875" style="1" customWidth="1"/>
    <col min="6888" max="6888" width="11.6640625" style="1" customWidth="1"/>
    <col min="6889" max="6889" width="2.109375" style="1" customWidth="1"/>
    <col min="6890" max="6890" width="8.5546875" style="1" customWidth="1"/>
    <col min="6891" max="6891" width="9.88671875" style="1" customWidth="1"/>
    <col min="6892" max="6892" width="8.6640625" style="1" customWidth="1"/>
    <col min="6893" max="6893" width="9.6640625" style="1" customWidth="1"/>
    <col min="6894" max="6894" width="10.109375" style="1" customWidth="1"/>
    <col min="6895" max="6895" width="9.33203125" style="1" customWidth="1"/>
    <col min="6896" max="6897" width="9.6640625" style="1" customWidth="1"/>
    <col min="6898" max="6899" width="9.5546875" style="1" customWidth="1"/>
    <col min="6900" max="6901" width="10" style="1" customWidth="1"/>
    <col min="6902" max="6902" width="12" style="1" customWidth="1"/>
    <col min="6903" max="6903" width="0" style="1" hidden="1" customWidth="1"/>
    <col min="6904" max="6904" width="12.109375" style="1" customWidth="1"/>
    <col min="6905" max="6905" width="11.33203125" style="1" customWidth="1"/>
    <col min="6906" max="6906" width="10.109375" style="1" customWidth="1"/>
    <col min="6907" max="6925" width="0" style="1" hidden="1" customWidth="1"/>
    <col min="6926" max="7128" width="9.109375" style="1"/>
    <col min="7129" max="7129" width="7.109375" style="1" customWidth="1"/>
    <col min="7130" max="7131" width="11.5546875" style="1" customWidth="1"/>
    <col min="7132" max="7132" width="11.6640625" style="1" customWidth="1"/>
    <col min="7133" max="7134" width="12" style="1" customWidth="1"/>
    <col min="7135" max="7135" width="11.44140625" style="1" customWidth="1"/>
    <col min="7136" max="7138" width="11.33203125" style="1" customWidth="1"/>
    <col min="7139" max="7140" width="12.5546875" style="1" customWidth="1"/>
    <col min="7141" max="7141" width="12.33203125" style="1" customWidth="1"/>
    <col min="7142" max="7143" width="11.5546875" style="1" customWidth="1"/>
    <col min="7144" max="7144" width="11.6640625" style="1" customWidth="1"/>
    <col min="7145" max="7145" width="2.109375" style="1" customWidth="1"/>
    <col min="7146" max="7146" width="8.5546875" style="1" customWidth="1"/>
    <col min="7147" max="7147" width="9.88671875" style="1" customWidth="1"/>
    <col min="7148" max="7148" width="8.6640625" style="1" customWidth="1"/>
    <col min="7149" max="7149" width="9.6640625" style="1" customWidth="1"/>
    <col min="7150" max="7150" width="10.109375" style="1" customWidth="1"/>
    <col min="7151" max="7151" width="9.33203125" style="1" customWidth="1"/>
    <col min="7152" max="7153" width="9.6640625" style="1" customWidth="1"/>
    <col min="7154" max="7155" width="9.5546875" style="1" customWidth="1"/>
    <col min="7156" max="7157" width="10" style="1" customWidth="1"/>
    <col min="7158" max="7158" width="12" style="1" customWidth="1"/>
    <col min="7159" max="7159" width="0" style="1" hidden="1" customWidth="1"/>
    <col min="7160" max="7160" width="12.109375" style="1" customWidth="1"/>
    <col min="7161" max="7161" width="11.33203125" style="1" customWidth="1"/>
    <col min="7162" max="7162" width="10.109375" style="1" customWidth="1"/>
    <col min="7163" max="7181" width="0" style="1" hidden="1" customWidth="1"/>
    <col min="7182" max="7384" width="9.109375" style="1"/>
    <col min="7385" max="7385" width="7.109375" style="1" customWidth="1"/>
    <col min="7386" max="7387" width="11.5546875" style="1" customWidth="1"/>
    <col min="7388" max="7388" width="11.6640625" style="1" customWidth="1"/>
    <col min="7389" max="7390" width="12" style="1" customWidth="1"/>
    <col min="7391" max="7391" width="11.44140625" style="1" customWidth="1"/>
    <col min="7392" max="7394" width="11.33203125" style="1" customWidth="1"/>
    <col min="7395" max="7396" width="12.5546875" style="1" customWidth="1"/>
    <col min="7397" max="7397" width="12.33203125" style="1" customWidth="1"/>
    <col min="7398" max="7399" width="11.5546875" style="1" customWidth="1"/>
    <col min="7400" max="7400" width="11.6640625" style="1" customWidth="1"/>
    <col min="7401" max="7401" width="2.109375" style="1" customWidth="1"/>
    <col min="7402" max="7402" width="8.5546875" style="1" customWidth="1"/>
    <col min="7403" max="7403" width="9.88671875" style="1" customWidth="1"/>
    <col min="7404" max="7404" width="8.6640625" style="1" customWidth="1"/>
    <col min="7405" max="7405" width="9.6640625" style="1" customWidth="1"/>
    <col min="7406" max="7406" width="10.109375" style="1" customWidth="1"/>
    <col min="7407" max="7407" width="9.33203125" style="1" customWidth="1"/>
    <col min="7408" max="7409" width="9.6640625" style="1" customWidth="1"/>
    <col min="7410" max="7411" width="9.5546875" style="1" customWidth="1"/>
    <col min="7412" max="7413" width="10" style="1" customWidth="1"/>
    <col min="7414" max="7414" width="12" style="1" customWidth="1"/>
    <col min="7415" max="7415" width="0" style="1" hidden="1" customWidth="1"/>
    <col min="7416" max="7416" width="12.109375" style="1" customWidth="1"/>
    <col min="7417" max="7417" width="11.33203125" style="1" customWidth="1"/>
    <col min="7418" max="7418" width="10.109375" style="1" customWidth="1"/>
    <col min="7419" max="7437" width="0" style="1" hidden="1" customWidth="1"/>
    <col min="7438" max="7640" width="9.109375" style="1"/>
    <col min="7641" max="7641" width="7.109375" style="1" customWidth="1"/>
    <col min="7642" max="7643" width="11.5546875" style="1" customWidth="1"/>
    <col min="7644" max="7644" width="11.6640625" style="1" customWidth="1"/>
    <col min="7645" max="7646" width="12" style="1" customWidth="1"/>
    <col min="7647" max="7647" width="11.44140625" style="1" customWidth="1"/>
    <col min="7648" max="7650" width="11.33203125" style="1" customWidth="1"/>
    <col min="7651" max="7652" width="12.5546875" style="1" customWidth="1"/>
    <col min="7653" max="7653" width="12.33203125" style="1" customWidth="1"/>
    <col min="7654" max="7655" width="11.5546875" style="1" customWidth="1"/>
    <col min="7656" max="7656" width="11.6640625" style="1" customWidth="1"/>
    <col min="7657" max="7657" width="2.109375" style="1" customWidth="1"/>
    <col min="7658" max="7658" width="8.5546875" style="1" customWidth="1"/>
    <col min="7659" max="7659" width="9.88671875" style="1" customWidth="1"/>
    <col min="7660" max="7660" width="8.6640625" style="1" customWidth="1"/>
    <col min="7661" max="7661" width="9.6640625" style="1" customWidth="1"/>
    <col min="7662" max="7662" width="10.109375" style="1" customWidth="1"/>
    <col min="7663" max="7663" width="9.33203125" style="1" customWidth="1"/>
    <col min="7664" max="7665" width="9.6640625" style="1" customWidth="1"/>
    <col min="7666" max="7667" width="9.5546875" style="1" customWidth="1"/>
    <col min="7668" max="7669" width="10" style="1" customWidth="1"/>
    <col min="7670" max="7670" width="12" style="1" customWidth="1"/>
    <col min="7671" max="7671" width="0" style="1" hidden="1" customWidth="1"/>
    <col min="7672" max="7672" width="12.109375" style="1" customWidth="1"/>
    <col min="7673" max="7673" width="11.33203125" style="1" customWidth="1"/>
    <col min="7674" max="7674" width="10.109375" style="1" customWidth="1"/>
    <col min="7675" max="7693" width="0" style="1" hidden="1" customWidth="1"/>
    <col min="7694" max="7896" width="9.109375" style="1"/>
    <col min="7897" max="7897" width="7.109375" style="1" customWidth="1"/>
    <col min="7898" max="7899" width="11.5546875" style="1" customWidth="1"/>
    <col min="7900" max="7900" width="11.6640625" style="1" customWidth="1"/>
    <col min="7901" max="7902" width="12" style="1" customWidth="1"/>
    <col min="7903" max="7903" width="11.44140625" style="1" customWidth="1"/>
    <col min="7904" max="7906" width="11.33203125" style="1" customWidth="1"/>
    <col min="7907" max="7908" width="12.5546875" style="1" customWidth="1"/>
    <col min="7909" max="7909" width="12.33203125" style="1" customWidth="1"/>
    <col min="7910" max="7911" width="11.5546875" style="1" customWidth="1"/>
    <col min="7912" max="7912" width="11.6640625" style="1" customWidth="1"/>
    <col min="7913" max="7913" width="2.109375" style="1" customWidth="1"/>
    <col min="7914" max="7914" width="8.5546875" style="1" customWidth="1"/>
    <col min="7915" max="7915" width="9.88671875" style="1" customWidth="1"/>
    <col min="7916" max="7916" width="8.6640625" style="1" customWidth="1"/>
    <col min="7917" max="7917" width="9.6640625" style="1" customWidth="1"/>
    <col min="7918" max="7918" width="10.109375" style="1" customWidth="1"/>
    <col min="7919" max="7919" width="9.33203125" style="1" customWidth="1"/>
    <col min="7920" max="7921" width="9.6640625" style="1" customWidth="1"/>
    <col min="7922" max="7923" width="9.5546875" style="1" customWidth="1"/>
    <col min="7924" max="7925" width="10" style="1" customWidth="1"/>
    <col min="7926" max="7926" width="12" style="1" customWidth="1"/>
    <col min="7927" max="7927" width="0" style="1" hidden="1" customWidth="1"/>
    <col min="7928" max="7928" width="12.109375" style="1" customWidth="1"/>
    <col min="7929" max="7929" width="11.33203125" style="1" customWidth="1"/>
    <col min="7930" max="7930" width="10.109375" style="1" customWidth="1"/>
    <col min="7931" max="7949" width="0" style="1" hidden="1" customWidth="1"/>
    <col min="7950" max="8152" width="9.109375" style="1"/>
    <col min="8153" max="8153" width="7.109375" style="1" customWidth="1"/>
    <col min="8154" max="8155" width="11.5546875" style="1" customWidth="1"/>
    <col min="8156" max="8156" width="11.6640625" style="1" customWidth="1"/>
    <col min="8157" max="8158" width="12" style="1" customWidth="1"/>
    <col min="8159" max="8159" width="11.44140625" style="1" customWidth="1"/>
    <col min="8160" max="8162" width="11.33203125" style="1" customWidth="1"/>
    <col min="8163" max="8164" width="12.5546875" style="1" customWidth="1"/>
    <col min="8165" max="8165" width="12.33203125" style="1" customWidth="1"/>
    <col min="8166" max="8167" width="11.5546875" style="1" customWidth="1"/>
    <col min="8168" max="8168" width="11.6640625" style="1" customWidth="1"/>
    <col min="8169" max="8169" width="2.109375" style="1" customWidth="1"/>
    <col min="8170" max="8170" width="8.5546875" style="1" customWidth="1"/>
    <col min="8171" max="8171" width="9.88671875" style="1" customWidth="1"/>
    <col min="8172" max="8172" width="8.6640625" style="1" customWidth="1"/>
    <col min="8173" max="8173" width="9.6640625" style="1" customWidth="1"/>
    <col min="8174" max="8174" width="10.109375" style="1" customWidth="1"/>
    <col min="8175" max="8175" width="9.33203125" style="1" customWidth="1"/>
    <col min="8176" max="8177" width="9.6640625" style="1" customWidth="1"/>
    <col min="8178" max="8179" width="9.5546875" style="1" customWidth="1"/>
    <col min="8180" max="8181" width="10" style="1" customWidth="1"/>
    <col min="8182" max="8182" width="12" style="1" customWidth="1"/>
    <col min="8183" max="8183" width="0" style="1" hidden="1" customWidth="1"/>
    <col min="8184" max="8184" width="12.109375" style="1" customWidth="1"/>
    <col min="8185" max="8185" width="11.33203125" style="1" customWidth="1"/>
    <col min="8186" max="8186" width="10.109375" style="1" customWidth="1"/>
    <col min="8187" max="8205" width="0" style="1" hidden="1" customWidth="1"/>
    <col min="8206" max="8408" width="9.109375" style="1"/>
    <col min="8409" max="8409" width="7.109375" style="1" customWidth="1"/>
    <col min="8410" max="8411" width="11.5546875" style="1" customWidth="1"/>
    <col min="8412" max="8412" width="11.6640625" style="1" customWidth="1"/>
    <col min="8413" max="8414" width="12" style="1" customWidth="1"/>
    <col min="8415" max="8415" width="11.44140625" style="1" customWidth="1"/>
    <col min="8416" max="8418" width="11.33203125" style="1" customWidth="1"/>
    <col min="8419" max="8420" width="12.5546875" style="1" customWidth="1"/>
    <col min="8421" max="8421" width="12.33203125" style="1" customWidth="1"/>
    <col min="8422" max="8423" width="11.5546875" style="1" customWidth="1"/>
    <col min="8424" max="8424" width="11.6640625" style="1" customWidth="1"/>
    <col min="8425" max="8425" width="2.109375" style="1" customWidth="1"/>
    <col min="8426" max="8426" width="8.5546875" style="1" customWidth="1"/>
    <col min="8427" max="8427" width="9.88671875" style="1" customWidth="1"/>
    <col min="8428" max="8428" width="8.6640625" style="1" customWidth="1"/>
    <col min="8429" max="8429" width="9.6640625" style="1" customWidth="1"/>
    <col min="8430" max="8430" width="10.109375" style="1" customWidth="1"/>
    <col min="8431" max="8431" width="9.33203125" style="1" customWidth="1"/>
    <col min="8432" max="8433" width="9.6640625" style="1" customWidth="1"/>
    <col min="8434" max="8435" width="9.5546875" style="1" customWidth="1"/>
    <col min="8436" max="8437" width="10" style="1" customWidth="1"/>
    <col min="8438" max="8438" width="12" style="1" customWidth="1"/>
    <col min="8439" max="8439" width="0" style="1" hidden="1" customWidth="1"/>
    <col min="8440" max="8440" width="12.109375" style="1" customWidth="1"/>
    <col min="8441" max="8441" width="11.33203125" style="1" customWidth="1"/>
    <col min="8442" max="8442" width="10.109375" style="1" customWidth="1"/>
    <col min="8443" max="8461" width="0" style="1" hidden="1" customWidth="1"/>
    <col min="8462" max="8664" width="9.109375" style="1"/>
    <col min="8665" max="8665" width="7.109375" style="1" customWidth="1"/>
    <col min="8666" max="8667" width="11.5546875" style="1" customWidth="1"/>
    <col min="8668" max="8668" width="11.6640625" style="1" customWidth="1"/>
    <col min="8669" max="8670" width="12" style="1" customWidth="1"/>
    <col min="8671" max="8671" width="11.44140625" style="1" customWidth="1"/>
    <col min="8672" max="8674" width="11.33203125" style="1" customWidth="1"/>
    <col min="8675" max="8676" width="12.5546875" style="1" customWidth="1"/>
    <col min="8677" max="8677" width="12.33203125" style="1" customWidth="1"/>
    <col min="8678" max="8679" width="11.5546875" style="1" customWidth="1"/>
    <col min="8680" max="8680" width="11.6640625" style="1" customWidth="1"/>
    <col min="8681" max="8681" width="2.109375" style="1" customWidth="1"/>
    <col min="8682" max="8682" width="8.5546875" style="1" customWidth="1"/>
    <col min="8683" max="8683" width="9.88671875" style="1" customWidth="1"/>
    <col min="8684" max="8684" width="8.6640625" style="1" customWidth="1"/>
    <col min="8685" max="8685" width="9.6640625" style="1" customWidth="1"/>
    <col min="8686" max="8686" width="10.109375" style="1" customWidth="1"/>
    <col min="8687" max="8687" width="9.33203125" style="1" customWidth="1"/>
    <col min="8688" max="8689" width="9.6640625" style="1" customWidth="1"/>
    <col min="8690" max="8691" width="9.5546875" style="1" customWidth="1"/>
    <col min="8692" max="8693" width="10" style="1" customWidth="1"/>
    <col min="8694" max="8694" width="12" style="1" customWidth="1"/>
    <col min="8695" max="8695" width="0" style="1" hidden="1" customWidth="1"/>
    <col min="8696" max="8696" width="12.109375" style="1" customWidth="1"/>
    <col min="8697" max="8697" width="11.33203125" style="1" customWidth="1"/>
    <col min="8698" max="8698" width="10.109375" style="1" customWidth="1"/>
    <col min="8699" max="8717" width="0" style="1" hidden="1" customWidth="1"/>
    <col min="8718" max="8920" width="9.109375" style="1"/>
    <col min="8921" max="8921" width="7.109375" style="1" customWidth="1"/>
    <col min="8922" max="8923" width="11.5546875" style="1" customWidth="1"/>
    <col min="8924" max="8924" width="11.6640625" style="1" customWidth="1"/>
    <col min="8925" max="8926" width="12" style="1" customWidth="1"/>
    <col min="8927" max="8927" width="11.44140625" style="1" customWidth="1"/>
    <col min="8928" max="8930" width="11.33203125" style="1" customWidth="1"/>
    <col min="8931" max="8932" width="12.5546875" style="1" customWidth="1"/>
    <col min="8933" max="8933" width="12.33203125" style="1" customWidth="1"/>
    <col min="8934" max="8935" width="11.5546875" style="1" customWidth="1"/>
    <col min="8936" max="8936" width="11.6640625" style="1" customWidth="1"/>
    <col min="8937" max="8937" width="2.109375" style="1" customWidth="1"/>
    <col min="8938" max="8938" width="8.5546875" style="1" customWidth="1"/>
    <col min="8939" max="8939" width="9.88671875" style="1" customWidth="1"/>
    <col min="8940" max="8940" width="8.6640625" style="1" customWidth="1"/>
    <col min="8941" max="8941" width="9.6640625" style="1" customWidth="1"/>
    <col min="8942" max="8942" width="10.109375" style="1" customWidth="1"/>
    <col min="8943" max="8943" width="9.33203125" style="1" customWidth="1"/>
    <col min="8944" max="8945" width="9.6640625" style="1" customWidth="1"/>
    <col min="8946" max="8947" width="9.5546875" style="1" customWidth="1"/>
    <col min="8948" max="8949" width="10" style="1" customWidth="1"/>
    <col min="8950" max="8950" width="12" style="1" customWidth="1"/>
    <col min="8951" max="8951" width="0" style="1" hidden="1" customWidth="1"/>
    <col min="8952" max="8952" width="12.109375" style="1" customWidth="1"/>
    <col min="8953" max="8953" width="11.33203125" style="1" customWidth="1"/>
    <col min="8954" max="8954" width="10.109375" style="1" customWidth="1"/>
    <col min="8955" max="8973" width="0" style="1" hidden="1" customWidth="1"/>
    <col min="8974" max="9176" width="9.109375" style="1"/>
    <col min="9177" max="9177" width="7.109375" style="1" customWidth="1"/>
    <col min="9178" max="9179" width="11.5546875" style="1" customWidth="1"/>
    <col min="9180" max="9180" width="11.6640625" style="1" customWidth="1"/>
    <col min="9181" max="9182" width="12" style="1" customWidth="1"/>
    <col min="9183" max="9183" width="11.44140625" style="1" customWidth="1"/>
    <col min="9184" max="9186" width="11.33203125" style="1" customWidth="1"/>
    <col min="9187" max="9188" width="12.5546875" style="1" customWidth="1"/>
    <col min="9189" max="9189" width="12.33203125" style="1" customWidth="1"/>
    <col min="9190" max="9191" width="11.5546875" style="1" customWidth="1"/>
    <col min="9192" max="9192" width="11.6640625" style="1" customWidth="1"/>
    <col min="9193" max="9193" width="2.109375" style="1" customWidth="1"/>
    <col min="9194" max="9194" width="8.5546875" style="1" customWidth="1"/>
    <col min="9195" max="9195" width="9.88671875" style="1" customWidth="1"/>
    <col min="9196" max="9196" width="8.6640625" style="1" customWidth="1"/>
    <col min="9197" max="9197" width="9.6640625" style="1" customWidth="1"/>
    <col min="9198" max="9198" width="10.109375" style="1" customWidth="1"/>
    <col min="9199" max="9199" width="9.33203125" style="1" customWidth="1"/>
    <col min="9200" max="9201" width="9.6640625" style="1" customWidth="1"/>
    <col min="9202" max="9203" width="9.5546875" style="1" customWidth="1"/>
    <col min="9204" max="9205" width="10" style="1" customWidth="1"/>
    <col min="9206" max="9206" width="12" style="1" customWidth="1"/>
    <col min="9207" max="9207" width="0" style="1" hidden="1" customWidth="1"/>
    <col min="9208" max="9208" width="12.109375" style="1" customWidth="1"/>
    <col min="9209" max="9209" width="11.33203125" style="1" customWidth="1"/>
    <col min="9210" max="9210" width="10.109375" style="1" customWidth="1"/>
    <col min="9211" max="9229" width="0" style="1" hidden="1" customWidth="1"/>
    <col min="9230" max="9432" width="9.109375" style="1"/>
    <col min="9433" max="9433" width="7.109375" style="1" customWidth="1"/>
    <col min="9434" max="9435" width="11.5546875" style="1" customWidth="1"/>
    <col min="9436" max="9436" width="11.6640625" style="1" customWidth="1"/>
    <col min="9437" max="9438" width="12" style="1" customWidth="1"/>
    <col min="9439" max="9439" width="11.44140625" style="1" customWidth="1"/>
    <col min="9440" max="9442" width="11.33203125" style="1" customWidth="1"/>
    <col min="9443" max="9444" width="12.5546875" style="1" customWidth="1"/>
    <col min="9445" max="9445" width="12.33203125" style="1" customWidth="1"/>
    <col min="9446" max="9447" width="11.5546875" style="1" customWidth="1"/>
    <col min="9448" max="9448" width="11.6640625" style="1" customWidth="1"/>
    <col min="9449" max="9449" width="2.109375" style="1" customWidth="1"/>
    <col min="9450" max="9450" width="8.5546875" style="1" customWidth="1"/>
    <col min="9451" max="9451" width="9.88671875" style="1" customWidth="1"/>
    <col min="9452" max="9452" width="8.6640625" style="1" customWidth="1"/>
    <col min="9453" max="9453" width="9.6640625" style="1" customWidth="1"/>
    <col min="9454" max="9454" width="10.109375" style="1" customWidth="1"/>
    <col min="9455" max="9455" width="9.33203125" style="1" customWidth="1"/>
    <col min="9456" max="9457" width="9.6640625" style="1" customWidth="1"/>
    <col min="9458" max="9459" width="9.5546875" style="1" customWidth="1"/>
    <col min="9460" max="9461" width="10" style="1" customWidth="1"/>
    <col min="9462" max="9462" width="12" style="1" customWidth="1"/>
    <col min="9463" max="9463" width="0" style="1" hidden="1" customWidth="1"/>
    <col min="9464" max="9464" width="12.109375" style="1" customWidth="1"/>
    <col min="9465" max="9465" width="11.33203125" style="1" customWidth="1"/>
    <col min="9466" max="9466" width="10.109375" style="1" customWidth="1"/>
    <col min="9467" max="9485" width="0" style="1" hidden="1" customWidth="1"/>
    <col min="9486" max="9688" width="9.109375" style="1"/>
    <col min="9689" max="9689" width="7.109375" style="1" customWidth="1"/>
    <col min="9690" max="9691" width="11.5546875" style="1" customWidth="1"/>
    <col min="9692" max="9692" width="11.6640625" style="1" customWidth="1"/>
    <col min="9693" max="9694" width="12" style="1" customWidth="1"/>
    <col min="9695" max="9695" width="11.44140625" style="1" customWidth="1"/>
    <col min="9696" max="9698" width="11.33203125" style="1" customWidth="1"/>
    <col min="9699" max="9700" width="12.5546875" style="1" customWidth="1"/>
    <col min="9701" max="9701" width="12.33203125" style="1" customWidth="1"/>
    <col min="9702" max="9703" width="11.5546875" style="1" customWidth="1"/>
    <col min="9704" max="9704" width="11.6640625" style="1" customWidth="1"/>
    <col min="9705" max="9705" width="2.109375" style="1" customWidth="1"/>
    <col min="9706" max="9706" width="8.5546875" style="1" customWidth="1"/>
    <col min="9707" max="9707" width="9.88671875" style="1" customWidth="1"/>
    <col min="9708" max="9708" width="8.6640625" style="1" customWidth="1"/>
    <col min="9709" max="9709" width="9.6640625" style="1" customWidth="1"/>
    <col min="9710" max="9710" width="10.109375" style="1" customWidth="1"/>
    <col min="9711" max="9711" width="9.33203125" style="1" customWidth="1"/>
    <col min="9712" max="9713" width="9.6640625" style="1" customWidth="1"/>
    <col min="9714" max="9715" width="9.5546875" style="1" customWidth="1"/>
    <col min="9716" max="9717" width="10" style="1" customWidth="1"/>
    <col min="9718" max="9718" width="12" style="1" customWidth="1"/>
    <col min="9719" max="9719" width="0" style="1" hidden="1" customWidth="1"/>
    <col min="9720" max="9720" width="12.109375" style="1" customWidth="1"/>
    <col min="9721" max="9721" width="11.33203125" style="1" customWidth="1"/>
    <col min="9722" max="9722" width="10.109375" style="1" customWidth="1"/>
    <col min="9723" max="9741" width="0" style="1" hidden="1" customWidth="1"/>
    <col min="9742" max="9944" width="9.109375" style="1"/>
    <col min="9945" max="9945" width="7.109375" style="1" customWidth="1"/>
    <col min="9946" max="9947" width="11.5546875" style="1" customWidth="1"/>
    <col min="9948" max="9948" width="11.6640625" style="1" customWidth="1"/>
    <col min="9949" max="9950" width="12" style="1" customWidth="1"/>
    <col min="9951" max="9951" width="11.44140625" style="1" customWidth="1"/>
    <col min="9952" max="9954" width="11.33203125" style="1" customWidth="1"/>
    <col min="9955" max="9956" width="12.5546875" style="1" customWidth="1"/>
    <col min="9957" max="9957" width="12.33203125" style="1" customWidth="1"/>
    <col min="9958" max="9959" width="11.5546875" style="1" customWidth="1"/>
    <col min="9960" max="9960" width="11.6640625" style="1" customWidth="1"/>
    <col min="9961" max="9961" width="2.109375" style="1" customWidth="1"/>
    <col min="9962" max="9962" width="8.5546875" style="1" customWidth="1"/>
    <col min="9963" max="9963" width="9.88671875" style="1" customWidth="1"/>
    <col min="9964" max="9964" width="8.6640625" style="1" customWidth="1"/>
    <col min="9965" max="9965" width="9.6640625" style="1" customWidth="1"/>
    <col min="9966" max="9966" width="10.109375" style="1" customWidth="1"/>
    <col min="9967" max="9967" width="9.33203125" style="1" customWidth="1"/>
    <col min="9968" max="9969" width="9.6640625" style="1" customWidth="1"/>
    <col min="9970" max="9971" width="9.5546875" style="1" customWidth="1"/>
    <col min="9972" max="9973" width="10" style="1" customWidth="1"/>
    <col min="9974" max="9974" width="12" style="1" customWidth="1"/>
    <col min="9975" max="9975" width="0" style="1" hidden="1" customWidth="1"/>
    <col min="9976" max="9976" width="12.109375" style="1" customWidth="1"/>
    <col min="9977" max="9977" width="11.33203125" style="1" customWidth="1"/>
    <col min="9978" max="9978" width="10.109375" style="1" customWidth="1"/>
    <col min="9979" max="9997" width="0" style="1" hidden="1" customWidth="1"/>
    <col min="9998" max="10200" width="9.109375" style="1"/>
    <col min="10201" max="10201" width="7.109375" style="1" customWidth="1"/>
    <col min="10202" max="10203" width="11.5546875" style="1" customWidth="1"/>
    <col min="10204" max="10204" width="11.6640625" style="1" customWidth="1"/>
    <col min="10205" max="10206" width="12" style="1" customWidth="1"/>
    <col min="10207" max="10207" width="11.44140625" style="1" customWidth="1"/>
    <col min="10208" max="10210" width="11.33203125" style="1" customWidth="1"/>
    <col min="10211" max="10212" width="12.5546875" style="1" customWidth="1"/>
    <col min="10213" max="10213" width="12.33203125" style="1" customWidth="1"/>
    <col min="10214" max="10215" width="11.5546875" style="1" customWidth="1"/>
    <col min="10216" max="10216" width="11.6640625" style="1" customWidth="1"/>
    <col min="10217" max="10217" width="2.109375" style="1" customWidth="1"/>
    <col min="10218" max="10218" width="8.5546875" style="1" customWidth="1"/>
    <col min="10219" max="10219" width="9.88671875" style="1" customWidth="1"/>
    <col min="10220" max="10220" width="8.6640625" style="1" customWidth="1"/>
    <col min="10221" max="10221" width="9.6640625" style="1" customWidth="1"/>
    <col min="10222" max="10222" width="10.109375" style="1" customWidth="1"/>
    <col min="10223" max="10223" width="9.33203125" style="1" customWidth="1"/>
    <col min="10224" max="10225" width="9.6640625" style="1" customWidth="1"/>
    <col min="10226" max="10227" width="9.5546875" style="1" customWidth="1"/>
    <col min="10228" max="10229" width="10" style="1" customWidth="1"/>
    <col min="10230" max="10230" width="12" style="1" customWidth="1"/>
    <col min="10231" max="10231" width="0" style="1" hidden="1" customWidth="1"/>
    <col min="10232" max="10232" width="12.109375" style="1" customWidth="1"/>
    <col min="10233" max="10233" width="11.33203125" style="1" customWidth="1"/>
    <col min="10234" max="10234" width="10.109375" style="1" customWidth="1"/>
    <col min="10235" max="10253" width="0" style="1" hidden="1" customWidth="1"/>
    <col min="10254" max="10456" width="9.109375" style="1"/>
    <col min="10457" max="10457" width="7.109375" style="1" customWidth="1"/>
    <col min="10458" max="10459" width="11.5546875" style="1" customWidth="1"/>
    <col min="10460" max="10460" width="11.6640625" style="1" customWidth="1"/>
    <col min="10461" max="10462" width="12" style="1" customWidth="1"/>
    <col min="10463" max="10463" width="11.44140625" style="1" customWidth="1"/>
    <col min="10464" max="10466" width="11.33203125" style="1" customWidth="1"/>
    <col min="10467" max="10468" width="12.5546875" style="1" customWidth="1"/>
    <col min="10469" max="10469" width="12.33203125" style="1" customWidth="1"/>
    <col min="10470" max="10471" width="11.5546875" style="1" customWidth="1"/>
    <col min="10472" max="10472" width="11.6640625" style="1" customWidth="1"/>
    <col min="10473" max="10473" width="2.109375" style="1" customWidth="1"/>
    <col min="10474" max="10474" width="8.5546875" style="1" customWidth="1"/>
    <col min="10475" max="10475" width="9.88671875" style="1" customWidth="1"/>
    <col min="10476" max="10476" width="8.6640625" style="1" customWidth="1"/>
    <col min="10477" max="10477" width="9.6640625" style="1" customWidth="1"/>
    <col min="10478" max="10478" width="10.109375" style="1" customWidth="1"/>
    <col min="10479" max="10479" width="9.33203125" style="1" customWidth="1"/>
    <col min="10480" max="10481" width="9.6640625" style="1" customWidth="1"/>
    <col min="10482" max="10483" width="9.5546875" style="1" customWidth="1"/>
    <col min="10484" max="10485" width="10" style="1" customWidth="1"/>
    <col min="10486" max="10486" width="12" style="1" customWidth="1"/>
    <col min="10487" max="10487" width="0" style="1" hidden="1" customWidth="1"/>
    <col min="10488" max="10488" width="12.109375" style="1" customWidth="1"/>
    <col min="10489" max="10489" width="11.33203125" style="1" customWidth="1"/>
    <col min="10490" max="10490" width="10.109375" style="1" customWidth="1"/>
    <col min="10491" max="10509" width="0" style="1" hidden="1" customWidth="1"/>
    <col min="10510" max="10712" width="9.109375" style="1"/>
    <col min="10713" max="10713" width="7.109375" style="1" customWidth="1"/>
    <col min="10714" max="10715" width="11.5546875" style="1" customWidth="1"/>
    <col min="10716" max="10716" width="11.6640625" style="1" customWidth="1"/>
    <col min="10717" max="10718" width="12" style="1" customWidth="1"/>
    <col min="10719" max="10719" width="11.44140625" style="1" customWidth="1"/>
    <col min="10720" max="10722" width="11.33203125" style="1" customWidth="1"/>
    <col min="10723" max="10724" width="12.5546875" style="1" customWidth="1"/>
    <col min="10725" max="10725" width="12.33203125" style="1" customWidth="1"/>
    <col min="10726" max="10727" width="11.5546875" style="1" customWidth="1"/>
    <col min="10728" max="10728" width="11.6640625" style="1" customWidth="1"/>
    <col min="10729" max="10729" width="2.109375" style="1" customWidth="1"/>
    <col min="10730" max="10730" width="8.5546875" style="1" customWidth="1"/>
    <col min="10731" max="10731" width="9.88671875" style="1" customWidth="1"/>
    <col min="10732" max="10732" width="8.6640625" style="1" customWidth="1"/>
    <col min="10733" max="10733" width="9.6640625" style="1" customWidth="1"/>
    <col min="10734" max="10734" width="10.109375" style="1" customWidth="1"/>
    <col min="10735" max="10735" width="9.33203125" style="1" customWidth="1"/>
    <col min="10736" max="10737" width="9.6640625" style="1" customWidth="1"/>
    <col min="10738" max="10739" width="9.5546875" style="1" customWidth="1"/>
    <col min="10740" max="10741" width="10" style="1" customWidth="1"/>
    <col min="10742" max="10742" width="12" style="1" customWidth="1"/>
    <col min="10743" max="10743" width="0" style="1" hidden="1" customWidth="1"/>
    <col min="10744" max="10744" width="12.109375" style="1" customWidth="1"/>
    <col min="10745" max="10745" width="11.33203125" style="1" customWidth="1"/>
    <col min="10746" max="10746" width="10.109375" style="1" customWidth="1"/>
    <col min="10747" max="10765" width="0" style="1" hidden="1" customWidth="1"/>
    <col min="10766" max="10968" width="9.109375" style="1"/>
    <col min="10969" max="10969" width="7.109375" style="1" customWidth="1"/>
    <col min="10970" max="10971" width="11.5546875" style="1" customWidth="1"/>
    <col min="10972" max="10972" width="11.6640625" style="1" customWidth="1"/>
    <col min="10973" max="10974" width="12" style="1" customWidth="1"/>
    <col min="10975" max="10975" width="11.44140625" style="1" customWidth="1"/>
    <col min="10976" max="10978" width="11.33203125" style="1" customWidth="1"/>
    <col min="10979" max="10980" width="12.5546875" style="1" customWidth="1"/>
    <col min="10981" max="10981" width="12.33203125" style="1" customWidth="1"/>
    <col min="10982" max="10983" width="11.5546875" style="1" customWidth="1"/>
    <col min="10984" max="10984" width="11.6640625" style="1" customWidth="1"/>
    <col min="10985" max="10985" width="2.109375" style="1" customWidth="1"/>
    <col min="10986" max="10986" width="8.5546875" style="1" customWidth="1"/>
    <col min="10987" max="10987" width="9.88671875" style="1" customWidth="1"/>
    <col min="10988" max="10988" width="8.6640625" style="1" customWidth="1"/>
    <col min="10989" max="10989" width="9.6640625" style="1" customWidth="1"/>
    <col min="10990" max="10990" width="10.109375" style="1" customWidth="1"/>
    <col min="10991" max="10991" width="9.33203125" style="1" customWidth="1"/>
    <col min="10992" max="10993" width="9.6640625" style="1" customWidth="1"/>
    <col min="10994" max="10995" width="9.5546875" style="1" customWidth="1"/>
    <col min="10996" max="10997" width="10" style="1" customWidth="1"/>
    <col min="10998" max="10998" width="12" style="1" customWidth="1"/>
    <col min="10999" max="10999" width="0" style="1" hidden="1" customWidth="1"/>
    <col min="11000" max="11000" width="12.109375" style="1" customWidth="1"/>
    <col min="11001" max="11001" width="11.33203125" style="1" customWidth="1"/>
    <col min="11002" max="11002" width="10.109375" style="1" customWidth="1"/>
    <col min="11003" max="11021" width="0" style="1" hidden="1" customWidth="1"/>
    <col min="11022" max="11224" width="9.109375" style="1"/>
    <col min="11225" max="11225" width="7.109375" style="1" customWidth="1"/>
    <col min="11226" max="11227" width="11.5546875" style="1" customWidth="1"/>
    <col min="11228" max="11228" width="11.6640625" style="1" customWidth="1"/>
    <col min="11229" max="11230" width="12" style="1" customWidth="1"/>
    <col min="11231" max="11231" width="11.44140625" style="1" customWidth="1"/>
    <col min="11232" max="11234" width="11.33203125" style="1" customWidth="1"/>
    <col min="11235" max="11236" width="12.5546875" style="1" customWidth="1"/>
    <col min="11237" max="11237" width="12.33203125" style="1" customWidth="1"/>
    <col min="11238" max="11239" width="11.5546875" style="1" customWidth="1"/>
    <col min="11240" max="11240" width="11.6640625" style="1" customWidth="1"/>
    <col min="11241" max="11241" width="2.109375" style="1" customWidth="1"/>
    <col min="11242" max="11242" width="8.5546875" style="1" customWidth="1"/>
    <col min="11243" max="11243" width="9.88671875" style="1" customWidth="1"/>
    <col min="11244" max="11244" width="8.6640625" style="1" customWidth="1"/>
    <col min="11245" max="11245" width="9.6640625" style="1" customWidth="1"/>
    <col min="11246" max="11246" width="10.109375" style="1" customWidth="1"/>
    <col min="11247" max="11247" width="9.33203125" style="1" customWidth="1"/>
    <col min="11248" max="11249" width="9.6640625" style="1" customWidth="1"/>
    <col min="11250" max="11251" width="9.5546875" style="1" customWidth="1"/>
    <col min="11252" max="11253" width="10" style="1" customWidth="1"/>
    <col min="11254" max="11254" width="12" style="1" customWidth="1"/>
    <col min="11255" max="11255" width="0" style="1" hidden="1" customWidth="1"/>
    <col min="11256" max="11256" width="12.109375" style="1" customWidth="1"/>
    <col min="11257" max="11257" width="11.33203125" style="1" customWidth="1"/>
    <col min="11258" max="11258" width="10.109375" style="1" customWidth="1"/>
    <col min="11259" max="11277" width="0" style="1" hidden="1" customWidth="1"/>
    <col min="11278" max="11480" width="9.109375" style="1"/>
    <col min="11481" max="11481" width="7.109375" style="1" customWidth="1"/>
    <col min="11482" max="11483" width="11.5546875" style="1" customWidth="1"/>
    <col min="11484" max="11484" width="11.6640625" style="1" customWidth="1"/>
    <col min="11485" max="11486" width="12" style="1" customWidth="1"/>
    <col min="11487" max="11487" width="11.44140625" style="1" customWidth="1"/>
    <col min="11488" max="11490" width="11.33203125" style="1" customWidth="1"/>
    <col min="11491" max="11492" width="12.5546875" style="1" customWidth="1"/>
    <col min="11493" max="11493" width="12.33203125" style="1" customWidth="1"/>
    <col min="11494" max="11495" width="11.5546875" style="1" customWidth="1"/>
    <col min="11496" max="11496" width="11.6640625" style="1" customWidth="1"/>
    <col min="11497" max="11497" width="2.109375" style="1" customWidth="1"/>
    <col min="11498" max="11498" width="8.5546875" style="1" customWidth="1"/>
    <col min="11499" max="11499" width="9.88671875" style="1" customWidth="1"/>
    <col min="11500" max="11500" width="8.6640625" style="1" customWidth="1"/>
    <col min="11501" max="11501" width="9.6640625" style="1" customWidth="1"/>
    <col min="11502" max="11502" width="10.109375" style="1" customWidth="1"/>
    <col min="11503" max="11503" width="9.33203125" style="1" customWidth="1"/>
    <col min="11504" max="11505" width="9.6640625" style="1" customWidth="1"/>
    <col min="11506" max="11507" width="9.5546875" style="1" customWidth="1"/>
    <col min="11508" max="11509" width="10" style="1" customWidth="1"/>
    <col min="11510" max="11510" width="12" style="1" customWidth="1"/>
    <col min="11511" max="11511" width="0" style="1" hidden="1" customWidth="1"/>
    <col min="11512" max="11512" width="12.109375" style="1" customWidth="1"/>
    <col min="11513" max="11513" width="11.33203125" style="1" customWidth="1"/>
    <col min="11514" max="11514" width="10.109375" style="1" customWidth="1"/>
    <col min="11515" max="11533" width="0" style="1" hidden="1" customWidth="1"/>
    <col min="11534" max="11736" width="9.109375" style="1"/>
    <col min="11737" max="11737" width="7.109375" style="1" customWidth="1"/>
    <col min="11738" max="11739" width="11.5546875" style="1" customWidth="1"/>
    <col min="11740" max="11740" width="11.6640625" style="1" customWidth="1"/>
    <col min="11741" max="11742" width="12" style="1" customWidth="1"/>
    <col min="11743" max="11743" width="11.44140625" style="1" customWidth="1"/>
    <col min="11744" max="11746" width="11.33203125" style="1" customWidth="1"/>
    <col min="11747" max="11748" width="12.5546875" style="1" customWidth="1"/>
    <col min="11749" max="11749" width="12.33203125" style="1" customWidth="1"/>
    <col min="11750" max="11751" width="11.5546875" style="1" customWidth="1"/>
    <col min="11752" max="11752" width="11.6640625" style="1" customWidth="1"/>
    <col min="11753" max="11753" width="2.109375" style="1" customWidth="1"/>
    <col min="11754" max="11754" width="8.5546875" style="1" customWidth="1"/>
    <col min="11755" max="11755" width="9.88671875" style="1" customWidth="1"/>
    <col min="11756" max="11756" width="8.6640625" style="1" customWidth="1"/>
    <col min="11757" max="11757" width="9.6640625" style="1" customWidth="1"/>
    <col min="11758" max="11758" width="10.109375" style="1" customWidth="1"/>
    <col min="11759" max="11759" width="9.33203125" style="1" customWidth="1"/>
    <col min="11760" max="11761" width="9.6640625" style="1" customWidth="1"/>
    <col min="11762" max="11763" width="9.5546875" style="1" customWidth="1"/>
    <col min="11764" max="11765" width="10" style="1" customWidth="1"/>
    <col min="11766" max="11766" width="12" style="1" customWidth="1"/>
    <col min="11767" max="11767" width="0" style="1" hidden="1" customWidth="1"/>
    <col min="11768" max="11768" width="12.109375" style="1" customWidth="1"/>
    <col min="11769" max="11769" width="11.33203125" style="1" customWidth="1"/>
    <col min="11770" max="11770" width="10.109375" style="1" customWidth="1"/>
    <col min="11771" max="11789" width="0" style="1" hidden="1" customWidth="1"/>
    <col min="11790" max="11992" width="9.109375" style="1"/>
    <col min="11993" max="11993" width="7.109375" style="1" customWidth="1"/>
    <col min="11994" max="11995" width="11.5546875" style="1" customWidth="1"/>
    <col min="11996" max="11996" width="11.6640625" style="1" customWidth="1"/>
    <col min="11997" max="11998" width="12" style="1" customWidth="1"/>
    <col min="11999" max="11999" width="11.44140625" style="1" customWidth="1"/>
    <col min="12000" max="12002" width="11.33203125" style="1" customWidth="1"/>
    <col min="12003" max="12004" width="12.5546875" style="1" customWidth="1"/>
    <col min="12005" max="12005" width="12.33203125" style="1" customWidth="1"/>
    <col min="12006" max="12007" width="11.5546875" style="1" customWidth="1"/>
    <col min="12008" max="12008" width="11.6640625" style="1" customWidth="1"/>
    <col min="12009" max="12009" width="2.109375" style="1" customWidth="1"/>
    <col min="12010" max="12010" width="8.5546875" style="1" customWidth="1"/>
    <col min="12011" max="12011" width="9.88671875" style="1" customWidth="1"/>
    <col min="12012" max="12012" width="8.6640625" style="1" customWidth="1"/>
    <col min="12013" max="12013" width="9.6640625" style="1" customWidth="1"/>
    <col min="12014" max="12014" width="10.109375" style="1" customWidth="1"/>
    <col min="12015" max="12015" width="9.33203125" style="1" customWidth="1"/>
    <col min="12016" max="12017" width="9.6640625" style="1" customWidth="1"/>
    <col min="12018" max="12019" width="9.5546875" style="1" customWidth="1"/>
    <col min="12020" max="12021" width="10" style="1" customWidth="1"/>
    <col min="12022" max="12022" width="12" style="1" customWidth="1"/>
    <col min="12023" max="12023" width="0" style="1" hidden="1" customWidth="1"/>
    <col min="12024" max="12024" width="12.109375" style="1" customWidth="1"/>
    <col min="12025" max="12025" width="11.33203125" style="1" customWidth="1"/>
    <col min="12026" max="12026" width="10.109375" style="1" customWidth="1"/>
    <col min="12027" max="12045" width="0" style="1" hidden="1" customWidth="1"/>
    <col min="12046" max="12248" width="9.109375" style="1"/>
    <col min="12249" max="12249" width="7.109375" style="1" customWidth="1"/>
    <col min="12250" max="12251" width="11.5546875" style="1" customWidth="1"/>
    <col min="12252" max="12252" width="11.6640625" style="1" customWidth="1"/>
    <col min="12253" max="12254" width="12" style="1" customWidth="1"/>
    <col min="12255" max="12255" width="11.44140625" style="1" customWidth="1"/>
    <col min="12256" max="12258" width="11.33203125" style="1" customWidth="1"/>
    <col min="12259" max="12260" width="12.5546875" style="1" customWidth="1"/>
    <col min="12261" max="12261" width="12.33203125" style="1" customWidth="1"/>
    <col min="12262" max="12263" width="11.5546875" style="1" customWidth="1"/>
    <col min="12264" max="12264" width="11.6640625" style="1" customWidth="1"/>
    <col min="12265" max="12265" width="2.109375" style="1" customWidth="1"/>
    <col min="12266" max="12266" width="8.5546875" style="1" customWidth="1"/>
    <col min="12267" max="12267" width="9.88671875" style="1" customWidth="1"/>
    <col min="12268" max="12268" width="8.6640625" style="1" customWidth="1"/>
    <col min="12269" max="12269" width="9.6640625" style="1" customWidth="1"/>
    <col min="12270" max="12270" width="10.109375" style="1" customWidth="1"/>
    <col min="12271" max="12271" width="9.33203125" style="1" customWidth="1"/>
    <col min="12272" max="12273" width="9.6640625" style="1" customWidth="1"/>
    <col min="12274" max="12275" width="9.5546875" style="1" customWidth="1"/>
    <col min="12276" max="12277" width="10" style="1" customWidth="1"/>
    <col min="12278" max="12278" width="12" style="1" customWidth="1"/>
    <col min="12279" max="12279" width="0" style="1" hidden="1" customWidth="1"/>
    <col min="12280" max="12280" width="12.109375" style="1" customWidth="1"/>
    <col min="12281" max="12281" width="11.33203125" style="1" customWidth="1"/>
    <col min="12282" max="12282" width="10.109375" style="1" customWidth="1"/>
    <col min="12283" max="12301" width="0" style="1" hidden="1" customWidth="1"/>
    <col min="12302" max="12504" width="9.109375" style="1"/>
    <col min="12505" max="12505" width="7.109375" style="1" customWidth="1"/>
    <col min="12506" max="12507" width="11.5546875" style="1" customWidth="1"/>
    <col min="12508" max="12508" width="11.6640625" style="1" customWidth="1"/>
    <col min="12509" max="12510" width="12" style="1" customWidth="1"/>
    <col min="12511" max="12511" width="11.44140625" style="1" customWidth="1"/>
    <col min="12512" max="12514" width="11.33203125" style="1" customWidth="1"/>
    <col min="12515" max="12516" width="12.5546875" style="1" customWidth="1"/>
    <col min="12517" max="12517" width="12.33203125" style="1" customWidth="1"/>
    <col min="12518" max="12519" width="11.5546875" style="1" customWidth="1"/>
    <col min="12520" max="12520" width="11.6640625" style="1" customWidth="1"/>
    <col min="12521" max="12521" width="2.109375" style="1" customWidth="1"/>
    <col min="12522" max="12522" width="8.5546875" style="1" customWidth="1"/>
    <col min="12523" max="12523" width="9.88671875" style="1" customWidth="1"/>
    <col min="12524" max="12524" width="8.6640625" style="1" customWidth="1"/>
    <col min="12525" max="12525" width="9.6640625" style="1" customWidth="1"/>
    <col min="12526" max="12526" width="10.109375" style="1" customWidth="1"/>
    <col min="12527" max="12527" width="9.33203125" style="1" customWidth="1"/>
    <col min="12528" max="12529" width="9.6640625" style="1" customWidth="1"/>
    <col min="12530" max="12531" width="9.5546875" style="1" customWidth="1"/>
    <col min="12532" max="12533" width="10" style="1" customWidth="1"/>
    <col min="12534" max="12534" width="12" style="1" customWidth="1"/>
    <col min="12535" max="12535" width="0" style="1" hidden="1" customWidth="1"/>
    <col min="12536" max="12536" width="12.109375" style="1" customWidth="1"/>
    <col min="12537" max="12537" width="11.33203125" style="1" customWidth="1"/>
    <col min="12538" max="12538" width="10.109375" style="1" customWidth="1"/>
    <col min="12539" max="12557" width="0" style="1" hidden="1" customWidth="1"/>
    <col min="12558" max="12760" width="9.109375" style="1"/>
    <col min="12761" max="12761" width="7.109375" style="1" customWidth="1"/>
    <col min="12762" max="12763" width="11.5546875" style="1" customWidth="1"/>
    <col min="12764" max="12764" width="11.6640625" style="1" customWidth="1"/>
    <col min="12765" max="12766" width="12" style="1" customWidth="1"/>
    <col min="12767" max="12767" width="11.44140625" style="1" customWidth="1"/>
    <col min="12768" max="12770" width="11.33203125" style="1" customWidth="1"/>
    <col min="12771" max="12772" width="12.5546875" style="1" customWidth="1"/>
    <col min="12773" max="12773" width="12.33203125" style="1" customWidth="1"/>
    <col min="12774" max="12775" width="11.5546875" style="1" customWidth="1"/>
    <col min="12776" max="12776" width="11.6640625" style="1" customWidth="1"/>
    <col min="12777" max="12777" width="2.109375" style="1" customWidth="1"/>
    <col min="12778" max="12778" width="8.5546875" style="1" customWidth="1"/>
    <col min="12779" max="12779" width="9.88671875" style="1" customWidth="1"/>
    <col min="12780" max="12780" width="8.6640625" style="1" customWidth="1"/>
    <col min="12781" max="12781" width="9.6640625" style="1" customWidth="1"/>
    <col min="12782" max="12782" width="10.109375" style="1" customWidth="1"/>
    <col min="12783" max="12783" width="9.33203125" style="1" customWidth="1"/>
    <col min="12784" max="12785" width="9.6640625" style="1" customWidth="1"/>
    <col min="12786" max="12787" width="9.5546875" style="1" customWidth="1"/>
    <col min="12788" max="12789" width="10" style="1" customWidth="1"/>
    <col min="12790" max="12790" width="12" style="1" customWidth="1"/>
    <col min="12791" max="12791" width="0" style="1" hidden="1" customWidth="1"/>
    <col min="12792" max="12792" width="12.109375" style="1" customWidth="1"/>
    <col min="12793" max="12793" width="11.33203125" style="1" customWidth="1"/>
    <col min="12794" max="12794" width="10.109375" style="1" customWidth="1"/>
    <col min="12795" max="12813" width="0" style="1" hidden="1" customWidth="1"/>
    <col min="12814" max="13016" width="9.109375" style="1"/>
    <col min="13017" max="13017" width="7.109375" style="1" customWidth="1"/>
    <col min="13018" max="13019" width="11.5546875" style="1" customWidth="1"/>
    <col min="13020" max="13020" width="11.6640625" style="1" customWidth="1"/>
    <col min="13021" max="13022" width="12" style="1" customWidth="1"/>
    <col min="13023" max="13023" width="11.44140625" style="1" customWidth="1"/>
    <col min="13024" max="13026" width="11.33203125" style="1" customWidth="1"/>
    <col min="13027" max="13028" width="12.5546875" style="1" customWidth="1"/>
    <col min="13029" max="13029" width="12.33203125" style="1" customWidth="1"/>
    <col min="13030" max="13031" width="11.5546875" style="1" customWidth="1"/>
    <col min="13032" max="13032" width="11.6640625" style="1" customWidth="1"/>
    <col min="13033" max="13033" width="2.109375" style="1" customWidth="1"/>
    <col min="13034" max="13034" width="8.5546875" style="1" customWidth="1"/>
    <col min="13035" max="13035" width="9.88671875" style="1" customWidth="1"/>
    <col min="13036" max="13036" width="8.6640625" style="1" customWidth="1"/>
    <col min="13037" max="13037" width="9.6640625" style="1" customWidth="1"/>
    <col min="13038" max="13038" width="10.109375" style="1" customWidth="1"/>
    <col min="13039" max="13039" width="9.33203125" style="1" customWidth="1"/>
    <col min="13040" max="13041" width="9.6640625" style="1" customWidth="1"/>
    <col min="13042" max="13043" width="9.5546875" style="1" customWidth="1"/>
    <col min="13044" max="13045" width="10" style="1" customWidth="1"/>
    <col min="13046" max="13046" width="12" style="1" customWidth="1"/>
    <col min="13047" max="13047" width="0" style="1" hidden="1" customWidth="1"/>
    <col min="13048" max="13048" width="12.109375" style="1" customWidth="1"/>
    <col min="13049" max="13049" width="11.33203125" style="1" customWidth="1"/>
    <col min="13050" max="13050" width="10.109375" style="1" customWidth="1"/>
    <col min="13051" max="13069" width="0" style="1" hidden="1" customWidth="1"/>
    <col min="13070" max="13272" width="9.109375" style="1"/>
    <col min="13273" max="13273" width="7.109375" style="1" customWidth="1"/>
    <col min="13274" max="13275" width="11.5546875" style="1" customWidth="1"/>
    <col min="13276" max="13276" width="11.6640625" style="1" customWidth="1"/>
    <col min="13277" max="13278" width="12" style="1" customWidth="1"/>
    <col min="13279" max="13279" width="11.44140625" style="1" customWidth="1"/>
    <col min="13280" max="13282" width="11.33203125" style="1" customWidth="1"/>
    <col min="13283" max="13284" width="12.5546875" style="1" customWidth="1"/>
    <col min="13285" max="13285" width="12.33203125" style="1" customWidth="1"/>
    <col min="13286" max="13287" width="11.5546875" style="1" customWidth="1"/>
    <col min="13288" max="13288" width="11.6640625" style="1" customWidth="1"/>
    <col min="13289" max="13289" width="2.109375" style="1" customWidth="1"/>
    <col min="13290" max="13290" width="8.5546875" style="1" customWidth="1"/>
    <col min="13291" max="13291" width="9.88671875" style="1" customWidth="1"/>
    <col min="13292" max="13292" width="8.6640625" style="1" customWidth="1"/>
    <col min="13293" max="13293" width="9.6640625" style="1" customWidth="1"/>
    <col min="13294" max="13294" width="10.109375" style="1" customWidth="1"/>
    <col min="13295" max="13295" width="9.33203125" style="1" customWidth="1"/>
    <col min="13296" max="13297" width="9.6640625" style="1" customWidth="1"/>
    <col min="13298" max="13299" width="9.5546875" style="1" customWidth="1"/>
    <col min="13300" max="13301" width="10" style="1" customWidth="1"/>
    <col min="13302" max="13302" width="12" style="1" customWidth="1"/>
    <col min="13303" max="13303" width="0" style="1" hidden="1" customWidth="1"/>
    <col min="13304" max="13304" width="12.109375" style="1" customWidth="1"/>
    <col min="13305" max="13305" width="11.33203125" style="1" customWidth="1"/>
    <col min="13306" max="13306" width="10.109375" style="1" customWidth="1"/>
    <col min="13307" max="13325" width="0" style="1" hidden="1" customWidth="1"/>
    <col min="13326" max="13528" width="9.109375" style="1"/>
    <col min="13529" max="13529" width="7.109375" style="1" customWidth="1"/>
    <col min="13530" max="13531" width="11.5546875" style="1" customWidth="1"/>
    <col min="13532" max="13532" width="11.6640625" style="1" customWidth="1"/>
    <col min="13533" max="13534" width="12" style="1" customWidth="1"/>
    <col min="13535" max="13535" width="11.44140625" style="1" customWidth="1"/>
    <col min="13536" max="13538" width="11.33203125" style="1" customWidth="1"/>
    <col min="13539" max="13540" width="12.5546875" style="1" customWidth="1"/>
    <col min="13541" max="13541" width="12.33203125" style="1" customWidth="1"/>
    <col min="13542" max="13543" width="11.5546875" style="1" customWidth="1"/>
    <col min="13544" max="13544" width="11.6640625" style="1" customWidth="1"/>
    <col min="13545" max="13545" width="2.109375" style="1" customWidth="1"/>
    <col min="13546" max="13546" width="8.5546875" style="1" customWidth="1"/>
    <col min="13547" max="13547" width="9.88671875" style="1" customWidth="1"/>
    <col min="13548" max="13548" width="8.6640625" style="1" customWidth="1"/>
    <col min="13549" max="13549" width="9.6640625" style="1" customWidth="1"/>
    <col min="13550" max="13550" width="10.109375" style="1" customWidth="1"/>
    <col min="13551" max="13551" width="9.33203125" style="1" customWidth="1"/>
    <col min="13552" max="13553" width="9.6640625" style="1" customWidth="1"/>
    <col min="13554" max="13555" width="9.5546875" style="1" customWidth="1"/>
    <col min="13556" max="13557" width="10" style="1" customWidth="1"/>
    <col min="13558" max="13558" width="12" style="1" customWidth="1"/>
    <col min="13559" max="13559" width="0" style="1" hidden="1" customWidth="1"/>
    <col min="13560" max="13560" width="12.109375" style="1" customWidth="1"/>
    <col min="13561" max="13561" width="11.33203125" style="1" customWidth="1"/>
    <col min="13562" max="13562" width="10.109375" style="1" customWidth="1"/>
    <col min="13563" max="13581" width="0" style="1" hidden="1" customWidth="1"/>
    <col min="13582" max="13784" width="9.109375" style="1"/>
    <col min="13785" max="13785" width="7.109375" style="1" customWidth="1"/>
    <col min="13786" max="13787" width="11.5546875" style="1" customWidth="1"/>
    <col min="13788" max="13788" width="11.6640625" style="1" customWidth="1"/>
    <col min="13789" max="13790" width="12" style="1" customWidth="1"/>
    <col min="13791" max="13791" width="11.44140625" style="1" customWidth="1"/>
    <col min="13792" max="13794" width="11.33203125" style="1" customWidth="1"/>
    <col min="13795" max="13796" width="12.5546875" style="1" customWidth="1"/>
    <col min="13797" max="13797" width="12.33203125" style="1" customWidth="1"/>
    <col min="13798" max="13799" width="11.5546875" style="1" customWidth="1"/>
    <col min="13800" max="13800" width="11.6640625" style="1" customWidth="1"/>
    <col min="13801" max="13801" width="2.109375" style="1" customWidth="1"/>
    <col min="13802" max="13802" width="8.5546875" style="1" customWidth="1"/>
    <col min="13803" max="13803" width="9.88671875" style="1" customWidth="1"/>
    <col min="13804" max="13804" width="8.6640625" style="1" customWidth="1"/>
    <col min="13805" max="13805" width="9.6640625" style="1" customWidth="1"/>
    <col min="13806" max="13806" width="10.109375" style="1" customWidth="1"/>
    <col min="13807" max="13807" width="9.33203125" style="1" customWidth="1"/>
    <col min="13808" max="13809" width="9.6640625" style="1" customWidth="1"/>
    <col min="13810" max="13811" width="9.5546875" style="1" customWidth="1"/>
    <col min="13812" max="13813" width="10" style="1" customWidth="1"/>
    <col min="13814" max="13814" width="12" style="1" customWidth="1"/>
    <col min="13815" max="13815" width="0" style="1" hidden="1" customWidth="1"/>
    <col min="13816" max="13816" width="12.109375" style="1" customWidth="1"/>
    <col min="13817" max="13817" width="11.33203125" style="1" customWidth="1"/>
    <col min="13818" max="13818" width="10.109375" style="1" customWidth="1"/>
    <col min="13819" max="13837" width="0" style="1" hidden="1" customWidth="1"/>
    <col min="13838" max="14040" width="9.109375" style="1"/>
    <col min="14041" max="14041" width="7.109375" style="1" customWidth="1"/>
    <col min="14042" max="14043" width="11.5546875" style="1" customWidth="1"/>
    <col min="14044" max="14044" width="11.6640625" style="1" customWidth="1"/>
    <col min="14045" max="14046" width="12" style="1" customWidth="1"/>
    <col min="14047" max="14047" width="11.44140625" style="1" customWidth="1"/>
    <col min="14048" max="14050" width="11.33203125" style="1" customWidth="1"/>
    <col min="14051" max="14052" width="12.5546875" style="1" customWidth="1"/>
    <col min="14053" max="14053" width="12.33203125" style="1" customWidth="1"/>
    <col min="14054" max="14055" width="11.5546875" style="1" customWidth="1"/>
    <col min="14056" max="14056" width="11.6640625" style="1" customWidth="1"/>
    <col min="14057" max="14057" width="2.109375" style="1" customWidth="1"/>
    <col min="14058" max="14058" width="8.5546875" style="1" customWidth="1"/>
    <col min="14059" max="14059" width="9.88671875" style="1" customWidth="1"/>
    <col min="14060" max="14060" width="8.6640625" style="1" customWidth="1"/>
    <col min="14061" max="14061" width="9.6640625" style="1" customWidth="1"/>
    <col min="14062" max="14062" width="10.109375" style="1" customWidth="1"/>
    <col min="14063" max="14063" width="9.33203125" style="1" customWidth="1"/>
    <col min="14064" max="14065" width="9.6640625" style="1" customWidth="1"/>
    <col min="14066" max="14067" width="9.5546875" style="1" customWidth="1"/>
    <col min="14068" max="14069" width="10" style="1" customWidth="1"/>
    <col min="14070" max="14070" width="12" style="1" customWidth="1"/>
    <col min="14071" max="14071" width="0" style="1" hidden="1" customWidth="1"/>
    <col min="14072" max="14072" width="12.109375" style="1" customWidth="1"/>
    <col min="14073" max="14073" width="11.33203125" style="1" customWidth="1"/>
    <col min="14074" max="14074" width="10.109375" style="1" customWidth="1"/>
    <col min="14075" max="14093" width="0" style="1" hidden="1" customWidth="1"/>
    <col min="14094" max="14296" width="9.109375" style="1"/>
    <col min="14297" max="14297" width="7.109375" style="1" customWidth="1"/>
    <col min="14298" max="14299" width="11.5546875" style="1" customWidth="1"/>
    <col min="14300" max="14300" width="11.6640625" style="1" customWidth="1"/>
    <col min="14301" max="14302" width="12" style="1" customWidth="1"/>
    <col min="14303" max="14303" width="11.44140625" style="1" customWidth="1"/>
    <col min="14304" max="14306" width="11.33203125" style="1" customWidth="1"/>
    <col min="14307" max="14308" width="12.5546875" style="1" customWidth="1"/>
    <col min="14309" max="14309" width="12.33203125" style="1" customWidth="1"/>
    <col min="14310" max="14311" width="11.5546875" style="1" customWidth="1"/>
    <col min="14312" max="14312" width="11.6640625" style="1" customWidth="1"/>
    <col min="14313" max="14313" width="2.109375" style="1" customWidth="1"/>
    <col min="14314" max="14314" width="8.5546875" style="1" customWidth="1"/>
    <col min="14315" max="14315" width="9.88671875" style="1" customWidth="1"/>
    <col min="14316" max="14316" width="8.6640625" style="1" customWidth="1"/>
    <col min="14317" max="14317" width="9.6640625" style="1" customWidth="1"/>
    <col min="14318" max="14318" width="10.109375" style="1" customWidth="1"/>
    <col min="14319" max="14319" width="9.33203125" style="1" customWidth="1"/>
    <col min="14320" max="14321" width="9.6640625" style="1" customWidth="1"/>
    <col min="14322" max="14323" width="9.5546875" style="1" customWidth="1"/>
    <col min="14324" max="14325" width="10" style="1" customWidth="1"/>
    <col min="14326" max="14326" width="12" style="1" customWidth="1"/>
    <col min="14327" max="14327" width="0" style="1" hidden="1" customWidth="1"/>
    <col min="14328" max="14328" width="12.109375" style="1" customWidth="1"/>
    <col min="14329" max="14329" width="11.33203125" style="1" customWidth="1"/>
    <col min="14330" max="14330" width="10.109375" style="1" customWidth="1"/>
    <col min="14331" max="14349" width="0" style="1" hidden="1" customWidth="1"/>
    <col min="14350" max="14552" width="9.109375" style="1"/>
    <col min="14553" max="14553" width="7.109375" style="1" customWidth="1"/>
    <col min="14554" max="14555" width="11.5546875" style="1" customWidth="1"/>
    <col min="14556" max="14556" width="11.6640625" style="1" customWidth="1"/>
    <col min="14557" max="14558" width="12" style="1" customWidth="1"/>
    <col min="14559" max="14559" width="11.44140625" style="1" customWidth="1"/>
    <col min="14560" max="14562" width="11.33203125" style="1" customWidth="1"/>
    <col min="14563" max="14564" width="12.5546875" style="1" customWidth="1"/>
    <col min="14565" max="14565" width="12.33203125" style="1" customWidth="1"/>
    <col min="14566" max="14567" width="11.5546875" style="1" customWidth="1"/>
    <col min="14568" max="14568" width="11.6640625" style="1" customWidth="1"/>
    <col min="14569" max="14569" width="2.109375" style="1" customWidth="1"/>
    <col min="14570" max="14570" width="8.5546875" style="1" customWidth="1"/>
    <col min="14571" max="14571" width="9.88671875" style="1" customWidth="1"/>
    <col min="14572" max="14572" width="8.6640625" style="1" customWidth="1"/>
    <col min="14573" max="14573" width="9.6640625" style="1" customWidth="1"/>
    <col min="14574" max="14574" width="10.109375" style="1" customWidth="1"/>
    <col min="14575" max="14575" width="9.33203125" style="1" customWidth="1"/>
    <col min="14576" max="14577" width="9.6640625" style="1" customWidth="1"/>
    <col min="14578" max="14579" width="9.5546875" style="1" customWidth="1"/>
    <col min="14580" max="14581" width="10" style="1" customWidth="1"/>
    <col min="14582" max="14582" width="12" style="1" customWidth="1"/>
    <col min="14583" max="14583" width="0" style="1" hidden="1" customWidth="1"/>
    <col min="14584" max="14584" width="12.109375" style="1" customWidth="1"/>
    <col min="14585" max="14585" width="11.33203125" style="1" customWidth="1"/>
    <col min="14586" max="14586" width="10.109375" style="1" customWidth="1"/>
    <col min="14587" max="14605" width="0" style="1" hidden="1" customWidth="1"/>
    <col min="14606" max="14808" width="9.109375" style="1"/>
    <col min="14809" max="14809" width="7.109375" style="1" customWidth="1"/>
    <col min="14810" max="14811" width="11.5546875" style="1" customWidth="1"/>
    <col min="14812" max="14812" width="11.6640625" style="1" customWidth="1"/>
    <col min="14813" max="14814" width="12" style="1" customWidth="1"/>
    <col min="14815" max="14815" width="11.44140625" style="1" customWidth="1"/>
    <col min="14816" max="14818" width="11.33203125" style="1" customWidth="1"/>
    <col min="14819" max="14820" width="12.5546875" style="1" customWidth="1"/>
    <col min="14821" max="14821" width="12.33203125" style="1" customWidth="1"/>
    <col min="14822" max="14823" width="11.5546875" style="1" customWidth="1"/>
    <col min="14824" max="14824" width="11.6640625" style="1" customWidth="1"/>
    <col min="14825" max="14825" width="2.109375" style="1" customWidth="1"/>
    <col min="14826" max="14826" width="8.5546875" style="1" customWidth="1"/>
    <col min="14827" max="14827" width="9.88671875" style="1" customWidth="1"/>
    <col min="14828" max="14828" width="8.6640625" style="1" customWidth="1"/>
    <col min="14829" max="14829" width="9.6640625" style="1" customWidth="1"/>
    <col min="14830" max="14830" width="10.109375" style="1" customWidth="1"/>
    <col min="14831" max="14831" width="9.33203125" style="1" customWidth="1"/>
    <col min="14832" max="14833" width="9.6640625" style="1" customWidth="1"/>
    <col min="14834" max="14835" width="9.5546875" style="1" customWidth="1"/>
    <col min="14836" max="14837" width="10" style="1" customWidth="1"/>
    <col min="14838" max="14838" width="12" style="1" customWidth="1"/>
    <col min="14839" max="14839" width="0" style="1" hidden="1" customWidth="1"/>
    <col min="14840" max="14840" width="12.109375" style="1" customWidth="1"/>
    <col min="14841" max="14841" width="11.33203125" style="1" customWidth="1"/>
    <col min="14842" max="14842" width="10.109375" style="1" customWidth="1"/>
    <col min="14843" max="14861" width="0" style="1" hidden="1" customWidth="1"/>
    <col min="14862" max="15064" width="9.109375" style="1"/>
    <col min="15065" max="15065" width="7.109375" style="1" customWidth="1"/>
    <col min="15066" max="15067" width="11.5546875" style="1" customWidth="1"/>
    <col min="15068" max="15068" width="11.6640625" style="1" customWidth="1"/>
    <col min="15069" max="15070" width="12" style="1" customWidth="1"/>
    <col min="15071" max="15071" width="11.44140625" style="1" customWidth="1"/>
    <col min="15072" max="15074" width="11.33203125" style="1" customWidth="1"/>
    <col min="15075" max="15076" width="12.5546875" style="1" customWidth="1"/>
    <col min="15077" max="15077" width="12.33203125" style="1" customWidth="1"/>
    <col min="15078" max="15079" width="11.5546875" style="1" customWidth="1"/>
    <col min="15080" max="15080" width="11.6640625" style="1" customWidth="1"/>
    <col min="15081" max="15081" width="2.109375" style="1" customWidth="1"/>
    <col min="15082" max="15082" width="8.5546875" style="1" customWidth="1"/>
    <col min="15083" max="15083" width="9.88671875" style="1" customWidth="1"/>
    <col min="15084" max="15084" width="8.6640625" style="1" customWidth="1"/>
    <col min="15085" max="15085" width="9.6640625" style="1" customWidth="1"/>
    <col min="15086" max="15086" width="10.109375" style="1" customWidth="1"/>
    <col min="15087" max="15087" width="9.33203125" style="1" customWidth="1"/>
    <col min="15088" max="15089" width="9.6640625" style="1" customWidth="1"/>
    <col min="15090" max="15091" width="9.5546875" style="1" customWidth="1"/>
    <col min="15092" max="15093" width="10" style="1" customWidth="1"/>
    <col min="15094" max="15094" width="12" style="1" customWidth="1"/>
    <col min="15095" max="15095" width="0" style="1" hidden="1" customWidth="1"/>
    <col min="15096" max="15096" width="12.109375" style="1" customWidth="1"/>
    <col min="15097" max="15097" width="11.33203125" style="1" customWidth="1"/>
    <col min="15098" max="15098" width="10.109375" style="1" customWidth="1"/>
    <col min="15099" max="15117" width="0" style="1" hidden="1" customWidth="1"/>
    <col min="15118" max="15320" width="9.109375" style="1"/>
    <col min="15321" max="15321" width="7.109375" style="1" customWidth="1"/>
    <col min="15322" max="15323" width="11.5546875" style="1" customWidth="1"/>
    <col min="15324" max="15324" width="11.6640625" style="1" customWidth="1"/>
    <col min="15325" max="15326" width="12" style="1" customWidth="1"/>
    <col min="15327" max="15327" width="11.44140625" style="1" customWidth="1"/>
    <col min="15328" max="15330" width="11.33203125" style="1" customWidth="1"/>
    <col min="15331" max="15332" width="12.5546875" style="1" customWidth="1"/>
    <col min="15333" max="15333" width="12.33203125" style="1" customWidth="1"/>
    <col min="15334" max="15335" width="11.5546875" style="1" customWidth="1"/>
    <col min="15336" max="15336" width="11.6640625" style="1" customWidth="1"/>
    <col min="15337" max="15337" width="2.109375" style="1" customWidth="1"/>
    <col min="15338" max="15338" width="8.5546875" style="1" customWidth="1"/>
    <col min="15339" max="15339" width="9.88671875" style="1" customWidth="1"/>
    <col min="15340" max="15340" width="8.6640625" style="1" customWidth="1"/>
    <col min="15341" max="15341" width="9.6640625" style="1" customWidth="1"/>
    <col min="15342" max="15342" width="10.109375" style="1" customWidth="1"/>
    <col min="15343" max="15343" width="9.33203125" style="1" customWidth="1"/>
    <col min="15344" max="15345" width="9.6640625" style="1" customWidth="1"/>
    <col min="15346" max="15347" width="9.5546875" style="1" customWidth="1"/>
    <col min="15348" max="15349" width="10" style="1" customWidth="1"/>
    <col min="15350" max="15350" width="12" style="1" customWidth="1"/>
    <col min="15351" max="15351" width="0" style="1" hidden="1" customWidth="1"/>
    <col min="15352" max="15352" width="12.109375" style="1" customWidth="1"/>
    <col min="15353" max="15353" width="11.33203125" style="1" customWidth="1"/>
    <col min="15354" max="15354" width="10.109375" style="1" customWidth="1"/>
    <col min="15355" max="15373" width="0" style="1" hidden="1" customWidth="1"/>
    <col min="15374" max="15576" width="9.109375" style="1"/>
    <col min="15577" max="15577" width="7.109375" style="1" customWidth="1"/>
    <col min="15578" max="15579" width="11.5546875" style="1" customWidth="1"/>
    <col min="15580" max="15580" width="11.6640625" style="1" customWidth="1"/>
    <col min="15581" max="15582" width="12" style="1" customWidth="1"/>
    <col min="15583" max="15583" width="11.44140625" style="1" customWidth="1"/>
    <col min="15584" max="15586" width="11.33203125" style="1" customWidth="1"/>
    <col min="15587" max="15588" width="12.5546875" style="1" customWidth="1"/>
    <col min="15589" max="15589" width="12.33203125" style="1" customWidth="1"/>
    <col min="15590" max="15591" width="11.5546875" style="1" customWidth="1"/>
    <col min="15592" max="15592" width="11.6640625" style="1" customWidth="1"/>
    <col min="15593" max="15593" width="2.109375" style="1" customWidth="1"/>
    <col min="15594" max="15594" width="8.5546875" style="1" customWidth="1"/>
    <col min="15595" max="15595" width="9.88671875" style="1" customWidth="1"/>
    <col min="15596" max="15596" width="8.6640625" style="1" customWidth="1"/>
    <col min="15597" max="15597" width="9.6640625" style="1" customWidth="1"/>
    <col min="15598" max="15598" width="10.109375" style="1" customWidth="1"/>
    <col min="15599" max="15599" width="9.33203125" style="1" customWidth="1"/>
    <col min="15600" max="15601" width="9.6640625" style="1" customWidth="1"/>
    <col min="15602" max="15603" width="9.5546875" style="1" customWidth="1"/>
    <col min="15604" max="15605" width="10" style="1" customWidth="1"/>
    <col min="15606" max="15606" width="12" style="1" customWidth="1"/>
    <col min="15607" max="15607" width="0" style="1" hidden="1" customWidth="1"/>
    <col min="15608" max="15608" width="12.109375" style="1" customWidth="1"/>
    <col min="15609" max="15609" width="11.33203125" style="1" customWidth="1"/>
    <col min="15610" max="15610" width="10.109375" style="1" customWidth="1"/>
    <col min="15611" max="15629" width="0" style="1" hidden="1" customWidth="1"/>
    <col min="15630" max="15832" width="9.109375" style="1"/>
    <col min="15833" max="15833" width="7.109375" style="1" customWidth="1"/>
    <col min="15834" max="15835" width="11.5546875" style="1" customWidth="1"/>
    <col min="15836" max="15836" width="11.6640625" style="1" customWidth="1"/>
    <col min="15837" max="15838" width="12" style="1" customWidth="1"/>
    <col min="15839" max="15839" width="11.44140625" style="1" customWidth="1"/>
    <col min="15840" max="15842" width="11.33203125" style="1" customWidth="1"/>
    <col min="15843" max="15844" width="12.5546875" style="1" customWidth="1"/>
    <col min="15845" max="15845" width="12.33203125" style="1" customWidth="1"/>
    <col min="15846" max="15847" width="11.5546875" style="1" customWidth="1"/>
    <col min="15848" max="15848" width="11.6640625" style="1" customWidth="1"/>
    <col min="15849" max="15849" width="2.109375" style="1" customWidth="1"/>
    <col min="15850" max="15850" width="8.5546875" style="1" customWidth="1"/>
    <col min="15851" max="15851" width="9.88671875" style="1" customWidth="1"/>
    <col min="15852" max="15852" width="8.6640625" style="1" customWidth="1"/>
    <col min="15853" max="15853" width="9.6640625" style="1" customWidth="1"/>
    <col min="15854" max="15854" width="10.109375" style="1" customWidth="1"/>
    <col min="15855" max="15855" width="9.33203125" style="1" customWidth="1"/>
    <col min="15856" max="15857" width="9.6640625" style="1" customWidth="1"/>
    <col min="15858" max="15859" width="9.5546875" style="1" customWidth="1"/>
    <col min="15860" max="15861" width="10" style="1" customWidth="1"/>
    <col min="15862" max="15862" width="12" style="1" customWidth="1"/>
    <col min="15863" max="15863" width="0" style="1" hidden="1" customWidth="1"/>
    <col min="15864" max="15864" width="12.109375" style="1" customWidth="1"/>
    <col min="15865" max="15865" width="11.33203125" style="1" customWidth="1"/>
    <col min="15866" max="15866" width="10.109375" style="1" customWidth="1"/>
    <col min="15867" max="15885" width="0" style="1" hidden="1" customWidth="1"/>
    <col min="15886" max="16088" width="9.109375" style="1"/>
    <col min="16089" max="16089" width="7.109375" style="1" customWidth="1"/>
    <col min="16090" max="16091" width="11.5546875" style="1" customWidth="1"/>
    <col min="16092" max="16092" width="11.6640625" style="1" customWidth="1"/>
    <col min="16093" max="16094" width="12" style="1" customWidth="1"/>
    <col min="16095" max="16095" width="11.44140625" style="1" customWidth="1"/>
    <col min="16096" max="16098" width="11.33203125" style="1" customWidth="1"/>
    <col min="16099" max="16100" width="12.5546875" style="1" customWidth="1"/>
    <col min="16101" max="16101" width="12.33203125" style="1" customWidth="1"/>
    <col min="16102" max="16103" width="11.5546875" style="1" customWidth="1"/>
    <col min="16104" max="16104" width="11.6640625" style="1" customWidth="1"/>
    <col min="16105" max="16105" width="2.109375" style="1" customWidth="1"/>
    <col min="16106" max="16106" width="8.5546875" style="1" customWidth="1"/>
    <col min="16107" max="16107" width="9.88671875" style="1" customWidth="1"/>
    <col min="16108" max="16108" width="8.6640625" style="1" customWidth="1"/>
    <col min="16109" max="16109" width="9.6640625" style="1" customWidth="1"/>
    <col min="16110" max="16110" width="10.109375" style="1" customWidth="1"/>
    <col min="16111" max="16111" width="9.33203125" style="1" customWidth="1"/>
    <col min="16112" max="16113" width="9.6640625" style="1" customWidth="1"/>
    <col min="16114" max="16115" width="9.5546875" style="1" customWidth="1"/>
    <col min="16116" max="16117" width="10" style="1" customWidth="1"/>
    <col min="16118" max="16118" width="12" style="1" customWidth="1"/>
    <col min="16119" max="16119" width="0" style="1" hidden="1" customWidth="1"/>
    <col min="16120" max="16120" width="12.109375" style="1" customWidth="1"/>
    <col min="16121" max="16121" width="11.33203125" style="1" customWidth="1"/>
    <col min="16122" max="16122" width="10.109375" style="1" customWidth="1"/>
    <col min="16123" max="16141" width="0" style="1" hidden="1" customWidth="1"/>
    <col min="16142" max="16384" width="9.109375" style="1"/>
  </cols>
  <sheetData>
    <row r="1" spans="2:14" collapsed="1"/>
    <row r="2" spans="2:14" ht="21" customHeight="1">
      <c r="B2" s="388" t="s">
        <v>140</v>
      </c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</row>
    <row r="3" spans="2:14" ht="15" thickBot="1"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</row>
    <row r="4" spans="2:14" ht="19.5" customHeight="1" thickBot="1">
      <c r="B4" s="407" t="s">
        <v>66</v>
      </c>
      <c r="C4" s="505" t="s">
        <v>11</v>
      </c>
      <c r="D4" s="506"/>
      <c r="E4" s="506"/>
      <c r="F4" s="506"/>
      <c r="G4" s="506"/>
      <c r="H4" s="506"/>
      <c r="I4" s="506"/>
      <c r="J4" s="506"/>
      <c r="K4" s="506"/>
      <c r="L4" s="507"/>
      <c r="M4" s="489" t="s">
        <v>12</v>
      </c>
      <c r="N4" s="490"/>
    </row>
    <row r="5" spans="2:14" ht="15.75" customHeight="1" thickBot="1">
      <c r="B5" s="503"/>
      <c r="C5" s="493" t="s">
        <v>62</v>
      </c>
      <c r="D5" s="494"/>
      <c r="E5" s="495" t="s">
        <v>33</v>
      </c>
      <c r="F5" s="496"/>
      <c r="G5" s="497" t="s">
        <v>34</v>
      </c>
      <c r="H5" s="498"/>
      <c r="I5" s="499" t="s">
        <v>35</v>
      </c>
      <c r="J5" s="500"/>
      <c r="K5" s="501" t="s">
        <v>61</v>
      </c>
      <c r="L5" s="502"/>
      <c r="M5" s="491"/>
      <c r="N5" s="492"/>
    </row>
    <row r="6" spans="2:14" ht="36" customHeight="1">
      <c r="B6" s="503"/>
      <c r="C6" s="277" t="s">
        <v>32</v>
      </c>
      <c r="D6" s="290" t="s">
        <v>69</v>
      </c>
      <c r="E6" s="289" t="s">
        <v>32</v>
      </c>
      <c r="F6" s="285" t="s">
        <v>69</v>
      </c>
      <c r="G6" s="287" t="s">
        <v>32</v>
      </c>
      <c r="H6" s="288" t="s">
        <v>69</v>
      </c>
      <c r="I6" s="286" t="s">
        <v>32</v>
      </c>
      <c r="J6" s="282" t="s">
        <v>69</v>
      </c>
      <c r="K6" s="284" t="s">
        <v>32</v>
      </c>
      <c r="L6" s="278" t="s">
        <v>69</v>
      </c>
      <c r="M6" s="280" t="s">
        <v>32</v>
      </c>
      <c r="N6" s="281" t="s">
        <v>70</v>
      </c>
    </row>
    <row r="7" spans="2:14" ht="18.75" customHeight="1" thickBot="1">
      <c r="B7" s="504"/>
      <c r="C7" s="253" t="s">
        <v>88</v>
      </c>
      <c r="D7" s="279" t="s">
        <v>2</v>
      </c>
      <c r="E7" s="252" t="s">
        <v>88</v>
      </c>
      <c r="F7" s="283" t="s">
        <v>2</v>
      </c>
      <c r="G7" s="253" t="s">
        <v>88</v>
      </c>
      <c r="H7" s="279" t="s">
        <v>2</v>
      </c>
      <c r="I7" s="252" t="s">
        <v>88</v>
      </c>
      <c r="J7" s="283" t="s">
        <v>2</v>
      </c>
      <c r="K7" s="253" t="s">
        <v>88</v>
      </c>
      <c r="L7" s="279" t="s">
        <v>2</v>
      </c>
      <c r="M7" s="253" t="s">
        <v>88</v>
      </c>
      <c r="N7" s="279" t="s">
        <v>2</v>
      </c>
    </row>
    <row r="8" spans="2:14">
      <c r="B8" s="151">
        <v>1</v>
      </c>
      <c r="C8" s="50"/>
      <c r="D8" s="187"/>
      <c r="E8" s="144"/>
      <c r="F8" s="145"/>
      <c r="G8" s="50"/>
      <c r="H8" s="187"/>
      <c r="I8" s="144"/>
      <c r="J8" s="145"/>
      <c r="K8" s="50"/>
      <c r="L8" s="187"/>
      <c r="M8" s="50"/>
      <c r="N8" s="187"/>
    </row>
    <row r="9" spans="2:14">
      <c r="B9" s="148">
        <v>2</v>
      </c>
      <c r="C9" s="65"/>
      <c r="D9" s="149"/>
      <c r="E9" s="138"/>
      <c r="F9" s="68"/>
      <c r="G9" s="65"/>
      <c r="H9" s="149"/>
      <c r="I9" s="138"/>
      <c r="J9" s="68"/>
      <c r="K9" s="65"/>
      <c r="L9" s="149"/>
      <c r="M9" s="65"/>
      <c r="N9" s="149"/>
    </row>
    <row r="10" spans="2:14">
      <c r="B10" s="148">
        <v>3</v>
      </c>
      <c r="C10" s="65"/>
      <c r="D10" s="149"/>
      <c r="E10" s="138"/>
      <c r="F10" s="68"/>
      <c r="G10" s="65"/>
      <c r="H10" s="149"/>
      <c r="I10" s="138"/>
      <c r="J10" s="68"/>
      <c r="K10" s="65"/>
      <c r="L10" s="149"/>
      <c r="M10" s="65"/>
      <c r="N10" s="149"/>
    </row>
    <row r="11" spans="2:14">
      <c r="B11" s="148">
        <v>4</v>
      </c>
      <c r="C11" s="65"/>
      <c r="D11" s="149"/>
      <c r="E11" s="138"/>
      <c r="F11" s="68"/>
      <c r="G11" s="65"/>
      <c r="H11" s="149"/>
      <c r="I11" s="138"/>
      <c r="J11" s="68"/>
      <c r="K11" s="65"/>
      <c r="L11" s="149"/>
      <c r="M11" s="65"/>
      <c r="N11" s="149"/>
    </row>
    <row r="12" spans="2:14">
      <c r="B12" s="148">
        <v>5</v>
      </c>
      <c r="C12" s="65"/>
      <c r="D12" s="149"/>
      <c r="E12" s="138"/>
      <c r="F12" s="68"/>
      <c r="G12" s="65"/>
      <c r="H12" s="149"/>
      <c r="I12" s="138"/>
      <c r="J12" s="68"/>
      <c r="K12" s="65"/>
      <c r="L12" s="149"/>
      <c r="M12" s="65"/>
      <c r="N12" s="149"/>
    </row>
    <row r="13" spans="2:14">
      <c r="B13" s="148">
        <v>6</v>
      </c>
      <c r="C13" s="65"/>
      <c r="D13" s="149"/>
      <c r="E13" s="138"/>
      <c r="F13" s="68"/>
      <c r="G13" s="65"/>
      <c r="H13" s="149"/>
      <c r="I13" s="138"/>
      <c r="J13" s="68"/>
      <c r="K13" s="65"/>
      <c r="L13" s="149"/>
      <c r="M13" s="65"/>
      <c r="N13" s="149"/>
    </row>
    <row r="14" spans="2:14">
      <c r="B14" s="148">
        <v>7</v>
      </c>
      <c r="C14" s="65"/>
      <c r="D14" s="149"/>
      <c r="E14" s="138"/>
      <c r="F14" s="68"/>
      <c r="G14" s="65"/>
      <c r="H14" s="149"/>
      <c r="I14" s="138"/>
      <c r="J14" s="68"/>
      <c r="K14" s="65"/>
      <c r="L14" s="149"/>
      <c r="M14" s="65"/>
      <c r="N14" s="149"/>
    </row>
    <row r="15" spans="2:14">
      <c r="B15" s="148">
        <v>8</v>
      </c>
      <c r="C15" s="65"/>
      <c r="D15" s="149"/>
      <c r="E15" s="138"/>
      <c r="F15" s="68"/>
      <c r="G15" s="65"/>
      <c r="H15" s="149"/>
      <c r="I15" s="138"/>
      <c r="J15" s="68"/>
      <c r="K15" s="65"/>
      <c r="L15" s="149"/>
      <c r="M15" s="65"/>
      <c r="N15" s="149"/>
    </row>
    <row r="16" spans="2:14">
      <c r="B16" s="148">
        <v>9</v>
      </c>
      <c r="C16" s="65"/>
      <c r="D16" s="149"/>
      <c r="E16" s="138"/>
      <c r="F16" s="68"/>
      <c r="G16" s="65"/>
      <c r="H16" s="149"/>
      <c r="I16" s="138"/>
      <c r="J16" s="68"/>
      <c r="K16" s="65"/>
      <c r="L16" s="149"/>
      <c r="M16" s="65"/>
      <c r="N16" s="149"/>
    </row>
    <row r="17" spans="2:14">
      <c r="B17" s="148">
        <v>10</v>
      </c>
      <c r="C17" s="65"/>
      <c r="D17" s="149"/>
      <c r="E17" s="138"/>
      <c r="F17" s="68"/>
      <c r="G17" s="65"/>
      <c r="H17" s="149"/>
      <c r="I17" s="138"/>
      <c r="J17" s="68"/>
      <c r="K17" s="65"/>
      <c r="L17" s="149"/>
      <c r="M17" s="65"/>
      <c r="N17" s="149"/>
    </row>
    <row r="18" spans="2:14">
      <c r="B18" s="148">
        <v>11</v>
      </c>
      <c r="C18" s="65"/>
      <c r="D18" s="149"/>
      <c r="E18" s="138"/>
      <c r="F18" s="68"/>
      <c r="G18" s="65"/>
      <c r="H18" s="149"/>
      <c r="I18" s="138"/>
      <c r="J18" s="68"/>
      <c r="K18" s="65"/>
      <c r="L18" s="149"/>
      <c r="M18" s="65"/>
      <c r="N18" s="149"/>
    </row>
    <row r="19" spans="2:14">
      <c r="B19" s="148">
        <v>12</v>
      </c>
      <c r="C19" s="65"/>
      <c r="D19" s="149"/>
      <c r="E19" s="138"/>
      <c r="F19" s="68"/>
      <c r="G19" s="65"/>
      <c r="H19" s="149"/>
      <c r="I19" s="138"/>
      <c r="J19" s="68"/>
      <c r="K19" s="65"/>
      <c r="L19" s="149"/>
      <c r="M19" s="65"/>
      <c r="N19" s="149"/>
    </row>
    <row r="20" spans="2:14">
      <c r="B20" s="148">
        <v>13</v>
      </c>
      <c r="C20" s="65"/>
      <c r="D20" s="149"/>
      <c r="E20" s="138"/>
      <c r="F20" s="68"/>
      <c r="G20" s="65"/>
      <c r="H20" s="149"/>
      <c r="I20" s="138"/>
      <c r="J20" s="68"/>
      <c r="K20" s="65"/>
      <c r="L20" s="149"/>
      <c r="M20" s="65"/>
      <c r="N20" s="149"/>
    </row>
    <row r="21" spans="2:14">
      <c r="B21" s="148">
        <v>14</v>
      </c>
      <c r="C21" s="65"/>
      <c r="D21" s="149"/>
      <c r="E21" s="138"/>
      <c r="F21" s="68"/>
      <c r="G21" s="65"/>
      <c r="H21" s="149"/>
      <c r="I21" s="138"/>
      <c r="J21" s="68"/>
      <c r="K21" s="65"/>
      <c r="L21" s="149"/>
      <c r="M21" s="65"/>
      <c r="N21" s="149"/>
    </row>
    <row r="22" spans="2:14">
      <c r="B22" s="148">
        <v>15</v>
      </c>
      <c r="C22" s="65"/>
      <c r="D22" s="149"/>
      <c r="E22" s="138"/>
      <c r="F22" s="68"/>
      <c r="G22" s="65"/>
      <c r="H22" s="149"/>
      <c r="I22" s="138"/>
      <c r="J22" s="68"/>
      <c r="K22" s="65"/>
      <c r="L22" s="149"/>
      <c r="M22" s="65"/>
      <c r="N22" s="149"/>
    </row>
    <row r="23" spans="2:14">
      <c r="B23" s="148">
        <v>16</v>
      </c>
      <c r="C23" s="65"/>
      <c r="D23" s="149"/>
      <c r="E23" s="138"/>
      <c r="F23" s="68"/>
      <c r="G23" s="65"/>
      <c r="H23" s="149"/>
      <c r="I23" s="138"/>
      <c r="J23" s="68"/>
      <c r="K23" s="65"/>
      <c r="L23" s="149"/>
      <c r="M23" s="65"/>
      <c r="N23" s="149"/>
    </row>
    <row r="24" spans="2:14">
      <c r="B24" s="148">
        <v>17</v>
      </c>
      <c r="C24" s="65"/>
      <c r="D24" s="149"/>
      <c r="E24" s="138"/>
      <c r="F24" s="68"/>
      <c r="G24" s="65"/>
      <c r="H24" s="149"/>
      <c r="I24" s="138"/>
      <c r="J24" s="68"/>
      <c r="K24" s="65"/>
      <c r="L24" s="149"/>
      <c r="M24" s="65"/>
      <c r="N24" s="149"/>
    </row>
    <row r="25" spans="2:14">
      <c r="B25" s="148">
        <v>18</v>
      </c>
      <c r="C25" s="65"/>
      <c r="D25" s="149"/>
      <c r="E25" s="138"/>
      <c r="F25" s="68"/>
      <c r="G25" s="65"/>
      <c r="H25" s="149"/>
      <c r="I25" s="138"/>
      <c r="J25" s="68"/>
      <c r="K25" s="65"/>
      <c r="L25" s="149"/>
      <c r="M25" s="65"/>
      <c r="N25" s="149"/>
    </row>
    <row r="26" spans="2:14">
      <c r="B26" s="148">
        <v>19</v>
      </c>
      <c r="C26" s="65"/>
      <c r="D26" s="149"/>
      <c r="E26" s="138"/>
      <c r="F26" s="68"/>
      <c r="G26" s="65"/>
      <c r="H26" s="149"/>
      <c r="I26" s="138"/>
      <c r="J26" s="68"/>
      <c r="K26" s="65"/>
      <c r="L26" s="149"/>
      <c r="M26" s="65"/>
      <c r="N26" s="149"/>
    </row>
    <row r="27" spans="2:14">
      <c r="B27" s="148">
        <v>20</v>
      </c>
      <c r="C27" s="65"/>
      <c r="D27" s="149"/>
      <c r="E27" s="138"/>
      <c r="F27" s="68"/>
      <c r="G27" s="65"/>
      <c r="H27" s="149"/>
      <c r="I27" s="138"/>
      <c r="J27" s="68"/>
      <c r="K27" s="65"/>
      <c r="L27" s="149"/>
      <c r="M27" s="65"/>
      <c r="N27" s="149"/>
    </row>
    <row r="28" spans="2:14">
      <c r="B28" s="148">
        <v>21</v>
      </c>
      <c r="C28" s="65"/>
      <c r="D28" s="149"/>
      <c r="E28" s="138"/>
      <c r="F28" s="68"/>
      <c r="G28" s="65"/>
      <c r="H28" s="149"/>
      <c r="I28" s="138"/>
      <c r="J28" s="68"/>
      <c r="K28" s="65"/>
      <c r="L28" s="149"/>
      <c r="M28" s="65"/>
      <c r="N28" s="149"/>
    </row>
    <row r="29" spans="2:14">
      <c r="B29" s="148">
        <v>22</v>
      </c>
      <c r="C29" s="65"/>
      <c r="D29" s="149"/>
      <c r="E29" s="138"/>
      <c r="F29" s="68"/>
      <c r="G29" s="65"/>
      <c r="H29" s="149"/>
      <c r="I29" s="138"/>
      <c r="J29" s="68"/>
      <c r="K29" s="65"/>
      <c r="L29" s="149"/>
      <c r="M29" s="65"/>
      <c r="N29" s="149"/>
    </row>
    <row r="30" spans="2:14">
      <c r="B30" s="148">
        <v>23</v>
      </c>
      <c r="C30" s="65"/>
      <c r="D30" s="149"/>
      <c r="E30" s="138"/>
      <c r="F30" s="68"/>
      <c r="G30" s="65"/>
      <c r="H30" s="149"/>
      <c r="I30" s="138"/>
      <c r="J30" s="68"/>
      <c r="K30" s="65"/>
      <c r="L30" s="149"/>
      <c r="M30" s="65"/>
      <c r="N30" s="149"/>
    </row>
    <row r="31" spans="2:14">
      <c r="B31" s="148">
        <v>24</v>
      </c>
      <c r="C31" s="65"/>
      <c r="D31" s="149"/>
      <c r="E31" s="138"/>
      <c r="F31" s="68"/>
      <c r="G31" s="65"/>
      <c r="H31" s="149"/>
      <c r="I31" s="138"/>
      <c r="J31" s="68"/>
      <c r="K31" s="65"/>
      <c r="L31" s="149"/>
      <c r="M31" s="65"/>
      <c r="N31" s="149"/>
    </row>
    <row r="32" spans="2:14">
      <c r="B32" s="148">
        <v>25</v>
      </c>
      <c r="C32" s="65"/>
      <c r="D32" s="149"/>
      <c r="E32" s="138"/>
      <c r="F32" s="68"/>
      <c r="G32" s="65"/>
      <c r="H32" s="149"/>
      <c r="I32" s="138"/>
      <c r="J32" s="68"/>
      <c r="K32" s="65"/>
      <c r="L32" s="149"/>
      <c r="M32" s="65"/>
      <c r="N32" s="149"/>
    </row>
    <row r="33" spans="2:14">
      <c r="B33" s="148">
        <v>26</v>
      </c>
      <c r="C33" s="65"/>
      <c r="D33" s="149"/>
      <c r="E33" s="138"/>
      <c r="F33" s="68"/>
      <c r="G33" s="65"/>
      <c r="H33" s="149"/>
      <c r="I33" s="138"/>
      <c r="J33" s="68"/>
      <c r="K33" s="65"/>
      <c r="L33" s="149"/>
      <c r="M33" s="65"/>
      <c r="N33" s="149"/>
    </row>
    <row r="34" spans="2:14">
      <c r="B34" s="148">
        <v>27</v>
      </c>
      <c r="C34" s="65"/>
      <c r="D34" s="149"/>
      <c r="E34" s="138"/>
      <c r="F34" s="68"/>
      <c r="G34" s="65"/>
      <c r="H34" s="149"/>
      <c r="I34" s="138"/>
      <c r="J34" s="68"/>
      <c r="K34" s="65"/>
      <c r="L34" s="149"/>
      <c r="M34" s="65"/>
      <c r="N34" s="149"/>
    </row>
    <row r="35" spans="2:14">
      <c r="B35" s="148">
        <v>28</v>
      </c>
      <c r="C35" s="65"/>
      <c r="D35" s="149"/>
      <c r="E35" s="138"/>
      <c r="F35" s="68"/>
      <c r="G35" s="65"/>
      <c r="H35" s="149"/>
      <c r="I35" s="138"/>
      <c r="J35" s="68"/>
      <c r="K35" s="65"/>
      <c r="L35" s="149"/>
      <c r="M35" s="65"/>
      <c r="N35" s="149"/>
    </row>
    <row r="36" spans="2:14">
      <c r="B36" s="148">
        <v>29</v>
      </c>
      <c r="C36" s="65"/>
      <c r="D36" s="149"/>
      <c r="E36" s="138"/>
      <c r="F36" s="68"/>
      <c r="G36" s="65"/>
      <c r="H36" s="149"/>
      <c r="I36" s="138"/>
      <c r="J36" s="68"/>
      <c r="K36" s="65"/>
      <c r="L36" s="149"/>
      <c r="M36" s="65"/>
      <c r="N36" s="149"/>
    </row>
    <row r="37" spans="2:14">
      <c r="B37" s="148">
        <v>30</v>
      </c>
      <c r="C37" s="65"/>
      <c r="D37" s="149"/>
      <c r="E37" s="138"/>
      <c r="F37" s="68"/>
      <c r="G37" s="65"/>
      <c r="H37" s="149"/>
      <c r="I37" s="138"/>
      <c r="J37" s="68"/>
      <c r="K37" s="65"/>
      <c r="L37" s="149"/>
      <c r="M37" s="65"/>
      <c r="N37" s="149"/>
    </row>
    <row r="38" spans="2:14" ht="15" thickBot="1">
      <c r="B38" s="162">
        <v>31</v>
      </c>
      <c r="C38" s="125"/>
      <c r="D38" s="188"/>
      <c r="E38" s="139"/>
      <c r="F38" s="128"/>
      <c r="G38" s="125"/>
      <c r="H38" s="188"/>
      <c r="I38" s="139"/>
      <c r="J38" s="128"/>
      <c r="K38" s="125"/>
      <c r="L38" s="188"/>
      <c r="M38" s="125"/>
      <c r="N38" s="188"/>
    </row>
    <row r="39" spans="2:14" ht="15" thickBot="1">
      <c r="B39" s="167" t="s">
        <v>31</v>
      </c>
      <c r="C39" s="168"/>
      <c r="D39" s="169"/>
      <c r="E39" s="157"/>
      <c r="F39" s="159"/>
      <c r="G39" s="168"/>
      <c r="H39" s="169"/>
      <c r="I39" s="157"/>
      <c r="J39" s="159"/>
      <c r="K39" s="168"/>
      <c r="L39" s="169"/>
      <c r="M39" s="168"/>
      <c r="N39" s="169"/>
    </row>
    <row r="41" spans="2:14" ht="15.75" customHeight="1"/>
    <row r="44" spans="2:14" ht="15" customHeight="1"/>
    <row r="61" spans="2:2">
      <c r="B61" s="2"/>
    </row>
    <row r="75" spans="2:14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2:14" s="2" customFormat="1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80" spans="2:14" ht="15" customHeight="1"/>
  </sheetData>
  <mergeCells count="9">
    <mergeCell ref="B2:N2"/>
    <mergeCell ref="M4:N5"/>
    <mergeCell ref="C5:D5"/>
    <mergeCell ref="E5:F5"/>
    <mergeCell ref="G5:H5"/>
    <mergeCell ref="I5:J5"/>
    <mergeCell ref="K5:L5"/>
    <mergeCell ref="B4:B7"/>
    <mergeCell ref="C4:L4"/>
  </mergeCells>
  <pageMargins left="0.70866141732283472" right="0.31496062992125984" top="0.74803149606299213" bottom="0.35433070866141736" header="0" footer="0"/>
  <pageSetup paperSize="9" scale="8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5" tint="0.59999389629810485"/>
  </sheetPr>
  <dimension ref="B1:AQ80"/>
  <sheetViews>
    <sheetView view="pageBreakPreview" zoomScale="60"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T49" sqref="T49"/>
    </sheetView>
  </sheetViews>
  <sheetFormatPr defaultRowHeight="14.4" outlineLevelCol="1"/>
  <cols>
    <col min="1" max="1" width="4.33203125" style="1" customWidth="1"/>
    <col min="2" max="2" width="7.109375" style="1" customWidth="1"/>
    <col min="3" max="5" width="10.109375" style="136" customWidth="1"/>
    <col min="6" max="18" width="10.109375" style="1" customWidth="1"/>
    <col min="19" max="20" width="10.109375" style="2" customWidth="1"/>
    <col min="21" max="22" width="10.109375" style="1" customWidth="1"/>
    <col min="23" max="23" width="8.6640625" style="1" hidden="1" customWidth="1"/>
    <col min="24" max="24" width="3.109375" style="1" hidden="1" customWidth="1" outlineLevel="1"/>
    <col min="25" max="25" width="3.6640625" style="1" hidden="1" customWidth="1" outlineLevel="1"/>
    <col min="26" max="26" width="14.88671875" style="1" hidden="1" customWidth="1" outlineLevel="1"/>
    <col min="27" max="27" width="11" style="1" hidden="1" customWidth="1" outlineLevel="1"/>
    <col min="28" max="28" width="12.6640625" style="1" hidden="1" customWidth="1" outlineLevel="1"/>
    <col min="29" max="29" width="37.109375" style="1" hidden="1" customWidth="1" outlineLevel="1"/>
    <col min="30" max="31" width="16.33203125" style="1" hidden="1" customWidth="1" outlineLevel="1"/>
    <col min="32" max="32" width="24" style="1" hidden="1" customWidth="1" outlineLevel="1"/>
    <col min="33" max="33" width="14" style="1" hidden="1" customWidth="1" outlineLevel="1"/>
    <col min="34" max="34" width="20" style="1" hidden="1" customWidth="1" outlineLevel="1"/>
    <col min="35" max="35" width="16.33203125" style="1" hidden="1" customWidth="1" outlineLevel="1"/>
    <col min="36" max="36" width="21.109375" style="1" hidden="1" customWidth="1" outlineLevel="1"/>
    <col min="37" max="37" width="12.5546875" style="1" hidden="1" customWidth="1" outlineLevel="1"/>
    <col min="38" max="38" width="15" style="1" hidden="1" customWidth="1" outlineLevel="1"/>
    <col min="39" max="39" width="14.44140625" style="1" hidden="1" customWidth="1" outlineLevel="1"/>
    <col min="40" max="40" width="7.6640625" style="1" hidden="1" customWidth="1" outlineLevel="1"/>
    <col min="41" max="41" width="6.88671875" style="1" hidden="1" customWidth="1" outlineLevel="1"/>
    <col min="42" max="42" width="9.109375" style="1" hidden="1" customWidth="1" outlineLevel="1"/>
    <col min="43" max="43" width="9.109375" style="1" collapsed="1"/>
    <col min="44" max="245" width="9.109375" style="1"/>
    <col min="246" max="246" width="7.109375" style="1" customWidth="1"/>
    <col min="247" max="248" width="11.5546875" style="1" customWidth="1"/>
    <col min="249" max="249" width="11.6640625" style="1" customWidth="1"/>
    <col min="250" max="251" width="12" style="1" customWidth="1"/>
    <col min="252" max="252" width="11.44140625" style="1" customWidth="1"/>
    <col min="253" max="255" width="11.33203125" style="1" customWidth="1"/>
    <col min="256" max="257" width="12.5546875" style="1" customWidth="1"/>
    <col min="258" max="258" width="12.33203125" style="1" customWidth="1"/>
    <col min="259" max="260" width="11.5546875" style="1" customWidth="1"/>
    <col min="261" max="261" width="11.6640625" style="1" customWidth="1"/>
    <col min="262" max="262" width="2.109375" style="1" customWidth="1"/>
    <col min="263" max="263" width="8.5546875" style="1" customWidth="1"/>
    <col min="264" max="264" width="9.88671875" style="1" customWidth="1"/>
    <col min="265" max="265" width="8.6640625" style="1" customWidth="1"/>
    <col min="266" max="266" width="9.6640625" style="1" customWidth="1"/>
    <col min="267" max="267" width="10.109375" style="1" customWidth="1"/>
    <col min="268" max="268" width="9.33203125" style="1" customWidth="1"/>
    <col min="269" max="270" width="9.6640625" style="1" customWidth="1"/>
    <col min="271" max="272" width="9.5546875" style="1" customWidth="1"/>
    <col min="273" max="274" width="10" style="1" customWidth="1"/>
    <col min="275" max="275" width="12" style="1" customWidth="1"/>
    <col min="276" max="276" width="0" style="1" hidden="1" customWidth="1"/>
    <col min="277" max="277" width="12.109375" style="1" customWidth="1"/>
    <col min="278" max="278" width="11.33203125" style="1" customWidth="1"/>
    <col min="279" max="279" width="10.109375" style="1" customWidth="1"/>
    <col min="280" max="298" width="0" style="1" hidden="1" customWidth="1"/>
    <col min="299" max="501" width="9.109375" style="1"/>
    <col min="502" max="502" width="7.109375" style="1" customWidth="1"/>
    <col min="503" max="504" width="11.5546875" style="1" customWidth="1"/>
    <col min="505" max="505" width="11.6640625" style="1" customWidth="1"/>
    <col min="506" max="507" width="12" style="1" customWidth="1"/>
    <col min="508" max="508" width="11.44140625" style="1" customWidth="1"/>
    <col min="509" max="511" width="11.33203125" style="1" customWidth="1"/>
    <col min="512" max="513" width="12.5546875" style="1" customWidth="1"/>
    <col min="514" max="514" width="12.33203125" style="1" customWidth="1"/>
    <col min="515" max="516" width="11.5546875" style="1" customWidth="1"/>
    <col min="517" max="517" width="11.6640625" style="1" customWidth="1"/>
    <col min="518" max="518" width="2.109375" style="1" customWidth="1"/>
    <col min="519" max="519" width="8.5546875" style="1" customWidth="1"/>
    <col min="520" max="520" width="9.88671875" style="1" customWidth="1"/>
    <col min="521" max="521" width="8.6640625" style="1" customWidth="1"/>
    <col min="522" max="522" width="9.6640625" style="1" customWidth="1"/>
    <col min="523" max="523" width="10.109375" style="1" customWidth="1"/>
    <col min="524" max="524" width="9.33203125" style="1" customWidth="1"/>
    <col min="525" max="526" width="9.6640625" style="1" customWidth="1"/>
    <col min="527" max="528" width="9.5546875" style="1" customWidth="1"/>
    <col min="529" max="530" width="10" style="1" customWidth="1"/>
    <col min="531" max="531" width="12" style="1" customWidth="1"/>
    <col min="532" max="532" width="0" style="1" hidden="1" customWidth="1"/>
    <col min="533" max="533" width="12.109375" style="1" customWidth="1"/>
    <col min="534" max="534" width="11.33203125" style="1" customWidth="1"/>
    <col min="535" max="535" width="10.109375" style="1" customWidth="1"/>
    <col min="536" max="554" width="0" style="1" hidden="1" customWidth="1"/>
    <col min="555" max="757" width="9.109375" style="1"/>
    <col min="758" max="758" width="7.109375" style="1" customWidth="1"/>
    <col min="759" max="760" width="11.5546875" style="1" customWidth="1"/>
    <col min="761" max="761" width="11.6640625" style="1" customWidth="1"/>
    <col min="762" max="763" width="12" style="1" customWidth="1"/>
    <col min="764" max="764" width="11.44140625" style="1" customWidth="1"/>
    <col min="765" max="767" width="11.33203125" style="1" customWidth="1"/>
    <col min="768" max="769" width="12.5546875" style="1" customWidth="1"/>
    <col min="770" max="770" width="12.33203125" style="1" customWidth="1"/>
    <col min="771" max="772" width="11.5546875" style="1" customWidth="1"/>
    <col min="773" max="773" width="11.6640625" style="1" customWidth="1"/>
    <col min="774" max="774" width="2.109375" style="1" customWidth="1"/>
    <col min="775" max="775" width="8.5546875" style="1" customWidth="1"/>
    <col min="776" max="776" width="9.88671875" style="1" customWidth="1"/>
    <col min="777" max="777" width="8.6640625" style="1" customWidth="1"/>
    <col min="778" max="778" width="9.6640625" style="1" customWidth="1"/>
    <col min="779" max="779" width="10.109375" style="1" customWidth="1"/>
    <col min="780" max="780" width="9.33203125" style="1" customWidth="1"/>
    <col min="781" max="782" width="9.6640625" style="1" customWidth="1"/>
    <col min="783" max="784" width="9.5546875" style="1" customWidth="1"/>
    <col min="785" max="786" width="10" style="1" customWidth="1"/>
    <col min="787" max="787" width="12" style="1" customWidth="1"/>
    <col min="788" max="788" width="0" style="1" hidden="1" customWidth="1"/>
    <col min="789" max="789" width="12.109375" style="1" customWidth="1"/>
    <col min="790" max="790" width="11.33203125" style="1" customWidth="1"/>
    <col min="791" max="791" width="10.109375" style="1" customWidth="1"/>
    <col min="792" max="810" width="0" style="1" hidden="1" customWidth="1"/>
    <col min="811" max="1013" width="9.109375" style="1"/>
    <col min="1014" max="1014" width="7.109375" style="1" customWidth="1"/>
    <col min="1015" max="1016" width="11.5546875" style="1" customWidth="1"/>
    <col min="1017" max="1017" width="11.6640625" style="1" customWidth="1"/>
    <col min="1018" max="1019" width="12" style="1" customWidth="1"/>
    <col min="1020" max="1020" width="11.44140625" style="1" customWidth="1"/>
    <col min="1021" max="1023" width="11.33203125" style="1" customWidth="1"/>
    <col min="1024" max="1025" width="12.5546875" style="1" customWidth="1"/>
    <col min="1026" max="1026" width="12.33203125" style="1" customWidth="1"/>
    <col min="1027" max="1028" width="11.5546875" style="1" customWidth="1"/>
    <col min="1029" max="1029" width="11.6640625" style="1" customWidth="1"/>
    <col min="1030" max="1030" width="2.109375" style="1" customWidth="1"/>
    <col min="1031" max="1031" width="8.5546875" style="1" customWidth="1"/>
    <col min="1032" max="1032" width="9.88671875" style="1" customWidth="1"/>
    <col min="1033" max="1033" width="8.6640625" style="1" customWidth="1"/>
    <col min="1034" max="1034" width="9.6640625" style="1" customWidth="1"/>
    <col min="1035" max="1035" width="10.109375" style="1" customWidth="1"/>
    <col min="1036" max="1036" width="9.33203125" style="1" customWidth="1"/>
    <col min="1037" max="1038" width="9.6640625" style="1" customWidth="1"/>
    <col min="1039" max="1040" width="9.5546875" style="1" customWidth="1"/>
    <col min="1041" max="1042" width="10" style="1" customWidth="1"/>
    <col min="1043" max="1043" width="12" style="1" customWidth="1"/>
    <col min="1044" max="1044" width="0" style="1" hidden="1" customWidth="1"/>
    <col min="1045" max="1045" width="12.109375" style="1" customWidth="1"/>
    <col min="1046" max="1046" width="11.33203125" style="1" customWidth="1"/>
    <col min="1047" max="1047" width="10.109375" style="1" customWidth="1"/>
    <col min="1048" max="1066" width="0" style="1" hidden="1" customWidth="1"/>
    <col min="1067" max="1269" width="9.109375" style="1"/>
    <col min="1270" max="1270" width="7.109375" style="1" customWidth="1"/>
    <col min="1271" max="1272" width="11.5546875" style="1" customWidth="1"/>
    <col min="1273" max="1273" width="11.6640625" style="1" customWidth="1"/>
    <col min="1274" max="1275" width="12" style="1" customWidth="1"/>
    <col min="1276" max="1276" width="11.44140625" style="1" customWidth="1"/>
    <col min="1277" max="1279" width="11.33203125" style="1" customWidth="1"/>
    <col min="1280" max="1281" width="12.5546875" style="1" customWidth="1"/>
    <col min="1282" max="1282" width="12.33203125" style="1" customWidth="1"/>
    <col min="1283" max="1284" width="11.5546875" style="1" customWidth="1"/>
    <col min="1285" max="1285" width="11.6640625" style="1" customWidth="1"/>
    <col min="1286" max="1286" width="2.109375" style="1" customWidth="1"/>
    <col min="1287" max="1287" width="8.5546875" style="1" customWidth="1"/>
    <col min="1288" max="1288" width="9.88671875" style="1" customWidth="1"/>
    <col min="1289" max="1289" width="8.6640625" style="1" customWidth="1"/>
    <col min="1290" max="1290" width="9.6640625" style="1" customWidth="1"/>
    <col min="1291" max="1291" width="10.109375" style="1" customWidth="1"/>
    <col min="1292" max="1292" width="9.33203125" style="1" customWidth="1"/>
    <col min="1293" max="1294" width="9.6640625" style="1" customWidth="1"/>
    <col min="1295" max="1296" width="9.5546875" style="1" customWidth="1"/>
    <col min="1297" max="1298" width="10" style="1" customWidth="1"/>
    <col min="1299" max="1299" width="12" style="1" customWidth="1"/>
    <col min="1300" max="1300" width="0" style="1" hidden="1" customWidth="1"/>
    <col min="1301" max="1301" width="12.109375" style="1" customWidth="1"/>
    <col min="1302" max="1302" width="11.33203125" style="1" customWidth="1"/>
    <col min="1303" max="1303" width="10.109375" style="1" customWidth="1"/>
    <col min="1304" max="1322" width="0" style="1" hidden="1" customWidth="1"/>
    <col min="1323" max="1525" width="9.109375" style="1"/>
    <col min="1526" max="1526" width="7.109375" style="1" customWidth="1"/>
    <col min="1527" max="1528" width="11.5546875" style="1" customWidth="1"/>
    <col min="1529" max="1529" width="11.6640625" style="1" customWidth="1"/>
    <col min="1530" max="1531" width="12" style="1" customWidth="1"/>
    <col min="1532" max="1532" width="11.44140625" style="1" customWidth="1"/>
    <col min="1533" max="1535" width="11.33203125" style="1" customWidth="1"/>
    <col min="1536" max="1537" width="12.5546875" style="1" customWidth="1"/>
    <col min="1538" max="1538" width="12.33203125" style="1" customWidth="1"/>
    <col min="1539" max="1540" width="11.5546875" style="1" customWidth="1"/>
    <col min="1541" max="1541" width="11.6640625" style="1" customWidth="1"/>
    <col min="1542" max="1542" width="2.109375" style="1" customWidth="1"/>
    <col min="1543" max="1543" width="8.5546875" style="1" customWidth="1"/>
    <col min="1544" max="1544" width="9.88671875" style="1" customWidth="1"/>
    <col min="1545" max="1545" width="8.6640625" style="1" customWidth="1"/>
    <col min="1546" max="1546" width="9.6640625" style="1" customWidth="1"/>
    <col min="1547" max="1547" width="10.109375" style="1" customWidth="1"/>
    <col min="1548" max="1548" width="9.33203125" style="1" customWidth="1"/>
    <col min="1549" max="1550" width="9.6640625" style="1" customWidth="1"/>
    <col min="1551" max="1552" width="9.5546875" style="1" customWidth="1"/>
    <col min="1553" max="1554" width="10" style="1" customWidth="1"/>
    <col min="1555" max="1555" width="12" style="1" customWidth="1"/>
    <col min="1556" max="1556" width="0" style="1" hidden="1" customWidth="1"/>
    <col min="1557" max="1557" width="12.109375" style="1" customWidth="1"/>
    <col min="1558" max="1558" width="11.33203125" style="1" customWidth="1"/>
    <col min="1559" max="1559" width="10.109375" style="1" customWidth="1"/>
    <col min="1560" max="1578" width="0" style="1" hidden="1" customWidth="1"/>
    <col min="1579" max="1781" width="9.109375" style="1"/>
    <col min="1782" max="1782" width="7.109375" style="1" customWidth="1"/>
    <col min="1783" max="1784" width="11.5546875" style="1" customWidth="1"/>
    <col min="1785" max="1785" width="11.6640625" style="1" customWidth="1"/>
    <col min="1786" max="1787" width="12" style="1" customWidth="1"/>
    <col min="1788" max="1788" width="11.44140625" style="1" customWidth="1"/>
    <col min="1789" max="1791" width="11.33203125" style="1" customWidth="1"/>
    <col min="1792" max="1793" width="12.5546875" style="1" customWidth="1"/>
    <col min="1794" max="1794" width="12.33203125" style="1" customWidth="1"/>
    <col min="1795" max="1796" width="11.5546875" style="1" customWidth="1"/>
    <col min="1797" max="1797" width="11.6640625" style="1" customWidth="1"/>
    <col min="1798" max="1798" width="2.109375" style="1" customWidth="1"/>
    <col min="1799" max="1799" width="8.5546875" style="1" customWidth="1"/>
    <col min="1800" max="1800" width="9.88671875" style="1" customWidth="1"/>
    <col min="1801" max="1801" width="8.6640625" style="1" customWidth="1"/>
    <col min="1802" max="1802" width="9.6640625" style="1" customWidth="1"/>
    <col min="1803" max="1803" width="10.109375" style="1" customWidth="1"/>
    <col min="1804" max="1804" width="9.33203125" style="1" customWidth="1"/>
    <col min="1805" max="1806" width="9.6640625" style="1" customWidth="1"/>
    <col min="1807" max="1808" width="9.5546875" style="1" customWidth="1"/>
    <col min="1809" max="1810" width="10" style="1" customWidth="1"/>
    <col min="1811" max="1811" width="12" style="1" customWidth="1"/>
    <col min="1812" max="1812" width="0" style="1" hidden="1" customWidth="1"/>
    <col min="1813" max="1813" width="12.109375" style="1" customWidth="1"/>
    <col min="1814" max="1814" width="11.33203125" style="1" customWidth="1"/>
    <col min="1815" max="1815" width="10.109375" style="1" customWidth="1"/>
    <col min="1816" max="1834" width="0" style="1" hidden="1" customWidth="1"/>
    <col min="1835" max="2037" width="9.109375" style="1"/>
    <col min="2038" max="2038" width="7.109375" style="1" customWidth="1"/>
    <col min="2039" max="2040" width="11.5546875" style="1" customWidth="1"/>
    <col min="2041" max="2041" width="11.6640625" style="1" customWidth="1"/>
    <col min="2042" max="2043" width="12" style="1" customWidth="1"/>
    <col min="2044" max="2044" width="11.44140625" style="1" customWidth="1"/>
    <col min="2045" max="2047" width="11.33203125" style="1" customWidth="1"/>
    <col min="2048" max="2049" width="12.5546875" style="1" customWidth="1"/>
    <col min="2050" max="2050" width="12.33203125" style="1" customWidth="1"/>
    <col min="2051" max="2052" width="11.5546875" style="1" customWidth="1"/>
    <col min="2053" max="2053" width="11.6640625" style="1" customWidth="1"/>
    <col min="2054" max="2054" width="2.109375" style="1" customWidth="1"/>
    <col min="2055" max="2055" width="8.5546875" style="1" customWidth="1"/>
    <col min="2056" max="2056" width="9.88671875" style="1" customWidth="1"/>
    <col min="2057" max="2057" width="8.6640625" style="1" customWidth="1"/>
    <col min="2058" max="2058" width="9.6640625" style="1" customWidth="1"/>
    <col min="2059" max="2059" width="10.109375" style="1" customWidth="1"/>
    <col min="2060" max="2060" width="9.33203125" style="1" customWidth="1"/>
    <col min="2061" max="2062" width="9.6640625" style="1" customWidth="1"/>
    <col min="2063" max="2064" width="9.5546875" style="1" customWidth="1"/>
    <col min="2065" max="2066" width="10" style="1" customWidth="1"/>
    <col min="2067" max="2067" width="12" style="1" customWidth="1"/>
    <col min="2068" max="2068" width="0" style="1" hidden="1" customWidth="1"/>
    <col min="2069" max="2069" width="12.109375" style="1" customWidth="1"/>
    <col min="2070" max="2070" width="11.33203125" style="1" customWidth="1"/>
    <col min="2071" max="2071" width="10.109375" style="1" customWidth="1"/>
    <col min="2072" max="2090" width="0" style="1" hidden="1" customWidth="1"/>
    <col min="2091" max="2293" width="9.109375" style="1"/>
    <col min="2294" max="2294" width="7.109375" style="1" customWidth="1"/>
    <col min="2295" max="2296" width="11.5546875" style="1" customWidth="1"/>
    <col min="2297" max="2297" width="11.6640625" style="1" customWidth="1"/>
    <col min="2298" max="2299" width="12" style="1" customWidth="1"/>
    <col min="2300" max="2300" width="11.44140625" style="1" customWidth="1"/>
    <col min="2301" max="2303" width="11.33203125" style="1" customWidth="1"/>
    <col min="2304" max="2305" width="12.5546875" style="1" customWidth="1"/>
    <col min="2306" max="2306" width="12.33203125" style="1" customWidth="1"/>
    <col min="2307" max="2308" width="11.5546875" style="1" customWidth="1"/>
    <col min="2309" max="2309" width="11.6640625" style="1" customWidth="1"/>
    <col min="2310" max="2310" width="2.109375" style="1" customWidth="1"/>
    <col min="2311" max="2311" width="8.5546875" style="1" customWidth="1"/>
    <col min="2312" max="2312" width="9.88671875" style="1" customWidth="1"/>
    <col min="2313" max="2313" width="8.6640625" style="1" customWidth="1"/>
    <col min="2314" max="2314" width="9.6640625" style="1" customWidth="1"/>
    <col min="2315" max="2315" width="10.109375" style="1" customWidth="1"/>
    <col min="2316" max="2316" width="9.33203125" style="1" customWidth="1"/>
    <col min="2317" max="2318" width="9.6640625" style="1" customWidth="1"/>
    <col min="2319" max="2320" width="9.5546875" style="1" customWidth="1"/>
    <col min="2321" max="2322" width="10" style="1" customWidth="1"/>
    <col min="2323" max="2323" width="12" style="1" customWidth="1"/>
    <col min="2324" max="2324" width="0" style="1" hidden="1" customWidth="1"/>
    <col min="2325" max="2325" width="12.109375" style="1" customWidth="1"/>
    <col min="2326" max="2326" width="11.33203125" style="1" customWidth="1"/>
    <col min="2327" max="2327" width="10.109375" style="1" customWidth="1"/>
    <col min="2328" max="2346" width="0" style="1" hidden="1" customWidth="1"/>
    <col min="2347" max="2549" width="9.109375" style="1"/>
    <col min="2550" max="2550" width="7.109375" style="1" customWidth="1"/>
    <col min="2551" max="2552" width="11.5546875" style="1" customWidth="1"/>
    <col min="2553" max="2553" width="11.6640625" style="1" customWidth="1"/>
    <col min="2554" max="2555" width="12" style="1" customWidth="1"/>
    <col min="2556" max="2556" width="11.44140625" style="1" customWidth="1"/>
    <col min="2557" max="2559" width="11.33203125" style="1" customWidth="1"/>
    <col min="2560" max="2561" width="12.5546875" style="1" customWidth="1"/>
    <col min="2562" max="2562" width="12.33203125" style="1" customWidth="1"/>
    <col min="2563" max="2564" width="11.5546875" style="1" customWidth="1"/>
    <col min="2565" max="2565" width="11.6640625" style="1" customWidth="1"/>
    <col min="2566" max="2566" width="2.109375" style="1" customWidth="1"/>
    <col min="2567" max="2567" width="8.5546875" style="1" customWidth="1"/>
    <col min="2568" max="2568" width="9.88671875" style="1" customWidth="1"/>
    <col min="2569" max="2569" width="8.6640625" style="1" customWidth="1"/>
    <col min="2570" max="2570" width="9.6640625" style="1" customWidth="1"/>
    <col min="2571" max="2571" width="10.109375" style="1" customWidth="1"/>
    <col min="2572" max="2572" width="9.33203125" style="1" customWidth="1"/>
    <col min="2573" max="2574" width="9.6640625" style="1" customWidth="1"/>
    <col min="2575" max="2576" width="9.5546875" style="1" customWidth="1"/>
    <col min="2577" max="2578" width="10" style="1" customWidth="1"/>
    <col min="2579" max="2579" width="12" style="1" customWidth="1"/>
    <col min="2580" max="2580" width="0" style="1" hidden="1" customWidth="1"/>
    <col min="2581" max="2581" width="12.109375" style="1" customWidth="1"/>
    <col min="2582" max="2582" width="11.33203125" style="1" customWidth="1"/>
    <col min="2583" max="2583" width="10.109375" style="1" customWidth="1"/>
    <col min="2584" max="2602" width="0" style="1" hidden="1" customWidth="1"/>
    <col min="2603" max="2805" width="9.109375" style="1"/>
    <col min="2806" max="2806" width="7.109375" style="1" customWidth="1"/>
    <col min="2807" max="2808" width="11.5546875" style="1" customWidth="1"/>
    <col min="2809" max="2809" width="11.6640625" style="1" customWidth="1"/>
    <col min="2810" max="2811" width="12" style="1" customWidth="1"/>
    <col min="2812" max="2812" width="11.44140625" style="1" customWidth="1"/>
    <col min="2813" max="2815" width="11.33203125" style="1" customWidth="1"/>
    <col min="2816" max="2817" width="12.5546875" style="1" customWidth="1"/>
    <col min="2818" max="2818" width="12.33203125" style="1" customWidth="1"/>
    <col min="2819" max="2820" width="11.5546875" style="1" customWidth="1"/>
    <col min="2821" max="2821" width="11.6640625" style="1" customWidth="1"/>
    <col min="2822" max="2822" width="2.109375" style="1" customWidth="1"/>
    <col min="2823" max="2823" width="8.5546875" style="1" customWidth="1"/>
    <col min="2824" max="2824" width="9.88671875" style="1" customWidth="1"/>
    <col min="2825" max="2825" width="8.6640625" style="1" customWidth="1"/>
    <col min="2826" max="2826" width="9.6640625" style="1" customWidth="1"/>
    <col min="2827" max="2827" width="10.109375" style="1" customWidth="1"/>
    <col min="2828" max="2828" width="9.33203125" style="1" customWidth="1"/>
    <col min="2829" max="2830" width="9.6640625" style="1" customWidth="1"/>
    <col min="2831" max="2832" width="9.5546875" style="1" customWidth="1"/>
    <col min="2833" max="2834" width="10" style="1" customWidth="1"/>
    <col min="2835" max="2835" width="12" style="1" customWidth="1"/>
    <col min="2836" max="2836" width="0" style="1" hidden="1" customWidth="1"/>
    <col min="2837" max="2837" width="12.109375" style="1" customWidth="1"/>
    <col min="2838" max="2838" width="11.33203125" style="1" customWidth="1"/>
    <col min="2839" max="2839" width="10.109375" style="1" customWidth="1"/>
    <col min="2840" max="2858" width="0" style="1" hidden="1" customWidth="1"/>
    <col min="2859" max="3061" width="9.109375" style="1"/>
    <col min="3062" max="3062" width="7.109375" style="1" customWidth="1"/>
    <col min="3063" max="3064" width="11.5546875" style="1" customWidth="1"/>
    <col min="3065" max="3065" width="11.6640625" style="1" customWidth="1"/>
    <col min="3066" max="3067" width="12" style="1" customWidth="1"/>
    <col min="3068" max="3068" width="11.44140625" style="1" customWidth="1"/>
    <col min="3069" max="3071" width="11.33203125" style="1" customWidth="1"/>
    <col min="3072" max="3073" width="12.5546875" style="1" customWidth="1"/>
    <col min="3074" max="3074" width="12.33203125" style="1" customWidth="1"/>
    <col min="3075" max="3076" width="11.5546875" style="1" customWidth="1"/>
    <col min="3077" max="3077" width="11.6640625" style="1" customWidth="1"/>
    <col min="3078" max="3078" width="2.109375" style="1" customWidth="1"/>
    <col min="3079" max="3079" width="8.5546875" style="1" customWidth="1"/>
    <col min="3080" max="3080" width="9.88671875" style="1" customWidth="1"/>
    <col min="3081" max="3081" width="8.6640625" style="1" customWidth="1"/>
    <col min="3082" max="3082" width="9.6640625" style="1" customWidth="1"/>
    <col min="3083" max="3083" width="10.109375" style="1" customWidth="1"/>
    <col min="3084" max="3084" width="9.33203125" style="1" customWidth="1"/>
    <col min="3085" max="3086" width="9.6640625" style="1" customWidth="1"/>
    <col min="3087" max="3088" width="9.5546875" style="1" customWidth="1"/>
    <col min="3089" max="3090" width="10" style="1" customWidth="1"/>
    <col min="3091" max="3091" width="12" style="1" customWidth="1"/>
    <col min="3092" max="3092" width="0" style="1" hidden="1" customWidth="1"/>
    <col min="3093" max="3093" width="12.109375" style="1" customWidth="1"/>
    <col min="3094" max="3094" width="11.33203125" style="1" customWidth="1"/>
    <col min="3095" max="3095" width="10.109375" style="1" customWidth="1"/>
    <col min="3096" max="3114" width="0" style="1" hidden="1" customWidth="1"/>
    <col min="3115" max="3317" width="9.109375" style="1"/>
    <col min="3318" max="3318" width="7.109375" style="1" customWidth="1"/>
    <col min="3319" max="3320" width="11.5546875" style="1" customWidth="1"/>
    <col min="3321" max="3321" width="11.6640625" style="1" customWidth="1"/>
    <col min="3322" max="3323" width="12" style="1" customWidth="1"/>
    <col min="3324" max="3324" width="11.44140625" style="1" customWidth="1"/>
    <col min="3325" max="3327" width="11.33203125" style="1" customWidth="1"/>
    <col min="3328" max="3329" width="12.5546875" style="1" customWidth="1"/>
    <col min="3330" max="3330" width="12.33203125" style="1" customWidth="1"/>
    <col min="3331" max="3332" width="11.5546875" style="1" customWidth="1"/>
    <col min="3333" max="3333" width="11.6640625" style="1" customWidth="1"/>
    <col min="3334" max="3334" width="2.109375" style="1" customWidth="1"/>
    <col min="3335" max="3335" width="8.5546875" style="1" customWidth="1"/>
    <col min="3336" max="3336" width="9.88671875" style="1" customWidth="1"/>
    <col min="3337" max="3337" width="8.6640625" style="1" customWidth="1"/>
    <col min="3338" max="3338" width="9.6640625" style="1" customWidth="1"/>
    <col min="3339" max="3339" width="10.109375" style="1" customWidth="1"/>
    <col min="3340" max="3340" width="9.33203125" style="1" customWidth="1"/>
    <col min="3341" max="3342" width="9.6640625" style="1" customWidth="1"/>
    <col min="3343" max="3344" width="9.5546875" style="1" customWidth="1"/>
    <col min="3345" max="3346" width="10" style="1" customWidth="1"/>
    <col min="3347" max="3347" width="12" style="1" customWidth="1"/>
    <col min="3348" max="3348" width="0" style="1" hidden="1" customWidth="1"/>
    <col min="3349" max="3349" width="12.109375" style="1" customWidth="1"/>
    <col min="3350" max="3350" width="11.33203125" style="1" customWidth="1"/>
    <col min="3351" max="3351" width="10.109375" style="1" customWidth="1"/>
    <col min="3352" max="3370" width="0" style="1" hidden="1" customWidth="1"/>
    <col min="3371" max="3573" width="9.109375" style="1"/>
    <col min="3574" max="3574" width="7.109375" style="1" customWidth="1"/>
    <col min="3575" max="3576" width="11.5546875" style="1" customWidth="1"/>
    <col min="3577" max="3577" width="11.6640625" style="1" customWidth="1"/>
    <col min="3578" max="3579" width="12" style="1" customWidth="1"/>
    <col min="3580" max="3580" width="11.44140625" style="1" customWidth="1"/>
    <col min="3581" max="3583" width="11.33203125" style="1" customWidth="1"/>
    <col min="3584" max="3585" width="12.5546875" style="1" customWidth="1"/>
    <col min="3586" max="3586" width="12.33203125" style="1" customWidth="1"/>
    <col min="3587" max="3588" width="11.5546875" style="1" customWidth="1"/>
    <col min="3589" max="3589" width="11.6640625" style="1" customWidth="1"/>
    <col min="3590" max="3590" width="2.109375" style="1" customWidth="1"/>
    <col min="3591" max="3591" width="8.5546875" style="1" customWidth="1"/>
    <col min="3592" max="3592" width="9.88671875" style="1" customWidth="1"/>
    <col min="3593" max="3593" width="8.6640625" style="1" customWidth="1"/>
    <col min="3594" max="3594" width="9.6640625" style="1" customWidth="1"/>
    <col min="3595" max="3595" width="10.109375" style="1" customWidth="1"/>
    <col min="3596" max="3596" width="9.33203125" style="1" customWidth="1"/>
    <col min="3597" max="3598" width="9.6640625" style="1" customWidth="1"/>
    <col min="3599" max="3600" width="9.5546875" style="1" customWidth="1"/>
    <col min="3601" max="3602" width="10" style="1" customWidth="1"/>
    <col min="3603" max="3603" width="12" style="1" customWidth="1"/>
    <col min="3604" max="3604" width="0" style="1" hidden="1" customWidth="1"/>
    <col min="3605" max="3605" width="12.109375" style="1" customWidth="1"/>
    <col min="3606" max="3606" width="11.33203125" style="1" customWidth="1"/>
    <col min="3607" max="3607" width="10.109375" style="1" customWidth="1"/>
    <col min="3608" max="3626" width="0" style="1" hidden="1" customWidth="1"/>
    <col min="3627" max="3829" width="9.109375" style="1"/>
    <col min="3830" max="3830" width="7.109375" style="1" customWidth="1"/>
    <col min="3831" max="3832" width="11.5546875" style="1" customWidth="1"/>
    <col min="3833" max="3833" width="11.6640625" style="1" customWidth="1"/>
    <col min="3834" max="3835" width="12" style="1" customWidth="1"/>
    <col min="3836" max="3836" width="11.44140625" style="1" customWidth="1"/>
    <col min="3837" max="3839" width="11.33203125" style="1" customWidth="1"/>
    <col min="3840" max="3841" width="12.5546875" style="1" customWidth="1"/>
    <col min="3842" max="3842" width="12.33203125" style="1" customWidth="1"/>
    <col min="3843" max="3844" width="11.5546875" style="1" customWidth="1"/>
    <col min="3845" max="3845" width="11.6640625" style="1" customWidth="1"/>
    <col min="3846" max="3846" width="2.109375" style="1" customWidth="1"/>
    <col min="3847" max="3847" width="8.5546875" style="1" customWidth="1"/>
    <col min="3848" max="3848" width="9.88671875" style="1" customWidth="1"/>
    <col min="3849" max="3849" width="8.6640625" style="1" customWidth="1"/>
    <col min="3850" max="3850" width="9.6640625" style="1" customWidth="1"/>
    <col min="3851" max="3851" width="10.109375" style="1" customWidth="1"/>
    <col min="3852" max="3852" width="9.33203125" style="1" customWidth="1"/>
    <col min="3853" max="3854" width="9.6640625" style="1" customWidth="1"/>
    <col min="3855" max="3856" width="9.5546875" style="1" customWidth="1"/>
    <col min="3857" max="3858" width="10" style="1" customWidth="1"/>
    <col min="3859" max="3859" width="12" style="1" customWidth="1"/>
    <col min="3860" max="3860" width="0" style="1" hidden="1" customWidth="1"/>
    <col min="3861" max="3861" width="12.109375" style="1" customWidth="1"/>
    <col min="3862" max="3862" width="11.33203125" style="1" customWidth="1"/>
    <col min="3863" max="3863" width="10.109375" style="1" customWidth="1"/>
    <col min="3864" max="3882" width="0" style="1" hidden="1" customWidth="1"/>
    <col min="3883" max="4085" width="9.109375" style="1"/>
    <col min="4086" max="4086" width="7.109375" style="1" customWidth="1"/>
    <col min="4087" max="4088" width="11.5546875" style="1" customWidth="1"/>
    <col min="4089" max="4089" width="11.6640625" style="1" customWidth="1"/>
    <col min="4090" max="4091" width="12" style="1" customWidth="1"/>
    <col min="4092" max="4092" width="11.44140625" style="1" customWidth="1"/>
    <col min="4093" max="4095" width="11.33203125" style="1" customWidth="1"/>
    <col min="4096" max="4097" width="12.5546875" style="1" customWidth="1"/>
    <col min="4098" max="4098" width="12.33203125" style="1" customWidth="1"/>
    <col min="4099" max="4100" width="11.5546875" style="1" customWidth="1"/>
    <col min="4101" max="4101" width="11.6640625" style="1" customWidth="1"/>
    <col min="4102" max="4102" width="2.109375" style="1" customWidth="1"/>
    <col min="4103" max="4103" width="8.5546875" style="1" customWidth="1"/>
    <col min="4104" max="4104" width="9.88671875" style="1" customWidth="1"/>
    <col min="4105" max="4105" width="8.6640625" style="1" customWidth="1"/>
    <col min="4106" max="4106" width="9.6640625" style="1" customWidth="1"/>
    <col min="4107" max="4107" width="10.109375" style="1" customWidth="1"/>
    <col min="4108" max="4108" width="9.33203125" style="1" customWidth="1"/>
    <col min="4109" max="4110" width="9.6640625" style="1" customWidth="1"/>
    <col min="4111" max="4112" width="9.5546875" style="1" customWidth="1"/>
    <col min="4113" max="4114" width="10" style="1" customWidth="1"/>
    <col min="4115" max="4115" width="12" style="1" customWidth="1"/>
    <col min="4116" max="4116" width="0" style="1" hidden="1" customWidth="1"/>
    <col min="4117" max="4117" width="12.109375" style="1" customWidth="1"/>
    <col min="4118" max="4118" width="11.33203125" style="1" customWidth="1"/>
    <col min="4119" max="4119" width="10.109375" style="1" customWidth="1"/>
    <col min="4120" max="4138" width="0" style="1" hidden="1" customWidth="1"/>
    <col min="4139" max="4341" width="9.109375" style="1"/>
    <col min="4342" max="4342" width="7.109375" style="1" customWidth="1"/>
    <col min="4343" max="4344" width="11.5546875" style="1" customWidth="1"/>
    <col min="4345" max="4345" width="11.6640625" style="1" customWidth="1"/>
    <col min="4346" max="4347" width="12" style="1" customWidth="1"/>
    <col min="4348" max="4348" width="11.44140625" style="1" customWidth="1"/>
    <col min="4349" max="4351" width="11.33203125" style="1" customWidth="1"/>
    <col min="4352" max="4353" width="12.5546875" style="1" customWidth="1"/>
    <col min="4354" max="4354" width="12.33203125" style="1" customWidth="1"/>
    <col min="4355" max="4356" width="11.5546875" style="1" customWidth="1"/>
    <col min="4357" max="4357" width="11.6640625" style="1" customWidth="1"/>
    <col min="4358" max="4358" width="2.109375" style="1" customWidth="1"/>
    <col min="4359" max="4359" width="8.5546875" style="1" customWidth="1"/>
    <col min="4360" max="4360" width="9.88671875" style="1" customWidth="1"/>
    <col min="4361" max="4361" width="8.6640625" style="1" customWidth="1"/>
    <col min="4362" max="4362" width="9.6640625" style="1" customWidth="1"/>
    <col min="4363" max="4363" width="10.109375" style="1" customWidth="1"/>
    <col min="4364" max="4364" width="9.33203125" style="1" customWidth="1"/>
    <col min="4365" max="4366" width="9.6640625" style="1" customWidth="1"/>
    <col min="4367" max="4368" width="9.5546875" style="1" customWidth="1"/>
    <col min="4369" max="4370" width="10" style="1" customWidth="1"/>
    <col min="4371" max="4371" width="12" style="1" customWidth="1"/>
    <col min="4372" max="4372" width="0" style="1" hidden="1" customWidth="1"/>
    <col min="4373" max="4373" width="12.109375" style="1" customWidth="1"/>
    <col min="4374" max="4374" width="11.33203125" style="1" customWidth="1"/>
    <col min="4375" max="4375" width="10.109375" style="1" customWidth="1"/>
    <col min="4376" max="4394" width="0" style="1" hidden="1" customWidth="1"/>
    <col min="4395" max="4597" width="9.109375" style="1"/>
    <col min="4598" max="4598" width="7.109375" style="1" customWidth="1"/>
    <col min="4599" max="4600" width="11.5546875" style="1" customWidth="1"/>
    <col min="4601" max="4601" width="11.6640625" style="1" customWidth="1"/>
    <col min="4602" max="4603" width="12" style="1" customWidth="1"/>
    <col min="4604" max="4604" width="11.44140625" style="1" customWidth="1"/>
    <col min="4605" max="4607" width="11.33203125" style="1" customWidth="1"/>
    <col min="4608" max="4609" width="12.5546875" style="1" customWidth="1"/>
    <col min="4610" max="4610" width="12.33203125" style="1" customWidth="1"/>
    <col min="4611" max="4612" width="11.5546875" style="1" customWidth="1"/>
    <col min="4613" max="4613" width="11.6640625" style="1" customWidth="1"/>
    <col min="4614" max="4614" width="2.109375" style="1" customWidth="1"/>
    <col min="4615" max="4615" width="8.5546875" style="1" customWidth="1"/>
    <col min="4616" max="4616" width="9.88671875" style="1" customWidth="1"/>
    <col min="4617" max="4617" width="8.6640625" style="1" customWidth="1"/>
    <col min="4618" max="4618" width="9.6640625" style="1" customWidth="1"/>
    <col min="4619" max="4619" width="10.109375" style="1" customWidth="1"/>
    <col min="4620" max="4620" width="9.33203125" style="1" customWidth="1"/>
    <col min="4621" max="4622" width="9.6640625" style="1" customWidth="1"/>
    <col min="4623" max="4624" width="9.5546875" style="1" customWidth="1"/>
    <col min="4625" max="4626" width="10" style="1" customWidth="1"/>
    <col min="4627" max="4627" width="12" style="1" customWidth="1"/>
    <col min="4628" max="4628" width="0" style="1" hidden="1" customWidth="1"/>
    <col min="4629" max="4629" width="12.109375" style="1" customWidth="1"/>
    <col min="4630" max="4630" width="11.33203125" style="1" customWidth="1"/>
    <col min="4631" max="4631" width="10.109375" style="1" customWidth="1"/>
    <col min="4632" max="4650" width="0" style="1" hidden="1" customWidth="1"/>
    <col min="4651" max="4853" width="9.109375" style="1"/>
    <col min="4854" max="4854" width="7.109375" style="1" customWidth="1"/>
    <col min="4855" max="4856" width="11.5546875" style="1" customWidth="1"/>
    <col min="4857" max="4857" width="11.6640625" style="1" customWidth="1"/>
    <col min="4858" max="4859" width="12" style="1" customWidth="1"/>
    <col min="4860" max="4860" width="11.44140625" style="1" customWidth="1"/>
    <col min="4861" max="4863" width="11.33203125" style="1" customWidth="1"/>
    <col min="4864" max="4865" width="12.5546875" style="1" customWidth="1"/>
    <col min="4866" max="4866" width="12.33203125" style="1" customWidth="1"/>
    <col min="4867" max="4868" width="11.5546875" style="1" customWidth="1"/>
    <col min="4869" max="4869" width="11.6640625" style="1" customWidth="1"/>
    <col min="4870" max="4870" width="2.109375" style="1" customWidth="1"/>
    <col min="4871" max="4871" width="8.5546875" style="1" customWidth="1"/>
    <col min="4872" max="4872" width="9.88671875" style="1" customWidth="1"/>
    <col min="4873" max="4873" width="8.6640625" style="1" customWidth="1"/>
    <col min="4874" max="4874" width="9.6640625" style="1" customWidth="1"/>
    <col min="4875" max="4875" width="10.109375" style="1" customWidth="1"/>
    <col min="4876" max="4876" width="9.33203125" style="1" customWidth="1"/>
    <col min="4877" max="4878" width="9.6640625" style="1" customWidth="1"/>
    <col min="4879" max="4880" width="9.5546875" style="1" customWidth="1"/>
    <col min="4881" max="4882" width="10" style="1" customWidth="1"/>
    <col min="4883" max="4883" width="12" style="1" customWidth="1"/>
    <col min="4884" max="4884" width="0" style="1" hidden="1" customWidth="1"/>
    <col min="4885" max="4885" width="12.109375" style="1" customWidth="1"/>
    <col min="4886" max="4886" width="11.33203125" style="1" customWidth="1"/>
    <col min="4887" max="4887" width="10.109375" style="1" customWidth="1"/>
    <col min="4888" max="4906" width="0" style="1" hidden="1" customWidth="1"/>
    <col min="4907" max="5109" width="9.109375" style="1"/>
    <col min="5110" max="5110" width="7.109375" style="1" customWidth="1"/>
    <col min="5111" max="5112" width="11.5546875" style="1" customWidth="1"/>
    <col min="5113" max="5113" width="11.6640625" style="1" customWidth="1"/>
    <col min="5114" max="5115" width="12" style="1" customWidth="1"/>
    <col min="5116" max="5116" width="11.44140625" style="1" customWidth="1"/>
    <col min="5117" max="5119" width="11.33203125" style="1" customWidth="1"/>
    <col min="5120" max="5121" width="12.5546875" style="1" customWidth="1"/>
    <col min="5122" max="5122" width="12.33203125" style="1" customWidth="1"/>
    <col min="5123" max="5124" width="11.5546875" style="1" customWidth="1"/>
    <col min="5125" max="5125" width="11.6640625" style="1" customWidth="1"/>
    <col min="5126" max="5126" width="2.109375" style="1" customWidth="1"/>
    <col min="5127" max="5127" width="8.5546875" style="1" customWidth="1"/>
    <col min="5128" max="5128" width="9.88671875" style="1" customWidth="1"/>
    <col min="5129" max="5129" width="8.6640625" style="1" customWidth="1"/>
    <col min="5130" max="5130" width="9.6640625" style="1" customWidth="1"/>
    <col min="5131" max="5131" width="10.109375" style="1" customWidth="1"/>
    <col min="5132" max="5132" width="9.33203125" style="1" customWidth="1"/>
    <col min="5133" max="5134" width="9.6640625" style="1" customWidth="1"/>
    <col min="5135" max="5136" width="9.5546875" style="1" customWidth="1"/>
    <col min="5137" max="5138" width="10" style="1" customWidth="1"/>
    <col min="5139" max="5139" width="12" style="1" customWidth="1"/>
    <col min="5140" max="5140" width="0" style="1" hidden="1" customWidth="1"/>
    <col min="5141" max="5141" width="12.109375" style="1" customWidth="1"/>
    <col min="5142" max="5142" width="11.33203125" style="1" customWidth="1"/>
    <col min="5143" max="5143" width="10.109375" style="1" customWidth="1"/>
    <col min="5144" max="5162" width="0" style="1" hidden="1" customWidth="1"/>
    <col min="5163" max="5365" width="9.109375" style="1"/>
    <col min="5366" max="5366" width="7.109375" style="1" customWidth="1"/>
    <col min="5367" max="5368" width="11.5546875" style="1" customWidth="1"/>
    <col min="5369" max="5369" width="11.6640625" style="1" customWidth="1"/>
    <col min="5370" max="5371" width="12" style="1" customWidth="1"/>
    <col min="5372" max="5372" width="11.44140625" style="1" customWidth="1"/>
    <col min="5373" max="5375" width="11.33203125" style="1" customWidth="1"/>
    <col min="5376" max="5377" width="12.5546875" style="1" customWidth="1"/>
    <col min="5378" max="5378" width="12.33203125" style="1" customWidth="1"/>
    <col min="5379" max="5380" width="11.5546875" style="1" customWidth="1"/>
    <col min="5381" max="5381" width="11.6640625" style="1" customWidth="1"/>
    <col min="5382" max="5382" width="2.109375" style="1" customWidth="1"/>
    <col min="5383" max="5383" width="8.5546875" style="1" customWidth="1"/>
    <col min="5384" max="5384" width="9.88671875" style="1" customWidth="1"/>
    <col min="5385" max="5385" width="8.6640625" style="1" customWidth="1"/>
    <col min="5386" max="5386" width="9.6640625" style="1" customWidth="1"/>
    <col min="5387" max="5387" width="10.109375" style="1" customWidth="1"/>
    <col min="5388" max="5388" width="9.33203125" style="1" customWidth="1"/>
    <col min="5389" max="5390" width="9.6640625" style="1" customWidth="1"/>
    <col min="5391" max="5392" width="9.5546875" style="1" customWidth="1"/>
    <col min="5393" max="5394" width="10" style="1" customWidth="1"/>
    <col min="5395" max="5395" width="12" style="1" customWidth="1"/>
    <col min="5396" max="5396" width="0" style="1" hidden="1" customWidth="1"/>
    <col min="5397" max="5397" width="12.109375" style="1" customWidth="1"/>
    <col min="5398" max="5398" width="11.33203125" style="1" customWidth="1"/>
    <col min="5399" max="5399" width="10.109375" style="1" customWidth="1"/>
    <col min="5400" max="5418" width="0" style="1" hidden="1" customWidth="1"/>
    <col min="5419" max="5621" width="9.109375" style="1"/>
    <col min="5622" max="5622" width="7.109375" style="1" customWidth="1"/>
    <col min="5623" max="5624" width="11.5546875" style="1" customWidth="1"/>
    <col min="5625" max="5625" width="11.6640625" style="1" customWidth="1"/>
    <col min="5626" max="5627" width="12" style="1" customWidth="1"/>
    <col min="5628" max="5628" width="11.44140625" style="1" customWidth="1"/>
    <col min="5629" max="5631" width="11.33203125" style="1" customWidth="1"/>
    <col min="5632" max="5633" width="12.5546875" style="1" customWidth="1"/>
    <col min="5634" max="5634" width="12.33203125" style="1" customWidth="1"/>
    <col min="5635" max="5636" width="11.5546875" style="1" customWidth="1"/>
    <col min="5637" max="5637" width="11.6640625" style="1" customWidth="1"/>
    <col min="5638" max="5638" width="2.109375" style="1" customWidth="1"/>
    <col min="5639" max="5639" width="8.5546875" style="1" customWidth="1"/>
    <col min="5640" max="5640" width="9.88671875" style="1" customWidth="1"/>
    <col min="5641" max="5641" width="8.6640625" style="1" customWidth="1"/>
    <col min="5642" max="5642" width="9.6640625" style="1" customWidth="1"/>
    <col min="5643" max="5643" width="10.109375" style="1" customWidth="1"/>
    <col min="5644" max="5644" width="9.33203125" style="1" customWidth="1"/>
    <col min="5645" max="5646" width="9.6640625" style="1" customWidth="1"/>
    <col min="5647" max="5648" width="9.5546875" style="1" customWidth="1"/>
    <col min="5649" max="5650" width="10" style="1" customWidth="1"/>
    <col min="5651" max="5651" width="12" style="1" customWidth="1"/>
    <col min="5652" max="5652" width="0" style="1" hidden="1" customWidth="1"/>
    <col min="5653" max="5653" width="12.109375" style="1" customWidth="1"/>
    <col min="5654" max="5654" width="11.33203125" style="1" customWidth="1"/>
    <col min="5655" max="5655" width="10.109375" style="1" customWidth="1"/>
    <col min="5656" max="5674" width="0" style="1" hidden="1" customWidth="1"/>
    <col min="5675" max="5877" width="9.109375" style="1"/>
    <col min="5878" max="5878" width="7.109375" style="1" customWidth="1"/>
    <col min="5879" max="5880" width="11.5546875" style="1" customWidth="1"/>
    <col min="5881" max="5881" width="11.6640625" style="1" customWidth="1"/>
    <col min="5882" max="5883" width="12" style="1" customWidth="1"/>
    <col min="5884" max="5884" width="11.44140625" style="1" customWidth="1"/>
    <col min="5885" max="5887" width="11.33203125" style="1" customWidth="1"/>
    <col min="5888" max="5889" width="12.5546875" style="1" customWidth="1"/>
    <col min="5890" max="5890" width="12.33203125" style="1" customWidth="1"/>
    <col min="5891" max="5892" width="11.5546875" style="1" customWidth="1"/>
    <col min="5893" max="5893" width="11.6640625" style="1" customWidth="1"/>
    <col min="5894" max="5894" width="2.109375" style="1" customWidth="1"/>
    <col min="5895" max="5895" width="8.5546875" style="1" customWidth="1"/>
    <col min="5896" max="5896" width="9.88671875" style="1" customWidth="1"/>
    <col min="5897" max="5897" width="8.6640625" style="1" customWidth="1"/>
    <col min="5898" max="5898" width="9.6640625" style="1" customWidth="1"/>
    <col min="5899" max="5899" width="10.109375" style="1" customWidth="1"/>
    <col min="5900" max="5900" width="9.33203125" style="1" customWidth="1"/>
    <col min="5901" max="5902" width="9.6640625" style="1" customWidth="1"/>
    <col min="5903" max="5904" width="9.5546875" style="1" customWidth="1"/>
    <col min="5905" max="5906" width="10" style="1" customWidth="1"/>
    <col min="5907" max="5907" width="12" style="1" customWidth="1"/>
    <col min="5908" max="5908" width="0" style="1" hidden="1" customWidth="1"/>
    <col min="5909" max="5909" width="12.109375" style="1" customWidth="1"/>
    <col min="5910" max="5910" width="11.33203125" style="1" customWidth="1"/>
    <col min="5911" max="5911" width="10.109375" style="1" customWidth="1"/>
    <col min="5912" max="5930" width="0" style="1" hidden="1" customWidth="1"/>
    <col min="5931" max="6133" width="9.109375" style="1"/>
    <col min="6134" max="6134" width="7.109375" style="1" customWidth="1"/>
    <col min="6135" max="6136" width="11.5546875" style="1" customWidth="1"/>
    <col min="6137" max="6137" width="11.6640625" style="1" customWidth="1"/>
    <col min="6138" max="6139" width="12" style="1" customWidth="1"/>
    <col min="6140" max="6140" width="11.44140625" style="1" customWidth="1"/>
    <col min="6141" max="6143" width="11.33203125" style="1" customWidth="1"/>
    <col min="6144" max="6145" width="12.5546875" style="1" customWidth="1"/>
    <col min="6146" max="6146" width="12.33203125" style="1" customWidth="1"/>
    <col min="6147" max="6148" width="11.5546875" style="1" customWidth="1"/>
    <col min="6149" max="6149" width="11.6640625" style="1" customWidth="1"/>
    <col min="6150" max="6150" width="2.109375" style="1" customWidth="1"/>
    <col min="6151" max="6151" width="8.5546875" style="1" customWidth="1"/>
    <col min="6152" max="6152" width="9.88671875" style="1" customWidth="1"/>
    <col min="6153" max="6153" width="8.6640625" style="1" customWidth="1"/>
    <col min="6154" max="6154" width="9.6640625" style="1" customWidth="1"/>
    <col min="6155" max="6155" width="10.109375" style="1" customWidth="1"/>
    <col min="6156" max="6156" width="9.33203125" style="1" customWidth="1"/>
    <col min="6157" max="6158" width="9.6640625" style="1" customWidth="1"/>
    <col min="6159" max="6160" width="9.5546875" style="1" customWidth="1"/>
    <col min="6161" max="6162" width="10" style="1" customWidth="1"/>
    <col min="6163" max="6163" width="12" style="1" customWidth="1"/>
    <col min="6164" max="6164" width="0" style="1" hidden="1" customWidth="1"/>
    <col min="6165" max="6165" width="12.109375" style="1" customWidth="1"/>
    <col min="6166" max="6166" width="11.33203125" style="1" customWidth="1"/>
    <col min="6167" max="6167" width="10.109375" style="1" customWidth="1"/>
    <col min="6168" max="6186" width="0" style="1" hidden="1" customWidth="1"/>
    <col min="6187" max="6389" width="9.109375" style="1"/>
    <col min="6390" max="6390" width="7.109375" style="1" customWidth="1"/>
    <col min="6391" max="6392" width="11.5546875" style="1" customWidth="1"/>
    <col min="6393" max="6393" width="11.6640625" style="1" customWidth="1"/>
    <col min="6394" max="6395" width="12" style="1" customWidth="1"/>
    <col min="6396" max="6396" width="11.44140625" style="1" customWidth="1"/>
    <col min="6397" max="6399" width="11.33203125" style="1" customWidth="1"/>
    <col min="6400" max="6401" width="12.5546875" style="1" customWidth="1"/>
    <col min="6402" max="6402" width="12.33203125" style="1" customWidth="1"/>
    <col min="6403" max="6404" width="11.5546875" style="1" customWidth="1"/>
    <col min="6405" max="6405" width="11.6640625" style="1" customWidth="1"/>
    <col min="6406" max="6406" width="2.109375" style="1" customWidth="1"/>
    <col min="6407" max="6407" width="8.5546875" style="1" customWidth="1"/>
    <col min="6408" max="6408" width="9.88671875" style="1" customWidth="1"/>
    <col min="6409" max="6409" width="8.6640625" style="1" customWidth="1"/>
    <col min="6410" max="6410" width="9.6640625" style="1" customWidth="1"/>
    <col min="6411" max="6411" width="10.109375" style="1" customWidth="1"/>
    <col min="6412" max="6412" width="9.33203125" style="1" customWidth="1"/>
    <col min="6413" max="6414" width="9.6640625" style="1" customWidth="1"/>
    <col min="6415" max="6416" width="9.5546875" style="1" customWidth="1"/>
    <col min="6417" max="6418" width="10" style="1" customWidth="1"/>
    <col min="6419" max="6419" width="12" style="1" customWidth="1"/>
    <col min="6420" max="6420" width="0" style="1" hidden="1" customWidth="1"/>
    <col min="6421" max="6421" width="12.109375" style="1" customWidth="1"/>
    <col min="6422" max="6422" width="11.33203125" style="1" customWidth="1"/>
    <col min="6423" max="6423" width="10.109375" style="1" customWidth="1"/>
    <col min="6424" max="6442" width="0" style="1" hidden="1" customWidth="1"/>
    <col min="6443" max="6645" width="9.109375" style="1"/>
    <col min="6646" max="6646" width="7.109375" style="1" customWidth="1"/>
    <col min="6647" max="6648" width="11.5546875" style="1" customWidth="1"/>
    <col min="6649" max="6649" width="11.6640625" style="1" customWidth="1"/>
    <col min="6650" max="6651" width="12" style="1" customWidth="1"/>
    <col min="6652" max="6652" width="11.44140625" style="1" customWidth="1"/>
    <col min="6653" max="6655" width="11.33203125" style="1" customWidth="1"/>
    <col min="6656" max="6657" width="12.5546875" style="1" customWidth="1"/>
    <col min="6658" max="6658" width="12.33203125" style="1" customWidth="1"/>
    <col min="6659" max="6660" width="11.5546875" style="1" customWidth="1"/>
    <col min="6661" max="6661" width="11.6640625" style="1" customWidth="1"/>
    <col min="6662" max="6662" width="2.109375" style="1" customWidth="1"/>
    <col min="6663" max="6663" width="8.5546875" style="1" customWidth="1"/>
    <col min="6664" max="6664" width="9.88671875" style="1" customWidth="1"/>
    <col min="6665" max="6665" width="8.6640625" style="1" customWidth="1"/>
    <col min="6666" max="6666" width="9.6640625" style="1" customWidth="1"/>
    <col min="6667" max="6667" width="10.109375" style="1" customWidth="1"/>
    <col min="6668" max="6668" width="9.33203125" style="1" customWidth="1"/>
    <col min="6669" max="6670" width="9.6640625" style="1" customWidth="1"/>
    <col min="6671" max="6672" width="9.5546875" style="1" customWidth="1"/>
    <col min="6673" max="6674" width="10" style="1" customWidth="1"/>
    <col min="6675" max="6675" width="12" style="1" customWidth="1"/>
    <col min="6676" max="6676" width="0" style="1" hidden="1" customWidth="1"/>
    <col min="6677" max="6677" width="12.109375" style="1" customWidth="1"/>
    <col min="6678" max="6678" width="11.33203125" style="1" customWidth="1"/>
    <col min="6679" max="6679" width="10.109375" style="1" customWidth="1"/>
    <col min="6680" max="6698" width="0" style="1" hidden="1" customWidth="1"/>
    <col min="6699" max="6901" width="9.109375" style="1"/>
    <col min="6902" max="6902" width="7.109375" style="1" customWidth="1"/>
    <col min="6903" max="6904" width="11.5546875" style="1" customWidth="1"/>
    <col min="6905" max="6905" width="11.6640625" style="1" customWidth="1"/>
    <col min="6906" max="6907" width="12" style="1" customWidth="1"/>
    <col min="6908" max="6908" width="11.44140625" style="1" customWidth="1"/>
    <col min="6909" max="6911" width="11.33203125" style="1" customWidth="1"/>
    <col min="6912" max="6913" width="12.5546875" style="1" customWidth="1"/>
    <col min="6914" max="6914" width="12.33203125" style="1" customWidth="1"/>
    <col min="6915" max="6916" width="11.5546875" style="1" customWidth="1"/>
    <col min="6917" max="6917" width="11.6640625" style="1" customWidth="1"/>
    <col min="6918" max="6918" width="2.109375" style="1" customWidth="1"/>
    <col min="6919" max="6919" width="8.5546875" style="1" customWidth="1"/>
    <col min="6920" max="6920" width="9.88671875" style="1" customWidth="1"/>
    <col min="6921" max="6921" width="8.6640625" style="1" customWidth="1"/>
    <col min="6922" max="6922" width="9.6640625" style="1" customWidth="1"/>
    <col min="6923" max="6923" width="10.109375" style="1" customWidth="1"/>
    <col min="6924" max="6924" width="9.33203125" style="1" customWidth="1"/>
    <col min="6925" max="6926" width="9.6640625" style="1" customWidth="1"/>
    <col min="6927" max="6928" width="9.5546875" style="1" customWidth="1"/>
    <col min="6929" max="6930" width="10" style="1" customWidth="1"/>
    <col min="6931" max="6931" width="12" style="1" customWidth="1"/>
    <col min="6932" max="6932" width="0" style="1" hidden="1" customWidth="1"/>
    <col min="6933" max="6933" width="12.109375" style="1" customWidth="1"/>
    <col min="6934" max="6934" width="11.33203125" style="1" customWidth="1"/>
    <col min="6935" max="6935" width="10.109375" style="1" customWidth="1"/>
    <col min="6936" max="6954" width="0" style="1" hidden="1" customWidth="1"/>
    <col min="6955" max="7157" width="9.109375" style="1"/>
    <col min="7158" max="7158" width="7.109375" style="1" customWidth="1"/>
    <col min="7159" max="7160" width="11.5546875" style="1" customWidth="1"/>
    <col min="7161" max="7161" width="11.6640625" style="1" customWidth="1"/>
    <col min="7162" max="7163" width="12" style="1" customWidth="1"/>
    <col min="7164" max="7164" width="11.44140625" style="1" customWidth="1"/>
    <col min="7165" max="7167" width="11.33203125" style="1" customWidth="1"/>
    <col min="7168" max="7169" width="12.5546875" style="1" customWidth="1"/>
    <col min="7170" max="7170" width="12.33203125" style="1" customWidth="1"/>
    <col min="7171" max="7172" width="11.5546875" style="1" customWidth="1"/>
    <col min="7173" max="7173" width="11.6640625" style="1" customWidth="1"/>
    <col min="7174" max="7174" width="2.109375" style="1" customWidth="1"/>
    <col min="7175" max="7175" width="8.5546875" style="1" customWidth="1"/>
    <col min="7176" max="7176" width="9.88671875" style="1" customWidth="1"/>
    <col min="7177" max="7177" width="8.6640625" style="1" customWidth="1"/>
    <col min="7178" max="7178" width="9.6640625" style="1" customWidth="1"/>
    <col min="7179" max="7179" width="10.109375" style="1" customWidth="1"/>
    <col min="7180" max="7180" width="9.33203125" style="1" customWidth="1"/>
    <col min="7181" max="7182" width="9.6640625" style="1" customWidth="1"/>
    <col min="7183" max="7184" width="9.5546875" style="1" customWidth="1"/>
    <col min="7185" max="7186" width="10" style="1" customWidth="1"/>
    <col min="7187" max="7187" width="12" style="1" customWidth="1"/>
    <col min="7188" max="7188" width="0" style="1" hidden="1" customWidth="1"/>
    <col min="7189" max="7189" width="12.109375" style="1" customWidth="1"/>
    <col min="7190" max="7190" width="11.33203125" style="1" customWidth="1"/>
    <col min="7191" max="7191" width="10.109375" style="1" customWidth="1"/>
    <col min="7192" max="7210" width="0" style="1" hidden="1" customWidth="1"/>
    <col min="7211" max="7413" width="9.109375" style="1"/>
    <col min="7414" max="7414" width="7.109375" style="1" customWidth="1"/>
    <col min="7415" max="7416" width="11.5546875" style="1" customWidth="1"/>
    <col min="7417" max="7417" width="11.6640625" style="1" customWidth="1"/>
    <col min="7418" max="7419" width="12" style="1" customWidth="1"/>
    <col min="7420" max="7420" width="11.44140625" style="1" customWidth="1"/>
    <col min="7421" max="7423" width="11.33203125" style="1" customWidth="1"/>
    <col min="7424" max="7425" width="12.5546875" style="1" customWidth="1"/>
    <col min="7426" max="7426" width="12.33203125" style="1" customWidth="1"/>
    <col min="7427" max="7428" width="11.5546875" style="1" customWidth="1"/>
    <col min="7429" max="7429" width="11.6640625" style="1" customWidth="1"/>
    <col min="7430" max="7430" width="2.109375" style="1" customWidth="1"/>
    <col min="7431" max="7431" width="8.5546875" style="1" customWidth="1"/>
    <col min="7432" max="7432" width="9.88671875" style="1" customWidth="1"/>
    <col min="7433" max="7433" width="8.6640625" style="1" customWidth="1"/>
    <col min="7434" max="7434" width="9.6640625" style="1" customWidth="1"/>
    <col min="7435" max="7435" width="10.109375" style="1" customWidth="1"/>
    <col min="7436" max="7436" width="9.33203125" style="1" customWidth="1"/>
    <col min="7437" max="7438" width="9.6640625" style="1" customWidth="1"/>
    <col min="7439" max="7440" width="9.5546875" style="1" customWidth="1"/>
    <col min="7441" max="7442" width="10" style="1" customWidth="1"/>
    <col min="7443" max="7443" width="12" style="1" customWidth="1"/>
    <col min="7444" max="7444" width="0" style="1" hidden="1" customWidth="1"/>
    <col min="7445" max="7445" width="12.109375" style="1" customWidth="1"/>
    <col min="7446" max="7446" width="11.33203125" style="1" customWidth="1"/>
    <col min="7447" max="7447" width="10.109375" style="1" customWidth="1"/>
    <col min="7448" max="7466" width="0" style="1" hidden="1" customWidth="1"/>
    <col min="7467" max="7669" width="9.109375" style="1"/>
    <col min="7670" max="7670" width="7.109375" style="1" customWidth="1"/>
    <col min="7671" max="7672" width="11.5546875" style="1" customWidth="1"/>
    <col min="7673" max="7673" width="11.6640625" style="1" customWidth="1"/>
    <col min="7674" max="7675" width="12" style="1" customWidth="1"/>
    <col min="7676" max="7676" width="11.44140625" style="1" customWidth="1"/>
    <col min="7677" max="7679" width="11.33203125" style="1" customWidth="1"/>
    <col min="7680" max="7681" width="12.5546875" style="1" customWidth="1"/>
    <col min="7682" max="7682" width="12.33203125" style="1" customWidth="1"/>
    <col min="7683" max="7684" width="11.5546875" style="1" customWidth="1"/>
    <col min="7685" max="7685" width="11.6640625" style="1" customWidth="1"/>
    <col min="7686" max="7686" width="2.109375" style="1" customWidth="1"/>
    <col min="7687" max="7687" width="8.5546875" style="1" customWidth="1"/>
    <col min="7688" max="7688" width="9.88671875" style="1" customWidth="1"/>
    <col min="7689" max="7689" width="8.6640625" style="1" customWidth="1"/>
    <col min="7690" max="7690" width="9.6640625" style="1" customWidth="1"/>
    <col min="7691" max="7691" width="10.109375" style="1" customWidth="1"/>
    <col min="7692" max="7692" width="9.33203125" style="1" customWidth="1"/>
    <col min="7693" max="7694" width="9.6640625" style="1" customWidth="1"/>
    <col min="7695" max="7696" width="9.5546875" style="1" customWidth="1"/>
    <col min="7697" max="7698" width="10" style="1" customWidth="1"/>
    <col min="7699" max="7699" width="12" style="1" customWidth="1"/>
    <col min="7700" max="7700" width="0" style="1" hidden="1" customWidth="1"/>
    <col min="7701" max="7701" width="12.109375" style="1" customWidth="1"/>
    <col min="7702" max="7702" width="11.33203125" style="1" customWidth="1"/>
    <col min="7703" max="7703" width="10.109375" style="1" customWidth="1"/>
    <col min="7704" max="7722" width="0" style="1" hidden="1" customWidth="1"/>
    <col min="7723" max="7925" width="9.109375" style="1"/>
    <col min="7926" max="7926" width="7.109375" style="1" customWidth="1"/>
    <col min="7927" max="7928" width="11.5546875" style="1" customWidth="1"/>
    <col min="7929" max="7929" width="11.6640625" style="1" customWidth="1"/>
    <col min="7930" max="7931" width="12" style="1" customWidth="1"/>
    <col min="7932" max="7932" width="11.44140625" style="1" customWidth="1"/>
    <col min="7933" max="7935" width="11.33203125" style="1" customWidth="1"/>
    <col min="7936" max="7937" width="12.5546875" style="1" customWidth="1"/>
    <col min="7938" max="7938" width="12.33203125" style="1" customWidth="1"/>
    <col min="7939" max="7940" width="11.5546875" style="1" customWidth="1"/>
    <col min="7941" max="7941" width="11.6640625" style="1" customWidth="1"/>
    <col min="7942" max="7942" width="2.109375" style="1" customWidth="1"/>
    <col min="7943" max="7943" width="8.5546875" style="1" customWidth="1"/>
    <col min="7944" max="7944" width="9.88671875" style="1" customWidth="1"/>
    <col min="7945" max="7945" width="8.6640625" style="1" customWidth="1"/>
    <col min="7946" max="7946" width="9.6640625" style="1" customWidth="1"/>
    <col min="7947" max="7947" width="10.109375" style="1" customWidth="1"/>
    <col min="7948" max="7948" width="9.33203125" style="1" customWidth="1"/>
    <col min="7949" max="7950" width="9.6640625" style="1" customWidth="1"/>
    <col min="7951" max="7952" width="9.5546875" style="1" customWidth="1"/>
    <col min="7953" max="7954" width="10" style="1" customWidth="1"/>
    <col min="7955" max="7955" width="12" style="1" customWidth="1"/>
    <col min="7956" max="7956" width="0" style="1" hidden="1" customWidth="1"/>
    <col min="7957" max="7957" width="12.109375" style="1" customWidth="1"/>
    <col min="7958" max="7958" width="11.33203125" style="1" customWidth="1"/>
    <col min="7959" max="7959" width="10.109375" style="1" customWidth="1"/>
    <col min="7960" max="7978" width="0" style="1" hidden="1" customWidth="1"/>
    <col min="7979" max="8181" width="9.109375" style="1"/>
    <col min="8182" max="8182" width="7.109375" style="1" customWidth="1"/>
    <col min="8183" max="8184" width="11.5546875" style="1" customWidth="1"/>
    <col min="8185" max="8185" width="11.6640625" style="1" customWidth="1"/>
    <col min="8186" max="8187" width="12" style="1" customWidth="1"/>
    <col min="8188" max="8188" width="11.44140625" style="1" customWidth="1"/>
    <col min="8189" max="8191" width="11.33203125" style="1" customWidth="1"/>
    <col min="8192" max="8193" width="12.5546875" style="1" customWidth="1"/>
    <col min="8194" max="8194" width="12.33203125" style="1" customWidth="1"/>
    <col min="8195" max="8196" width="11.5546875" style="1" customWidth="1"/>
    <col min="8197" max="8197" width="11.6640625" style="1" customWidth="1"/>
    <col min="8198" max="8198" width="2.109375" style="1" customWidth="1"/>
    <col min="8199" max="8199" width="8.5546875" style="1" customWidth="1"/>
    <col min="8200" max="8200" width="9.88671875" style="1" customWidth="1"/>
    <col min="8201" max="8201" width="8.6640625" style="1" customWidth="1"/>
    <col min="8202" max="8202" width="9.6640625" style="1" customWidth="1"/>
    <col min="8203" max="8203" width="10.109375" style="1" customWidth="1"/>
    <col min="8204" max="8204" width="9.33203125" style="1" customWidth="1"/>
    <col min="8205" max="8206" width="9.6640625" style="1" customWidth="1"/>
    <col min="8207" max="8208" width="9.5546875" style="1" customWidth="1"/>
    <col min="8209" max="8210" width="10" style="1" customWidth="1"/>
    <col min="8211" max="8211" width="12" style="1" customWidth="1"/>
    <col min="8212" max="8212" width="0" style="1" hidden="1" customWidth="1"/>
    <col min="8213" max="8213" width="12.109375" style="1" customWidth="1"/>
    <col min="8214" max="8214" width="11.33203125" style="1" customWidth="1"/>
    <col min="8215" max="8215" width="10.109375" style="1" customWidth="1"/>
    <col min="8216" max="8234" width="0" style="1" hidden="1" customWidth="1"/>
    <col min="8235" max="8437" width="9.109375" style="1"/>
    <col min="8438" max="8438" width="7.109375" style="1" customWidth="1"/>
    <col min="8439" max="8440" width="11.5546875" style="1" customWidth="1"/>
    <col min="8441" max="8441" width="11.6640625" style="1" customWidth="1"/>
    <col min="8442" max="8443" width="12" style="1" customWidth="1"/>
    <col min="8444" max="8444" width="11.44140625" style="1" customWidth="1"/>
    <col min="8445" max="8447" width="11.33203125" style="1" customWidth="1"/>
    <col min="8448" max="8449" width="12.5546875" style="1" customWidth="1"/>
    <col min="8450" max="8450" width="12.33203125" style="1" customWidth="1"/>
    <col min="8451" max="8452" width="11.5546875" style="1" customWidth="1"/>
    <col min="8453" max="8453" width="11.6640625" style="1" customWidth="1"/>
    <col min="8454" max="8454" width="2.109375" style="1" customWidth="1"/>
    <col min="8455" max="8455" width="8.5546875" style="1" customWidth="1"/>
    <col min="8456" max="8456" width="9.88671875" style="1" customWidth="1"/>
    <col min="8457" max="8457" width="8.6640625" style="1" customWidth="1"/>
    <col min="8458" max="8458" width="9.6640625" style="1" customWidth="1"/>
    <col min="8459" max="8459" width="10.109375" style="1" customWidth="1"/>
    <col min="8460" max="8460" width="9.33203125" style="1" customWidth="1"/>
    <col min="8461" max="8462" width="9.6640625" style="1" customWidth="1"/>
    <col min="8463" max="8464" width="9.5546875" style="1" customWidth="1"/>
    <col min="8465" max="8466" width="10" style="1" customWidth="1"/>
    <col min="8467" max="8467" width="12" style="1" customWidth="1"/>
    <col min="8468" max="8468" width="0" style="1" hidden="1" customWidth="1"/>
    <col min="8469" max="8469" width="12.109375" style="1" customWidth="1"/>
    <col min="8470" max="8470" width="11.33203125" style="1" customWidth="1"/>
    <col min="8471" max="8471" width="10.109375" style="1" customWidth="1"/>
    <col min="8472" max="8490" width="0" style="1" hidden="1" customWidth="1"/>
    <col min="8491" max="8693" width="9.109375" style="1"/>
    <col min="8694" max="8694" width="7.109375" style="1" customWidth="1"/>
    <col min="8695" max="8696" width="11.5546875" style="1" customWidth="1"/>
    <col min="8697" max="8697" width="11.6640625" style="1" customWidth="1"/>
    <col min="8698" max="8699" width="12" style="1" customWidth="1"/>
    <col min="8700" max="8700" width="11.44140625" style="1" customWidth="1"/>
    <col min="8701" max="8703" width="11.33203125" style="1" customWidth="1"/>
    <col min="8704" max="8705" width="12.5546875" style="1" customWidth="1"/>
    <col min="8706" max="8706" width="12.33203125" style="1" customWidth="1"/>
    <col min="8707" max="8708" width="11.5546875" style="1" customWidth="1"/>
    <col min="8709" max="8709" width="11.6640625" style="1" customWidth="1"/>
    <col min="8710" max="8710" width="2.109375" style="1" customWidth="1"/>
    <col min="8711" max="8711" width="8.5546875" style="1" customWidth="1"/>
    <col min="8712" max="8712" width="9.88671875" style="1" customWidth="1"/>
    <col min="8713" max="8713" width="8.6640625" style="1" customWidth="1"/>
    <col min="8714" max="8714" width="9.6640625" style="1" customWidth="1"/>
    <col min="8715" max="8715" width="10.109375" style="1" customWidth="1"/>
    <col min="8716" max="8716" width="9.33203125" style="1" customWidth="1"/>
    <col min="8717" max="8718" width="9.6640625" style="1" customWidth="1"/>
    <col min="8719" max="8720" width="9.5546875" style="1" customWidth="1"/>
    <col min="8721" max="8722" width="10" style="1" customWidth="1"/>
    <col min="8723" max="8723" width="12" style="1" customWidth="1"/>
    <col min="8724" max="8724" width="0" style="1" hidden="1" customWidth="1"/>
    <col min="8725" max="8725" width="12.109375" style="1" customWidth="1"/>
    <col min="8726" max="8726" width="11.33203125" style="1" customWidth="1"/>
    <col min="8727" max="8727" width="10.109375" style="1" customWidth="1"/>
    <col min="8728" max="8746" width="0" style="1" hidden="1" customWidth="1"/>
    <col min="8747" max="8949" width="9.109375" style="1"/>
    <col min="8950" max="8950" width="7.109375" style="1" customWidth="1"/>
    <col min="8951" max="8952" width="11.5546875" style="1" customWidth="1"/>
    <col min="8953" max="8953" width="11.6640625" style="1" customWidth="1"/>
    <col min="8954" max="8955" width="12" style="1" customWidth="1"/>
    <col min="8956" max="8956" width="11.44140625" style="1" customWidth="1"/>
    <col min="8957" max="8959" width="11.33203125" style="1" customWidth="1"/>
    <col min="8960" max="8961" width="12.5546875" style="1" customWidth="1"/>
    <col min="8962" max="8962" width="12.33203125" style="1" customWidth="1"/>
    <col min="8963" max="8964" width="11.5546875" style="1" customWidth="1"/>
    <col min="8965" max="8965" width="11.6640625" style="1" customWidth="1"/>
    <col min="8966" max="8966" width="2.109375" style="1" customWidth="1"/>
    <col min="8967" max="8967" width="8.5546875" style="1" customWidth="1"/>
    <col min="8968" max="8968" width="9.88671875" style="1" customWidth="1"/>
    <col min="8969" max="8969" width="8.6640625" style="1" customWidth="1"/>
    <col min="8970" max="8970" width="9.6640625" style="1" customWidth="1"/>
    <col min="8971" max="8971" width="10.109375" style="1" customWidth="1"/>
    <col min="8972" max="8972" width="9.33203125" style="1" customWidth="1"/>
    <col min="8973" max="8974" width="9.6640625" style="1" customWidth="1"/>
    <col min="8975" max="8976" width="9.5546875" style="1" customWidth="1"/>
    <col min="8977" max="8978" width="10" style="1" customWidth="1"/>
    <col min="8979" max="8979" width="12" style="1" customWidth="1"/>
    <col min="8980" max="8980" width="0" style="1" hidden="1" customWidth="1"/>
    <col min="8981" max="8981" width="12.109375" style="1" customWidth="1"/>
    <col min="8982" max="8982" width="11.33203125" style="1" customWidth="1"/>
    <col min="8983" max="8983" width="10.109375" style="1" customWidth="1"/>
    <col min="8984" max="9002" width="0" style="1" hidden="1" customWidth="1"/>
    <col min="9003" max="9205" width="9.109375" style="1"/>
    <col min="9206" max="9206" width="7.109375" style="1" customWidth="1"/>
    <col min="9207" max="9208" width="11.5546875" style="1" customWidth="1"/>
    <col min="9209" max="9209" width="11.6640625" style="1" customWidth="1"/>
    <col min="9210" max="9211" width="12" style="1" customWidth="1"/>
    <col min="9212" max="9212" width="11.44140625" style="1" customWidth="1"/>
    <col min="9213" max="9215" width="11.33203125" style="1" customWidth="1"/>
    <col min="9216" max="9217" width="12.5546875" style="1" customWidth="1"/>
    <col min="9218" max="9218" width="12.33203125" style="1" customWidth="1"/>
    <col min="9219" max="9220" width="11.5546875" style="1" customWidth="1"/>
    <col min="9221" max="9221" width="11.6640625" style="1" customWidth="1"/>
    <col min="9222" max="9222" width="2.109375" style="1" customWidth="1"/>
    <col min="9223" max="9223" width="8.5546875" style="1" customWidth="1"/>
    <col min="9224" max="9224" width="9.88671875" style="1" customWidth="1"/>
    <col min="9225" max="9225" width="8.6640625" style="1" customWidth="1"/>
    <col min="9226" max="9226" width="9.6640625" style="1" customWidth="1"/>
    <col min="9227" max="9227" width="10.109375" style="1" customWidth="1"/>
    <col min="9228" max="9228" width="9.33203125" style="1" customWidth="1"/>
    <col min="9229" max="9230" width="9.6640625" style="1" customWidth="1"/>
    <col min="9231" max="9232" width="9.5546875" style="1" customWidth="1"/>
    <col min="9233" max="9234" width="10" style="1" customWidth="1"/>
    <col min="9235" max="9235" width="12" style="1" customWidth="1"/>
    <col min="9236" max="9236" width="0" style="1" hidden="1" customWidth="1"/>
    <col min="9237" max="9237" width="12.109375" style="1" customWidth="1"/>
    <col min="9238" max="9238" width="11.33203125" style="1" customWidth="1"/>
    <col min="9239" max="9239" width="10.109375" style="1" customWidth="1"/>
    <col min="9240" max="9258" width="0" style="1" hidden="1" customWidth="1"/>
    <col min="9259" max="9461" width="9.109375" style="1"/>
    <col min="9462" max="9462" width="7.109375" style="1" customWidth="1"/>
    <col min="9463" max="9464" width="11.5546875" style="1" customWidth="1"/>
    <col min="9465" max="9465" width="11.6640625" style="1" customWidth="1"/>
    <col min="9466" max="9467" width="12" style="1" customWidth="1"/>
    <col min="9468" max="9468" width="11.44140625" style="1" customWidth="1"/>
    <col min="9469" max="9471" width="11.33203125" style="1" customWidth="1"/>
    <col min="9472" max="9473" width="12.5546875" style="1" customWidth="1"/>
    <col min="9474" max="9474" width="12.33203125" style="1" customWidth="1"/>
    <col min="9475" max="9476" width="11.5546875" style="1" customWidth="1"/>
    <col min="9477" max="9477" width="11.6640625" style="1" customWidth="1"/>
    <col min="9478" max="9478" width="2.109375" style="1" customWidth="1"/>
    <col min="9479" max="9479" width="8.5546875" style="1" customWidth="1"/>
    <col min="9480" max="9480" width="9.88671875" style="1" customWidth="1"/>
    <col min="9481" max="9481" width="8.6640625" style="1" customWidth="1"/>
    <col min="9482" max="9482" width="9.6640625" style="1" customWidth="1"/>
    <col min="9483" max="9483" width="10.109375" style="1" customWidth="1"/>
    <col min="9484" max="9484" width="9.33203125" style="1" customWidth="1"/>
    <col min="9485" max="9486" width="9.6640625" style="1" customWidth="1"/>
    <col min="9487" max="9488" width="9.5546875" style="1" customWidth="1"/>
    <col min="9489" max="9490" width="10" style="1" customWidth="1"/>
    <col min="9491" max="9491" width="12" style="1" customWidth="1"/>
    <col min="9492" max="9492" width="0" style="1" hidden="1" customWidth="1"/>
    <col min="9493" max="9493" width="12.109375" style="1" customWidth="1"/>
    <col min="9494" max="9494" width="11.33203125" style="1" customWidth="1"/>
    <col min="9495" max="9495" width="10.109375" style="1" customWidth="1"/>
    <col min="9496" max="9514" width="0" style="1" hidden="1" customWidth="1"/>
    <col min="9515" max="9717" width="9.109375" style="1"/>
    <col min="9718" max="9718" width="7.109375" style="1" customWidth="1"/>
    <col min="9719" max="9720" width="11.5546875" style="1" customWidth="1"/>
    <col min="9721" max="9721" width="11.6640625" style="1" customWidth="1"/>
    <col min="9722" max="9723" width="12" style="1" customWidth="1"/>
    <col min="9724" max="9724" width="11.44140625" style="1" customWidth="1"/>
    <col min="9725" max="9727" width="11.33203125" style="1" customWidth="1"/>
    <col min="9728" max="9729" width="12.5546875" style="1" customWidth="1"/>
    <col min="9730" max="9730" width="12.33203125" style="1" customWidth="1"/>
    <col min="9731" max="9732" width="11.5546875" style="1" customWidth="1"/>
    <col min="9733" max="9733" width="11.6640625" style="1" customWidth="1"/>
    <col min="9734" max="9734" width="2.109375" style="1" customWidth="1"/>
    <col min="9735" max="9735" width="8.5546875" style="1" customWidth="1"/>
    <col min="9736" max="9736" width="9.88671875" style="1" customWidth="1"/>
    <col min="9737" max="9737" width="8.6640625" style="1" customWidth="1"/>
    <col min="9738" max="9738" width="9.6640625" style="1" customWidth="1"/>
    <col min="9739" max="9739" width="10.109375" style="1" customWidth="1"/>
    <col min="9740" max="9740" width="9.33203125" style="1" customWidth="1"/>
    <col min="9741" max="9742" width="9.6640625" style="1" customWidth="1"/>
    <col min="9743" max="9744" width="9.5546875" style="1" customWidth="1"/>
    <col min="9745" max="9746" width="10" style="1" customWidth="1"/>
    <col min="9747" max="9747" width="12" style="1" customWidth="1"/>
    <col min="9748" max="9748" width="0" style="1" hidden="1" customWidth="1"/>
    <col min="9749" max="9749" width="12.109375" style="1" customWidth="1"/>
    <col min="9750" max="9750" width="11.33203125" style="1" customWidth="1"/>
    <col min="9751" max="9751" width="10.109375" style="1" customWidth="1"/>
    <col min="9752" max="9770" width="0" style="1" hidden="1" customWidth="1"/>
    <col min="9771" max="9973" width="9.109375" style="1"/>
    <col min="9974" max="9974" width="7.109375" style="1" customWidth="1"/>
    <col min="9975" max="9976" width="11.5546875" style="1" customWidth="1"/>
    <col min="9977" max="9977" width="11.6640625" style="1" customWidth="1"/>
    <col min="9978" max="9979" width="12" style="1" customWidth="1"/>
    <col min="9980" max="9980" width="11.44140625" style="1" customWidth="1"/>
    <col min="9981" max="9983" width="11.33203125" style="1" customWidth="1"/>
    <col min="9984" max="9985" width="12.5546875" style="1" customWidth="1"/>
    <col min="9986" max="9986" width="12.33203125" style="1" customWidth="1"/>
    <col min="9987" max="9988" width="11.5546875" style="1" customWidth="1"/>
    <col min="9989" max="9989" width="11.6640625" style="1" customWidth="1"/>
    <col min="9990" max="9990" width="2.109375" style="1" customWidth="1"/>
    <col min="9991" max="9991" width="8.5546875" style="1" customWidth="1"/>
    <col min="9992" max="9992" width="9.88671875" style="1" customWidth="1"/>
    <col min="9993" max="9993" width="8.6640625" style="1" customWidth="1"/>
    <col min="9994" max="9994" width="9.6640625" style="1" customWidth="1"/>
    <col min="9995" max="9995" width="10.109375" style="1" customWidth="1"/>
    <col min="9996" max="9996" width="9.33203125" style="1" customWidth="1"/>
    <col min="9997" max="9998" width="9.6640625" style="1" customWidth="1"/>
    <col min="9999" max="10000" width="9.5546875" style="1" customWidth="1"/>
    <col min="10001" max="10002" width="10" style="1" customWidth="1"/>
    <col min="10003" max="10003" width="12" style="1" customWidth="1"/>
    <col min="10004" max="10004" width="0" style="1" hidden="1" customWidth="1"/>
    <col min="10005" max="10005" width="12.109375" style="1" customWidth="1"/>
    <col min="10006" max="10006" width="11.33203125" style="1" customWidth="1"/>
    <col min="10007" max="10007" width="10.109375" style="1" customWidth="1"/>
    <col min="10008" max="10026" width="0" style="1" hidden="1" customWidth="1"/>
    <col min="10027" max="10229" width="9.109375" style="1"/>
    <col min="10230" max="10230" width="7.109375" style="1" customWidth="1"/>
    <col min="10231" max="10232" width="11.5546875" style="1" customWidth="1"/>
    <col min="10233" max="10233" width="11.6640625" style="1" customWidth="1"/>
    <col min="10234" max="10235" width="12" style="1" customWidth="1"/>
    <col min="10236" max="10236" width="11.44140625" style="1" customWidth="1"/>
    <col min="10237" max="10239" width="11.33203125" style="1" customWidth="1"/>
    <col min="10240" max="10241" width="12.5546875" style="1" customWidth="1"/>
    <col min="10242" max="10242" width="12.33203125" style="1" customWidth="1"/>
    <col min="10243" max="10244" width="11.5546875" style="1" customWidth="1"/>
    <col min="10245" max="10245" width="11.6640625" style="1" customWidth="1"/>
    <col min="10246" max="10246" width="2.109375" style="1" customWidth="1"/>
    <col min="10247" max="10247" width="8.5546875" style="1" customWidth="1"/>
    <col min="10248" max="10248" width="9.88671875" style="1" customWidth="1"/>
    <col min="10249" max="10249" width="8.6640625" style="1" customWidth="1"/>
    <col min="10250" max="10250" width="9.6640625" style="1" customWidth="1"/>
    <col min="10251" max="10251" width="10.109375" style="1" customWidth="1"/>
    <col min="10252" max="10252" width="9.33203125" style="1" customWidth="1"/>
    <col min="10253" max="10254" width="9.6640625" style="1" customWidth="1"/>
    <col min="10255" max="10256" width="9.5546875" style="1" customWidth="1"/>
    <col min="10257" max="10258" width="10" style="1" customWidth="1"/>
    <col min="10259" max="10259" width="12" style="1" customWidth="1"/>
    <col min="10260" max="10260" width="0" style="1" hidden="1" customWidth="1"/>
    <col min="10261" max="10261" width="12.109375" style="1" customWidth="1"/>
    <col min="10262" max="10262" width="11.33203125" style="1" customWidth="1"/>
    <col min="10263" max="10263" width="10.109375" style="1" customWidth="1"/>
    <col min="10264" max="10282" width="0" style="1" hidden="1" customWidth="1"/>
    <col min="10283" max="10485" width="9.109375" style="1"/>
    <col min="10486" max="10486" width="7.109375" style="1" customWidth="1"/>
    <col min="10487" max="10488" width="11.5546875" style="1" customWidth="1"/>
    <col min="10489" max="10489" width="11.6640625" style="1" customWidth="1"/>
    <col min="10490" max="10491" width="12" style="1" customWidth="1"/>
    <col min="10492" max="10492" width="11.44140625" style="1" customWidth="1"/>
    <col min="10493" max="10495" width="11.33203125" style="1" customWidth="1"/>
    <col min="10496" max="10497" width="12.5546875" style="1" customWidth="1"/>
    <col min="10498" max="10498" width="12.33203125" style="1" customWidth="1"/>
    <col min="10499" max="10500" width="11.5546875" style="1" customWidth="1"/>
    <col min="10501" max="10501" width="11.6640625" style="1" customWidth="1"/>
    <col min="10502" max="10502" width="2.109375" style="1" customWidth="1"/>
    <col min="10503" max="10503" width="8.5546875" style="1" customWidth="1"/>
    <col min="10504" max="10504" width="9.88671875" style="1" customWidth="1"/>
    <col min="10505" max="10505" width="8.6640625" style="1" customWidth="1"/>
    <col min="10506" max="10506" width="9.6640625" style="1" customWidth="1"/>
    <col min="10507" max="10507" width="10.109375" style="1" customWidth="1"/>
    <col min="10508" max="10508" width="9.33203125" style="1" customWidth="1"/>
    <col min="10509" max="10510" width="9.6640625" style="1" customWidth="1"/>
    <col min="10511" max="10512" width="9.5546875" style="1" customWidth="1"/>
    <col min="10513" max="10514" width="10" style="1" customWidth="1"/>
    <col min="10515" max="10515" width="12" style="1" customWidth="1"/>
    <col min="10516" max="10516" width="0" style="1" hidden="1" customWidth="1"/>
    <col min="10517" max="10517" width="12.109375" style="1" customWidth="1"/>
    <col min="10518" max="10518" width="11.33203125" style="1" customWidth="1"/>
    <col min="10519" max="10519" width="10.109375" style="1" customWidth="1"/>
    <col min="10520" max="10538" width="0" style="1" hidden="1" customWidth="1"/>
    <col min="10539" max="10741" width="9.109375" style="1"/>
    <col min="10742" max="10742" width="7.109375" style="1" customWidth="1"/>
    <col min="10743" max="10744" width="11.5546875" style="1" customWidth="1"/>
    <col min="10745" max="10745" width="11.6640625" style="1" customWidth="1"/>
    <col min="10746" max="10747" width="12" style="1" customWidth="1"/>
    <col min="10748" max="10748" width="11.44140625" style="1" customWidth="1"/>
    <col min="10749" max="10751" width="11.33203125" style="1" customWidth="1"/>
    <col min="10752" max="10753" width="12.5546875" style="1" customWidth="1"/>
    <col min="10754" max="10754" width="12.33203125" style="1" customWidth="1"/>
    <col min="10755" max="10756" width="11.5546875" style="1" customWidth="1"/>
    <col min="10757" max="10757" width="11.6640625" style="1" customWidth="1"/>
    <col min="10758" max="10758" width="2.109375" style="1" customWidth="1"/>
    <col min="10759" max="10759" width="8.5546875" style="1" customWidth="1"/>
    <col min="10760" max="10760" width="9.88671875" style="1" customWidth="1"/>
    <col min="10761" max="10761" width="8.6640625" style="1" customWidth="1"/>
    <col min="10762" max="10762" width="9.6640625" style="1" customWidth="1"/>
    <col min="10763" max="10763" width="10.109375" style="1" customWidth="1"/>
    <col min="10764" max="10764" width="9.33203125" style="1" customWidth="1"/>
    <col min="10765" max="10766" width="9.6640625" style="1" customWidth="1"/>
    <col min="10767" max="10768" width="9.5546875" style="1" customWidth="1"/>
    <col min="10769" max="10770" width="10" style="1" customWidth="1"/>
    <col min="10771" max="10771" width="12" style="1" customWidth="1"/>
    <col min="10772" max="10772" width="0" style="1" hidden="1" customWidth="1"/>
    <col min="10773" max="10773" width="12.109375" style="1" customWidth="1"/>
    <col min="10774" max="10774" width="11.33203125" style="1" customWidth="1"/>
    <col min="10775" max="10775" width="10.109375" style="1" customWidth="1"/>
    <col min="10776" max="10794" width="0" style="1" hidden="1" customWidth="1"/>
    <col min="10795" max="10997" width="9.109375" style="1"/>
    <col min="10998" max="10998" width="7.109375" style="1" customWidth="1"/>
    <col min="10999" max="11000" width="11.5546875" style="1" customWidth="1"/>
    <col min="11001" max="11001" width="11.6640625" style="1" customWidth="1"/>
    <col min="11002" max="11003" width="12" style="1" customWidth="1"/>
    <col min="11004" max="11004" width="11.44140625" style="1" customWidth="1"/>
    <col min="11005" max="11007" width="11.33203125" style="1" customWidth="1"/>
    <col min="11008" max="11009" width="12.5546875" style="1" customWidth="1"/>
    <col min="11010" max="11010" width="12.33203125" style="1" customWidth="1"/>
    <col min="11011" max="11012" width="11.5546875" style="1" customWidth="1"/>
    <col min="11013" max="11013" width="11.6640625" style="1" customWidth="1"/>
    <col min="11014" max="11014" width="2.109375" style="1" customWidth="1"/>
    <col min="11015" max="11015" width="8.5546875" style="1" customWidth="1"/>
    <col min="11016" max="11016" width="9.88671875" style="1" customWidth="1"/>
    <col min="11017" max="11017" width="8.6640625" style="1" customWidth="1"/>
    <col min="11018" max="11018" width="9.6640625" style="1" customWidth="1"/>
    <col min="11019" max="11019" width="10.109375" style="1" customWidth="1"/>
    <col min="11020" max="11020" width="9.33203125" style="1" customWidth="1"/>
    <col min="11021" max="11022" width="9.6640625" style="1" customWidth="1"/>
    <col min="11023" max="11024" width="9.5546875" style="1" customWidth="1"/>
    <col min="11025" max="11026" width="10" style="1" customWidth="1"/>
    <col min="11027" max="11027" width="12" style="1" customWidth="1"/>
    <col min="11028" max="11028" width="0" style="1" hidden="1" customWidth="1"/>
    <col min="11029" max="11029" width="12.109375" style="1" customWidth="1"/>
    <col min="11030" max="11030" width="11.33203125" style="1" customWidth="1"/>
    <col min="11031" max="11031" width="10.109375" style="1" customWidth="1"/>
    <col min="11032" max="11050" width="0" style="1" hidden="1" customWidth="1"/>
    <col min="11051" max="11253" width="9.109375" style="1"/>
    <col min="11254" max="11254" width="7.109375" style="1" customWidth="1"/>
    <col min="11255" max="11256" width="11.5546875" style="1" customWidth="1"/>
    <col min="11257" max="11257" width="11.6640625" style="1" customWidth="1"/>
    <col min="11258" max="11259" width="12" style="1" customWidth="1"/>
    <col min="11260" max="11260" width="11.44140625" style="1" customWidth="1"/>
    <col min="11261" max="11263" width="11.33203125" style="1" customWidth="1"/>
    <col min="11264" max="11265" width="12.5546875" style="1" customWidth="1"/>
    <col min="11266" max="11266" width="12.33203125" style="1" customWidth="1"/>
    <col min="11267" max="11268" width="11.5546875" style="1" customWidth="1"/>
    <col min="11269" max="11269" width="11.6640625" style="1" customWidth="1"/>
    <col min="11270" max="11270" width="2.109375" style="1" customWidth="1"/>
    <col min="11271" max="11271" width="8.5546875" style="1" customWidth="1"/>
    <col min="11272" max="11272" width="9.88671875" style="1" customWidth="1"/>
    <col min="11273" max="11273" width="8.6640625" style="1" customWidth="1"/>
    <col min="11274" max="11274" width="9.6640625" style="1" customWidth="1"/>
    <col min="11275" max="11275" width="10.109375" style="1" customWidth="1"/>
    <col min="11276" max="11276" width="9.33203125" style="1" customWidth="1"/>
    <col min="11277" max="11278" width="9.6640625" style="1" customWidth="1"/>
    <col min="11279" max="11280" width="9.5546875" style="1" customWidth="1"/>
    <col min="11281" max="11282" width="10" style="1" customWidth="1"/>
    <col min="11283" max="11283" width="12" style="1" customWidth="1"/>
    <col min="11284" max="11284" width="0" style="1" hidden="1" customWidth="1"/>
    <col min="11285" max="11285" width="12.109375" style="1" customWidth="1"/>
    <col min="11286" max="11286" width="11.33203125" style="1" customWidth="1"/>
    <col min="11287" max="11287" width="10.109375" style="1" customWidth="1"/>
    <col min="11288" max="11306" width="0" style="1" hidden="1" customWidth="1"/>
    <col min="11307" max="11509" width="9.109375" style="1"/>
    <col min="11510" max="11510" width="7.109375" style="1" customWidth="1"/>
    <col min="11511" max="11512" width="11.5546875" style="1" customWidth="1"/>
    <col min="11513" max="11513" width="11.6640625" style="1" customWidth="1"/>
    <col min="11514" max="11515" width="12" style="1" customWidth="1"/>
    <col min="11516" max="11516" width="11.44140625" style="1" customWidth="1"/>
    <col min="11517" max="11519" width="11.33203125" style="1" customWidth="1"/>
    <col min="11520" max="11521" width="12.5546875" style="1" customWidth="1"/>
    <col min="11522" max="11522" width="12.33203125" style="1" customWidth="1"/>
    <col min="11523" max="11524" width="11.5546875" style="1" customWidth="1"/>
    <col min="11525" max="11525" width="11.6640625" style="1" customWidth="1"/>
    <col min="11526" max="11526" width="2.109375" style="1" customWidth="1"/>
    <col min="11527" max="11527" width="8.5546875" style="1" customWidth="1"/>
    <col min="11528" max="11528" width="9.88671875" style="1" customWidth="1"/>
    <col min="11529" max="11529" width="8.6640625" style="1" customWidth="1"/>
    <col min="11530" max="11530" width="9.6640625" style="1" customWidth="1"/>
    <col min="11531" max="11531" width="10.109375" style="1" customWidth="1"/>
    <col min="11532" max="11532" width="9.33203125" style="1" customWidth="1"/>
    <col min="11533" max="11534" width="9.6640625" style="1" customWidth="1"/>
    <col min="11535" max="11536" width="9.5546875" style="1" customWidth="1"/>
    <col min="11537" max="11538" width="10" style="1" customWidth="1"/>
    <col min="11539" max="11539" width="12" style="1" customWidth="1"/>
    <col min="11540" max="11540" width="0" style="1" hidden="1" customWidth="1"/>
    <col min="11541" max="11541" width="12.109375" style="1" customWidth="1"/>
    <col min="11542" max="11542" width="11.33203125" style="1" customWidth="1"/>
    <col min="11543" max="11543" width="10.109375" style="1" customWidth="1"/>
    <col min="11544" max="11562" width="0" style="1" hidden="1" customWidth="1"/>
    <col min="11563" max="11765" width="9.109375" style="1"/>
    <col min="11766" max="11766" width="7.109375" style="1" customWidth="1"/>
    <col min="11767" max="11768" width="11.5546875" style="1" customWidth="1"/>
    <col min="11769" max="11769" width="11.6640625" style="1" customWidth="1"/>
    <col min="11770" max="11771" width="12" style="1" customWidth="1"/>
    <col min="11772" max="11772" width="11.44140625" style="1" customWidth="1"/>
    <col min="11773" max="11775" width="11.33203125" style="1" customWidth="1"/>
    <col min="11776" max="11777" width="12.5546875" style="1" customWidth="1"/>
    <col min="11778" max="11778" width="12.33203125" style="1" customWidth="1"/>
    <col min="11779" max="11780" width="11.5546875" style="1" customWidth="1"/>
    <col min="11781" max="11781" width="11.6640625" style="1" customWidth="1"/>
    <col min="11782" max="11782" width="2.109375" style="1" customWidth="1"/>
    <col min="11783" max="11783" width="8.5546875" style="1" customWidth="1"/>
    <col min="11784" max="11784" width="9.88671875" style="1" customWidth="1"/>
    <col min="11785" max="11785" width="8.6640625" style="1" customWidth="1"/>
    <col min="11786" max="11786" width="9.6640625" style="1" customWidth="1"/>
    <col min="11787" max="11787" width="10.109375" style="1" customWidth="1"/>
    <col min="11788" max="11788" width="9.33203125" style="1" customWidth="1"/>
    <col min="11789" max="11790" width="9.6640625" style="1" customWidth="1"/>
    <col min="11791" max="11792" width="9.5546875" style="1" customWidth="1"/>
    <col min="11793" max="11794" width="10" style="1" customWidth="1"/>
    <col min="11795" max="11795" width="12" style="1" customWidth="1"/>
    <col min="11796" max="11796" width="0" style="1" hidden="1" customWidth="1"/>
    <col min="11797" max="11797" width="12.109375" style="1" customWidth="1"/>
    <col min="11798" max="11798" width="11.33203125" style="1" customWidth="1"/>
    <col min="11799" max="11799" width="10.109375" style="1" customWidth="1"/>
    <col min="11800" max="11818" width="0" style="1" hidden="1" customWidth="1"/>
    <col min="11819" max="12021" width="9.109375" style="1"/>
    <col min="12022" max="12022" width="7.109375" style="1" customWidth="1"/>
    <col min="12023" max="12024" width="11.5546875" style="1" customWidth="1"/>
    <col min="12025" max="12025" width="11.6640625" style="1" customWidth="1"/>
    <col min="12026" max="12027" width="12" style="1" customWidth="1"/>
    <col min="12028" max="12028" width="11.44140625" style="1" customWidth="1"/>
    <col min="12029" max="12031" width="11.33203125" style="1" customWidth="1"/>
    <col min="12032" max="12033" width="12.5546875" style="1" customWidth="1"/>
    <col min="12034" max="12034" width="12.33203125" style="1" customWidth="1"/>
    <col min="12035" max="12036" width="11.5546875" style="1" customWidth="1"/>
    <col min="12037" max="12037" width="11.6640625" style="1" customWidth="1"/>
    <col min="12038" max="12038" width="2.109375" style="1" customWidth="1"/>
    <col min="12039" max="12039" width="8.5546875" style="1" customWidth="1"/>
    <col min="12040" max="12040" width="9.88671875" style="1" customWidth="1"/>
    <col min="12041" max="12041" width="8.6640625" style="1" customWidth="1"/>
    <col min="12042" max="12042" width="9.6640625" style="1" customWidth="1"/>
    <col min="12043" max="12043" width="10.109375" style="1" customWidth="1"/>
    <col min="12044" max="12044" width="9.33203125" style="1" customWidth="1"/>
    <col min="12045" max="12046" width="9.6640625" style="1" customWidth="1"/>
    <col min="12047" max="12048" width="9.5546875" style="1" customWidth="1"/>
    <col min="12049" max="12050" width="10" style="1" customWidth="1"/>
    <col min="12051" max="12051" width="12" style="1" customWidth="1"/>
    <col min="12052" max="12052" width="0" style="1" hidden="1" customWidth="1"/>
    <col min="12053" max="12053" width="12.109375" style="1" customWidth="1"/>
    <col min="12054" max="12054" width="11.33203125" style="1" customWidth="1"/>
    <col min="12055" max="12055" width="10.109375" style="1" customWidth="1"/>
    <col min="12056" max="12074" width="0" style="1" hidden="1" customWidth="1"/>
    <col min="12075" max="12277" width="9.109375" style="1"/>
    <col min="12278" max="12278" width="7.109375" style="1" customWidth="1"/>
    <col min="12279" max="12280" width="11.5546875" style="1" customWidth="1"/>
    <col min="12281" max="12281" width="11.6640625" style="1" customWidth="1"/>
    <col min="12282" max="12283" width="12" style="1" customWidth="1"/>
    <col min="12284" max="12284" width="11.44140625" style="1" customWidth="1"/>
    <col min="12285" max="12287" width="11.33203125" style="1" customWidth="1"/>
    <col min="12288" max="12289" width="12.5546875" style="1" customWidth="1"/>
    <col min="12290" max="12290" width="12.33203125" style="1" customWidth="1"/>
    <col min="12291" max="12292" width="11.5546875" style="1" customWidth="1"/>
    <col min="12293" max="12293" width="11.6640625" style="1" customWidth="1"/>
    <col min="12294" max="12294" width="2.109375" style="1" customWidth="1"/>
    <col min="12295" max="12295" width="8.5546875" style="1" customWidth="1"/>
    <col min="12296" max="12296" width="9.88671875" style="1" customWidth="1"/>
    <col min="12297" max="12297" width="8.6640625" style="1" customWidth="1"/>
    <col min="12298" max="12298" width="9.6640625" style="1" customWidth="1"/>
    <col min="12299" max="12299" width="10.109375" style="1" customWidth="1"/>
    <col min="12300" max="12300" width="9.33203125" style="1" customWidth="1"/>
    <col min="12301" max="12302" width="9.6640625" style="1" customWidth="1"/>
    <col min="12303" max="12304" width="9.5546875" style="1" customWidth="1"/>
    <col min="12305" max="12306" width="10" style="1" customWidth="1"/>
    <col min="12307" max="12307" width="12" style="1" customWidth="1"/>
    <col min="12308" max="12308" width="0" style="1" hidden="1" customWidth="1"/>
    <col min="12309" max="12309" width="12.109375" style="1" customWidth="1"/>
    <col min="12310" max="12310" width="11.33203125" style="1" customWidth="1"/>
    <col min="12311" max="12311" width="10.109375" style="1" customWidth="1"/>
    <col min="12312" max="12330" width="0" style="1" hidden="1" customWidth="1"/>
    <col min="12331" max="12533" width="9.109375" style="1"/>
    <col min="12534" max="12534" width="7.109375" style="1" customWidth="1"/>
    <col min="12535" max="12536" width="11.5546875" style="1" customWidth="1"/>
    <col min="12537" max="12537" width="11.6640625" style="1" customWidth="1"/>
    <col min="12538" max="12539" width="12" style="1" customWidth="1"/>
    <col min="12540" max="12540" width="11.44140625" style="1" customWidth="1"/>
    <col min="12541" max="12543" width="11.33203125" style="1" customWidth="1"/>
    <col min="12544" max="12545" width="12.5546875" style="1" customWidth="1"/>
    <col min="12546" max="12546" width="12.33203125" style="1" customWidth="1"/>
    <col min="12547" max="12548" width="11.5546875" style="1" customWidth="1"/>
    <col min="12549" max="12549" width="11.6640625" style="1" customWidth="1"/>
    <col min="12550" max="12550" width="2.109375" style="1" customWidth="1"/>
    <col min="12551" max="12551" width="8.5546875" style="1" customWidth="1"/>
    <col min="12552" max="12552" width="9.88671875" style="1" customWidth="1"/>
    <col min="12553" max="12553" width="8.6640625" style="1" customWidth="1"/>
    <col min="12554" max="12554" width="9.6640625" style="1" customWidth="1"/>
    <col min="12555" max="12555" width="10.109375" style="1" customWidth="1"/>
    <col min="12556" max="12556" width="9.33203125" style="1" customWidth="1"/>
    <col min="12557" max="12558" width="9.6640625" style="1" customWidth="1"/>
    <col min="12559" max="12560" width="9.5546875" style="1" customWidth="1"/>
    <col min="12561" max="12562" width="10" style="1" customWidth="1"/>
    <col min="12563" max="12563" width="12" style="1" customWidth="1"/>
    <col min="12564" max="12564" width="0" style="1" hidden="1" customWidth="1"/>
    <col min="12565" max="12565" width="12.109375" style="1" customWidth="1"/>
    <col min="12566" max="12566" width="11.33203125" style="1" customWidth="1"/>
    <col min="12567" max="12567" width="10.109375" style="1" customWidth="1"/>
    <col min="12568" max="12586" width="0" style="1" hidden="1" customWidth="1"/>
    <col min="12587" max="12789" width="9.109375" style="1"/>
    <col min="12790" max="12790" width="7.109375" style="1" customWidth="1"/>
    <col min="12791" max="12792" width="11.5546875" style="1" customWidth="1"/>
    <col min="12793" max="12793" width="11.6640625" style="1" customWidth="1"/>
    <col min="12794" max="12795" width="12" style="1" customWidth="1"/>
    <col min="12796" max="12796" width="11.44140625" style="1" customWidth="1"/>
    <col min="12797" max="12799" width="11.33203125" style="1" customWidth="1"/>
    <col min="12800" max="12801" width="12.5546875" style="1" customWidth="1"/>
    <col min="12802" max="12802" width="12.33203125" style="1" customWidth="1"/>
    <col min="12803" max="12804" width="11.5546875" style="1" customWidth="1"/>
    <col min="12805" max="12805" width="11.6640625" style="1" customWidth="1"/>
    <col min="12806" max="12806" width="2.109375" style="1" customWidth="1"/>
    <col min="12807" max="12807" width="8.5546875" style="1" customWidth="1"/>
    <col min="12808" max="12808" width="9.88671875" style="1" customWidth="1"/>
    <col min="12809" max="12809" width="8.6640625" style="1" customWidth="1"/>
    <col min="12810" max="12810" width="9.6640625" style="1" customWidth="1"/>
    <col min="12811" max="12811" width="10.109375" style="1" customWidth="1"/>
    <col min="12812" max="12812" width="9.33203125" style="1" customWidth="1"/>
    <col min="12813" max="12814" width="9.6640625" style="1" customWidth="1"/>
    <col min="12815" max="12816" width="9.5546875" style="1" customWidth="1"/>
    <col min="12817" max="12818" width="10" style="1" customWidth="1"/>
    <col min="12819" max="12819" width="12" style="1" customWidth="1"/>
    <col min="12820" max="12820" width="0" style="1" hidden="1" customWidth="1"/>
    <col min="12821" max="12821" width="12.109375" style="1" customWidth="1"/>
    <col min="12822" max="12822" width="11.33203125" style="1" customWidth="1"/>
    <col min="12823" max="12823" width="10.109375" style="1" customWidth="1"/>
    <col min="12824" max="12842" width="0" style="1" hidden="1" customWidth="1"/>
    <col min="12843" max="13045" width="9.109375" style="1"/>
    <col min="13046" max="13046" width="7.109375" style="1" customWidth="1"/>
    <col min="13047" max="13048" width="11.5546875" style="1" customWidth="1"/>
    <col min="13049" max="13049" width="11.6640625" style="1" customWidth="1"/>
    <col min="13050" max="13051" width="12" style="1" customWidth="1"/>
    <col min="13052" max="13052" width="11.44140625" style="1" customWidth="1"/>
    <col min="13053" max="13055" width="11.33203125" style="1" customWidth="1"/>
    <col min="13056" max="13057" width="12.5546875" style="1" customWidth="1"/>
    <col min="13058" max="13058" width="12.33203125" style="1" customWidth="1"/>
    <col min="13059" max="13060" width="11.5546875" style="1" customWidth="1"/>
    <col min="13061" max="13061" width="11.6640625" style="1" customWidth="1"/>
    <col min="13062" max="13062" width="2.109375" style="1" customWidth="1"/>
    <col min="13063" max="13063" width="8.5546875" style="1" customWidth="1"/>
    <col min="13064" max="13064" width="9.88671875" style="1" customWidth="1"/>
    <col min="13065" max="13065" width="8.6640625" style="1" customWidth="1"/>
    <col min="13066" max="13066" width="9.6640625" style="1" customWidth="1"/>
    <col min="13067" max="13067" width="10.109375" style="1" customWidth="1"/>
    <col min="13068" max="13068" width="9.33203125" style="1" customWidth="1"/>
    <col min="13069" max="13070" width="9.6640625" style="1" customWidth="1"/>
    <col min="13071" max="13072" width="9.5546875" style="1" customWidth="1"/>
    <col min="13073" max="13074" width="10" style="1" customWidth="1"/>
    <col min="13075" max="13075" width="12" style="1" customWidth="1"/>
    <col min="13076" max="13076" width="0" style="1" hidden="1" customWidth="1"/>
    <col min="13077" max="13077" width="12.109375" style="1" customWidth="1"/>
    <col min="13078" max="13078" width="11.33203125" style="1" customWidth="1"/>
    <col min="13079" max="13079" width="10.109375" style="1" customWidth="1"/>
    <col min="13080" max="13098" width="0" style="1" hidden="1" customWidth="1"/>
    <col min="13099" max="13301" width="9.109375" style="1"/>
    <col min="13302" max="13302" width="7.109375" style="1" customWidth="1"/>
    <col min="13303" max="13304" width="11.5546875" style="1" customWidth="1"/>
    <col min="13305" max="13305" width="11.6640625" style="1" customWidth="1"/>
    <col min="13306" max="13307" width="12" style="1" customWidth="1"/>
    <col min="13308" max="13308" width="11.44140625" style="1" customWidth="1"/>
    <col min="13309" max="13311" width="11.33203125" style="1" customWidth="1"/>
    <col min="13312" max="13313" width="12.5546875" style="1" customWidth="1"/>
    <col min="13314" max="13314" width="12.33203125" style="1" customWidth="1"/>
    <col min="13315" max="13316" width="11.5546875" style="1" customWidth="1"/>
    <col min="13317" max="13317" width="11.6640625" style="1" customWidth="1"/>
    <col min="13318" max="13318" width="2.109375" style="1" customWidth="1"/>
    <col min="13319" max="13319" width="8.5546875" style="1" customWidth="1"/>
    <col min="13320" max="13320" width="9.88671875" style="1" customWidth="1"/>
    <col min="13321" max="13321" width="8.6640625" style="1" customWidth="1"/>
    <col min="13322" max="13322" width="9.6640625" style="1" customWidth="1"/>
    <col min="13323" max="13323" width="10.109375" style="1" customWidth="1"/>
    <col min="13324" max="13324" width="9.33203125" style="1" customWidth="1"/>
    <col min="13325" max="13326" width="9.6640625" style="1" customWidth="1"/>
    <col min="13327" max="13328" width="9.5546875" style="1" customWidth="1"/>
    <col min="13329" max="13330" width="10" style="1" customWidth="1"/>
    <col min="13331" max="13331" width="12" style="1" customWidth="1"/>
    <col min="13332" max="13332" width="0" style="1" hidden="1" customWidth="1"/>
    <col min="13333" max="13333" width="12.109375" style="1" customWidth="1"/>
    <col min="13334" max="13334" width="11.33203125" style="1" customWidth="1"/>
    <col min="13335" max="13335" width="10.109375" style="1" customWidth="1"/>
    <col min="13336" max="13354" width="0" style="1" hidden="1" customWidth="1"/>
    <col min="13355" max="13557" width="9.109375" style="1"/>
    <col min="13558" max="13558" width="7.109375" style="1" customWidth="1"/>
    <col min="13559" max="13560" width="11.5546875" style="1" customWidth="1"/>
    <col min="13561" max="13561" width="11.6640625" style="1" customWidth="1"/>
    <col min="13562" max="13563" width="12" style="1" customWidth="1"/>
    <col min="13564" max="13564" width="11.44140625" style="1" customWidth="1"/>
    <col min="13565" max="13567" width="11.33203125" style="1" customWidth="1"/>
    <col min="13568" max="13569" width="12.5546875" style="1" customWidth="1"/>
    <col min="13570" max="13570" width="12.33203125" style="1" customWidth="1"/>
    <col min="13571" max="13572" width="11.5546875" style="1" customWidth="1"/>
    <col min="13573" max="13573" width="11.6640625" style="1" customWidth="1"/>
    <col min="13574" max="13574" width="2.109375" style="1" customWidth="1"/>
    <col min="13575" max="13575" width="8.5546875" style="1" customWidth="1"/>
    <col min="13576" max="13576" width="9.88671875" style="1" customWidth="1"/>
    <col min="13577" max="13577" width="8.6640625" style="1" customWidth="1"/>
    <col min="13578" max="13578" width="9.6640625" style="1" customWidth="1"/>
    <col min="13579" max="13579" width="10.109375" style="1" customWidth="1"/>
    <col min="13580" max="13580" width="9.33203125" style="1" customWidth="1"/>
    <col min="13581" max="13582" width="9.6640625" style="1" customWidth="1"/>
    <col min="13583" max="13584" width="9.5546875" style="1" customWidth="1"/>
    <col min="13585" max="13586" width="10" style="1" customWidth="1"/>
    <col min="13587" max="13587" width="12" style="1" customWidth="1"/>
    <col min="13588" max="13588" width="0" style="1" hidden="1" customWidth="1"/>
    <col min="13589" max="13589" width="12.109375" style="1" customWidth="1"/>
    <col min="13590" max="13590" width="11.33203125" style="1" customWidth="1"/>
    <col min="13591" max="13591" width="10.109375" style="1" customWidth="1"/>
    <col min="13592" max="13610" width="0" style="1" hidden="1" customWidth="1"/>
    <col min="13611" max="13813" width="9.109375" style="1"/>
    <col min="13814" max="13814" width="7.109375" style="1" customWidth="1"/>
    <col min="13815" max="13816" width="11.5546875" style="1" customWidth="1"/>
    <col min="13817" max="13817" width="11.6640625" style="1" customWidth="1"/>
    <col min="13818" max="13819" width="12" style="1" customWidth="1"/>
    <col min="13820" max="13820" width="11.44140625" style="1" customWidth="1"/>
    <col min="13821" max="13823" width="11.33203125" style="1" customWidth="1"/>
    <col min="13824" max="13825" width="12.5546875" style="1" customWidth="1"/>
    <col min="13826" max="13826" width="12.33203125" style="1" customWidth="1"/>
    <col min="13827" max="13828" width="11.5546875" style="1" customWidth="1"/>
    <col min="13829" max="13829" width="11.6640625" style="1" customWidth="1"/>
    <col min="13830" max="13830" width="2.109375" style="1" customWidth="1"/>
    <col min="13831" max="13831" width="8.5546875" style="1" customWidth="1"/>
    <col min="13832" max="13832" width="9.88671875" style="1" customWidth="1"/>
    <col min="13833" max="13833" width="8.6640625" style="1" customWidth="1"/>
    <col min="13834" max="13834" width="9.6640625" style="1" customWidth="1"/>
    <col min="13835" max="13835" width="10.109375" style="1" customWidth="1"/>
    <col min="13836" max="13836" width="9.33203125" style="1" customWidth="1"/>
    <col min="13837" max="13838" width="9.6640625" style="1" customWidth="1"/>
    <col min="13839" max="13840" width="9.5546875" style="1" customWidth="1"/>
    <col min="13841" max="13842" width="10" style="1" customWidth="1"/>
    <col min="13843" max="13843" width="12" style="1" customWidth="1"/>
    <col min="13844" max="13844" width="0" style="1" hidden="1" customWidth="1"/>
    <col min="13845" max="13845" width="12.109375" style="1" customWidth="1"/>
    <col min="13846" max="13846" width="11.33203125" style="1" customWidth="1"/>
    <col min="13847" max="13847" width="10.109375" style="1" customWidth="1"/>
    <col min="13848" max="13866" width="0" style="1" hidden="1" customWidth="1"/>
    <col min="13867" max="14069" width="9.109375" style="1"/>
    <col min="14070" max="14070" width="7.109375" style="1" customWidth="1"/>
    <col min="14071" max="14072" width="11.5546875" style="1" customWidth="1"/>
    <col min="14073" max="14073" width="11.6640625" style="1" customWidth="1"/>
    <col min="14074" max="14075" width="12" style="1" customWidth="1"/>
    <col min="14076" max="14076" width="11.44140625" style="1" customWidth="1"/>
    <col min="14077" max="14079" width="11.33203125" style="1" customWidth="1"/>
    <col min="14080" max="14081" width="12.5546875" style="1" customWidth="1"/>
    <col min="14082" max="14082" width="12.33203125" style="1" customWidth="1"/>
    <col min="14083" max="14084" width="11.5546875" style="1" customWidth="1"/>
    <col min="14085" max="14085" width="11.6640625" style="1" customWidth="1"/>
    <col min="14086" max="14086" width="2.109375" style="1" customWidth="1"/>
    <col min="14087" max="14087" width="8.5546875" style="1" customWidth="1"/>
    <col min="14088" max="14088" width="9.88671875" style="1" customWidth="1"/>
    <col min="14089" max="14089" width="8.6640625" style="1" customWidth="1"/>
    <col min="14090" max="14090" width="9.6640625" style="1" customWidth="1"/>
    <col min="14091" max="14091" width="10.109375" style="1" customWidth="1"/>
    <col min="14092" max="14092" width="9.33203125" style="1" customWidth="1"/>
    <col min="14093" max="14094" width="9.6640625" style="1" customWidth="1"/>
    <col min="14095" max="14096" width="9.5546875" style="1" customWidth="1"/>
    <col min="14097" max="14098" width="10" style="1" customWidth="1"/>
    <col min="14099" max="14099" width="12" style="1" customWidth="1"/>
    <col min="14100" max="14100" width="0" style="1" hidden="1" customWidth="1"/>
    <col min="14101" max="14101" width="12.109375" style="1" customWidth="1"/>
    <col min="14102" max="14102" width="11.33203125" style="1" customWidth="1"/>
    <col min="14103" max="14103" width="10.109375" style="1" customWidth="1"/>
    <col min="14104" max="14122" width="0" style="1" hidden="1" customWidth="1"/>
    <col min="14123" max="14325" width="9.109375" style="1"/>
    <col min="14326" max="14326" width="7.109375" style="1" customWidth="1"/>
    <col min="14327" max="14328" width="11.5546875" style="1" customWidth="1"/>
    <col min="14329" max="14329" width="11.6640625" style="1" customWidth="1"/>
    <col min="14330" max="14331" width="12" style="1" customWidth="1"/>
    <col min="14332" max="14332" width="11.44140625" style="1" customWidth="1"/>
    <col min="14333" max="14335" width="11.33203125" style="1" customWidth="1"/>
    <col min="14336" max="14337" width="12.5546875" style="1" customWidth="1"/>
    <col min="14338" max="14338" width="12.33203125" style="1" customWidth="1"/>
    <col min="14339" max="14340" width="11.5546875" style="1" customWidth="1"/>
    <col min="14341" max="14341" width="11.6640625" style="1" customWidth="1"/>
    <col min="14342" max="14342" width="2.109375" style="1" customWidth="1"/>
    <col min="14343" max="14343" width="8.5546875" style="1" customWidth="1"/>
    <col min="14344" max="14344" width="9.88671875" style="1" customWidth="1"/>
    <col min="14345" max="14345" width="8.6640625" style="1" customWidth="1"/>
    <col min="14346" max="14346" width="9.6640625" style="1" customWidth="1"/>
    <col min="14347" max="14347" width="10.109375" style="1" customWidth="1"/>
    <col min="14348" max="14348" width="9.33203125" style="1" customWidth="1"/>
    <col min="14349" max="14350" width="9.6640625" style="1" customWidth="1"/>
    <col min="14351" max="14352" width="9.5546875" style="1" customWidth="1"/>
    <col min="14353" max="14354" width="10" style="1" customWidth="1"/>
    <col min="14355" max="14355" width="12" style="1" customWidth="1"/>
    <col min="14356" max="14356" width="0" style="1" hidden="1" customWidth="1"/>
    <col min="14357" max="14357" width="12.109375" style="1" customWidth="1"/>
    <col min="14358" max="14358" width="11.33203125" style="1" customWidth="1"/>
    <col min="14359" max="14359" width="10.109375" style="1" customWidth="1"/>
    <col min="14360" max="14378" width="0" style="1" hidden="1" customWidth="1"/>
    <col min="14379" max="14581" width="9.109375" style="1"/>
    <col min="14582" max="14582" width="7.109375" style="1" customWidth="1"/>
    <col min="14583" max="14584" width="11.5546875" style="1" customWidth="1"/>
    <col min="14585" max="14585" width="11.6640625" style="1" customWidth="1"/>
    <col min="14586" max="14587" width="12" style="1" customWidth="1"/>
    <col min="14588" max="14588" width="11.44140625" style="1" customWidth="1"/>
    <col min="14589" max="14591" width="11.33203125" style="1" customWidth="1"/>
    <col min="14592" max="14593" width="12.5546875" style="1" customWidth="1"/>
    <col min="14594" max="14594" width="12.33203125" style="1" customWidth="1"/>
    <col min="14595" max="14596" width="11.5546875" style="1" customWidth="1"/>
    <col min="14597" max="14597" width="11.6640625" style="1" customWidth="1"/>
    <col min="14598" max="14598" width="2.109375" style="1" customWidth="1"/>
    <col min="14599" max="14599" width="8.5546875" style="1" customWidth="1"/>
    <col min="14600" max="14600" width="9.88671875" style="1" customWidth="1"/>
    <col min="14601" max="14601" width="8.6640625" style="1" customWidth="1"/>
    <col min="14602" max="14602" width="9.6640625" style="1" customWidth="1"/>
    <col min="14603" max="14603" width="10.109375" style="1" customWidth="1"/>
    <col min="14604" max="14604" width="9.33203125" style="1" customWidth="1"/>
    <col min="14605" max="14606" width="9.6640625" style="1" customWidth="1"/>
    <col min="14607" max="14608" width="9.5546875" style="1" customWidth="1"/>
    <col min="14609" max="14610" width="10" style="1" customWidth="1"/>
    <col min="14611" max="14611" width="12" style="1" customWidth="1"/>
    <col min="14612" max="14612" width="0" style="1" hidden="1" customWidth="1"/>
    <col min="14613" max="14613" width="12.109375" style="1" customWidth="1"/>
    <col min="14614" max="14614" width="11.33203125" style="1" customWidth="1"/>
    <col min="14615" max="14615" width="10.109375" style="1" customWidth="1"/>
    <col min="14616" max="14634" width="0" style="1" hidden="1" customWidth="1"/>
    <col min="14635" max="14837" width="9.109375" style="1"/>
    <col min="14838" max="14838" width="7.109375" style="1" customWidth="1"/>
    <col min="14839" max="14840" width="11.5546875" style="1" customWidth="1"/>
    <col min="14841" max="14841" width="11.6640625" style="1" customWidth="1"/>
    <col min="14842" max="14843" width="12" style="1" customWidth="1"/>
    <col min="14844" max="14844" width="11.44140625" style="1" customWidth="1"/>
    <col min="14845" max="14847" width="11.33203125" style="1" customWidth="1"/>
    <col min="14848" max="14849" width="12.5546875" style="1" customWidth="1"/>
    <col min="14850" max="14850" width="12.33203125" style="1" customWidth="1"/>
    <col min="14851" max="14852" width="11.5546875" style="1" customWidth="1"/>
    <col min="14853" max="14853" width="11.6640625" style="1" customWidth="1"/>
    <col min="14854" max="14854" width="2.109375" style="1" customWidth="1"/>
    <col min="14855" max="14855" width="8.5546875" style="1" customWidth="1"/>
    <col min="14856" max="14856" width="9.88671875" style="1" customWidth="1"/>
    <col min="14857" max="14857" width="8.6640625" style="1" customWidth="1"/>
    <col min="14858" max="14858" width="9.6640625" style="1" customWidth="1"/>
    <col min="14859" max="14859" width="10.109375" style="1" customWidth="1"/>
    <col min="14860" max="14860" width="9.33203125" style="1" customWidth="1"/>
    <col min="14861" max="14862" width="9.6640625" style="1" customWidth="1"/>
    <col min="14863" max="14864" width="9.5546875" style="1" customWidth="1"/>
    <col min="14865" max="14866" width="10" style="1" customWidth="1"/>
    <col min="14867" max="14867" width="12" style="1" customWidth="1"/>
    <col min="14868" max="14868" width="0" style="1" hidden="1" customWidth="1"/>
    <col min="14869" max="14869" width="12.109375" style="1" customWidth="1"/>
    <col min="14870" max="14870" width="11.33203125" style="1" customWidth="1"/>
    <col min="14871" max="14871" width="10.109375" style="1" customWidth="1"/>
    <col min="14872" max="14890" width="0" style="1" hidden="1" customWidth="1"/>
    <col min="14891" max="15093" width="9.109375" style="1"/>
    <col min="15094" max="15094" width="7.109375" style="1" customWidth="1"/>
    <col min="15095" max="15096" width="11.5546875" style="1" customWidth="1"/>
    <col min="15097" max="15097" width="11.6640625" style="1" customWidth="1"/>
    <col min="15098" max="15099" width="12" style="1" customWidth="1"/>
    <col min="15100" max="15100" width="11.44140625" style="1" customWidth="1"/>
    <col min="15101" max="15103" width="11.33203125" style="1" customWidth="1"/>
    <col min="15104" max="15105" width="12.5546875" style="1" customWidth="1"/>
    <col min="15106" max="15106" width="12.33203125" style="1" customWidth="1"/>
    <col min="15107" max="15108" width="11.5546875" style="1" customWidth="1"/>
    <col min="15109" max="15109" width="11.6640625" style="1" customWidth="1"/>
    <col min="15110" max="15110" width="2.109375" style="1" customWidth="1"/>
    <col min="15111" max="15111" width="8.5546875" style="1" customWidth="1"/>
    <col min="15112" max="15112" width="9.88671875" style="1" customWidth="1"/>
    <col min="15113" max="15113" width="8.6640625" style="1" customWidth="1"/>
    <col min="15114" max="15114" width="9.6640625" style="1" customWidth="1"/>
    <col min="15115" max="15115" width="10.109375" style="1" customWidth="1"/>
    <col min="15116" max="15116" width="9.33203125" style="1" customWidth="1"/>
    <col min="15117" max="15118" width="9.6640625" style="1" customWidth="1"/>
    <col min="15119" max="15120" width="9.5546875" style="1" customWidth="1"/>
    <col min="15121" max="15122" width="10" style="1" customWidth="1"/>
    <col min="15123" max="15123" width="12" style="1" customWidth="1"/>
    <col min="15124" max="15124" width="0" style="1" hidden="1" customWidth="1"/>
    <col min="15125" max="15125" width="12.109375" style="1" customWidth="1"/>
    <col min="15126" max="15126" width="11.33203125" style="1" customWidth="1"/>
    <col min="15127" max="15127" width="10.109375" style="1" customWidth="1"/>
    <col min="15128" max="15146" width="0" style="1" hidden="1" customWidth="1"/>
    <col min="15147" max="15349" width="9.109375" style="1"/>
    <col min="15350" max="15350" width="7.109375" style="1" customWidth="1"/>
    <col min="15351" max="15352" width="11.5546875" style="1" customWidth="1"/>
    <col min="15353" max="15353" width="11.6640625" style="1" customWidth="1"/>
    <col min="15354" max="15355" width="12" style="1" customWidth="1"/>
    <col min="15356" max="15356" width="11.44140625" style="1" customWidth="1"/>
    <col min="15357" max="15359" width="11.33203125" style="1" customWidth="1"/>
    <col min="15360" max="15361" width="12.5546875" style="1" customWidth="1"/>
    <col min="15362" max="15362" width="12.33203125" style="1" customWidth="1"/>
    <col min="15363" max="15364" width="11.5546875" style="1" customWidth="1"/>
    <col min="15365" max="15365" width="11.6640625" style="1" customWidth="1"/>
    <col min="15366" max="15366" width="2.109375" style="1" customWidth="1"/>
    <col min="15367" max="15367" width="8.5546875" style="1" customWidth="1"/>
    <col min="15368" max="15368" width="9.88671875" style="1" customWidth="1"/>
    <col min="15369" max="15369" width="8.6640625" style="1" customWidth="1"/>
    <col min="15370" max="15370" width="9.6640625" style="1" customWidth="1"/>
    <col min="15371" max="15371" width="10.109375" style="1" customWidth="1"/>
    <col min="15372" max="15372" width="9.33203125" style="1" customWidth="1"/>
    <col min="15373" max="15374" width="9.6640625" style="1" customWidth="1"/>
    <col min="15375" max="15376" width="9.5546875" style="1" customWidth="1"/>
    <col min="15377" max="15378" width="10" style="1" customWidth="1"/>
    <col min="15379" max="15379" width="12" style="1" customWidth="1"/>
    <col min="15380" max="15380" width="0" style="1" hidden="1" customWidth="1"/>
    <col min="15381" max="15381" width="12.109375" style="1" customWidth="1"/>
    <col min="15382" max="15382" width="11.33203125" style="1" customWidth="1"/>
    <col min="15383" max="15383" width="10.109375" style="1" customWidth="1"/>
    <col min="15384" max="15402" width="0" style="1" hidden="1" customWidth="1"/>
    <col min="15403" max="15605" width="9.109375" style="1"/>
    <col min="15606" max="15606" width="7.109375" style="1" customWidth="1"/>
    <col min="15607" max="15608" width="11.5546875" style="1" customWidth="1"/>
    <col min="15609" max="15609" width="11.6640625" style="1" customWidth="1"/>
    <col min="15610" max="15611" width="12" style="1" customWidth="1"/>
    <col min="15612" max="15612" width="11.44140625" style="1" customWidth="1"/>
    <col min="15613" max="15615" width="11.33203125" style="1" customWidth="1"/>
    <col min="15616" max="15617" width="12.5546875" style="1" customWidth="1"/>
    <col min="15618" max="15618" width="12.33203125" style="1" customWidth="1"/>
    <col min="15619" max="15620" width="11.5546875" style="1" customWidth="1"/>
    <col min="15621" max="15621" width="11.6640625" style="1" customWidth="1"/>
    <col min="15622" max="15622" width="2.109375" style="1" customWidth="1"/>
    <col min="15623" max="15623" width="8.5546875" style="1" customWidth="1"/>
    <col min="15624" max="15624" width="9.88671875" style="1" customWidth="1"/>
    <col min="15625" max="15625" width="8.6640625" style="1" customWidth="1"/>
    <col min="15626" max="15626" width="9.6640625" style="1" customWidth="1"/>
    <col min="15627" max="15627" width="10.109375" style="1" customWidth="1"/>
    <col min="15628" max="15628" width="9.33203125" style="1" customWidth="1"/>
    <col min="15629" max="15630" width="9.6640625" style="1" customWidth="1"/>
    <col min="15631" max="15632" width="9.5546875" style="1" customWidth="1"/>
    <col min="15633" max="15634" width="10" style="1" customWidth="1"/>
    <col min="15635" max="15635" width="12" style="1" customWidth="1"/>
    <col min="15636" max="15636" width="0" style="1" hidden="1" customWidth="1"/>
    <col min="15637" max="15637" width="12.109375" style="1" customWidth="1"/>
    <col min="15638" max="15638" width="11.33203125" style="1" customWidth="1"/>
    <col min="15639" max="15639" width="10.109375" style="1" customWidth="1"/>
    <col min="15640" max="15658" width="0" style="1" hidden="1" customWidth="1"/>
    <col min="15659" max="15861" width="9.109375" style="1"/>
    <col min="15862" max="15862" width="7.109375" style="1" customWidth="1"/>
    <col min="15863" max="15864" width="11.5546875" style="1" customWidth="1"/>
    <col min="15865" max="15865" width="11.6640625" style="1" customWidth="1"/>
    <col min="15866" max="15867" width="12" style="1" customWidth="1"/>
    <col min="15868" max="15868" width="11.44140625" style="1" customWidth="1"/>
    <col min="15869" max="15871" width="11.33203125" style="1" customWidth="1"/>
    <col min="15872" max="15873" width="12.5546875" style="1" customWidth="1"/>
    <col min="15874" max="15874" width="12.33203125" style="1" customWidth="1"/>
    <col min="15875" max="15876" width="11.5546875" style="1" customWidth="1"/>
    <col min="15877" max="15877" width="11.6640625" style="1" customWidth="1"/>
    <col min="15878" max="15878" width="2.109375" style="1" customWidth="1"/>
    <col min="15879" max="15879" width="8.5546875" style="1" customWidth="1"/>
    <col min="15880" max="15880" width="9.88671875" style="1" customWidth="1"/>
    <col min="15881" max="15881" width="8.6640625" style="1" customWidth="1"/>
    <col min="15882" max="15882" width="9.6640625" style="1" customWidth="1"/>
    <col min="15883" max="15883" width="10.109375" style="1" customWidth="1"/>
    <col min="15884" max="15884" width="9.33203125" style="1" customWidth="1"/>
    <col min="15885" max="15886" width="9.6640625" style="1" customWidth="1"/>
    <col min="15887" max="15888" width="9.5546875" style="1" customWidth="1"/>
    <col min="15889" max="15890" width="10" style="1" customWidth="1"/>
    <col min="15891" max="15891" width="12" style="1" customWidth="1"/>
    <col min="15892" max="15892" width="0" style="1" hidden="1" customWidth="1"/>
    <col min="15893" max="15893" width="12.109375" style="1" customWidth="1"/>
    <col min="15894" max="15894" width="11.33203125" style="1" customWidth="1"/>
    <col min="15895" max="15895" width="10.109375" style="1" customWidth="1"/>
    <col min="15896" max="15914" width="0" style="1" hidden="1" customWidth="1"/>
    <col min="15915" max="16117" width="9.109375" style="1"/>
    <col min="16118" max="16118" width="7.109375" style="1" customWidth="1"/>
    <col min="16119" max="16120" width="11.5546875" style="1" customWidth="1"/>
    <col min="16121" max="16121" width="11.6640625" style="1" customWidth="1"/>
    <col min="16122" max="16123" width="12" style="1" customWidth="1"/>
    <col min="16124" max="16124" width="11.44140625" style="1" customWidth="1"/>
    <col min="16125" max="16127" width="11.33203125" style="1" customWidth="1"/>
    <col min="16128" max="16129" width="12.5546875" style="1" customWidth="1"/>
    <col min="16130" max="16130" width="12.33203125" style="1" customWidth="1"/>
    <col min="16131" max="16132" width="11.5546875" style="1" customWidth="1"/>
    <col min="16133" max="16133" width="11.6640625" style="1" customWidth="1"/>
    <col min="16134" max="16134" width="2.109375" style="1" customWidth="1"/>
    <col min="16135" max="16135" width="8.5546875" style="1" customWidth="1"/>
    <col min="16136" max="16136" width="9.88671875" style="1" customWidth="1"/>
    <col min="16137" max="16137" width="8.6640625" style="1" customWidth="1"/>
    <col min="16138" max="16138" width="9.6640625" style="1" customWidth="1"/>
    <col min="16139" max="16139" width="10.109375" style="1" customWidth="1"/>
    <col min="16140" max="16140" width="9.33203125" style="1" customWidth="1"/>
    <col min="16141" max="16142" width="9.6640625" style="1" customWidth="1"/>
    <col min="16143" max="16144" width="9.5546875" style="1" customWidth="1"/>
    <col min="16145" max="16146" width="10" style="1" customWidth="1"/>
    <col min="16147" max="16147" width="12" style="1" customWidth="1"/>
    <col min="16148" max="16148" width="0" style="1" hidden="1" customWidth="1"/>
    <col min="16149" max="16149" width="12.109375" style="1" customWidth="1"/>
    <col min="16150" max="16150" width="11.33203125" style="1" customWidth="1"/>
    <col min="16151" max="16151" width="10.109375" style="1" customWidth="1"/>
    <col min="16152" max="16170" width="0" style="1" hidden="1" customWidth="1"/>
    <col min="16171" max="16384" width="9.109375" style="1"/>
  </cols>
  <sheetData>
    <row r="1" spans="2:41" ht="15.6" collapsed="1">
      <c r="Y1" s="1">
        <v>93290</v>
      </c>
      <c r="AC1" s="3" t="e">
        <f>AN4&amp;" дней "&amp;VLOOKUP(AO1,[1]БАЛАНСЫ!A431:E442,3,FALSE)&amp;" " &amp;#REF!</f>
        <v>#REF!</v>
      </c>
      <c r="AD1" s="4"/>
      <c r="AE1" s="5"/>
      <c r="AF1" s="6"/>
      <c r="AG1" s="7"/>
      <c r="AH1" s="6"/>
      <c r="AI1" s="8"/>
      <c r="AJ1" s="9"/>
      <c r="AK1" s="10"/>
      <c r="AL1" s="11"/>
      <c r="AM1" s="10"/>
      <c r="AN1" s="10" t="s">
        <v>5</v>
      </c>
      <c r="AO1" s="10">
        <f>[1]БАЛАНСЫ!H1</f>
        <v>3</v>
      </c>
    </row>
    <row r="2" spans="2:41" ht="21" customHeight="1">
      <c r="B2" s="388" t="s">
        <v>77</v>
      </c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179"/>
      <c r="R2" s="179"/>
      <c r="S2" s="179"/>
      <c r="T2" s="179"/>
      <c r="U2" s="179"/>
      <c r="V2" s="179"/>
      <c r="AC2" s="33"/>
      <c r="AD2" s="140"/>
      <c r="AE2" s="141"/>
      <c r="AF2" s="121"/>
      <c r="AG2" s="142"/>
      <c r="AH2" s="121"/>
      <c r="AI2" s="143"/>
      <c r="AJ2" s="116"/>
      <c r="AK2" s="10"/>
      <c r="AL2" s="11"/>
      <c r="AM2" s="10"/>
      <c r="AN2" s="10"/>
      <c r="AO2" s="10"/>
    </row>
    <row r="3" spans="2:41" ht="16.2" thickBot="1">
      <c r="B3" s="180"/>
      <c r="C3" s="181"/>
      <c r="D3" s="181"/>
      <c r="E3" s="181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AC3" s="33"/>
      <c r="AD3" s="140"/>
      <c r="AE3" s="141"/>
      <c r="AF3" s="121"/>
      <c r="AG3" s="142"/>
      <c r="AH3" s="121"/>
      <c r="AI3" s="143"/>
      <c r="AJ3" s="116"/>
      <c r="AK3" s="10"/>
      <c r="AL3" s="11"/>
      <c r="AM3" s="10"/>
      <c r="AN3" s="10"/>
      <c r="AO3" s="10"/>
    </row>
    <row r="4" spans="2:41" ht="45" customHeight="1" thickBot="1">
      <c r="B4" s="521" t="s">
        <v>66</v>
      </c>
      <c r="C4" s="508" t="s">
        <v>71</v>
      </c>
      <c r="D4" s="509"/>
      <c r="E4" s="512" t="s">
        <v>72</v>
      </c>
      <c r="F4" s="505" t="s">
        <v>11</v>
      </c>
      <c r="G4" s="506"/>
      <c r="H4" s="506"/>
      <c r="I4" s="506"/>
      <c r="J4" s="506"/>
      <c r="K4" s="506"/>
      <c r="L4" s="506"/>
      <c r="M4" s="506"/>
      <c r="N4" s="506"/>
      <c r="O4" s="507"/>
      <c r="P4" s="510" t="s">
        <v>73</v>
      </c>
      <c r="Q4" s="489" t="s">
        <v>12</v>
      </c>
      <c r="R4" s="490"/>
      <c r="S4" s="426" t="s">
        <v>3</v>
      </c>
      <c r="T4" s="527"/>
      <c r="U4" s="523" t="s">
        <v>64</v>
      </c>
      <c r="V4" s="524"/>
      <c r="W4" s="416" t="s">
        <v>13</v>
      </c>
      <c r="Y4" s="529"/>
      <c r="Z4" s="529"/>
      <c r="AA4" s="529"/>
      <c r="AC4" s="13" t="s">
        <v>14</v>
      </c>
      <c r="AD4" s="14" t="s">
        <v>15</v>
      </c>
      <c r="AE4" s="14" t="s">
        <v>16</v>
      </c>
      <c r="AF4" s="15" t="s">
        <v>17</v>
      </c>
      <c r="AG4" s="14" t="s">
        <v>18</v>
      </c>
      <c r="AH4" s="16" t="s">
        <v>19</v>
      </c>
      <c r="AI4" s="17" t="s">
        <v>20</v>
      </c>
      <c r="AJ4" s="18" t="s">
        <v>21</v>
      </c>
      <c r="AK4" s="19" t="s">
        <v>22</v>
      </c>
      <c r="AL4" s="20" t="s">
        <v>23</v>
      </c>
      <c r="AM4" s="21" t="s">
        <v>24</v>
      </c>
      <c r="AN4" s="12">
        <f>+[1]БАЛАНСЫ!H3</f>
        <v>12</v>
      </c>
      <c r="AO4" s="12">
        <f>VLOOKUP(AO1,[1]БАЛАНСЫ!A431:E442,5,FALSE)</f>
        <v>31</v>
      </c>
    </row>
    <row r="5" spans="2:41" ht="15.75" customHeight="1" thickBot="1">
      <c r="B5" s="408"/>
      <c r="C5" s="189" t="s">
        <v>75</v>
      </c>
      <c r="D5" s="190" t="s">
        <v>74</v>
      </c>
      <c r="E5" s="513"/>
      <c r="F5" s="514" t="s">
        <v>62</v>
      </c>
      <c r="G5" s="515"/>
      <c r="H5" s="516" t="s">
        <v>33</v>
      </c>
      <c r="I5" s="516"/>
      <c r="J5" s="517" t="s">
        <v>34</v>
      </c>
      <c r="K5" s="517"/>
      <c r="L5" s="518" t="s">
        <v>35</v>
      </c>
      <c r="M5" s="518"/>
      <c r="N5" s="519" t="s">
        <v>61</v>
      </c>
      <c r="O5" s="520"/>
      <c r="P5" s="511"/>
      <c r="Q5" s="491"/>
      <c r="R5" s="492"/>
      <c r="S5" s="428"/>
      <c r="T5" s="528"/>
      <c r="U5" s="525"/>
      <c r="V5" s="526"/>
      <c r="W5" s="417"/>
      <c r="Y5" s="530"/>
      <c r="Z5" s="530"/>
      <c r="AA5" s="530"/>
      <c r="AB5" s="22"/>
      <c r="AC5" s="23" t="s">
        <v>36</v>
      </c>
      <c r="AD5" s="24">
        <f>[1]КислПл!B35</f>
        <v>2000</v>
      </c>
      <c r="AE5" s="25">
        <f>[2]КислПл!B35/1000</f>
        <v>2</v>
      </c>
      <c r="AF5" s="26">
        <f>AE5*AD5</f>
        <v>4000</v>
      </c>
      <c r="AG5" s="27">
        <v>614101</v>
      </c>
      <c r="AH5" s="28">
        <v>14111</v>
      </c>
      <c r="AI5" s="29">
        <f>AF5</f>
        <v>4000</v>
      </c>
      <c r="AJ5" s="30">
        <f>AI5/AE5</f>
        <v>2000</v>
      </c>
      <c r="AK5" s="31">
        <f>AI5-AF5</f>
        <v>0</v>
      </c>
      <c r="AL5" s="32"/>
      <c r="AM5" s="9"/>
      <c r="AN5" s="33"/>
      <c r="AO5" s="10"/>
    </row>
    <row r="6" spans="2:41" ht="33.75" customHeight="1" thickBot="1">
      <c r="B6" s="408"/>
      <c r="C6" s="191" t="s">
        <v>68</v>
      </c>
      <c r="D6" s="192" t="s">
        <v>68</v>
      </c>
      <c r="E6" s="201" t="s">
        <v>68</v>
      </c>
      <c r="F6" s="206" t="s">
        <v>32</v>
      </c>
      <c r="G6" s="183" t="s">
        <v>69</v>
      </c>
      <c r="H6" s="184" t="s">
        <v>32</v>
      </c>
      <c r="I6" s="184" t="s">
        <v>69</v>
      </c>
      <c r="J6" s="185" t="s">
        <v>32</v>
      </c>
      <c r="K6" s="185" t="s">
        <v>69</v>
      </c>
      <c r="L6" s="186" t="s">
        <v>32</v>
      </c>
      <c r="M6" s="186" t="s">
        <v>69</v>
      </c>
      <c r="N6" s="186" t="s">
        <v>32</v>
      </c>
      <c r="O6" s="207" t="s">
        <v>69</v>
      </c>
      <c r="P6" s="211" t="s">
        <v>68</v>
      </c>
      <c r="Q6" s="212" t="s">
        <v>32</v>
      </c>
      <c r="R6" s="213" t="s">
        <v>70</v>
      </c>
      <c r="S6" s="214" t="s">
        <v>32</v>
      </c>
      <c r="T6" s="215" t="s">
        <v>68</v>
      </c>
      <c r="U6" s="216" t="s">
        <v>32</v>
      </c>
      <c r="V6" s="217" t="s">
        <v>68</v>
      </c>
      <c r="W6" s="417"/>
      <c r="Y6" s="36"/>
      <c r="Z6" s="36"/>
      <c r="AA6" s="36"/>
      <c r="AB6" s="22"/>
      <c r="AC6" s="23"/>
      <c r="AD6" s="24"/>
      <c r="AE6" s="25"/>
      <c r="AF6" s="26"/>
      <c r="AG6" s="27"/>
      <c r="AH6" s="28"/>
      <c r="AI6" s="29"/>
      <c r="AJ6" s="30"/>
      <c r="AK6" s="31"/>
      <c r="AL6" s="32"/>
      <c r="AM6" s="9"/>
      <c r="AN6" s="33"/>
      <c r="AO6" s="10"/>
    </row>
    <row r="7" spans="2:41" ht="30" customHeight="1" thickBot="1">
      <c r="B7" s="408"/>
      <c r="C7" s="34" t="s">
        <v>2</v>
      </c>
      <c r="D7" s="175" t="s">
        <v>2</v>
      </c>
      <c r="E7" s="35" t="s">
        <v>2</v>
      </c>
      <c r="F7" s="34" t="s">
        <v>67</v>
      </c>
      <c r="G7" s="174" t="s">
        <v>2</v>
      </c>
      <c r="H7" s="174" t="s">
        <v>67</v>
      </c>
      <c r="I7" s="174" t="s">
        <v>2</v>
      </c>
      <c r="J7" s="174" t="s">
        <v>67</v>
      </c>
      <c r="K7" s="174" t="s">
        <v>2</v>
      </c>
      <c r="L7" s="174" t="s">
        <v>67</v>
      </c>
      <c r="M7" s="174" t="s">
        <v>2</v>
      </c>
      <c r="N7" s="174" t="s">
        <v>67</v>
      </c>
      <c r="O7" s="175" t="s">
        <v>2</v>
      </c>
      <c r="P7" s="35" t="s">
        <v>2</v>
      </c>
      <c r="Q7" s="34" t="s">
        <v>67</v>
      </c>
      <c r="R7" s="175" t="s">
        <v>2</v>
      </c>
      <c r="S7" s="37" t="s">
        <v>67</v>
      </c>
      <c r="T7" s="176" t="s">
        <v>2</v>
      </c>
      <c r="U7" s="34" t="s">
        <v>67</v>
      </c>
      <c r="V7" s="175" t="s">
        <v>2</v>
      </c>
      <c r="W7" s="147"/>
      <c r="Y7" s="36"/>
      <c r="Z7" s="36"/>
      <c r="AA7" s="36"/>
      <c r="AB7" s="22"/>
      <c r="AC7" s="23"/>
      <c r="AD7" s="24"/>
      <c r="AE7" s="25"/>
      <c r="AF7" s="26"/>
      <c r="AG7" s="27"/>
      <c r="AH7" s="28"/>
      <c r="AI7" s="29"/>
      <c r="AJ7" s="30"/>
      <c r="AK7" s="31"/>
      <c r="AL7" s="32"/>
      <c r="AM7" s="9"/>
      <c r="AN7" s="33"/>
      <c r="AO7" s="10"/>
    </row>
    <row r="8" spans="2:41" ht="15.6">
      <c r="B8" s="148">
        <v>1</v>
      </c>
      <c r="C8" s="193"/>
      <c r="D8" s="194"/>
      <c r="E8" s="202"/>
      <c r="F8" s="50"/>
      <c r="G8" s="170"/>
      <c r="H8" s="170"/>
      <c r="I8" s="170"/>
      <c r="J8" s="170"/>
      <c r="K8" s="170"/>
      <c r="L8" s="170"/>
      <c r="M8" s="170"/>
      <c r="N8" s="170"/>
      <c r="O8" s="187"/>
      <c r="P8" s="51"/>
      <c r="Q8" s="50"/>
      <c r="R8" s="187"/>
      <c r="S8" s="48"/>
      <c r="T8" s="208"/>
      <c r="U8" s="50"/>
      <c r="V8" s="187"/>
      <c r="W8" s="52"/>
      <c r="Y8" s="53">
        <v>1</v>
      </c>
      <c r="Z8" s="54">
        <v>3156437</v>
      </c>
      <c r="AA8" s="55">
        <f>Z8</f>
        <v>3156437</v>
      </c>
      <c r="AB8" s="56" t="e">
        <f>+Z8/#REF!</f>
        <v>#REF!</v>
      </c>
      <c r="AC8" s="38"/>
      <c r="AD8" s="57"/>
      <c r="AE8" s="40"/>
      <c r="AF8" s="58">
        <f>[1]БАЛАНСЫ!E106/AO4*AN4</f>
        <v>73057.93548387097</v>
      </c>
      <c r="AG8" s="6">
        <v>614102</v>
      </c>
      <c r="AH8" s="59">
        <v>14112</v>
      </c>
      <c r="AI8" s="41">
        <f>AF8</f>
        <v>73057.93548387097</v>
      </c>
      <c r="AJ8" s="30"/>
      <c r="AK8" s="31"/>
      <c r="AL8" s="42"/>
      <c r="AM8" s="9"/>
      <c r="AN8" s="10"/>
      <c r="AO8" s="12"/>
    </row>
    <row r="9" spans="2:41" ht="15.6">
      <c r="B9" s="148">
        <v>2</v>
      </c>
      <c r="C9" s="195"/>
      <c r="D9" s="196"/>
      <c r="E9" s="203"/>
      <c r="F9" s="65"/>
      <c r="G9" s="67"/>
      <c r="H9" s="67"/>
      <c r="I9" s="67"/>
      <c r="J9" s="67"/>
      <c r="K9" s="67"/>
      <c r="L9" s="67"/>
      <c r="M9" s="67"/>
      <c r="N9" s="67"/>
      <c r="O9" s="149"/>
      <c r="P9" s="66"/>
      <c r="Q9" s="65"/>
      <c r="R9" s="149"/>
      <c r="S9" s="63"/>
      <c r="T9" s="209"/>
      <c r="U9" s="65"/>
      <c r="V9" s="149"/>
      <c r="W9" s="66"/>
      <c r="Y9" s="53">
        <v>2</v>
      </c>
      <c r="Z9" s="54">
        <v>3219717</v>
      </c>
      <c r="AA9" s="55">
        <f t="shared" ref="AA9:AA38" si="0">AA8+Z9</f>
        <v>6376154</v>
      </c>
      <c r="AB9" s="56" t="e">
        <f>+Z9/#REF!</f>
        <v>#REF!</v>
      </c>
      <c r="AC9" s="38" t="s">
        <v>38</v>
      </c>
      <c r="AD9" s="70">
        <f>[1]КислПл!B9</f>
        <v>113</v>
      </c>
      <c r="AE9" s="40" t="e">
        <f>#REF!</f>
        <v>#REF!</v>
      </c>
      <c r="AF9" s="58" t="e">
        <f t="shared" ref="AF9:AF14" si="1">AE9*AD9</f>
        <v>#REF!</v>
      </c>
      <c r="AG9" s="6">
        <v>614202</v>
      </c>
      <c r="AH9" s="59">
        <v>14121</v>
      </c>
      <c r="AI9" s="41" t="e">
        <f>AF9</f>
        <v>#REF!</v>
      </c>
      <c r="AJ9" s="30" t="e">
        <f t="shared" ref="AJ9:AJ14" si="2">AI9/AE9</f>
        <v>#REF!</v>
      </c>
      <c r="AK9" s="41" t="e">
        <f t="shared" ref="AK9:AK20" si="3">AI9-AF9</f>
        <v>#REF!</v>
      </c>
      <c r="AL9" s="42"/>
      <c r="AM9" s="71"/>
      <c r="AN9" s="10"/>
      <c r="AO9" s="10"/>
    </row>
    <row r="10" spans="2:41" ht="15.6">
      <c r="B10" s="148">
        <v>3</v>
      </c>
      <c r="C10" s="195"/>
      <c r="D10" s="196"/>
      <c r="E10" s="203"/>
      <c r="F10" s="65"/>
      <c r="G10" s="67"/>
      <c r="H10" s="67"/>
      <c r="I10" s="67"/>
      <c r="J10" s="67"/>
      <c r="K10" s="67"/>
      <c r="L10" s="67"/>
      <c r="M10" s="67"/>
      <c r="N10" s="67"/>
      <c r="O10" s="149"/>
      <c r="P10" s="66"/>
      <c r="Q10" s="65"/>
      <c r="R10" s="149"/>
      <c r="S10" s="63"/>
      <c r="T10" s="209"/>
      <c r="U10" s="65"/>
      <c r="V10" s="149"/>
      <c r="W10" s="66"/>
      <c r="Y10" s="53">
        <v>3</v>
      </c>
      <c r="Z10" s="54">
        <v>3185568</v>
      </c>
      <c r="AA10" s="55">
        <f t="shared" si="0"/>
        <v>9561722</v>
      </c>
      <c r="AB10" s="56" t="e">
        <f>+Z10/#REF!</f>
        <v>#REF!</v>
      </c>
      <c r="AC10" s="38" t="s">
        <v>39</v>
      </c>
      <c r="AD10" s="72">
        <f>[1]КислПл!B29</f>
        <v>175</v>
      </c>
      <c r="AE10" s="7" t="e">
        <f>#REF!/1000</f>
        <v>#REF!</v>
      </c>
      <c r="AF10" s="58" t="e">
        <f t="shared" si="1"/>
        <v>#REF!</v>
      </c>
      <c r="AG10" s="6">
        <v>614204</v>
      </c>
      <c r="AH10" s="59">
        <v>14122</v>
      </c>
      <c r="AI10" s="41" t="e">
        <f>AF10</f>
        <v>#REF!</v>
      </c>
      <c r="AJ10" s="30" t="e">
        <f t="shared" si="2"/>
        <v>#REF!</v>
      </c>
      <c r="AK10" s="31" t="e">
        <f t="shared" si="3"/>
        <v>#REF!</v>
      </c>
      <c r="AL10" s="32"/>
      <c r="AM10" s="71"/>
      <c r="AN10" s="10"/>
      <c r="AO10" s="10"/>
    </row>
    <row r="11" spans="2:41" ht="15.6">
      <c r="B11" s="148">
        <v>4</v>
      </c>
      <c r="C11" s="195"/>
      <c r="D11" s="196"/>
      <c r="E11" s="203"/>
      <c r="F11" s="65"/>
      <c r="G11" s="67"/>
      <c r="H11" s="67"/>
      <c r="I11" s="67"/>
      <c r="J11" s="67"/>
      <c r="K11" s="67"/>
      <c r="L11" s="67"/>
      <c r="M11" s="67"/>
      <c r="N11" s="67"/>
      <c r="O11" s="149"/>
      <c r="P11" s="66"/>
      <c r="Q11" s="65"/>
      <c r="R11" s="149"/>
      <c r="S11" s="63"/>
      <c r="T11" s="209"/>
      <c r="U11" s="65"/>
      <c r="V11" s="149"/>
      <c r="W11" s="66"/>
      <c r="Y11" s="53">
        <v>4</v>
      </c>
      <c r="Z11" s="54">
        <v>3074002</v>
      </c>
      <c r="AA11" s="55">
        <f t="shared" si="0"/>
        <v>12635724</v>
      </c>
      <c r="AB11" s="56" t="e">
        <f>+Z11/#REF!</f>
        <v>#REF!</v>
      </c>
      <c r="AC11" s="38" t="s">
        <v>40</v>
      </c>
      <c r="AD11" s="72">
        <f>[1]КислПл!B61</f>
        <v>250</v>
      </c>
      <c r="AE11" s="7" t="e">
        <f>#REF!+#REF!+#REF!/1000</f>
        <v>#REF!</v>
      </c>
      <c r="AF11" s="58" t="e">
        <f t="shared" si="1"/>
        <v>#REF!</v>
      </c>
      <c r="AG11" s="6">
        <v>614104</v>
      </c>
      <c r="AH11" s="59">
        <v>14114</v>
      </c>
      <c r="AI11" s="41" t="e">
        <f>AF11</f>
        <v>#REF!</v>
      </c>
      <c r="AJ11" s="30" t="e">
        <f t="shared" si="2"/>
        <v>#REF!</v>
      </c>
      <c r="AK11" s="31" t="e">
        <f t="shared" si="3"/>
        <v>#REF!</v>
      </c>
      <c r="AL11" s="32"/>
      <c r="AM11" s="71"/>
      <c r="AN11" s="10"/>
      <c r="AO11" s="10"/>
    </row>
    <row r="12" spans="2:41" ht="15.6">
      <c r="B12" s="148">
        <v>5</v>
      </c>
      <c r="C12" s="195"/>
      <c r="D12" s="196"/>
      <c r="E12" s="203"/>
      <c r="F12" s="65"/>
      <c r="G12" s="67"/>
      <c r="H12" s="67"/>
      <c r="I12" s="67"/>
      <c r="J12" s="67"/>
      <c r="K12" s="67"/>
      <c r="L12" s="67"/>
      <c r="M12" s="67"/>
      <c r="N12" s="67"/>
      <c r="O12" s="149"/>
      <c r="P12" s="66"/>
      <c r="Q12" s="65"/>
      <c r="R12" s="149"/>
      <c r="S12" s="63"/>
      <c r="T12" s="209"/>
      <c r="U12" s="65"/>
      <c r="V12" s="149"/>
      <c r="W12" s="66"/>
      <c r="Y12" s="53">
        <v>5</v>
      </c>
      <c r="Z12" s="54">
        <v>3426723</v>
      </c>
      <c r="AA12" s="55">
        <f t="shared" si="0"/>
        <v>16062447</v>
      </c>
      <c r="AB12" s="56" t="e">
        <f>+Z12/#REF!</f>
        <v>#REF!</v>
      </c>
      <c r="AC12" s="38" t="s">
        <v>41</v>
      </c>
      <c r="AD12" s="72">
        <f>[1]КислПл!B41</f>
        <v>1195</v>
      </c>
      <c r="AE12" s="40" t="e">
        <f>#REF!</f>
        <v>#REF!</v>
      </c>
      <c r="AF12" s="58" t="e">
        <f t="shared" si="1"/>
        <v>#REF!</v>
      </c>
      <c r="AG12" s="6">
        <v>614105</v>
      </c>
      <c r="AH12" s="59">
        <v>14115</v>
      </c>
      <c r="AI12" s="41" t="e">
        <f>AF12</f>
        <v>#REF!</v>
      </c>
      <c r="AJ12" s="30" t="e">
        <f t="shared" si="2"/>
        <v>#REF!</v>
      </c>
      <c r="AK12" s="31" t="e">
        <f t="shared" si="3"/>
        <v>#REF!</v>
      </c>
      <c r="AL12" s="73"/>
      <c r="AM12" s="71"/>
      <c r="AN12" s="10"/>
      <c r="AO12" s="10"/>
    </row>
    <row r="13" spans="2:41" ht="15.6">
      <c r="B13" s="148">
        <v>6</v>
      </c>
      <c r="C13" s="195"/>
      <c r="D13" s="196"/>
      <c r="E13" s="203"/>
      <c r="F13" s="65"/>
      <c r="G13" s="67"/>
      <c r="H13" s="67"/>
      <c r="I13" s="67"/>
      <c r="J13" s="67"/>
      <c r="K13" s="67"/>
      <c r="L13" s="67"/>
      <c r="M13" s="67"/>
      <c r="N13" s="67"/>
      <c r="O13" s="149"/>
      <c r="P13" s="66"/>
      <c r="Q13" s="65"/>
      <c r="R13" s="149"/>
      <c r="S13" s="63"/>
      <c r="T13" s="209"/>
      <c r="U13" s="65"/>
      <c r="V13" s="149"/>
      <c r="W13" s="66"/>
      <c r="Y13" s="53">
        <v>6</v>
      </c>
      <c r="Z13" s="54">
        <v>3333255</v>
      </c>
      <c r="AA13" s="55">
        <f t="shared" si="0"/>
        <v>19395702</v>
      </c>
      <c r="AB13" s="56" t="e">
        <f>+Z13/#REF!</f>
        <v>#REF!</v>
      </c>
      <c r="AC13" s="38" t="s">
        <v>42</v>
      </c>
      <c r="AD13" s="39">
        <f>[1]КислПл!B14</f>
        <v>339.7</v>
      </c>
      <c r="AE13" s="7" t="e">
        <f>#REF!+#REF!+0.65*AE12+442.03/AO4*AN4</f>
        <v>#REF!</v>
      </c>
      <c r="AF13" s="58" t="e">
        <f t="shared" si="1"/>
        <v>#REF!</v>
      </c>
      <c r="AG13" s="6">
        <v>614106</v>
      </c>
      <c r="AH13" s="59">
        <v>14116</v>
      </c>
      <c r="AI13" s="74" t="e">
        <f>339.3*AE13</f>
        <v>#REF!</v>
      </c>
      <c r="AJ13" s="30" t="e">
        <f t="shared" si="2"/>
        <v>#REF!</v>
      </c>
      <c r="AK13" s="41" t="e">
        <f t="shared" si="3"/>
        <v>#REF!</v>
      </c>
      <c r="AL13" s="75"/>
      <c r="AM13" s="71"/>
      <c r="AN13" s="10"/>
      <c r="AO13" s="10"/>
    </row>
    <row r="14" spans="2:41" ht="15.6">
      <c r="B14" s="148">
        <v>7</v>
      </c>
      <c r="C14" s="195"/>
      <c r="D14" s="196"/>
      <c r="E14" s="203"/>
      <c r="F14" s="65"/>
      <c r="G14" s="67"/>
      <c r="H14" s="67"/>
      <c r="I14" s="67"/>
      <c r="J14" s="67"/>
      <c r="K14" s="67"/>
      <c r="L14" s="67"/>
      <c r="M14" s="67"/>
      <c r="N14" s="67"/>
      <c r="O14" s="149"/>
      <c r="P14" s="66"/>
      <c r="Q14" s="65"/>
      <c r="R14" s="149"/>
      <c r="S14" s="63"/>
      <c r="T14" s="209"/>
      <c r="U14" s="65"/>
      <c r="V14" s="149"/>
      <c r="W14" s="66"/>
      <c r="Y14" s="53">
        <v>7</v>
      </c>
      <c r="Z14" s="54">
        <v>3334508</v>
      </c>
      <c r="AA14" s="55">
        <f t="shared" si="0"/>
        <v>22730210</v>
      </c>
      <c r="AB14" s="56" t="e">
        <f>+Z14/#REF!</f>
        <v>#REF!</v>
      </c>
      <c r="AC14" s="38" t="s">
        <v>43</v>
      </c>
      <c r="AD14" s="76">
        <f>[1]КислПл!B18</f>
        <v>110.20405764726476</v>
      </c>
      <c r="AE14" s="77">
        <f>([1]БАЛАНСЫ!E331/AO4*AN4)*0.96</f>
        <v>44582.771612903227</v>
      </c>
      <c r="AF14" s="58">
        <f t="shared" si="1"/>
        <v>4913202.3329032259</v>
      </c>
      <c r="AG14" s="6">
        <v>614109</v>
      </c>
      <c r="AH14" s="59">
        <v>14119</v>
      </c>
      <c r="AI14" s="74">
        <f>110*AE14</f>
        <v>4904104.8774193553</v>
      </c>
      <c r="AJ14" s="30">
        <f t="shared" si="2"/>
        <v>110.00000000000001</v>
      </c>
      <c r="AK14" s="41">
        <f t="shared" si="3"/>
        <v>-9097.4554838705808</v>
      </c>
      <c r="AL14" s="42"/>
      <c r="AM14" s="71"/>
      <c r="AN14" s="10"/>
      <c r="AO14" s="12"/>
    </row>
    <row r="15" spans="2:41" ht="15.6">
      <c r="B15" s="148">
        <v>8</v>
      </c>
      <c r="C15" s="195"/>
      <c r="D15" s="196"/>
      <c r="E15" s="203"/>
      <c r="F15" s="65"/>
      <c r="G15" s="67"/>
      <c r="H15" s="67"/>
      <c r="I15" s="67"/>
      <c r="J15" s="67"/>
      <c r="K15" s="67"/>
      <c r="L15" s="67"/>
      <c r="M15" s="67"/>
      <c r="N15" s="67"/>
      <c r="O15" s="149"/>
      <c r="P15" s="66"/>
      <c r="Q15" s="65"/>
      <c r="R15" s="149"/>
      <c r="S15" s="63"/>
      <c r="T15" s="209"/>
      <c r="U15" s="65"/>
      <c r="V15" s="149"/>
      <c r="W15" s="66"/>
      <c r="Y15" s="53">
        <v>8</v>
      </c>
      <c r="Z15" s="54">
        <v>3073136</v>
      </c>
      <c r="AA15" s="55">
        <f t="shared" si="0"/>
        <v>25803346</v>
      </c>
      <c r="AB15" s="56" t="e">
        <f>+Z15/#REF!</f>
        <v>#REF!</v>
      </c>
      <c r="AC15" s="38"/>
      <c r="AD15" s="57"/>
      <c r="AE15" s="40"/>
      <c r="AF15" s="58">
        <f>[1]БАЛАНСЫ!E107/AO4*AN4</f>
        <v>5693.8064516129034</v>
      </c>
      <c r="AG15" s="6">
        <v>614109</v>
      </c>
      <c r="AH15" s="59">
        <v>14119</v>
      </c>
      <c r="AI15" s="41">
        <f t="shared" ref="AI15:AI20" si="4">AF15</f>
        <v>5693.8064516129034</v>
      </c>
      <c r="AJ15" s="30"/>
      <c r="AK15" s="31">
        <f t="shared" si="3"/>
        <v>0</v>
      </c>
      <c r="AL15" s="3"/>
      <c r="AM15" s="71"/>
      <c r="AN15" s="10"/>
      <c r="AO15" s="12"/>
    </row>
    <row r="16" spans="2:41" ht="15.6">
      <c r="B16" s="148">
        <v>9</v>
      </c>
      <c r="C16" s="195"/>
      <c r="D16" s="196"/>
      <c r="E16" s="203"/>
      <c r="F16" s="65"/>
      <c r="G16" s="67"/>
      <c r="H16" s="67"/>
      <c r="I16" s="67"/>
      <c r="J16" s="67"/>
      <c r="K16" s="67"/>
      <c r="L16" s="67"/>
      <c r="M16" s="67"/>
      <c r="N16" s="67"/>
      <c r="O16" s="149"/>
      <c r="P16" s="66"/>
      <c r="Q16" s="65"/>
      <c r="R16" s="149"/>
      <c r="S16" s="63"/>
      <c r="T16" s="209"/>
      <c r="U16" s="65"/>
      <c r="V16" s="149"/>
      <c r="W16" s="66"/>
      <c r="Y16" s="53">
        <v>9</v>
      </c>
      <c r="Z16" s="54">
        <v>3302823</v>
      </c>
      <c r="AA16" s="55">
        <f t="shared" si="0"/>
        <v>29106169</v>
      </c>
      <c r="AB16" s="56" t="e">
        <f>+Z16/#REF!</f>
        <v>#REF!</v>
      </c>
      <c r="AC16" s="78" t="s">
        <v>44</v>
      </c>
      <c r="AD16" s="72">
        <f>[1]КислПл!B24</f>
        <v>7500</v>
      </c>
      <c r="AE16" s="7" t="e">
        <f>110*(#REF!+AE11)/1000+1.3/AO4*AN4</f>
        <v>#REF!</v>
      </c>
      <c r="AF16" s="58" t="e">
        <f>AE16*AD16</f>
        <v>#REF!</v>
      </c>
      <c r="AG16" s="6">
        <v>614110</v>
      </c>
      <c r="AH16" s="59">
        <v>14120</v>
      </c>
      <c r="AI16" s="31" t="e">
        <f t="shared" si="4"/>
        <v>#REF!</v>
      </c>
      <c r="AJ16" s="79" t="e">
        <f>AI16/AE16</f>
        <v>#REF!</v>
      </c>
      <c r="AK16" s="31" t="e">
        <f t="shared" si="3"/>
        <v>#REF!</v>
      </c>
      <c r="AL16" s="80"/>
      <c r="AM16" s="71"/>
      <c r="AN16" s="10"/>
      <c r="AO16" s="10"/>
    </row>
    <row r="17" spans="2:41" ht="15.6">
      <c r="B17" s="148">
        <v>10</v>
      </c>
      <c r="C17" s="195"/>
      <c r="D17" s="196"/>
      <c r="E17" s="203"/>
      <c r="F17" s="65"/>
      <c r="G17" s="67"/>
      <c r="H17" s="67"/>
      <c r="I17" s="67"/>
      <c r="J17" s="67"/>
      <c r="K17" s="67"/>
      <c r="L17" s="67"/>
      <c r="M17" s="67"/>
      <c r="N17" s="67"/>
      <c r="O17" s="149"/>
      <c r="P17" s="66"/>
      <c r="Q17" s="65"/>
      <c r="R17" s="149"/>
      <c r="S17" s="63"/>
      <c r="T17" s="209"/>
      <c r="U17" s="65"/>
      <c r="V17" s="149"/>
      <c r="W17" s="66"/>
      <c r="Y17" s="53">
        <v>10</v>
      </c>
      <c r="Z17" s="54">
        <v>3141556</v>
      </c>
      <c r="AA17" s="55">
        <f t="shared" si="0"/>
        <v>32247725</v>
      </c>
      <c r="AB17" s="56" t="e">
        <f>+Z17/#REF!</f>
        <v>#REF!</v>
      </c>
      <c r="AC17" s="38" t="s">
        <v>45</v>
      </c>
      <c r="AD17" s="72">
        <f>[1]КислПл!B65</f>
        <v>1.1499999999999999</v>
      </c>
      <c r="AE17" s="5" t="e">
        <f>1.4*AE19/1000+#REF!</f>
        <v>#REF!</v>
      </c>
      <c r="AF17" s="81" t="e">
        <f>AE17*AD17</f>
        <v>#REF!</v>
      </c>
      <c r="AG17" s="6">
        <v>614103</v>
      </c>
      <c r="AH17" s="59">
        <v>14113</v>
      </c>
      <c r="AI17" s="41" t="e">
        <f t="shared" si="4"/>
        <v>#REF!</v>
      </c>
      <c r="AJ17" s="82" t="e">
        <f>AI17/AE17</f>
        <v>#REF!</v>
      </c>
      <c r="AK17" s="31" t="e">
        <f t="shared" si="3"/>
        <v>#REF!</v>
      </c>
      <c r="AL17" s="75"/>
      <c r="AM17" s="71"/>
      <c r="AN17" s="10"/>
      <c r="AO17" s="10"/>
    </row>
    <row r="18" spans="2:41" ht="15.6">
      <c r="B18" s="148">
        <v>11</v>
      </c>
      <c r="C18" s="195"/>
      <c r="D18" s="196"/>
      <c r="E18" s="203"/>
      <c r="F18" s="65"/>
      <c r="G18" s="67"/>
      <c r="H18" s="67"/>
      <c r="I18" s="67"/>
      <c r="J18" s="67"/>
      <c r="K18" s="67"/>
      <c r="L18" s="67"/>
      <c r="M18" s="67"/>
      <c r="N18" s="67"/>
      <c r="O18" s="149"/>
      <c r="P18" s="66"/>
      <c r="Q18" s="65"/>
      <c r="R18" s="149"/>
      <c r="S18" s="63"/>
      <c r="T18" s="209"/>
      <c r="U18" s="65"/>
      <c r="V18" s="149"/>
      <c r="W18" s="66"/>
      <c r="Y18" s="53">
        <v>11</v>
      </c>
      <c r="Z18" s="54">
        <v>3225446</v>
      </c>
      <c r="AA18" s="55">
        <f t="shared" si="0"/>
        <v>35473171</v>
      </c>
      <c r="AB18" s="56" t="e">
        <f>+Z18/#REF!</f>
        <v>#REF!</v>
      </c>
      <c r="AC18" s="38" t="s">
        <v>46</v>
      </c>
      <c r="AD18" s="72">
        <f>[1]КислПл!B55</f>
        <v>840</v>
      </c>
      <c r="AE18" s="83" t="e">
        <f>#REF!</f>
        <v>#REF!</v>
      </c>
      <c r="AF18" s="84" t="e">
        <f>AE18*AD18</f>
        <v>#REF!</v>
      </c>
      <c r="AG18" s="27">
        <v>614107</v>
      </c>
      <c r="AH18" s="28">
        <v>14117</v>
      </c>
      <c r="AI18" s="31" t="e">
        <f t="shared" si="4"/>
        <v>#REF!</v>
      </c>
      <c r="AJ18" s="30" t="e">
        <f>AI18/AE18</f>
        <v>#REF!</v>
      </c>
      <c r="AK18" s="31" t="e">
        <f t="shared" si="3"/>
        <v>#REF!</v>
      </c>
      <c r="AL18" s="85"/>
      <c r="AM18" s="71"/>
      <c r="AN18" s="10"/>
      <c r="AO18" s="10"/>
    </row>
    <row r="19" spans="2:41" ht="15.6">
      <c r="B19" s="148">
        <v>12</v>
      </c>
      <c r="C19" s="195"/>
      <c r="D19" s="196"/>
      <c r="E19" s="203"/>
      <c r="F19" s="65"/>
      <c r="G19" s="67"/>
      <c r="H19" s="67"/>
      <c r="I19" s="67"/>
      <c r="J19" s="67"/>
      <c r="K19" s="67"/>
      <c r="L19" s="67"/>
      <c r="M19" s="67"/>
      <c r="N19" s="67"/>
      <c r="O19" s="149"/>
      <c r="P19" s="66"/>
      <c r="Q19" s="65"/>
      <c r="R19" s="149"/>
      <c r="S19" s="63"/>
      <c r="T19" s="209"/>
      <c r="U19" s="65"/>
      <c r="V19" s="149"/>
      <c r="W19" s="66"/>
      <c r="Y19" s="53">
        <v>12</v>
      </c>
      <c r="Z19" s="54">
        <v>3287773</v>
      </c>
      <c r="AA19" s="55">
        <f t="shared" si="0"/>
        <v>38760944</v>
      </c>
      <c r="AB19" s="56" t="e">
        <f>+Z19/#REF!</f>
        <v>#REF!</v>
      </c>
      <c r="AC19" s="38" t="s">
        <v>47</v>
      </c>
      <c r="AD19" s="72">
        <f>[1]КислПл!B49</f>
        <v>2.5</v>
      </c>
      <c r="AE19" s="40" t="e">
        <f>#REF!</f>
        <v>#REF!</v>
      </c>
      <c r="AF19" s="84" t="e">
        <f>AE19*AD19</f>
        <v>#REF!</v>
      </c>
      <c r="AG19" s="27">
        <v>614108</v>
      </c>
      <c r="AH19" s="28">
        <v>14118</v>
      </c>
      <c r="AI19" s="31" t="e">
        <f t="shared" si="4"/>
        <v>#REF!</v>
      </c>
      <c r="AJ19" s="30" t="e">
        <f>AI19/AE19</f>
        <v>#REF!</v>
      </c>
      <c r="AK19" s="31" t="e">
        <f t="shared" si="3"/>
        <v>#REF!</v>
      </c>
      <c r="AL19" s="85"/>
      <c r="AM19" s="9"/>
      <c r="AN19" s="10"/>
      <c r="AO19" s="10"/>
    </row>
    <row r="20" spans="2:41" ht="16.2" thickBot="1">
      <c r="B20" s="148">
        <v>13</v>
      </c>
      <c r="C20" s="195"/>
      <c r="D20" s="196"/>
      <c r="E20" s="203"/>
      <c r="F20" s="65"/>
      <c r="G20" s="67"/>
      <c r="H20" s="67"/>
      <c r="I20" s="67"/>
      <c r="J20" s="67"/>
      <c r="K20" s="67"/>
      <c r="L20" s="67"/>
      <c r="M20" s="67"/>
      <c r="N20" s="67"/>
      <c r="O20" s="149"/>
      <c r="P20" s="66"/>
      <c r="Q20" s="65"/>
      <c r="R20" s="149"/>
      <c r="S20" s="63"/>
      <c r="T20" s="209"/>
      <c r="U20" s="65"/>
      <c r="V20" s="149"/>
      <c r="W20" s="66"/>
      <c r="Y20" s="53">
        <v>13</v>
      </c>
      <c r="Z20" s="54">
        <v>3174383</v>
      </c>
      <c r="AA20" s="55">
        <f t="shared" si="0"/>
        <v>41935327</v>
      </c>
      <c r="AB20" s="56" t="e">
        <f>+Z20/#REF!</f>
        <v>#REF!</v>
      </c>
      <c r="AC20" s="86" t="s">
        <v>48</v>
      </c>
      <c r="AD20" s="87"/>
      <c r="AE20" s="88"/>
      <c r="AF20" s="89"/>
      <c r="AG20" s="90"/>
      <c r="AH20" s="91">
        <v>1410115</v>
      </c>
      <c r="AI20" s="92">
        <f t="shared" si="4"/>
        <v>0</v>
      </c>
      <c r="AJ20" s="93"/>
      <c r="AK20" s="94">
        <f t="shared" si="3"/>
        <v>0</v>
      </c>
      <c r="AL20" s="95"/>
      <c r="AM20" s="96"/>
      <c r="AN20" s="10"/>
      <c r="AO20" s="10"/>
    </row>
    <row r="21" spans="2:41" ht="16.8" thickBot="1">
      <c r="B21" s="148">
        <v>14</v>
      </c>
      <c r="C21" s="195"/>
      <c r="D21" s="196"/>
      <c r="E21" s="203"/>
      <c r="F21" s="65"/>
      <c r="G21" s="67"/>
      <c r="H21" s="67"/>
      <c r="I21" s="67"/>
      <c r="J21" s="67"/>
      <c r="K21" s="67"/>
      <c r="L21" s="67"/>
      <c r="M21" s="67"/>
      <c r="N21" s="67"/>
      <c r="O21" s="149"/>
      <c r="P21" s="66"/>
      <c r="Q21" s="65"/>
      <c r="R21" s="149"/>
      <c r="S21" s="63"/>
      <c r="T21" s="209"/>
      <c r="U21" s="65"/>
      <c r="V21" s="149"/>
      <c r="W21" s="66"/>
      <c r="Y21" s="53">
        <v>14</v>
      </c>
      <c r="Z21" s="54">
        <v>3019671</v>
      </c>
      <c r="AA21" s="55">
        <f t="shared" si="0"/>
        <v>44954998</v>
      </c>
      <c r="AB21" s="56" t="e">
        <f>+Z21/#REF!</f>
        <v>#REF!</v>
      </c>
      <c r="AC21" s="97" t="s">
        <v>49</v>
      </c>
      <c r="AD21" s="98"/>
      <c r="AE21" s="99"/>
      <c r="AF21" s="100"/>
      <c r="AG21" s="101"/>
      <c r="AH21" s="102"/>
      <c r="AI21" s="103" t="e">
        <f>#REF!</f>
        <v>#REF!</v>
      </c>
      <c r="AJ21" s="102"/>
      <c r="AK21" s="104" t="e">
        <f>SUM(AK5:AK20)</f>
        <v>#REF!</v>
      </c>
      <c r="AL21" s="105"/>
      <c r="AM21" s="106"/>
      <c r="AN21" s="33"/>
      <c r="AO21" s="10"/>
    </row>
    <row r="22" spans="2:41" ht="16.2" thickBot="1">
      <c r="B22" s="148">
        <v>15</v>
      </c>
      <c r="C22" s="195"/>
      <c r="D22" s="196"/>
      <c r="E22" s="203"/>
      <c r="F22" s="65"/>
      <c r="G22" s="67"/>
      <c r="H22" s="67"/>
      <c r="I22" s="67"/>
      <c r="J22" s="67"/>
      <c r="K22" s="67"/>
      <c r="L22" s="67"/>
      <c r="M22" s="67"/>
      <c r="N22" s="67"/>
      <c r="O22" s="149"/>
      <c r="P22" s="66"/>
      <c r="Q22" s="65"/>
      <c r="R22" s="149"/>
      <c r="S22" s="63"/>
      <c r="T22" s="209"/>
      <c r="U22" s="65"/>
      <c r="V22" s="149"/>
      <c r="W22" s="66"/>
      <c r="Y22" s="53">
        <v>15</v>
      </c>
      <c r="Z22" s="54">
        <v>2783688</v>
      </c>
      <c r="AA22" s="55">
        <f t="shared" si="0"/>
        <v>47738686</v>
      </c>
      <c r="AB22" s="56" t="e">
        <f>+Z22/#REF!</f>
        <v>#REF!</v>
      </c>
      <c r="AC22" s="107" t="s">
        <v>50</v>
      </c>
      <c r="AD22" s="108">
        <f>[1]БАЛАНСЫ!D84</f>
        <v>1010</v>
      </c>
      <c r="AE22" s="109" t="e">
        <f>#REF!</f>
        <v>#REF!</v>
      </c>
      <c r="AF22" s="100" t="e">
        <f>AE22*AD22</f>
        <v>#REF!</v>
      </c>
      <c r="AG22" s="101"/>
      <c r="AH22" s="102"/>
      <c r="AI22" s="110" t="e">
        <f>AI21-AI13-AI14-AI15</f>
        <v>#REF!</v>
      </c>
      <c r="AJ22" s="111"/>
      <c r="AK22" s="112" t="e">
        <f>AI22-AF22</f>
        <v>#REF!</v>
      </c>
      <c r="AL22" s="112"/>
      <c r="AM22" s="106"/>
      <c r="AN22" s="10"/>
      <c r="AO22" s="10"/>
    </row>
    <row r="23" spans="2:41" ht="15.6">
      <c r="B23" s="148">
        <v>16</v>
      </c>
      <c r="C23" s="195"/>
      <c r="D23" s="196"/>
      <c r="E23" s="203"/>
      <c r="F23" s="65"/>
      <c r="G23" s="67"/>
      <c r="H23" s="67"/>
      <c r="I23" s="67"/>
      <c r="J23" s="67"/>
      <c r="K23" s="67"/>
      <c r="L23" s="67"/>
      <c r="M23" s="67"/>
      <c r="N23" s="67"/>
      <c r="O23" s="149"/>
      <c r="P23" s="66"/>
      <c r="Q23" s="65"/>
      <c r="R23" s="149"/>
      <c r="S23" s="63"/>
      <c r="T23" s="209"/>
      <c r="U23" s="65"/>
      <c r="V23" s="149"/>
      <c r="W23" s="66"/>
      <c r="Y23" s="53">
        <v>16</v>
      </c>
      <c r="Z23" s="54">
        <v>3084044</v>
      </c>
      <c r="AA23" s="55">
        <f t="shared" si="0"/>
        <v>50822730</v>
      </c>
      <c r="AB23" s="56" t="e">
        <f>+Z23/#REF!</f>
        <v>#REF!</v>
      </c>
      <c r="AC23" s="113" t="s">
        <v>51</v>
      </c>
      <c r="AD23" s="114">
        <f>[1]БАЛАНСЫ!E261</f>
        <v>0.1</v>
      </c>
      <c r="AE23" s="113" t="e">
        <f>AE22-#REF!</f>
        <v>#REF!</v>
      </c>
      <c r="AF23" s="115" t="e">
        <f>AE23/AE22*100</f>
        <v>#REF!</v>
      </c>
      <c r="AG23" s="116"/>
      <c r="AH23" s="10"/>
      <c r="AI23" s="11"/>
      <c r="AJ23" s="10"/>
      <c r="AK23" s="10"/>
      <c r="AL23" s="10"/>
      <c r="AM23" s="10"/>
      <c r="AN23" s="10"/>
      <c r="AO23" s="10"/>
    </row>
    <row r="24" spans="2:41" ht="16.2">
      <c r="B24" s="148">
        <v>17</v>
      </c>
      <c r="C24" s="195"/>
      <c r="D24" s="196"/>
      <c r="E24" s="203"/>
      <c r="F24" s="65"/>
      <c r="G24" s="67"/>
      <c r="H24" s="67"/>
      <c r="I24" s="67"/>
      <c r="J24" s="67"/>
      <c r="K24" s="67"/>
      <c r="L24" s="67"/>
      <c r="M24" s="67"/>
      <c r="N24" s="67"/>
      <c r="O24" s="149"/>
      <c r="P24" s="66"/>
      <c r="Q24" s="65"/>
      <c r="R24" s="149"/>
      <c r="S24" s="63"/>
      <c r="T24" s="209"/>
      <c r="U24" s="65"/>
      <c r="V24" s="149"/>
      <c r="W24" s="66"/>
      <c r="Y24" s="53">
        <v>17</v>
      </c>
      <c r="Z24" s="54">
        <v>3067037</v>
      </c>
      <c r="AA24" s="55">
        <f t="shared" si="0"/>
        <v>53889767</v>
      </c>
      <c r="AB24" s="56" t="e">
        <f>+Z24/#REF!</f>
        <v>#REF!</v>
      </c>
      <c r="AC24" s="522" t="s">
        <v>52</v>
      </c>
      <c r="AD24" s="522"/>
      <c r="AE24" s="522"/>
      <c r="AF24" s="522"/>
      <c r="AG24" s="522"/>
      <c r="AH24" s="522"/>
      <c r="AI24" s="522"/>
      <c r="AJ24" s="522"/>
      <c r="AK24" s="11"/>
      <c r="AL24" s="10"/>
      <c r="AM24" s="10"/>
      <c r="AN24" s="10"/>
      <c r="AO24" s="10"/>
    </row>
    <row r="25" spans="2:41" ht="15.6">
      <c r="B25" s="148">
        <v>18</v>
      </c>
      <c r="C25" s="195"/>
      <c r="D25" s="196"/>
      <c r="E25" s="203"/>
      <c r="F25" s="65"/>
      <c r="G25" s="67"/>
      <c r="H25" s="67"/>
      <c r="I25" s="67"/>
      <c r="J25" s="67"/>
      <c r="K25" s="67"/>
      <c r="L25" s="67"/>
      <c r="M25" s="67"/>
      <c r="N25" s="67"/>
      <c r="O25" s="149"/>
      <c r="P25" s="66"/>
      <c r="Q25" s="65"/>
      <c r="R25" s="149"/>
      <c r="S25" s="63"/>
      <c r="T25" s="209"/>
      <c r="U25" s="65"/>
      <c r="V25" s="149"/>
      <c r="W25" s="66"/>
      <c r="Y25" s="53">
        <v>18</v>
      </c>
      <c r="Z25" s="54">
        <v>3039628</v>
      </c>
      <c r="AA25" s="55">
        <f t="shared" si="0"/>
        <v>56929395</v>
      </c>
      <c r="AB25" s="1" t="e">
        <f>+Z25/#REF!</f>
        <v>#REF!</v>
      </c>
      <c r="AC25" s="40" t="s">
        <v>14</v>
      </c>
      <c r="AD25" s="117" t="s">
        <v>15</v>
      </c>
      <c r="AE25" s="117" t="s">
        <v>16</v>
      </c>
      <c r="AF25" s="117" t="s">
        <v>53</v>
      </c>
      <c r="AG25" s="118" t="s">
        <v>19</v>
      </c>
      <c r="AH25" s="117" t="s">
        <v>54</v>
      </c>
      <c r="AI25" s="117" t="s">
        <v>21</v>
      </c>
      <c r="AJ25" s="27" t="s">
        <v>22</v>
      </c>
      <c r="AK25" s="10"/>
      <c r="AL25" s="33"/>
      <c r="AM25" s="10"/>
      <c r="AN25" s="10"/>
      <c r="AO25" s="10"/>
    </row>
    <row r="26" spans="2:41" ht="15.6">
      <c r="B26" s="148">
        <v>19</v>
      </c>
      <c r="C26" s="195"/>
      <c r="D26" s="196"/>
      <c r="E26" s="203"/>
      <c r="F26" s="65"/>
      <c r="G26" s="67"/>
      <c r="H26" s="67"/>
      <c r="I26" s="67"/>
      <c r="J26" s="67"/>
      <c r="K26" s="67"/>
      <c r="L26" s="67"/>
      <c r="M26" s="67"/>
      <c r="N26" s="67"/>
      <c r="O26" s="149"/>
      <c r="P26" s="66"/>
      <c r="Q26" s="65"/>
      <c r="R26" s="149"/>
      <c r="S26" s="63"/>
      <c r="T26" s="209"/>
      <c r="U26" s="65"/>
      <c r="V26" s="149"/>
      <c r="W26" s="66"/>
      <c r="Y26" s="53">
        <v>19</v>
      </c>
      <c r="Z26" s="54">
        <v>3290378</v>
      </c>
      <c r="AA26" s="55">
        <f t="shared" si="0"/>
        <v>60219773</v>
      </c>
      <c r="AB26" s="1" t="e">
        <f>+Z26/#REF!</f>
        <v>#REF!</v>
      </c>
      <c r="AC26" s="119" t="s">
        <v>37</v>
      </c>
      <c r="AD26" s="76">
        <f>[1]КислПл!B2</f>
        <v>121.28782524141269</v>
      </c>
      <c r="AE26" s="27" t="e">
        <f>#REF!</f>
        <v>#REF!</v>
      </c>
      <c r="AF26" s="6" t="e">
        <f>AE26*AD26</f>
        <v>#REF!</v>
      </c>
      <c r="AG26" s="59">
        <v>14112</v>
      </c>
      <c r="AH26" s="6" t="e">
        <f>#REF!-AH27-AH28-AH35-AH37-AH38-#REF!-#REF!-#REF!-#REF!</f>
        <v>#REF!</v>
      </c>
      <c r="AI26" s="77" t="e">
        <f t="shared" ref="AI26:AI38" si="5">AH26/AE26</f>
        <v>#REF!</v>
      </c>
      <c r="AJ26" s="6" t="e">
        <f t="shared" ref="AJ26:AJ38" si="6">AH26-AF26</f>
        <v>#REF!</v>
      </c>
      <c r="AK26" s="10"/>
      <c r="AL26" s="120"/>
      <c r="AM26" s="10"/>
      <c r="AN26" s="10"/>
      <c r="AO26" s="10"/>
    </row>
    <row r="27" spans="2:41" ht="15.6">
      <c r="B27" s="148">
        <v>20</v>
      </c>
      <c r="C27" s="195"/>
      <c r="D27" s="196"/>
      <c r="E27" s="203"/>
      <c r="F27" s="65"/>
      <c r="G27" s="67"/>
      <c r="H27" s="67"/>
      <c r="I27" s="67"/>
      <c r="J27" s="67"/>
      <c r="K27" s="67"/>
      <c r="L27" s="67"/>
      <c r="M27" s="67"/>
      <c r="N27" s="67"/>
      <c r="O27" s="149"/>
      <c r="P27" s="66"/>
      <c r="Q27" s="65"/>
      <c r="R27" s="149"/>
      <c r="S27" s="63"/>
      <c r="T27" s="209"/>
      <c r="U27" s="65"/>
      <c r="V27" s="149"/>
      <c r="W27" s="66"/>
      <c r="Y27" s="53">
        <v>20</v>
      </c>
      <c r="Z27" s="54"/>
      <c r="AA27" s="55">
        <f t="shared" si="0"/>
        <v>60219773</v>
      </c>
      <c r="AB27" s="1" t="e">
        <f>+Z27/#REF!</f>
        <v>#REF!</v>
      </c>
      <c r="AC27" s="119" t="s">
        <v>55</v>
      </c>
      <c r="AD27" s="72">
        <f>[1]КислПл!B8</f>
        <v>13.6</v>
      </c>
      <c r="AE27" s="27" t="e">
        <f>AE9</f>
        <v>#REF!</v>
      </c>
      <c r="AF27" s="6" t="e">
        <f>AE27*AD27</f>
        <v>#REF!</v>
      </c>
      <c r="AG27" s="59">
        <v>14121</v>
      </c>
      <c r="AH27" s="6" t="e">
        <f>AF27</f>
        <v>#REF!</v>
      </c>
      <c r="AI27" s="77" t="e">
        <f t="shared" si="5"/>
        <v>#REF!</v>
      </c>
      <c r="AJ27" s="6" t="e">
        <f t="shared" si="6"/>
        <v>#REF!</v>
      </c>
      <c r="AK27" s="11"/>
      <c r="AL27" s="121"/>
      <c r="AM27" s="10"/>
      <c r="AN27" s="10"/>
      <c r="AO27" s="10"/>
    </row>
    <row r="28" spans="2:41" ht="15.6">
      <c r="B28" s="148">
        <v>21</v>
      </c>
      <c r="C28" s="195"/>
      <c r="D28" s="196"/>
      <c r="E28" s="203"/>
      <c r="F28" s="65"/>
      <c r="G28" s="67"/>
      <c r="H28" s="67"/>
      <c r="I28" s="67"/>
      <c r="J28" s="67"/>
      <c r="K28" s="67"/>
      <c r="L28" s="67"/>
      <c r="M28" s="67"/>
      <c r="N28" s="67"/>
      <c r="O28" s="149"/>
      <c r="P28" s="66"/>
      <c r="Q28" s="65"/>
      <c r="R28" s="149"/>
      <c r="S28" s="63"/>
      <c r="T28" s="209"/>
      <c r="U28" s="65"/>
      <c r="V28" s="149"/>
      <c r="W28" s="66"/>
      <c r="Y28" s="53">
        <v>21</v>
      </c>
      <c r="Z28" s="54"/>
      <c r="AA28" s="55">
        <f t="shared" si="0"/>
        <v>60219773</v>
      </c>
      <c r="AB28" s="1" t="e">
        <f>+Z28/#REF!</f>
        <v>#REF!</v>
      </c>
      <c r="AC28" s="119" t="s">
        <v>39</v>
      </c>
      <c r="AD28" s="72">
        <f>[1]КислПл!B28</f>
        <v>25</v>
      </c>
      <c r="AE28" s="122" t="e">
        <f>AE10</f>
        <v>#REF!</v>
      </c>
      <c r="AF28" s="6" t="e">
        <f>AE28*AD28</f>
        <v>#REF!</v>
      </c>
      <c r="AG28" s="59">
        <v>14122</v>
      </c>
      <c r="AH28" s="6" t="e">
        <f>AF28</f>
        <v>#REF!</v>
      </c>
      <c r="AI28" s="77" t="e">
        <f t="shared" si="5"/>
        <v>#REF!</v>
      </c>
      <c r="AJ28" s="6" t="e">
        <f t="shared" si="6"/>
        <v>#REF!</v>
      </c>
      <c r="AK28" s="10"/>
      <c r="AL28" s="121"/>
      <c r="AM28" s="10"/>
      <c r="AN28" s="10"/>
      <c r="AO28" s="10"/>
    </row>
    <row r="29" spans="2:41" ht="15.6">
      <c r="B29" s="148">
        <v>22</v>
      </c>
      <c r="C29" s="195"/>
      <c r="D29" s="196"/>
      <c r="E29" s="203"/>
      <c r="F29" s="65"/>
      <c r="G29" s="67"/>
      <c r="H29" s="67"/>
      <c r="I29" s="67"/>
      <c r="J29" s="67"/>
      <c r="K29" s="67"/>
      <c r="L29" s="67"/>
      <c r="M29" s="67"/>
      <c r="N29" s="67"/>
      <c r="O29" s="149"/>
      <c r="P29" s="66"/>
      <c r="Q29" s="65"/>
      <c r="R29" s="149"/>
      <c r="S29" s="63"/>
      <c r="T29" s="209"/>
      <c r="U29" s="65"/>
      <c r="V29" s="149"/>
      <c r="W29" s="66"/>
      <c r="Y29" s="53"/>
      <c r="Z29" s="54"/>
      <c r="AA29" s="55"/>
      <c r="AC29" s="119"/>
      <c r="AD29" s="72"/>
      <c r="AE29" s="122"/>
      <c r="AF29" s="6"/>
      <c r="AG29" s="59"/>
      <c r="AH29" s="6"/>
      <c r="AI29" s="77"/>
      <c r="AJ29" s="6"/>
      <c r="AK29" s="10"/>
      <c r="AL29" s="121"/>
      <c r="AM29" s="10"/>
      <c r="AN29" s="10"/>
      <c r="AO29" s="10"/>
    </row>
    <row r="30" spans="2:41" ht="15.6">
      <c r="B30" s="148">
        <v>23</v>
      </c>
      <c r="C30" s="195"/>
      <c r="D30" s="196"/>
      <c r="E30" s="203"/>
      <c r="F30" s="65"/>
      <c r="G30" s="67"/>
      <c r="H30" s="67"/>
      <c r="I30" s="67"/>
      <c r="J30" s="67"/>
      <c r="K30" s="67"/>
      <c r="L30" s="67"/>
      <c r="M30" s="67"/>
      <c r="N30" s="67"/>
      <c r="O30" s="149"/>
      <c r="P30" s="66"/>
      <c r="Q30" s="65"/>
      <c r="R30" s="149"/>
      <c r="S30" s="63"/>
      <c r="T30" s="209"/>
      <c r="U30" s="65"/>
      <c r="V30" s="149"/>
      <c r="W30" s="66"/>
      <c r="Y30" s="53"/>
      <c r="Z30" s="54"/>
      <c r="AA30" s="55"/>
      <c r="AC30" s="119"/>
      <c r="AD30" s="72"/>
      <c r="AE30" s="122"/>
      <c r="AF30" s="6"/>
      <c r="AG30" s="59"/>
      <c r="AH30" s="6"/>
      <c r="AI30" s="77"/>
      <c r="AJ30" s="6"/>
      <c r="AK30" s="10"/>
      <c r="AL30" s="121"/>
      <c r="AM30" s="10"/>
      <c r="AN30" s="10"/>
      <c r="AO30" s="10"/>
    </row>
    <row r="31" spans="2:41" ht="15.6">
      <c r="B31" s="148">
        <v>24</v>
      </c>
      <c r="C31" s="195"/>
      <c r="D31" s="196"/>
      <c r="E31" s="203"/>
      <c r="F31" s="65"/>
      <c r="G31" s="67"/>
      <c r="H31" s="67"/>
      <c r="I31" s="67"/>
      <c r="J31" s="67"/>
      <c r="K31" s="67"/>
      <c r="L31" s="67"/>
      <c r="M31" s="67"/>
      <c r="N31" s="67"/>
      <c r="O31" s="149"/>
      <c r="P31" s="66"/>
      <c r="Q31" s="65"/>
      <c r="R31" s="149"/>
      <c r="S31" s="63"/>
      <c r="T31" s="209"/>
      <c r="U31" s="65"/>
      <c r="V31" s="149"/>
      <c r="W31" s="66"/>
      <c r="Y31" s="53"/>
      <c r="Z31" s="54"/>
      <c r="AA31" s="55"/>
      <c r="AC31" s="119"/>
      <c r="AD31" s="72"/>
      <c r="AE31" s="122"/>
      <c r="AF31" s="6"/>
      <c r="AG31" s="59"/>
      <c r="AH31" s="6"/>
      <c r="AI31" s="77"/>
      <c r="AJ31" s="6"/>
      <c r="AK31" s="10"/>
      <c r="AL31" s="121"/>
      <c r="AM31" s="10"/>
      <c r="AN31" s="10"/>
      <c r="AO31" s="10"/>
    </row>
    <row r="32" spans="2:41" ht="15.6">
      <c r="B32" s="148">
        <v>25</v>
      </c>
      <c r="C32" s="195"/>
      <c r="D32" s="196"/>
      <c r="E32" s="203"/>
      <c r="F32" s="65"/>
      <c r="G32" s="67"/>
      <c r="H32" s="67"/>
      <c r="I32" s="67"/>
      <c r="J32" s="67"/>
      <c r="K32" s="67"/>
      <c r="L32" s="67"/>
      <c r="M32" s="67"/>
      <c r="N32" s="67"/>
      <c r="O32" s="149"/>
      <c r="P32" s="66"/>
      <c r="Q32" s="65"/>
      <c r="R32" s="149"/>
      <c r="S32" s="63"/>
      <c r="T32" s="209"/>
      <c r="U32" s="65"/>
      <c r="V32" s="149"/>
      <c r="W32" s="66"/>
      <c r="Y32" s="53"/>
      <c r="Z32" s="54"/>
      <c r="AA32" s="55"/>
      <c r="AC32" s="119"/>
      <c r="AD32" s="72"/>
      <c r="AE32" s="122"/>
      <c r="AF32" s="6"/>
      <c r="AG32" s="59"/>
      <c r="AH32" s="6"/>
      <c r="AI32" s="77"/>
      <c r="AJ32" s="6"/>
      <c r="AK32" s="10"/>
      <c r="AL32" s="121"/>
      <c r="AM32" s="10"/>
      <c r="AN32" s="10"/>
      <c r="AO32" s="10"/>
    </row>
    <row r="33" spans="2:41" ht="15.6">
      <c r="B33" s="148">
        <v>26</v>
      </c>
      <c r="C33" s="195"/>
      <c r="D33" s="196"/>
      <c r="E33" s="203"/>
      <c r="F33" s="65"/>
      <c r="G33" s="67"/>
      <c r="H33" s="67"/>
      <c r="I33" s="67"/>
      <c r="J33" s="67"/>
      <c r="K33" s="67"/>
      <c r="L33" s="67"/>
      <c r="M33" s="67"/>
      <c r="N33" s="67"/>
      <c r="O33" s="149"/>
      <c r="P33" s="66"/>
      <c r="Q33" s="65"/>
      <c r="R33" s="149"/>
      <c r="S33" s="63"/>
      <c r="T33" s="209"/>
      <c r="U33" s="65"/>
      <c r="V33" s="149"/>
      <c r="W33" s="66"/>
      <c r="Y33" s="53"/>
      <c r="Z33" s="54"/>
      <c r="AA33" s="55"/>
      <c r="AC33" s="119"/>
      <c r="AD33" s="72"/>
      <c r="AE33" s="122"/>
      <c r="AF33" s="6"/>
      <c r="AG33" s="59"/>
      <c r="AH33" s="6"/>
      <c r="AI33" s="77"/>
      <c r="AJ33" s="6"/>
      <c r="AK33" s="10"/>
      <c r="AL33" s="121"/>
      <c r="AM33" s="10"/>
      <c r="AN33" s="10"/>
      <c r="AO33" s="10"/>
    </row>
    <row r="34" spans="2:41" ht="15.6">
      <c r="B34" s="148">
        <v>27</v>
      </c>
      <c r="C34" s="195"/>
      <c r="D34" s="196"/>
      <c r="E34" s="203"/>
      <c r="F34" s="65"/>
      <c r="G34" s="67"/>
      <c r="H34" s="67"/>
      <c r="I34" s="67"/>
      <c r="J34" s="67"/>
      <c r="K34" s="67"/>
      <c r="L34" s="67"/>
      <c r="M34" s="67"/>
      <c r="N34" s="67"/>
      <c r="O34" s="149"/>
      <c r="P34" s="66"/>
      <c r="Q34" s="65"/>
      <c r="R34" s="149"/>
      <c r="S34" s="63"/>
      <c r="T34" s="209"/>
      <c r="U34" s="65"/>
      <c r="V34" s="149"/>
      <c r="W34" s="66"/>
      <c r="Y34" s="53"/>
      <c r="Z34" s="54"/>
      <c r="AA34" s="55"/>
      <c r="AC34" s="119"/>
      <c r="AD34" s="72"/>
      <c r="AE34" s="122"/>
      <c r="AF34" s="6"/>
      <c r="AG34" s="59"/>
      <c r="AH34" s="6"/>
      <c r="AI34" s="77"/>
      <c r="AJ34" s="6"/>
      <c r="AK34" s="10"/>
      <c r="AL34" s="121"/>
      <c r="AM34" s="10"/>
      <c r="AN34" s="10"/>
      <c r="AO34" s="10"/>
    </row>
    <row r="35" spans="2:41" ht="15.6">
      <c r="B35" s="148">
        <v>28</v>
      </c>
      <c r="C35" s="195"/>
      <c r="D35" s="196"/>
      <c r="E35" s="203"/>
      <c r="F35" s="65"/>
      <c r="G35" s="67"/>
      <c r="H35" s="67"/>
      <c r="I35" s="67"/>
      <c r="J35" s="67"/>
      <c r="K35" s="67"/>
      <c r="L35" s="67"/>
      <c r="M35" s="67"/>
      <c r="N35" s="67"/>
      <c r="O35" s="149"/>
      <c r="P35" s="66"/>
      <c r="Q35" s="65"/>
      <c r="R35" s="149"/>
      <c r="S35" s="63"/>
      <c r="T35" s="209"/>
      <c r="U35" s="65"/>
      <c r="V35" s="149"/>
      <c r="W35" s="66"/>
      <c r="Y35" s="53">
        <v>22</v>
      </c>
      <c r="Z35" s="54"/>
      <c r="AA35" s="55">
        <f>AA28+Z35</f>
        <v>60219773</v>
      </c>
      <c r="AB35" s="1" t="e">
        <f>+Z35/#REF!</f>
        <v>#REF!</v>
      </c>
      <c r="AC35" s="119" t="s">
        <v>40</v>
      </c>
      <c r="AD35" s="72">
        <f>[1]КислПл!B59</f>
        <v>25</v>
      </c>
      <c r="AE35" s="122" t="e">
        <f>AE11</f>
        <v>#REF!</v>
      </c>
      <c r="AF35" s="6" t="e">
        <f>AD35*AE35</f>
        <v>#REF!</v>
      </c>
      <c r="AG35" s="59">
        <v>14114</v>
      </c>
      <c r="AH35" s="6" t="e">
        <f>AF35</f>
        <v>#REF!</v>
      </c>
      <c r="AI35" s="77" t="e">
        <f t="shared" si="5"/>
        <v>#REF!</v>
      </c>
      <c r="AJ35" s="6" t="e">
        <f t="shared" si="6"/>
        <v>#REF!</v>
      </c>
      <c r="AK35" s="10"/>
      <c r="AL35" s="121"/>
      <c r="AM35" s="10"/>
      <c r="AN35" s="10"/>
      <c r="AO35" s="10"/>
    </row>
    <row r="36" spans="2:41" ht="15.6">
      <c r="B36" s="148">
        <v>29</v>
      </c>
      <c r="C36" s="195"/>
      <c r="D36" s="196"/>
      <c r="E36" s="203"/>
      <c r="F36" s="65"/>
      <c r="G36" s="67"/>
      <c r="H36" s="67"/>
      <c r="I36" s="67"/>
      <c r="J36" s="67"/>
      <c r="K36" s="67"/>
      <c r="L36" s="67"/>
      <c r="M36" s="67"/>
      <c r="N36" s="67"/>
      <c r="O36" s="149"/>
      <c r="P36" s="66"/>
      <c r="Q36" s="65"/>
      <c r="R36" s="149"/>
      <c r="S36" s="63"/>
      <c r="T36" s="209"/>
      <c r="U36" s="65"/>
      <c r="V36" s="149"/>
      <c r="W36" s="66"/>
      <c r="Y36" s="53"/>
      <c r="Z36" s="54"/>
      <c r="AA36" s="55"/>
      <c r="AC36" s="119"/>
      <c r="AD36" s="72"/>
      <c r="AE36" s="122"/>
      <c r="AF36" s="6"/>
      <c r="AG36" s="59"/>
      <c r="AH36" s="6"/>
      <c r="AI36" s="77"/>
      <c r="AJ36" s="6"/>
      <c r="AK36" s="10"/>
      <c r="AL36" s="121"/>
      <c r="AM36" s="10"/>
      <c r="AN36" s="10"/>
      <c r="AO36" s="10"/>
    </row>
    <row r="37" spans="2:41" ht="15.6">
      <c r="B37" s="148">
        <v>30</v>
      </c>
      <c r="C37" s="195"/>
      <c r="D37" s="196"/>
      <c r="E37" s="203"/>
      <c r="F37" s="65"/>
      <c r="G37" s="67"/>
      <c r="H37" s="67"/>
      <c r="I37" s="67"/>
      <c r="J37" s="67"/>
      <c r="K37" s="67"/>
      <c r="L37" s="67"/>
      <c r="M37" s="67"/>
      <c r="N37" s="67"/>
      <c r="O37" s="149"/>
      <c r="P37" s="66"/>
      <c r="Q37" s="65"/>
      <c r="R37" s="149"/>
      <c r="S37" s="63"/>
      <c r="T37" s="209"/>
      <c r="U37" s="65"/>
      <c r="V37" s="149"/>
      <c r="W37" s="66"/>
      <c r="Y37" s="53">
        <v>23</v>
      </c>
      <c r="Z37" s="54"/>
      <c r="AA37" s="55">
        <f>AA35+Z37</f>
        <v>60219773</v>
      </c>
      <c r="AB37" s="1" t="e">
        <f>+Z37/#REF!</f>
        <v>#REF!</v>
      </c>
      <c r="AC37" s="119" t="s">
        <v>56</v>
      </c>
      <c r="AD37" s="72">
        <f>[1]КислПл!B40</f>
        <v>150</v>
      </c>
      <c r="AE37" s="27" t="e">
        <f>AE12</f>
        <v>#REF!</v>
      </c>
      <c r="AF37" s="6" t="e">
        <f>AE37*AD37</f>
        <v>#REF!</v>
      </c>
      <c r="AG37" s="59">
        <v>14115</v>
      </c>
      <c r="AH37" s="6" t="e">
        <f>AF37</f>
        <v>#REF!</v>
      </c>
      <c r="AI37" s="77" t="e">
        <f t="shared" si="5"/>
        <v>#REF!</v>
      </c>
      <c r="AJ37" s="6" t="e">
        <f t="shared" si="6"/>
        <v>#REF!</v>
      </c>
      <c r="AK37" s="10"/>
      <c r="AL37" s="121"/>
      <c r="AM37" s="11"/>
      <c r="AN37" s="10"/>
      <c r="AO37" s="10"/>
    </row>
    <row r="38" spans="2:41" ht="16.2" thickBot="1">
      <c r="B38" s="162">
        <v>31</v>
      </c>
      <c r="C38" s="197"/>
      <c r="D38" s="198"/>
      <c r="E38" s="204"/>
      <c r="F38" s="125"/>
      <c r="G38" s="127"/>
      <c r="H38" s="127"/>
      <c r="I38" s="127"/>
      <c r="J38" s="127"/>
      <c r="K38" s="127"/>
      <c r="L38" s="127"/>
      <c r="M38" s="127"/>
      <c r="N38" s="127"/>
      <c r="O38" s="188"/>
      <c r="P38" s="126"/>
      <c r="Q38" s="125"/>
      <c r="R38" s="188"/>
      <c r="S38" s="123"/>
      <c r="T38" s="210"/>
      <c r="U38" s="125"/>
      <c r="V38" s="188"/>
      <c r="W38" s="126"/>
      <c r="Y38" s="53">
        <v>24</v>
      </c>
      <c r="Z38" s="54"/>
      <c r="AA38" s="55">
        <f t="shared" si="0"/>
        <v>60219773</v>
      </c>
      <c r="AB38" s="1" t="e">
        <f>+Z38/#REF!</f>
        <v>#REF!</v>
      </c>
      <c r="AC38" s="119" t="s">
        <v>42</v>
      </c>
      <c r="AD38" s="72">
        <f>[1]КислПл!B13</f>
        <v>12</v>
      </c>
      <c r="AE38" s="27" t="e">
        <f>AE13</f>
        <v>#REF!</v>
      </c>
      <c r="AF38" s="6" t="e">
        <f>AE38*AD38</f>
        <v>#REF!</v>
      </c>
      <c r="AG38" s="59">
        <v>14116</v>
      </c>
      <c r="AH38" s="6" t="e">
        <f>AF38</f>
        <v>#REF!</v>
      </c>
      <c r="AI38" s="77" t="e">
        <f t="shared" si="5"/>
        <v>#REF!</v>
      </c>
      <c r="AJ38" s="6" t="e">
        <f t="shared" si="6"/>
        <v>#REF!</v>
      </c>
      <c r="AK38" s="10"/>
      <c r="AL38" s="121"/>
      <c r="AM38" s="10"/>
      <c r="AN38" s="10"/>
      <c r="AO38" s="10"/>
    </row>
    <row r="39" spans="2:41" ht="16.2" thickBot="1">
      <c r="B39" s="167" t="s">
        <v>31</v>
      </c>
      <c r="C39" s="199"/>
      <c r="D39" s="200"/>
      <c r="E39" s="205"/>
      <c r="F39" s="168"/>
      <c r="G39" s="158"/>
      <c r="H39" s="158"/>
      <c r="I39" s="158"/>
      <c r="J39" s="158"/>
      <c r="K39" s="158"/>
      <c r="L39" s="158"/>
      <c r="M39" s="158"/>
      <c r="N39" s="158"/>
      <c r="O39" s="169"/>
      <c r="P39" s="160"/>
      <c r="Q39" s="168"/>
      <c r="R39" s="169"/>
      <c r="S39" s="157"/>
      <c r="T39" s="159"/>
      <c r="U39" s="168"/>
      <c r="V39" s="169"/>
      <c r="W39" s="130"/>
      <c r="X39" s="2"/>
      <c r="Y39" s="2"/>
      <c r="Z39" s="2"/>
      <c r="AA39" s="2"/>
      <c r="AB39" s="2"/>
      <c r="AC39" s="27" t="s">
        <v>57</v>
      </c>
      <c r="AD39" s="76">
        <f>[1]КислПл!B23</f>
        <v>9.9570000000000007</v>
      </c>
      <c r="AE39" s="83" t="e">
        <f>AD39*AE16</f>
        <v>#REF!</v>
      </c>
      <c r="AF39" s="6" t="e">
        <f>AD39*AE16</f>
        <v>#REF!</v>
      </c>
      <c r="AG39" s="83" t="e">
        <f>AE39/AE16</f>
        <v>#REF!</v>
      </c>
      <c r="AH39" s="6" t="e">
        <f>AE39-AF39</f>
        <v>#REF!</v>
      </c>
      <c r="AI39" s="33"/>
      <c r="AJ39" s="33"/>
      <c r="AK39" s="10"/>
      <c r="AL39" s="11"/>
      <c r="AM39" s="10"/>
      <c r="AN39" s="10"/>
      <c r="AO39" s="10"/>
    </row>
    <row r="40" spans="2:41" ht="15.6">
      <c r="AC40" s="131"/>
      <c r="AD40" s="132" t="s">
        <v>16</v>
      </c>
      <c r="AE40" s="132" t="s">
        <v>58</v>
      </c>
      <c r="AF40" s="132" t="s">
        <v>59</v>
      </c>
      <c r="AG40" s="133" t="s">
        <v>60</v>
      </c>
      <c r="AH40" s="10"/>
      <c r="AI40" s="10"/>
      <c r="AJ40" s="10"/>
      <c r="AK40" s="134"/>
      <c r="AL40" s="10"/>
      <c r="AM40" s="10"/>
      <c r="AN40" s="10"/>
      <c r="AO40" s="10"/>
    </row>
    <row r="41" spans="2:41" ht="15.75" customHeight="1">
      <c r="AC41" s="3" t="s">
        <v>56</v>
      </c>
      <c r="AD41" s="27" t="e">
        <f>AE12</f>
        <v>#REF!</v>
      </c>
      <c r="AE41" s="135">
        <f>+[1]КислПл!B39</f>
        <v>1.1100000000000001</v>
      </c>
      <c r="AF41" s="8">
        <v>0.3</v>
      </c>
      <c r="AG41" s="9" t="e">
        <f>AD41*AE41*AF41</f>
        <v>#REF!</v>
      </c>
      <c r="AH41" s="10"/>
      <c r="AI41" s="10"/>
      <c r="AJ41" s="10"/>
      <c r="AK41" s="10"/>
      <c r="AL41" s="10"/>
      <c r="AM41" s="10"/>
      <c r="AN41" s="10"/>
      <c r="AO41" s="10"/>
    </row>
    <row r="44" spans="2:41" ht="15" customHeight="1"/>
    <row r="61" spans="2:5">
      <c r="B61" s="2"/>
      <c r="C61" s="182"/>
      <c r="D61" s="182"/>
      <c r="E61" s="182"/>
    </row>
    <row r="75" spans="2:26"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U75" s="2"/>
      <c r="V75" s="2"/>
      <c r="W75" s="2"/>
      <c r="X75" s="2"/>
      <c r="Y75" s="2"/>
      <c r="Z75" s="2"/>
    </row>
    <row r="76" spans="2:26" s="2" customFormat="1">
      <c r="B76" s="1"/>
      <c r="C76" s="136"/>
      <c r="D76" s="136"/>
      <c r="E76" s="136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U76" s="1"/>
      <c r="V76" s="1"/>
      <c r="W76" s="1"/>
      <c r="X76" s="1"/>
      <c r="Y76" s="1"/>
      <c r="Z76" s="1"/>
    </row>
    <row r="80" spans="2:26" ht="15" customHeight="1"/>
  </sheetData>
  <mergeCells count="17">
    <mergeCell ref="AC24:AJ24"/>
    <mergeCell ref="U4:V5"/>
    <mergeCell ref="S4:T5"/>
    <mergeCell ref="W4:W6"/>
    <mergeCell ref="Y4:AA5"/>
    <mergeCell ref="B2:P2"/>
    <mergeCell ref="Q4:R5"/>
    <mergeCell ref="F4:O4"/>
    <mergeCell ref="C4:D4"/>
    <mergeCell ref="P4:P5"/>
    <mergeCell ref="E4:E5"/>
    <mergeCell ref="F5:G5"/>
    <mergeCell ref="H5:I5"/>
    <mergeCell ref="J5:K5"/>
    <mergeCell ref="L5:M5"/>
    <mergeCell ref="N5:O5"/>
    <mergeCell ref="B4:B7"/>
  </mergeCells>
  <pageMargins left="0.7" right="0.7" top="0.75" bottom="0.75" header="0.3" footer="0.3"/>
  <pageSetup paperSize="9" scale="72" orientation="landscape" r:id="rId1"/>
  <colBreaks count="1" manualBreakCount="1">
    <brk id="18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B2:BA175"/>
  <sheetViews>
    <sheetView topLeftCell="B73" workbookViewId="0">
      <selection activeCell="O105" sqref="O105"/>
    </sheetView>
  </sheetViews>
  <sheetFormatPr defaultRowHeight="14.4"/>
  <cols>
    <col min="1" max="1" width="4.33203125" customWidth="1"/>
  </cols>
  <sheetData>
    <row r="2" spans="2:16">
      <c r="C2" t="s">
        <v>93</v>
      </c>
      <c r="F2" t="s">
        <v>8</v>
      </c>
      <c r="M2" t="s">
        <v>9</v>
      </c>
      <c r="P2" t="s">
        <v>94</v>
      </c>
    </row>
    <row r="3" spans="2:16">
      <c r="E3" t="s">
        <v>95</v>
      </c>
      <c r="F3" t="s">
        <v>25</v>
      </c>
      <c r="H3" t="s">
        <v>96</v>
      </c>
      <c r="I3" t="s">
        <v>97</v>
      </c>
      <c r="K3" t="s">
        <v>27</v>
      </c>
      <c r="M3" t="s">
        <v>28</v>
      </c>
      <c r="N3" t="s">
        <v>29</v>
      </c>
      <c r="O3" t="s">
        <v>30</v>
      </c>
    </row>
    <row r="4" spans="2:16">
      <c r="B4" t="s">
        <v>98</v>
      </c>
      <c r="C4" t="s">
        <v>99</v>
      </c>
      <c r="D4" t="s">
        <v>100</v>
      </c>
      <c r="F4" t="s">
        <v>99</v>
      </c>
      <c r="G4" t="s">
        <v>100</v>
      </c>
      <c r="I4" t="s">
        <v>99</v>
      </c>
      <c r="J4" t="s">
        <v>100</v>
      </c>
      <c r="K4" t="s">
        <v>99</v>
      </c>
      <c r="L4" t="s">
        <v>100</v>
      </c>
    </row>
    <row r="5" spans="2:16">
      <c r="B5">
        <v>1</v>
      </c>
      <c r="F5">
        <v>462.7</v>
      </c>
      <c r="G5">
        <v>215.2</v>
      </c>
      <c r="K5">
        <v>437</v>
      </c>
      <c r="L5">
        <v>214.6</v>
      </c>
      <c r="M5">
        <v>528</v>
      </c>
      <c r="N5">
        <v>556.70000000000005</v>
      </c>
      <c r="O5">
        <v>527.9</v>
      </c>
      <c r="P5">
        <v>2942.1</v>
      </c>
    </row>
    <row r="6" spans="2:16">
      <c r="B6">
        <v>2</v>
      </c>
      <c r="F6">
        <v>458</v>
      </c>
      <c r="G6">
        <v>213.8</v>
      </c>
      <c r="K6">
        <v>442.7</v>
      </c>
      <c r="L6">
        <v>216.1</v>
      </c>
      <c r="M6">
        <v>524</v>
      </c>
      <c r="N6">
        <v>588.20000000000005</v>
      </c>
      <c r="O6">
        <v>529.70000000000005</v>
      </c>
      <c r="P6">
        <v>2972.5</v>
      </c>
    </row>
    <row r="7" spans="2:16">
      <c r="B7">
        <v>3</v>
      </c>
      <c r="F7">
        <v>448.7</v>
      </c>
      <c r="G7">
        <v>207.6</v>
      </c>
      <c r="K7">
        <v>426.8</v>
      </c>
      <c r="L7">
        <v>209.9</v>
      </c>
      <c r="M7">
        <v>515.5</v>
      </c>
      <c r="N7">
        <v>557.4</v>
      </c>
      <c r="O7">
        <v>505.8</v>
      </c>
      <c r="P7">
        <v>2871.7</v>
      </c>
    </row>
    <row r="8" spans="2:16">
      <c r="B8">
        <v>4</v>
      </c>
      <c r="F8">
        <v>460.1</v>
      </c>
      <c r="G8">
        <v>214.2</v>
      </c>
      <c r="K8">
        <v>434.2</v>
      </c>
      <c r="L8">
        <v>215.1</v>
      </c>
      <c r="M8">
        <v>521</v>
      </c>
      <c r="N8">
        <v>547.20000000000005</v>
      </c>
      <c r="O8">
        <v>501.8</v>
      </c>
      <c r="P8">
        <v>2893.6</v>
      </c>
    </row>
    <row r="9" spans="2:16">
      <c r="B9">
        <v>5</v>
      </c>
      <c r="F9">
        <v>465.9</v>
      </c>
      <c r="G9">
        <v>215.8</v>
      </c>
      <c r="K9">
        <v>436.8</v>
      </c>
      <c r="L9">
        <v>213.8</v>
      </c>
      <c r="M9">
        <v>516</v>
      </c>
      <c r="N9">
        <v>337.7</v>
      </c>
      <c r="O9">
        <v>523</v>
      </c>
      <c r="P9">
        <v>2709</v>
      </c>
    </row>
    <row r="10" spans="2:16">
      <c r="B10">
        <v>6</v>
      </c>
      <c r="F10">
        <v>470.2</v>
      </c>
      <c r="G10">
        <v>214.1</v>
      </c>
      <c r="K10">
        <v>441.6</v>
      </c>
      <c r="L10">
        <v>213</v>
      </c>
      <c r="M10">
        <v>473.9</v>
      </c>
      <c r="N10">
        <v>534.4</v>
      </c>
      <c r="O10">
        <v>513.1</v>
      </c>
      <c r="P10">
        <v>2860.3</v>
      </c>
    </row>
    <row r="11" spans="2:16">
      <c r="B11">
        <v>7</v>
      </c>
      <c r="F11">
        <v>474.3</v>
      </c>
      <c r="G11">
        <v>214.2</v>
      </c>
      <c r="K11">
        <v>452.4</v>
      </c>
      <c r="L11">
        <v>216.7</v>
      </c>
      <c r="M11">
        <v>530</v>
      </c>
      <c r="N11">
        <v>546.20000000000005</v>
      </c>
      <c r="O11">
        <v>533.70000000000005</v>
      </c>
      <c r="P11">
        <v>2967.5</v>
      </c>
    </row>
    <row r="12" spans="2:16">
      <c r="B12">
        <v>8</v>
      </c>
      <c r="F12">
        <v>460.8</v>
      </c>
      <c r="G12">
        <v>210.3</v>
      </c>
      <c r="K12">
        <v>448.7</v>
      </c>
      <c r="L12">
        <v>214.2</v>
      </c>
      <c r="M12">
        <v>526</v>
      </c>
      <c r="N12">
        <v>553.9</v>
      </c>
      <c r="O12">
        <v>525</v>
      </c>
      <c r="P12">
        <v>2938.9</v>
      </c>
    </row>
    <row r="13" spans="2:16">
      <c r="B13">
        <v>9</v>
      </c>
      <c r="F13">
        <v>465.5</v>
      </c>
      <c r="G13">
        <v>210.1</v>
      </c>
      <c r="K13">
        <v>449</v>
      </c>
      <c r="L13">
        <v>213.5</v>
      </c>
      <c r="M13">
        <v>502.4</v>
      </c>
      <c r="N13">
        <v>550.1</v>
      </c>
      <c r="O13">
        <v>516.9</v>
      </c>
      <c r="P13">
        <v>2907.5</v>
      </c>
    </row>
    <row r="14" spans="2:16">
      <c r="B14">
        <v>10</v>
      </c>
      <c r="F14">
        <v>449.1</v>
      </c>
      <c r="G14">
        <v>206.1</v>
      </c>
      <c r="K14">
        <v>442</v>
      </c>
      <c r="L14">
        <v>196.2</v>
      </c>
      <c r="M14">
        <v>329</v>
      </c>
      <c r="N14">
        <v>556.6</v>
      </c>
      <c r="O14">
        <v>516.29999999999995</v>
      </c>
      <c r="P14">
        <v>2695.3</v>
      </c>
    </row>
    <row r="15" spans="2:16">
      <c r="B15">
        <v>11</v>
      </c>
      <c r="F15">
        <v>446.5</v>
      </c>
      <c r="G15">
        <v>204.6</v>
      </c>
      <c r="K15">
        <v>433.9</v>
      </c>
      <c r="L15">
        <v>189.5</v>
      </c>
      <c r="M15">
        <v>512</v>
      </c>
      <c r="N15">
        <v>548.79999999999995</v>
      </c>
      <c r="O15">
        <v>502.6</v>
      </c>
      <c r="P15">
        <v>2837.9</v>
      </c>
    </row>
    <row r="16" spans="2:16">
      <c r="B16">
        <v>12</v>
      </c>
      <c r="F16">
        <v>458.6</v>
      </c>
      <c r="G16">
        <v>207.8</v>
      </c>
      <c r="K16">
        <v>440.7</v>
      </c>
      <c r="L16">
        <v>192.6</v>
      </c>
      <c r="M16">
        <v>495</v>
      </c>
      <c r="N16">
        <v>549.9</v>
      </c>
      <c r="O16">
        <v>339.5</v>
      </c>
      <c r="P16">
        <v>2684.1</v>
      </c>
    </row>
    <row r="17" spans="2:16">
      <c r="B17">
        <v>13</v>
      </c>
      <c r="F17">
        <v>432.5</v>
      </c>
      <c r="G17">
        <v>196.4</v>
      </c>
      <c r="K17">
        <v>440.3</v>
      </c>
      <c r="L17">
        <v>194.6</v>
      </c>
      <c r="M17">
        <v>480</v>
      </c>
      <c r="N17">
        <v>545.29999999999995</v>
      </c>
      <c r="O17">
        <v>477.6</v>
      </c>
      <c r="P17">
        <v>2766.7</v>
      </c>
    </row>
    <row r="18" spans="2:16">
      <c r="B18">
        <v>14</v>
      </c>
      <c r="F18">
        <v>406.1</v>
      </c>
      <c r="G18">
        <v>187.5</v>
      </c>
      <c r="K18">
        <v>434.7</v>
      </c>
      <c r="L18">
        <v>201.8</v>
      </c>
      <c r="M18">
        <v>507.8</v>
      </c>
      <c r="N18">
        <v>548.4</v>
      </c>
      <c r="O18">
        <v>467.8</v>
      </c>
      <c r="P18">
        <v>2754.1</v>
      </c>
    </row>
    <row r="19" spans="2:16">
      <c r="B19">
        <v>15</v>
      </c>
      <c r="F19">
        <v>445.4</v>
      </c>
      <c r="G19">
        <v>201.9</v>
      </c>
      <c r="K19">
        <v>433.2</v>
      </c>
      <c r="L19">
        <v>200.8</v>
      </c>
      <c r="M19">
        <v>521.5</v>
      </c>
      <c r="N19">
        <v>541.5</v>
      </c>
      <c r="O19">
        <v>467.6</v>
      </c>
      <c r="P19">
        <v>2811.9</v>
      </c>
    </row>
    <row r="20" spans="2:16">
      <c r="B20">
        <v>16</v>
      </c>
      <c r="F20">
        <v>438.3</v>
      </c>
      <c r="G20">
        <v>198</v>
      </c>
      <c r="K20">
        <v>434.9</v>
      </c>
      <c r="L20">
        <v>204.3</v>
      </c>
      <c r="M20">
        <v>524</v>
      </c>
      <c r="N20">
        <v>540</v>
      </c>
      <c r="O20">
        <v>474.5</v>
      </c>
      <c r="P20">
        <v>2814</v>
      </c>
    </row>
    <row r="21" spans="2:16">
      <c r="B21">
        <v>17</v>
      </c>
      <c r="F21">
        <v>395.6</v>
      </c>
      <c r="G21">
        <v>213</v>
      </c>
      <c r="K21">
        <v>434.8</v>
      </c>
      <c r="L21">
        <v>203.4</v>
      </c>
      <c r="M21">
        <v>528</v>
      </c>
      <c r="N21">
        <v>547.9</v>
      </c>
      <c r="O21">
        <v>482.5</v>
      </c>
      <c r="P21">
        <v>2805.2</v>
      </c>
    </row>
    <row r="22" spans="2:16">
      <c r="B22">
        <v>18</v>
      </c>
      <c r="F22">
        <v>384.3</v>
      </c>
      <c r="G22">
        <v>115.9</v>
      </c>
      <c r="K22">
        <v>454.4</v>
      </c>
      <c r="L22">
        <v>209.1</v>
      </c>
      <c r="M22">
        <v>513.6</v>
      </c>
      <c r="N22">
        <v>544.1</v>
      </c>
      <c r="O22">
        <v>516.5</v>
      </c>
      <c r="P22">
        <v>2737.9</v>
      </c>
    </row>
    <row r="23" spans="2:16">
      <c r="B23">
        <v>19</v>
      </c>
      <c r="F23">
        <v>462.7</v>
      </c>
      <c r="G23">
        <v>215.2</v>
      </c>
      <c r="K23">
        <v>437</v>
      </c>
      <c r="L23">
        <v>214.6</v>
      </c>
      <c r="M23">
        <v>528</v>
      </c>
      <c r="N23">
        <v>556.70000000000005</v>
      </c>
      <c r="O23">
        <v>527.9</v>
      </c>
      <c r="P23">
        <v>2942.1</v>
      </c>
    </row>
    <row r="24" spans="2:16">
      <c r="B24">
        <v>20</v>
      </c>
      <c r="F24">
        <v>458</v>
      </c>
      <c r="G24">
        <v>213.8</v>
      </c>
      <c r="K24">
        <v>442.7</v>
      </c>
      <c r="L24">
        <v>216.1</v>
      </c>
      <c r="M24">
        <v>524</v>
      </c>
      <c r="N24">
        <v>588.20000000000005</v>
      </c>
      <c r="O24">
        <v>529.70000000000005</v>
      </c>
      <c r="P24">
        <v>2972.5</v>
      </c>
    </row>
    <row r="25" spans="2:16">
      <c r="B25">
        <v>21</v>
      </c>
      <c r="F25">
        <v>448.7</v>
      </c>
      <c r="G25">
        <v>207.6</v>
      </c>
      <c r="K25">
        <v>426.8</v>
      </c>
      <c r="L25">
        <v>209.9</v>
      </c>
      <c r="M25">
        <v>515.5</v>
      </c>
      <c r="N25">
        <v>557.4</v>
      </c>
      <c r="O25">
        <v>505.8</v>
      </c>
      <c r="P25">
        <v>2871.7</v>
      </c>
    </row>
    <row r="26" spans="2:16">
      <c r="B26">
        <v>22</v>
      </c>
      <c r="F26">
        <v>460.1</v>
      </c>
      <c r="G26">
        <v>214.2</v>
      </c>
      <c r="K26">
        <v>434.2</v>
      </c>
      <c r="L26">
        <v>215.1</v>
      </c>
      <c r="M26">
        <v>521</v>
      </c>
      <c r="N26">
        <v>547.20000000000005</v>
      </c>
      <c r="O26">
        <v>501.8</v>
      </c>
      <c r="P26">
        <v>2893.6</v>
      </c>
    </row>
    <row r="27" spans="2:16">
      <c r="B27">
        <v>23</v>
      </c>
      <c r="F27">
        <v>465.9</v>
      </c>
      <c r="G27">
        <v>215.8</v>
      </c>
      <c r="K27">
        <v>436.8</v>
      </c>
      <c r="L27">
        <v>213.8</v>
      </c>
      <c r="M27">
        <v>516</v>
      </c>
      <c r="N27">
        <v>337.7</v>
      </c>
      <c r="O27">
        <v>523</v>
      </c>
      <c r="P27">
        <v>2709</v>
      </c>
    </row>
    <row r="28" spans="2:16">
      <c r="B28">
        <v>24</v>
      </c>
      <c r="F28">
        <v>470.2</v>
      </c>
      <c r="G28">
        <v>214.1</v>
      </c>
      <c r="K28">
        <v>441.6</v>
      </c>
      <c r="L28">
        <v>213</v>
      </c>
      <c r="M28">
        <v>473.9</v>
      </c>
      <c r="N28">
        <v>534.4</v>
      </c>
      <c r="O28">
        <v>513.1</v>
      </c>
      <c r="P28">
        <v>2860.3</v>
      </c>
    </row>
    <row r="29" spans="2:16">
      <c r="B29">
        <v>25</v>
      </c>
      <c r="F29">
        <v>474.3</v>
      </c>
      <c r="G29">
        <v>214.2</v>
      </c>
      <c r="K29">
        <v>452.4</v>
      </c>
      <c r="L29">
        <v>216.7</v>
      </c>
      <c r="M29">
        <v>530</v>
      </c>
      <c r="N29">
        <v>546.20000000000005</v>
      </c>
      <c r="O29">
        <v>533.70000000000005</v>
      </c>
      <c r="P29">
        <v>2967.5</v>
      </c>
    </row>
    <row r="30" spans="2:16">
      <c r="B30">
        <v>26</v>
      </c>
      <c r="F30">
        <v>460.8</v>
      </c>
      <c r="G30">
        <v>210.3</v>
      </c>
      <c r="K30">
        <v>448.7</v>
      </c>
      <c r="L30">
        <v>214.2</v>
      </c>
      <c r="M30">
        <v>526</v>
      </c>
      <c r="N30">
        <v>553.9</v>
      </c>
      <c r="O30">
        <v>525</v>
      </c>
      <c r="P30">
        <v>2938.9</v>
      </c>
    </row>
    <row r="31" spans="2:16">
      <c r="B31">
        <v>27</v>
      </c>
      <c r="F31">
        <v>465.5</v>
      </c>
      <c r="G31">
        <v>210.1</v>
      </c>
      <c r="K31">
        <v>449</v>
      </c>
      <c r="L31">
        <v>213.5</v>
      </c>
      <c r="M31">
        <v>502.4</v>
      </c>
      <c r="N31">
        <v>550.1</v>
      </c>
      <c r="O31">
        <v>516.9</v>
      </c>
      <c r="P31">
        <v>2907.5</v>
      </c>
    </row>
    <row r="32" spans="2:16">
      <c r="B32">
        <v>28</v>
      </c>
      <c r="F32">
        <v>449.1</v>
      </c>
      <c r="G32">
        <v>206.1</v>
      </c>
      <c r="K32">
        <v>442</v>
      </c>
      <c r="L32">
        <v>196.2</v>
      </c>
      <c r="M32">
        <v>329</v>
      </c>
      <c r="N32">
        <v>556.6</v>
      </c>
      <c r="O32">
        <v>516.29999999999995</v>
      </c>
      <c r="P32">
        <v>2695.3</v>
      </c>
    </row>
    <row r="33" spans="2:53">
      <c r="B33">
        <v>29</v>
      </c>
      <c r="F33">
        <v>446.5</v>
      </c>
      <c r="G33">
        <v>204.6</v>
      </c>
      <c r="K33">
        <v>433.9</v>
      </c>
      <c r="L33">
        <v>189.5</v>
      </c>
      <c r="M33">
        <v>512</v>
      </c>
      <c r="N33">
        <v>548.79999999999995</v>
      </c>
      <c r="O33">
        <v>502.6</v>
      </c>
      <c r="P33">
        <v>2837.9</v>
      </c>
    </row>
    <row r="34" spans="2:53">
      <c r="B34">
        <v>30</v>
      </c>
      <c r="F34">
        <v>458.6</v>
      </c>
      <c r="G34">
        <v>207.8</v>
      </c>
      <c r="K34">
        <v>440.7</v>
      </c>
      <c r="L34">
        <v>192.6</v>
      </c>
      <c r="M34">
        <v>495</v>
      </c>
      <c r="N34">
        <v>549.9</v>
      </c>
      <c r="O34">
        <v>339.5</v>
      </c>
      <c r="P34">
        <v>2684.1</v>
      </c>
    </row>
    <row r="35" spans="2:53">
      <c r="B35">
        <v>31</v>
      </c>
      <c r="F35">
        <v>432.5</v>
      </c>
      <c r="G35">
        <v>196.4</v>
      </c>
      <c r="K35">
        <v>440.3</v>
      </c>
      <c r="L35">
        <v>194.6</v>
      </c>
      <c r="M35">
        <v>480</v>
      </c>
      <c r="N35">
        <v>545.29999999999995</v>
      </c>
      <c r="O35">
        <v>477.6</v>
      </c>
      <c r="P35">
        <v>2766.7</v>
      </c>
    </row>
    <row r="37" spans="2:53">
      <c r="B37" t="s">
        <v>98</v>
      </c>
      <c r="C37" t="s">
        <v>94</v>
      </c>
      <c r="D37" t="s">
        <v>101</v>
      </c>
      <c r="E37" t="s">
        <v>102</v>
      </c>
      <c r="F37" t="s">
        <v>102</v>
      </c>
      <c r="G37" t="s">
        <v>98</v>
      </c>
      <c r="H37" t="s">
        <v>103</v>
      </c>
      <c r="I37" t="s">
        <v>3</v>
      </c>
      <c r="J37" t="s">
        <v>11</v>
      </c>
      <c r="K37" t="s">
        <v>12</v>
      </c>
      <c r="L37" t="s">
        <v>91</v>
      </c>
      <c r="M37" t="s">
        <v>104</v>
      </c>
      <c r="N37" t="s">
        <v>1</v>
      </c>
      <c r="P37" t="s">
        <v>34</v>
      </c>
      <c r="Q37" t="s">
        <v>35</v>
      </c>
      <c r="R37" t="s">
        <v>33</v>
      </c>
      <c r="S37" t="s">
        <v>105</v>
      </c>
      <c r="T37" t="s">
        <v>98</v>
      </c>
      <c r="U37" t="s">
        <v>106</v>
      </c>
      <c r="Y37" t="s">
        <v>107</v>
      </c>
      <c r="AE37" t="s">
        <v>108</v>
      </c>
    </row>
    <row r="38" spans="2:53">
      <c r="AM38" t="s">
        <v>109</v>
      </c>
      <c r="AO38" t="s">
        <v>110</v>
      </c>
      <c r="AR38" t="s">
        <v>109</v>
      </c>
      <c r="AT38" t="s">
        <v>110</v>
      </c>
    </row>
    <row r="39" spans="2:53">
      <c r="U39" t="s">
        <v>111</v>
      </c>
      <c r="V39" t="s">
        <v>112</v>
      </c>
      <c r="W39" t="s">
        <v>113</v>
      </c>
      <c r="X39" t="s">
        <v>114</v>
      </c>
      <c r="Y39" t="s">
        <v>111</v>
      </c>
      <c r="Z39" t="s">
        <v>112</v>
      </c>
      <c r="AA39" t="s">
        <v>113</v>
      </c>
      <c r="AB39" t="s">
        <v>114</v>
      </c>
      <c r="AC39" t="s">
        <v>115</v>
      </c>
      <c r="AD39" t="s">
        <v>116</v>
      </c>
      <c r="AG39" t="s">
        <v>64</v>
      </c>
      <c r="AH39" t="s">
        <v>117</v>
      </c>
      <c r="AI39" t="s">
        <v>118</v>
      </c>
      <c r="AJ39" t="s">
        <v>34</v>
      </c>
      <c r="AK39" t="s">
        <v>35</v>
      </c>
      <c r="AM39" t="s">
        <v>12</v>
      </c>
      <c r="AN39" t="s">
        <v>117</v>
      </c>
      <c r="AO39" t="s">
        <v>117</v>
      </c>
      <c r="AP39" t="s">
        <v>64</v>
      </c>
      <c r="AR39" t="s">
        <v>12</v>
      </c>
      <c r="AS39" t="s">
        <v>117</v>
      </c>
      <c r="AT39" t="s">
        <v>117</v>
      </c>
      <c r="AU39" t="s">
        <v>64</v>
      </c>
    </row>
    <row r="40" spans="2:53">
      <c r="B40">
        <v>1</v>
      </c>
      <c r="C40">
        <v>2942.1</v>
      </c>
      <c r="E40">
        <v>0</v>
      </c>
      <c r="F40">
        <v>2942.1</v>
      </c>
      <c r="G40">
        <v>1</v>
      </c>
      <c r="H40">
        <v>213.9</v>
      </c>
      <c r="I40">
        <v>1021.5</v>
      </c>
      <c r="J40">
        <v>552</v>
      </c>
      <c r="K40">
        <v>783.3</v>
      </c>
      <c r="L40">
        <v>244.5</v>
      </c>
      <c r="M40">
        <v>2815.2</v>
      </c>
      <c r="N40">
        <v>126.90000000000009</v>
      </c>
      <c r="P40">
        <v>24.4</v>
      </c>
      <c r="Q40">
        <v>493.4</v>
      </c>
      <c r="R40">
        <v>34.200000000000003</v>
      </c>
      <c r="S40">
        <v>2.5</v>
      </c>
      <c r="T40">
        <v>1</v>
      </c>
      <c r="U40">
        <v>88.14</v>
      </c>
      <c r="V40">
        <v>88.57</v>
      </c>
      <c r="W40">
        <v>88.57</v>
      </c>
      <c r="X40">
        <v>88.46</v>
      </c>
      <c r="Y40">
        <v>-0.72171545268890469</v>
      </c>
      <c r="Z40">
        <v>-0.39394828948854155</v>
      </c>
      <c r="AA40">
        <v>-7.9661510669527047</v>
      </c>
      <c r="AB40">
        <v>-13.636468460321112</v>
      </c>
      <c r="AC40">
        <v>-22.718283269451263</v>
      </c>
      <c r="AD40">
        <v>-0.94659513622713598</v>
      </c>
      <c r="AE40">
        <v>0</v>
      </c>
      <c r="AF40">
        <v>4.3132456408687698</v>
      </c>
      <c r="AG40">
        <v>8.9124999999999996</v>
      </c>
      <c r="AH40">
        <v>42.5625</v>
      </c>
      <c r="AI40">
        <v>32.637499999999996</v>
      </c>
      <c r="AJ40">
        <v>1.0166666666666666</v>
      </c>
      <c r="AK40">
        <v>20.558333333333334</v>
      </c>
      <c r="AM40">
        <v>158</v>
      </c>
      <c r="AN40">
        <v>101</v>
      </c>
      <c r="AO40">
        <v>1.42</v>
      </c>
      <c r="AP40">
        <v>0</v>
      </c>
      <c r="AR40">
        <v>17.707049198699988</v>
      </c>
      <c r="AS40">
        <v>5.8438928426777759</v>
      </c>
      <c r="AT40">
        <v>1.42</v>
      </c>
      <c r="AU40">
        <v>0</v>
      </c>
      <c r="AW40">
        <v>2.4630000000000001</v>
      </c>
      <c r="AX40">
        <v>101</v>
      </c>
      <c r="AZ40">
        <v>9.3949999999999996</v>
      </c>
      <c r="BA40">
        <v>1.42</v>
      </c>
    </row>
    <row r="41" spans="2:53">
      <c r="B41">
        <v>2</v>
      </c>
      <c r="C41">
        <v>2972.5</v>
      </c>
      <c r="E41">
        <v>0</v>
      </c>
      <c r="F41">
        <v>2972.5</v>
      </c>
      <c r="G41">
        <v>2</v>
      </c>
      <c r="H41">
        <v>256.5</v>
      </c>
      <c r="I41">
        <v>1016</v>
      </c>
      <c r="J41">
        <v>491.6</v>
      </c>
      <c r="K41">
        <v>785.5</v>
      </c>
      <c r="L41">
        <v>241.6</v>
      </c>
      <c r="M41">
        <v>2791.2</v>
      </c>
      <c r="N41">
        <v>181.30000000000018</v>
      </c>
      <c r="P41">
        <v>24.5</v>
      </c>
      <c r="Q41">
        <v>431.5</v>
      </c>
      <c r="R41">
        <v>35.6</v>
      </c>
      <c r="S41">
        <v>0</v>
      </c>
      <c r="T41">
        <v>2</v>
      </c>
      <c r="U41">
        <v>88.07</v>
      </c>
      <c r="V41">
        <v>88.2</v>
      </c>
      <c r="W41">
        <v>88.2</v>
      </c>
      <c r="X41">
        <v>87.04</v>
      </c>
      <c r="Y41">
        <v>-0.78015215169751428</v>
      </c>
      <c r="Z41">
        <v>-0.5</v>
      </c>
      <c r="AA41">
        <v>-8.8061224489795791</v>
      </c>
      <c r="AB41">
        <v>-26.712775735294144</v>
      </c>
      <c r="AC41">
        <v>-36.799050335971238</v>
      </c>
      <c r="AD41">
        <v>-1.5332937639988016</v>
      </c>
      <c r="AE41">
        <v>0</v>
      </c>
      <c r="AF41">
        <v>6.0992430613961375</v>
      </c>
      <c r="AG41">
        <v>10.6875</v>
      </c>
      <c r="AH41">
        <v>42.333333333333336</v>
      </c>
      <c r="AI41">
        <v>32.729166666666664</v>
      </c>
      <c r="AJ41">
        <v>1.0208333333333333</v>
      </c>
      <c r="AK41">
        <v>17.979166666666668</v>
      </c>
      <c r="AM41">
        <v>205</v>
      </c>
      <c r="AN41">
        <v>135</v>
      </c>
      <c r="AO41">
        <v>2.25</v>
      </c>
      <c r="AP41">
        <v>0</v>
      </c>
      <c r="AR41">
        <v>21.376433785192908</v>
      </c>
      <c r="AS41">
        <v>7.8429094289200023</v>
      </c>
      <c r="AT41">
        <v>2.25</v>
      </c>
      <c r="AU41">
        <v>0</v>
      </c>
      <c r="AW41">
        <v>7.9669999999999996</v>
      </c>
      <c r="AX41">
        <v>135</v>
      </c>
      <c r="AZ41">
        <v>13.666</v>
      </c>
      <c r="BA41">
        <v>2.25</v>
      </c>
    </row>
    <row r="42" spans="2:53">
      <c r="B42">
        <v>3</v>
      </c>
      <c r="C42">
        <v>2871.7</v>
      </c>
      <c r="E42">
        <v>0</v>
      </c>
      <c r="F42">
        <v>2871.7</v>
      </c>
      <c r="G42">
        <v>3</v>
      </c>
      <c r="H42">
        <v>249.5</v>
      </c>
      <c r="I42">
        <v>951.2</v>
      </c>
      <c r="J42">
        <v>457.2</v>
      </c>
      <c r="K42">
        <v>752.2</v>
      </c>
      <c r="L42">
        <v>242.6</v>
      </c>
      <c r="M42">
        <v>2652.7</v>
      </c>
      <c r="N42">
        <v>219</v>
      </c>
      <c r="P42">
        <v>31.2</v>
      </c>
      <c r="Q42">
        <v>382.2</v>
      </c>
      <c r="R42">
        <v>43.8</v>
      </c>
      <c r="S42">
        <v>1.6</v>
      </c>
      <c r="T42">
        <v>3</v>
      </c>
      <c r="U42">
        <v>87.99</v>
      </c>
      <c r="V42">
        <v>88.27</v>
      </c>
      <c r="W42">
        <v>88.27</v>
      </c>
      <c r="X42">
        <v>87.01</v>
      </c>
      <c r="Y42">
        <v>-1.000545516535972</v>
      </c>
      <c r="Z42">
        <v>-0.61148748159057575</v>
      </c>
      <c r="AA42">
        <v>-7.4907216494845557</v>
      </c>
      <c r="AB42">
        <v>-25.848500172393869</v>
      </c>
      <c r="AC42">
        <v>-34.951254820004976</v>
      </c>
      <c r="AD42">
        <v>-1.456302284166874</v>
      </c>
      <c r="AE42">
        <v>4.1000000000000227</v>
      </c>
      <c r="AF42">
        <v>7.6261447922833163</v>
      </c>
      <c r="AG42">
        <v>10.395833333333334</v>
      </c>
      <c r="AH42">
        <v>39.633333333333333</v>
      </c>
      <c r="AI42">
        <v>31.341666666666669</v>
      </c>
      <c r="AJ42">
        <v>1.3</v>
      </c>
      <c r="AK42">
        <v>15.924999999999999</v>
      </c>
      <c r="AM42">
        <v>200</v>
      </c>
      <c r="AN42">
        <v>134</v>
      </c>
      <c r="AO42">
        <v>2.75</v>
      </c>
      <c r="AP42">
        <v>0</v>
      </c>
      <c r="AR42">
        <v>21.226915729144554</v>
      </c>
      <c r="AS42">
        <v>7.9995224165721446</v>
      </c>
      <c r="AT42">
        <v>2.75</v>
      </c>
      <c r="AU42">
        <v>0</v>
      </c>
      <c r="AW42">
        <v>5.9189999999999996</v>
      </c>
      <c r="AX42">
        <v>134</v>
      </c>
      <c r="AZ42">
        <v>14.477</v>
      </c>
      <c r="BA42">
        <v>2.75</v>
      </c>
    </row>
    <row r="43" spans="2:53">
      <c r="B43">
        <v>4</v>
      </c>
      <c r="C43">
        <v>2893.6</v>
      </c>
      <c r="E43">
        <v>0</v>
      </c>
      <c r="F43">
        <v>2893.6</v>
      </c>
      <c r="G43">
        <v>4</v>
      </c>
      <c r="H43">
        <v>261.39999999999998</v>
      </c>
      <c r="I43">
        <v>959.3</v>
      </c>
      <c r="J43">
        <v>369</v>
      </c>
      <c r="K43">
        <v>755.5</v>
      </c>
      <c r="L43">
        <v>242.2</v>
      </c>
      <c r="M43">
        <v>2587.4</v>
      </c>
      <c r="N43">
        <v>306.19999999999982</v>
      </c>
      <c r="P43">
        <v>25.7</v>
      </c>
      <c r="Q43">
        <v>305.5</v>
      </c>
      <c r="R43">
        <v>37.799999999999997</v>
      </c>
      <c r="S43">
        <v>0</v>
      </c>
      <c r="T43">
        <v>4</v>
      </c>
      <c r="U43">
        <v>88.08</v>
      </c>
      <c r="V43">
        <v>88.3</v>
      </c>
      <c r="W43">
        <v>88.3</v>
      </c>
      <c r="X43">
        <v>87.07</v>
      </c>
      <c r="Y43">
        <v>-0.82397820163487978</v>
      </c>
      <c r="Z43">
        <v>-0.49479048697621764</v>
      </c>
      <c r="AA43">
        <v>-5.8816534541336409</v>
      </c>
      <c r="AB43">
        <v>-25.423394969564811</v>
      </c>
      <c r="AC43">
        <v>-32.623817112309553</v>
      </c>
      <c r="AD43">
        <v>-1.359325713012898</v>
      </c>
      <c r="AE43">
        <v>153.40000000000003</v>
      </c>
      <c r="AF43">
        <v>10.581974011611827</v>
      </c>
      <c r="AG43">
        <v>10.891666666666666</v>
      </c>
      <c r="AH43">
        <v>39.970833333333331</v>
      </c>
      <c r="AI43">
        <v>31.479166666666668</v>
      </c>
      <c r="AJ43">
        <v>1.0708333333333333</v>
      </c>
      <c r="AK43">
        <v>12.729166666666666</v>
      </c>
      <c r="AM43">
        <v>195</v>
      </c>
      <c r="AN43">
        <v>125</v>
      </c>
      <c r="AO43">
        <v>2.1800000000000002</v>
      </c>
      <c r="AP43">
        <v>0</v>
      </c>
      <c r="AR43">
        <v>20.382565067419254</v>
      </c>
      <c r="AS43">
        <v>7.7260646517090059</v>
      </c>
      <c r="AT43">
        <v>2.1800000000000002</v>
      </c>
      <c r="AU43">
        <v>0</v>
      </c>
      <c r="AW43">
        <v>7.6769999999999996</v>
      </c>
      <c r="AX43">
        <v>125</v>
      </c>
      <c r="AZ43">
        <v>13.811999999999999</v>
      </c>
      <c r="BA43">
        <v>2.1800000000000002</v>
      </c>
    </row>
    <row r="44" spans="2:53">
      <c r="B44">
        <v>5</v>
      </c>
      <c r="C44">
        <v>2709</v>
      </c>
      <c r="E44">
        <v>0</v>
      </c>
      <c r="F44">
        <v>2709</v>
      </c>
      <c r="G44">
        <v>5</v>
      </c>
      <c r="H44">
        <v>172.8</v>
      </c>
      <c r="I44">
        <v>1004.4</v>
      </c>
      <c r="J44">
        <v>433.7</v>
      </c>
      <c r="K44">
        <v>345.9</v>
      </c>
      <c r="L44">
        <v>242.1</v>
      </c>
      <c r="M44">
        <v>2198.9</v>
      </c>
      <c r="N44">
        <v>510.09999999999991</v>
      </c>
      <c r="P44">
        <v>31.7</v>
      </c>
      <c r="Q44">
        <v>366.9</v>
      </c>
      <c r="R44">
        <v>35.1</v>
      </c>
      <c r="S44">
        <v>5.8</v>
      </c>
      <c r="T44">
        <v>5</v>
      </c>
      <c r="U44">
        <v>86.56</v>
      </c>
      <c r="V44">
        <v>86.32</v>
      </c>
      <c r="W44">
        <v>86.32</v>
      </c>
      <c r="X44">
        <v>86.36</v>
      </c>
      <c r="Y44">
        <v>-1.3949168207023988</v>
      </c>
      <c r="Z44">
        <v>-1.3514365152919403</v>
      </c>
      <c r="AA44">
        <v>-15.641705282669193</v>
      </c>
      <c r="AB44">
        <v>-14.579388605836073</v>
      </c>
      <c r="AC44">
        <v>-32.967447224499608</v>
      </c>
      <c r="AD44">
        <v>-1.3736436343541503</v>
      </c>
      <c r="AE44">
        <v>224.8</v>
      </c>
      <c r="AF44">
        <v>18.829826504245105</v>
      </c>
      <c r="AG44">
        <v>7.2</v>
      </c>
      <c r="AH44">
        <v>41.85</v>
      </c>
      <c r="AI44">
        <v>14.4125</v>
      </c>
      <c r="AJ44">
        <v>1.3208333333333333</v>
      </c>
      <c r="AK44">
        <v>15.2875</v>
      </c>
      <c r="AM44">
        <v>179</v>
      </c>
      <c r="AN44">
        <v>132</v>
      </c>
      <c r="AO44">
        <v>1.98</v>
      </c>
      <c r="AP44">
        <v>0</v>
      </c>
      <c r="AR44">
        <v>28.912938136003877</v>
      </c>
      <c r="AS44">
        <v>8.6682427107959032</v>
      </c>
      <c r="AT44">
        <v>1.98</v>
      </c>
      <c r="AU44">
        <v>0</v>
      </c>
      <c r="AW44">
        <v>5.8019999999999996</v>
      </c>
      <c r="AX44">
        <v>132</v>
      </c>
      <c r="AZ44">
        <v>12.246</v>
      </c>
      <c r="BA44">
        <v>1.98</v>
      </c>
    </row>
    <row r="45" spans="2:53">
      <c r="B45">
        <v>6</v>
      </c>
      <c r="C45">
        <v>2860.3</v>
      </c>
      <c r="E45">
        <v>0</v>
      </c>
      <c r="F45">
        <v>2860.3</v>
      </c>
      <c r="G45">
        <v>6</v>
      </c>
      <c r="H45">
        <v>255.8</v>
      </c>
      <c r="I45">
        <v>1064.7</v>
      </c>
      <c r="J45">
        <v>447.6</v>
      </c>
      <c r="K45">
        <v>700.8</v>
      </c>
      <c r="L45">
        <v>241.1</v>
      </c>
      <c r="M45">
        <v>2710</v>
      </c>
      <c r="N45">
        <v>150.30000000000018</v>
      </c>
      <c r="P45">
        <v>49.1</v>
      </c>
      <c r="Q45">
        <v>363.7</v>
      </c>
      <c r="R45">
        <v>34.799999999999997</v>
      </c>
      <c r="S45">
        <v>0</v>
      </c>
      <c r="T45">
        <v>6</v>
      </c>
      <c r="U45">
        <v>85.18</v>
      </c>
      <c r="V45">
        <v>84.81</v>
      </c>
      <c r="W45">
        <v>84.81</v>
      </c>
      <c r="X45">
        <v>83.48</v>
      </c>
      <c r="Y45">
        <v>-1.9691946466306618</v>
      </c>
      <c r="Z45">
        <v>-3.0047046338875134</v>
      </c>
      <c r="AA45">
        <v>-22.256844711708538</v>
      </c>
      <c r="AB45">
        <v>-54.734259702922827</v>
      </c>
      <c r="AC45">
        <v>-81.965003695149534</v>
      </c>
      <c r="AD45">
        <v>-3.4152084872978974</v>
      </c>
      <c r="AE45">
        <v>90.200000000000045</v>
      </c>
      <c r="AF45">
        <v>5.2546935636122143</v>
      </c>
      <c r="AG45">
        <v>10.658333333333333</v>
      </c>
      <c r="AH45">
        <v>44.362500000000004</v>
      </c>
      <c r="AI45">
        <v>29.2</v>
      </c>
      <c r="AJ45">
        <v>2.0458333333333334</v>
      </c>
      <c r="AK45">
        <v>15.154166666666667</v>
      </c>
      <c r="AM45">
        <v>170</v>
      </c>
      <c r="AN45">
        <v>85</v>
      </c>
      <c r="AO45">
        <v>1.31</v>
      </c>
      <c r="AP45">
        <v>0</v>
      </c>
      <c r="AR45">
        <v>18.088955096829114</v>
      </c>
      <c r="AS45">
        <v>4.7230093904539645</v>
      </c>
      <c r="AT45">
        <v>1.31</v>
      </c>
      <c r="AU45">
        <v>0</v>
      </c>
      <c r="AW45">
        <v>1.544</v>
      </c>
      <c r="AX45">
        <v>85</v>
      </c>
      <c r="AZ45">
        <v>9.1310000000000002</v>
      </c>
      <c r="BA45">
        <v>1.31</v>
      </c>
    </row>
    <row r="46" spans="2:53">
      <c r="B46">
        <v>7</v>
      </c>
      <c r="C46">
        <v>2967.5</v>
      </c>
      <c r="E46">
        <v>0</v>
      </c>
      <c r="F46">
        <v>2967.5</v>
      </c>
      <c r="G46">
        <v>7</v>
      </c>
      <c r="H46">
        <v>258.89999999999998</v>
      </c>
      <c r="I46">
        <v>1050.9000000000001</v>
      </c>
      <c r="J46">
        <v>430.6</v>
      </c>
      <c r="K46">
        <v>787.7</v>
      </c>
      <c r="L46">
        <v>241.9</v>
      </c>
      <c r="M46">
        <v>2770</v>
      </c>
      <c r="N46">
        <v>197.5</v>
      </c>
      <c r="P46">
        <v>63.3</v>
      </c>
      <c r="Q46">
        <v>333.4</v>
      </c>
      <c r="R46">
        <v>33.9</v>
      </c>
      <c r="S46">
        <v>0</v>
      </c>
      <c r="T46">
        <v>7</v>
      </c>
      <c r="U46">
        <v>85.5</v>
      </c>
      <c r="V46">
        <v>85.93</v>
      </c>
      <c r="W46">
        <v>85.93</v>
      </c>
      <c r="X46">
        <v>84.88</v>
      </c>
      <c r="Y46">
        <v>-1.784210526315789</v>
      </c>
      <c r="Z46">
        <v>-2.9981496566973078</v>
      </c>
      <c r="AA46">
        <v>-15.791202141277779</v>
      </c>
      <c r="AB46">
        <v>-47.514420358152734</v>
      </c>
      <c r="AC46">
        <v>-68.087982682443609</v>
      </c>
      <c r="AD46">
        <v>-2.8369992784351505</v>
      </c>
      <c r="AE46">
        <v>100.5</v>
      </c>
      <c r="AF46">
        <v>6.6554338668913218</v>
      </c>
      <c r="AG46">
        <v>10.7875</v>
      </c>
      <c r="AH46">
        <v>43.787500000000001</v>
      </c>
      <c r="AI46">
        <v>32.820833333333333</v>
      </c>
      <c r="AJ46">
        <v>2.6374999999999997</v>
      </c>
      <c r="AK46">
        <v>13.891666666666666</v>
      </c>
      <c r="AM46">
        <v>166</v>
      </c>
      <c r="AN46">
        <v>156</v>
      </c>
      <c r="AO46">
        <v>2.86</v>
      </c>
      <c r="AP46">
        <v>0</v>
      </c>
      <c r="AR46">
        <v>17.542005706435592</v>
      </c>
      <c r="AS46">
        <v>9.022556390977444</v>
      </c>
      <c r="AT46">
        <v>2.86</v>
      </c>
      <c r="AU46">
        <v>0</v>
      </c>
      <c r="AW46">
        <v>7.5940000000000003</v>
      </c>
      <c r="AX46">
        <v>156</v>
      </c>
      <c r="AZ46">
        <v>14.797000000000001</v>
      </c>
      <c r="BA46">
        <v>2.86</v>
      </c>
    </row>
    <row r="47" spans="2:53">
      <c r="B47">
        <v>8</v>
      </c>
      <c r="C47">
        <v>2938.9</v>
      </c>
      <c r="E47">
        <v>0</v>
      </c>
      <c r="F47">
        <v>2938.9</v>
      </c>
      <c r="G47">
        <v>8</v>
      </c>
      <c r="H47">
        <v>269</v>
      </c>
      <c r="I47">
        <v>980.6</v>
      </c>
      <c r="J47">
        <v>451</v>
      </c>
      <c r="K47">
        <v>826.6</v>
      </c>
      <c r="L47">
        <v>245.5</v>
      </c>
      <c r="M47">
        <v>2772.7</v>
      </c>
      <c r="N47">
        <v>166.20000000000027</v>
      </c>
      <c r="P47">
        <v>81.099999999999994</v>
      </c>
      <c r="Q47">
        <v>335</v>
      </c>
      <c r="R47">
        <v>34.9</v>
      </c>
      <c r="S47">
        <v>0</v>
      </c>
      <c r="T47">
        <v>8</v>
      </c>
      <c r="U47">
        <v>85.71</v>
      </c>
      <c r="V47">
        <v>86.29</v>
      </c>
      <c r="W47">
        <v>86.29</v>
      </c>
      <c r="X47">
        <v>84.88</v>
      </c>
      <c r="Y47">
        <v>-1.7468323416170861</v>
      </c>
      <c r="Z47">
        <v>-3.4868582686290353</v>
      </c>
      <c r="AA47">
        <v>-14.403175338973199</v>
      </c>
      <c r="AB47">
        <v>-49.860885956644779</v>
      </c>
      <c r="AC47">
        <v>-69.497751905864106</v>
      </c>
      <c r="AD47">
        <v>-2.8957396627443379</v>
      </c>
      <c r="AE47">
        <v>53.899999999999977</v>
      </c>
      <c r="AF47">
        <v>5.6551771070808892</v>
      </c>
      <c r="AG47">
        <v>11.208333333333334</v>
      </c>
      <c r="AH47">
        <v>40.858333333333334</v>
      </c>
      <c r="AI47">
        <v>34.44166666666667</v>
      </c>
      <c r="AJ47">
        <v>3.3791666666666664</v>
      </c>
      <c r="AK47">
        <v>13.958333333333334</v>
      </c>
      <c r="AM47">
        <v>173</v>
      </c>
      <c r="AN47">
        <v>54</v>
      </c>
      <c r="AO47">
        <v>2.87</v>
      </c>
      <c r="AP47">
        <v>0</v>
      </c>
      <c r="AR47">
        <v>19.490761604326273</v>
      </c>
      <c r="AS47">
        <v>3.2557578680815147</v>
      </c>
      <c r="AT47">
        <v>2.87</v>
      </c>
      <c r="AU47">
        <v>0</v>
      </c>
      <c r="AW47">
        <v>7.742</v>
      </c>
      <c r="AX47">
        <v>54</v>
      </c>
      <c r="AZ47">
        <v>15.904999999999999</v>
      </c>
      <c r="BA47">
        <v>2.87</v>
      </c>
    </row>
    <row r="48" spans="2:53">
      <c r="B48">
        <v>9</v>
      </c>
      <c r="C48">
        <v>2907.5</v>
      </c>
      <c r="E48">
        <v>0</v>
      </c>
      <c r="F48">
        <v>2907.5</v>
      </c>
      <c r="G48">
        <v>9</v>
      </c>
      <c r="H48">
        <v>256.39999999999998</v>
      </c>
      <c r="I48">
        <v>1022</v>
      </c>
      <c r="J48">
        <v>466.6</v>
      </c>
      <c r="K48">
        <v>814.2</v>
      </c>
      <c r="L48">
        <v>241.7</v>
      </c>
      <c r="M48">
        <v>2800.9</v>
      </c>
      <c r="N48">
        <v>106.59999999999991</v>
      </c>
      <c r="P48">
        <v>104.7</v>
      </c>
      <c r="Q48">
        <v>327.8</v>
      </c>
      <c r="R48">
        <v>34.1</v>
      </c>
      <c r="S48">
        <v>0</v>
      </c>
      <c r="T48">
        <v>9</v>
      </c>
      <c r="U48">
        <v>85.63</v>
      </c>
      <c r="V48">
        <v>85.95</v>
      </c>
      <c r="W48">
        <v>85.95</v>
      </c>
      <c r="X48">
        <v>84.49</v>
      </c>
      <c r="Y48">
        <v>-1.7402429055237647</v>
      </c>
      <c r="Z48">
        <v>-4.9335078534031283</v>
      </c>
      <c r="AA48">
        <v>-15.446073298429269</v>
      </c>
      <c r="AB48">
        <v>-53.097905077524047</v>
      </c>
      <c r="AC48">
        <v>-75.217729134880216</v>
      </c>
      <c r="AD48">
        <v>-3.1340720472866757</v>
      </c>
      <c r="AE48">
        <v>26.799999999999898</v>
      </c>
      <c r="AF48">
        <v>3.6663800515907106</v>
      </c>
      <c r="AG48">
        <v>10.683333333333332</v>
      </c>
      <c r="AH48">
        <v>42.583333333333336</v>
      </c>
      <c r="AI48">
        <v>33.925000000000004</v>
      </c>
      <c r="AJ48">
        <v>4.3624999999999998</v>
      </c>
      <c r="AK48">
        <v>13.658333333333333</v>
      </c>
      <c r="AM48">
        <v>179</v>
      </c>
      <c r="AN48">
        <v>54</v>
      </c>
      <c r="AO48">
        <v>2.42</v>
      </c>
      <c r="AP48">
        <v>0</v>
      </c>
      <c r="AR48">
        <v>19.787751492372319</v>
      </c>
      <c r="AS48">
        <v>3.134614268299762</v>
      </c>
      <c r="AT48">
        <v>2.42</v>
      </c>
      <c r="AU48">
        <v>0</v>
      </c>
      <c r="AW48">
        <v>7.9630000000000001</v>
      </c>
      <c r="AX48">
        <v>54</v>
      </c>
      <c r="AZ48">
        <v>16.82</v>
      </c>
      <c r="BA48">
        <v>2.42</v>
      </c>
    </row>
    <row r="49" spans="2:53">
      <c r="B49">
        <v>10</v>
      </c>
      <c r="C49">
        <v>2695.3</v>
      </c>
      <c r="E49">
        <v>0</v>
      </c>
      <c r="F49">
        <v>2695.3</v>
      </c>
      <c r="G49">
        <v>10</v>
      </c>
      <c r="H49">
        <v>197</v>
      </c>
      <c r="I49">
        <v>1066.9000000000001</v>
      </c>
      <c r="J49">
        <v>449.1</v>
      </c>
      <c r="K49">
        <v>507.6</v>
      </c>
      <c r="L49">
        <v>241.2</v>
      </c>
      <c r="M49">
        <v>2461.8000000000002</v>
      </c>
      <c r="N49">
        <v>233.5</v>
      </c>
      <c r="P49">
        <v>84.4</v>
      </c>
      <c r="Q49">
        <v>328.8</v>
      </c>
      <c r="R49">
        <v>35.9</v>
      </c>
      <c r="S49">
        <v>0</v>
      </c>
      <c r="T49">
        <v>10</v>
      </c>
      <c r="U49">
        <v>84.81</v>
      </c>
      <c r="V49">
        <v>85.06</v>
      </c>
      <c r="W49">
        <v>85.06</v>
      </c>
      <c r="X49">
        <v>85.19</v>
      </c>
      <c r="Y49">
        <v>-2.196922532720194</v>
      </c>
      <c r="Z49">
        <v>-4.901669409828358</v>
      </c>
      <c r="AA49">
        <v>-19.095603103691531</v>
      </c>
      <c r="AB49">
        <v>-28.660124427749793</v>
      </c>
      <c r="AC49">
        <v>-54.854319473989875</v>
      </c>
      <c r="AD49">
        <v>-2.2855966447495781</v>
      </c>
      <c r="AE49">
        <v>5.4999999999999432</v>
      </c>
      <c r="AF49">
        <v>8.6632285830890812</v>
      </c>
      <c r="AG49">
        <v>8.2083333333333339</v>
      </c>
      <c r="AH49">
        <v>44.454166666666673</v>
      </c>
      <c r="AI49">
        <v>21.150000000000002</v>
      </c>
      <c r="AJ49">
        <v>3.5166666666666671</v>
      </c>
      <c r="AK49">
        <v>13.700000000000001</v>
      </c>
      <c r="AM49">
        <v>165</v>
      </c>
      <c r="AN49">
        <v>0</v>
      </c>
      <c r="AO49">
        <v>1.18</v>
      </c>
      <c r="AP49">
        <v>0</v>
      </c>
      <c r="AR49">
        <v>24.958402662229616</v>
      </c>
      <c r="AS49">
        <v>0</v>
      </c>
      <c r="AT49">
        <v>1.18</v>
      </c>
      <c r="AU49">
        <v>0</v>
      </c>
      <c r="AW49">
        <v>4.4379999999999997</v>
      </c>
      <c r="AX49">
        <v>0</v>
      </c>
      <c r="AZ49">
        <v>7.8460000000000001</v>
      </c>
      <c r="BA49">
        <v>1.18</v>
      </c>
    </row>
    <row r="50" spans="2:53">
      <c r="B50">
        <v>11</v>
      </c>
      <c r="C50">
        <v>2837.9</v>
      </c>
      <c r="E50">
        <v>0</v>
      </c>
      <c r="F50">
        <v>2837.9</v>
      </c>
      <c r="G50">
        <v>11</v>
      </c>
      <c r="H50">
        <v>232.3</v>
      </c>
      <c r="I50">
        <v>930</v>
      </c>
      <c r="J50">
        <v>374.6</v>
      </c>
      <c r="K50">
        <v>799</v>
      </c>
      <c r="L50">
        <v>237.4</v>
      </c>
      <c r="M50">
        <v>2573.3000000000002</v>
      </c>
      <c r="N50">
        <v>264.59999999999991</v>
      </c>
      <c r="P50">
        <v>24.2</v>
      </c>
      <c r="Q50">
        <v>325.2</v>
      </c>
      <c r="R50">
        <v>25.2</v>
      </c>
      <c r="S50">
        <v>0</v>
      </c>
      <c r="T50">
        <v>11</v>
      </c>
      <c r="U50">
        <v>85.22</v>
      </c>
      <c r="V50">
        <v>85.61</v>
      </c>
      <c r="W50">
        <v>85.61</v>
      </c>
      <c r="X50">
        <v>84.28</v>
      </c>
      <c r="Y50">
        <v>-1.4134710161933803</v>
      </c>
      <c r="Z50">
        <v>-1.2409531596776091</v>
      </c>
      <c r="AA50">
        <v>-16.675949071370155</v>
      </c>
      <c r="AB50">
        <v>-54.227337446606612</v>
      </c>
      <c r="AC50">
        <v>-73.557710693847753</v>
      </c>
      <c r="AD50">
        <v>-3.0649046122436565</v>
      </c>
      <c r="AE50">
        <v>117.79999999999995</v>
      </c>
      <c r="AF50">
        <v>9.3237957644737275</v>
      </c>
      <c r="AG50">
        <v>9.6791666666666671</v>
      </c>
      <c r="AH50">
        <v>38.75</v>
      </c>
      <c r="AI50">
        <v>33.291666666666664</v>
      </c>
      <c r="AJ50">
        <v>1.0083333333333333</v>
      </c>
      <c r="AK50">
        <v>13.549999999999999</v>
      </c>
      <c r="AM50">
        <v>152</v>
      </c>
      <c r="AN50">
        <v>49</v>
      </c>
      <c r="AO50">
        <v>1.42</v>
      </c>
      <c r="AP50">
        <v>0</v>
      </c>
      <c r="AR50">
        <v>15.573770491803279</v>
      </c>
      <c r="AS50">
        <v>3.0166841100781876</v>
      </c>
      <c r="AT50">
        <v>1.42</v>
      </c>
      <c r="AU50">
        <v>0</v>
      </c>
      <c r="AW50">
        <v>0</v>
      </c>
      <c r="AX50">
        <v>49</v>
      </c>
      <c r="AZ50">
        <v>8.25</v>
      </c>
      <c r="BA50">
        <v>1.42</v>
      </c>
    </row>
    <row r="51" spans="2:53">
      <c r="B51">
        <v>12</v>
      </c>
      <c r="C51">
        <v>2684.1</v>
      </c>
      <c r="E51">
        <v>0</v>
      </c>
      <c r="F51">
        <v>2684.1</v>
      </c>
      <c r="G51">
        <v>12</v>
      </c>
      <c r="H51">
        <v>246.5</v>
      </c>
      <c r="I51">
        <v>927.9</v>
      </c>
      <c r="J51">
        <v>278.8</v>
      </c>
      <c r="K51">
        <v>773.5</v>
      </c>
      <c r="L51">
        <v>242.7</v>
      </c>
      <c r="M51">
        <v>2469.4</v>
      </c>
      <c r="N51">
        <v>214.69999999999982</v>
      </c>
      <c r="P51">
        <v>53.7</v>
      </c>
      <c r="Q51">
        <v>196.2</v>
      </c>
      <c r="R51">
        <v>28.9</v>
      </c>
      <c r="S51">
        <v>0</v>
      </c>
      <c r="T51">
        <v>12</v>
      </c>
      <c r="U51">
        <v>83.92</v>
      </c>
      <c r="V51">
        <v>84.15</v>
      </c>
      <c r="W51">
        <v>84.15</v>
      </c>
      <c r="X51">
        <v>82.49</v>
      </c>
      <c r="Y51">
        <v>-2.0938036224976173</v>
      </c>
      <c r="Z51">
        <v>-3.7331550802138977</v>
      </c>
      <c r="AA51">
        <v>-13.639572192513356</v>
      </c>
      <c r="AB51">
        <v>-70.420475209116375</v>
      </c>
      <c r="AC51">
        <v>-89.887006104341253</v>
      </c>
      <c r="AD51">
        <v>-3.745291921014219</v>
      </c>
      <c r="AE51">
        <v>98.100000000000023</v>
      </c>
      <c r="AF51">
        <v>7.998956819790612</v>
      </c>
      <c r="AG51">
        <v>10.270833333333334</v>
      </c>
      <c r="AH51">
        <v>38.662500000000001</v>
      </c>
      <c r="AI51">
        <v>32.229166666666664</v>
      </c>
      <c r="AJ51">
        <v>2.2375000000000003</v>
      </c>
      <c r="AK51">
        <v>8.1749999999999989</v>
      </c>
      <c r="AM51">
        <v>174</v>
      </c>
      <c r="AN51">
        <v>109</v>
      </c>
      <c r="AO51">
        <v>2.2400000000000002</v>
      </c>
      <c r="AP51">
        <v>0.1</v>
      </c>
      <c r="AR51">
        <v>18.157153292288427</v>
      </c>
      <c r="AS51">
        <v>7.1456667103710503</v>
      </c>
      <c r="AT51">
        <v>2.2400000000000002</v>
      </c>
      <c r="AU51">
        <v>0.1</v>
      </c>
      <c r="AW51">
        <v>6.0510000000000002</v>
      </c>
      <c r="AX51">
        <v>109</v>
      </c>
      <c r="AZ51">
        <v>11.683999999999999</v>
      </c>
      <c r="BA51">
        <v>2.2400000000000002</v>
      </c>
    </row>
    <row r="52" spans="2:53">
      <c r="B52">
        <v>13</v>
      </c>
      <c r="C52">
        <v>2766.7</v>
      </c>
      <c r="E52">
        <v>0</v>
      </c>
      <c r="F52">
        <v>2766.7</v>
      </c>
      <c r="G52">
        <v>13</v>
      </c>
      <c r="H52">
        <v>236.6</v>
      </c>
      <c r="I52">
        <v>930.1</v>
      </c>
      <c r="J52">
        <v>449.4</v>
      </c>
      <c r="K52">
        <v>723.1</v>
      </c>
      <c r="L52">
        <v>240</v>
      </c>
      <c r="M52">
        <v>2579.1999999999998</v>
      </c>
      <c r="N52">
        <v>187.5</v>
      </c>
      <c r="P52">
        <v>73.599999999999994</v>
      </c>
      <c r="Q52">
        <v>344.3</v>
      </c>
      <c r="R52">
        <v>31.5</v>
      </c>
      <c r="S52">
        <v>0</v>
      </c>
      <c r="T52">
        <v>13</v>
      </c>
      <c r="U52">
        <v>84.35</v>
      </c>
      <c r="V52">
        <v>84.77</v>
      </c>
      <c r="W52">
        <v>87.77</v>
      </c>
      <c r="X52">
        <v>83.61</v>
      </c>
      <c r="Y52">
        <v>-2.1099585062240678</v>
      </c>
      <c r="Z52">
        <v>-4.540851716409108</v>
      </c>
      <c r="AA52">
        <v>-8.747738407200643</v>
      </c>
      <c r="AB52">
        <v>-55.263832077502684</v>
      </c>
      <c r="AC52">
        <v>-70.662380707336496</v>
      </c>
      <c r="AD52">
        <v>-2.9442658628056875</v>
      </c>
      <c r="AE52">
        <v>67.999999999999943</v>
      </c>
      <c r="AF52">
        <v>6.7770267828098456</v>
      </c>
      <c r="AG52">
        <v>9.8583333333333325</v>
      </c>
      <c r="AH52">
        <v>38.75416666666667</v>
      </c>
      <c r="AI52">
        <v>30.129166666666666</v>
      </c>
      <c r="AJ52">
        <v>3.0666666666666664</v>
      </c>
      <c r="AK52">
        <v>14.345833333333333</v>
      </c>
      <c r="AM52">
        <v>193</v>
      </c>
      <c r="AN52">
        <v>136</v>
      </c>
      <c r="AO52">
        <v>2.5299999999999998</v>
      </c>
      <c r="AP52">
        <v>0.36</v>
      </c>
      <c r="AR52">
        <v>20.236971794065219</v>
      </c>
      <c r="AS52">
        <v>8.6596625278573693</v>
      </c>
      <c r="AT52">
        <v>2.5299999999999998</v>
      </c>
      <c r="AU52">
        <v>0.36</v>
      </c>
      <c r="AW52">
        <v>8.0289999999999999</v>
      </c>
      <c r="AX52">
        <v>136</v>
      </c>
      <c r="AZ52">
        <v>13.768000000000001</v>
      </c>
      <c r="BA52">
        <v>2.5299999999999998</v>
      </c>
    </row>
    <row r="53" spans="2:53">
      <c r="B53">
        <v>14</v>
      </c>
      <c r="C53">
        <v>2754.1</v>
      </c>
      <c r="E53">
        <v>0</v>
      </c>
      <c r="F53">
        <v>2754.1</v>
      </c>
      <c r="G53">
        <v>14</v>
      </c>
      <c r="H53">
        <v>253.4</v>
      </c>
      <c r="I53">
        <v>1010.3</v>
      </c>
      <c r="J53">
        <v>419.7</v>
      </c>
      <c r="K53">
        <v>729.4</v>
      </c>
      <c r="L53">
        <v>246</v>
      </c>
      <c r="M53">
        <v>2658.8</v>
      </c>
      <c r="N53">
        <v>95.299999999999727</v>
      </c>
      <c r="P53">
        <v>85.9</v>
      </c>
      <c r="Q53">
        <v>300.3</v>
      </c>
      <c r="R53">
        <v>33.5</v>
      </c>
      <c r="S53">
        <v>0</v>
      </c>
      <c r="T53">
        <v>14</v>
      </c>
      <c r="U53">
        <v>83.99</v>
      </c>
      <c r="V53">
        <v>83.95</v>
      </c>
      <c r="W53">
        <v>83.95</v>
      </c>
      <c r="X53">
        <v>82.58</v>
      </c>
      <c r="Y53">
        <v>-2.3971306107870021</v>
      </c>
      <c r="Z53">
        <v>-6.1905300774270415</v>
      </c>
      <c r="AA53">
        <v>-21.641631923764123</v>
      </c>
      <c r="AB53">
        <v>-65.53824170501332</v>
      </c>
      <c r="AC53">
        <v>-95.767534316991487</v>
      </c>
      <c r="AD53">
        <v>-3.9903139298746453</v>
      </c>
      <c r="AE53">
        <v>32.799999999999955</v>
      </c>
      <c r="AF53">
        <v>3.4602955593478715</v>
      </c>
      <c r="AG53">
        <v>10.558333333333334</v>
      </c>
      <c r="AH53">
        <v>42.095833333333331</v>
      </c>
      <c r="AI53">
        <v>30.391666666666666</v>
      </c>
      <c r="AJ53">
        <v>3.5791666666666671</v>
      </c>
      <c r="AK53">
        <v>12.512500000000001</v>
      </c>
      <c r="AM53">
        <v>192</v>
      </c>
      <c r="AN53">
        <v>150</v>
      </c>
      <c r="AO53">
        <v>3.19</v>
      </c>
      <c r="AP53">
        <v>0.26</v>
      </c>
      <c r="AR53">
        <v>20.081581424537184</v>
      </c>
      <c r="AS53">
        <v>9.1202042925761546</v>
      </c>
      <c r="AT53">
        <v>3.19</v>
      </c>
      <c r="AU53">
        <v>0.26</v>
      </c>
      <c r="AW53">
        <v>8.0739999999999998</v>
      </c>
      <c r="AX53">
        <v>150</v>
      </c>
      <c r="AZ53">
        <v>14.933999999999999</v>
      </c>
      <c r="BA53">
        <v>3.19</v>
      </c>
    </row>
    <row r="54" spans="2:53">
      <c r="B54">
        <v>15</v>
      </c>
      <c r="C54">
        <v>2811.9</v>
      </c>
      <c r="E54">
        <v>0</v>
      </c>
      <c r="F54">
        <v>2811.9</v>
      </c>
      <c r="G54">
        <v>15</v>
      </c>
      <c r="H54">
        <v>244.8</v>
      </c>
      <c r="I54">
        <v>1013.5</v>
      </c>
      <c r="J54">
        <v>462.7</v>
      </c>
      <c r="K54">
        <v>772.2</v>
      </c>
      <c r="L54">
        <v>242.3</v>
      </c>
      <c r="M54">
        <v>2735.5</v>
      </c>
      <c r="N54">
        <v>76.400000000000091</v>
      </c>
      <c r="P54">
        <v>81</v>
      </c>
      <c r="Q54">
        <v>348.1</v>
      </c>
      <c r="R54">
        <v>33.6</v>
      </c>
      <c r="S54">
        <v>0</v>
      </c>
      <c r="T54">
        <v>15</v>
      </c>
      <c r="U54">
        <v>84.81</v>
      </c>
      <c r="V54">
        <v>85.61</v>
      </c>
      <c r="W54">
        <v>85.61</v>
      </c>
      <c r="X54">
        <v>84.31</v>
      </c>
      <c r="Y54">
        <v>-2.0561726211531663</v>
      </c>
      <c r="Z54">
        <v>-4.153603550987043</v>
      </c>
      <c r="AA54">
        <v>-17.850239458007252</v>
      </c>
      <c r="AB54">
        <v>-52.115027873324607</v>
      </c>
      <c r="AC54">
        <v>-76.175043503472068</v>
      </c>
      <c r="AD54">
        <v>-3.1739601459780027</v>
      </c>
      <c r="AE54">
        <v>14.599999999999909</v>
      </c>
      <c r="AF54">
        <v>2.7170240762473803</v>
      </c>
      <c r="AG54">
        <v>10.200000000000001</v>
      </c>
      <c r="AH54">
        <v>42.229166666666664</v>
      </c>
      <c r="AI54">
        <v>32.175000000000004</v>
      </c>
      <c r="AJ54">
        <v>3.375</v>
      </c>
      <c r="AK54">
        <v>14.504166666666668</v>
      </c>
      <c r="AM54">
        <v>194</v>
      </c>
      <c r="AN54">
        <v>136</v>
      </c>
      <c r="AO54">
        <v>3.2</v>
      </c>
      <c r="AP54">
        <v>0.42</v>
      </c>
      <c r="AR54">
        <v>21.158250627113098</v>
      </c>
      <c r="AS54">
        <v>8.2085948816996606</v>
      </c>
      <c r="AT54">
        <v>3.2</v>
      </c>
      <c r="AU54">
        <v>0.42</v>
      </c>
      <c r="AW54">
        <v>8.7319999999999993</v>
      </c>
      <c r="AX54">
        <v>136</v>
      </c>
      <c r="AZ54">
        <v>14.836</v>
      </c>
      <c r="BA54">
        <v>3.2</v>
      </c>
    </row>
    <row r="55" spans="2:53">
      <c r="B55">
        <v>16</v>
      </c>
      <c r="C55">
        <v>2814</v>
      </c>
      <c r="E55">
        <v>0</v>
      </c>
      <c r="F55">
        <v>2814</v>
      </c>
      <c r="G55">
        <v>16</v>
      </c>
      <c r="H55">
        <v>250.2</v>
      </c>
      <c r="I55">
        <v>913.3</v>
      </c>
      <c r="J55">
        <v>430.8</v>
      </c>
      <c r="K55">
        <v>847.7</v>
      </c>
      <c r="L55">
        <v>245.4</v>
      </c>
      <c r="M55">
        <v>2687.4</v>
      </c>
      <c r="N55">
        <v>126.59999999999991</v>
      </c>
      <c r="P55">
        <v>53.3</v>
      </c>
      <c r="Q55">
        <v>350.6</v>
      </c>
      <c r="R55">
        <v>26.9</v>
      </c>
      <c r="S55">
        <v>0</v>
      </c>
      <c r="T55">
        <v>16</v>
      </c>
      <c r="U55">
        <v>85.26</v>
      </c>
      <c r="V55">
        <v>85.6</v>
      </c>
      <c r="W55">
        <v>85.6</v>
      </c>
      <c r="X55">
        <v>84.28</v>
      </c>
      <c r="Y55">
        <v>-1.495496129486277</v>
      </c>
      <c r="Z55">
        <v>-2.7397196261682311</v>
      </c>
      <c r="AA55">
        <v>-18.021495327102855</v>
      </c>
      <c r="AB55">
        <v>-57.532558139534899</v>
      </c>
      <c r="AC55">
        <v>-79.789269222292262</v>
      </c>
      <c r="AD55">
        <v>-3.3245528842621774</v>
      </c>
      <c r="AE55">
        <v>0</v>
      </c>
      <c r="AF55">
        <v>4.4989339019189734</v>
      </c>
      <c r="AG55">
        <v>10.424999999999999</v>
      </c>
      <c r="AH55">
        <v>38.054166666666667</v>
      </c>
      <c r="AI55">
        <v>35.320833333333333</v>
      </c>
      <c r="AJ55">
        <v>2.2208333333333332</v>
      </c>
      <c r="AK55">
        <v>14.608333333333334</v>
      </c>
      <c r="AM55">
        <v>210</v>
      </c>
      <c r="AN55">
        <v>114</v>
      </c>
      <c r="AO55">
        <v>2.5</v>
      </c>
      <c r="AP55">
        <v>0.18</v>
      </c>
      <c r="AR55">
        <v>22.683084899546341</v>
      </c>
      <c r="AS55">
        <v>7.4325205372278003</v>
      </c>
      <c r="AT55">
        <v>2.5</v>
      </c>
      <c r="AU55">
        <v>0.18</v>
      </c>
      <c r="AW55">
        <v>8.9719999999999995</v>
      </c>
      <c r="AX55">
        <v>114</v>
      </c>
      <c r="AZ55">
        <v>14.025</v>
      </c>
      <c r="BA55">
        <v>2.5</v>
      </c>
    </row>
    <row r="56" spans="2:53">
      <c r="B56">
        <v>17</v>
      </c>
      <c r="C56">
        <v>2805.2</v>
      </c>
      <c r="E56">
        <v>0</v>
      </c>
      <c r="F56">
        <v>2805.2</v>
      </c>
      <c r="G56">
        <v>17</v>
      </c>
      <c r="H56">
        <v>244.6</v>
      </c>
      <c r="I56">
        <v>990.2</v>
      </c>
      <c r="J56">
        <v>456.6</v>
      </c>
      <c r="K56">
        <v>700.6</v>
      </c>
      <c r="L56">
        <v>242.3</v>
      </c>
      <c r="M56">
        <v>2634.3</v>
      </c>
      <c r="N56">
        <v>170.89999999999964</v>
      </c>
      <c r="P56">
        <v>86.3</v>
      </c>
      <c r="Q56">
        <v>341.3</v>
      </c>
      <c r="R56">
        <v>29</v>
      </c>
      <c r="S56">
        <v>0</v>
      </c>
      <c r="T56">
        <v>17</v>
      </c>
      <c r="U56">
        <v>84.47</v>
      </c>
      <c r="V56">
        <v>84.85</v>
      </c>
      <c r="W56">
        <v>84.85</v>
      </c>
      <c r="X56">
        <v>83.2</v>
      </c>
      <c r="Y56">
        <v>-1.8985438617260542</v>
      </c>
      <c r="Z56">
        <v>-5.2380082498526832</v>
      </c>
      <c r="AA56">
        <v>-20.715321154979392</v>
      </c>
      <c r="AB56">
        <v>-57.260576923076883</v>
      </c>
      <c r="AC56">
        <v>-85.112450189635013</v>
      </c>
      <c r="AD56">
        <v>-3.5463520912347923</v>
      </c>
      <c r="AE56">
        <v>60.5</v>
      </c>
      <c r="AF56">
        <v>6.09225723656066</v>
      </c>
      <c r="AG56">
        <v>10.191666666666666</v>
      </c>
      <c r="AH56">
        <v>41.258333333333333</v>
      </c>
      <c r="AI56">
        <v>29.191666666666666</v>
      </c>
      <c r="AJ56">
        <v>3.5958333333333332</v>
      </c>
      <c r="AK56">
        <v>14.220833333333333</v>
      </c>
      <c r="AM56">
        <v>212</v>
      </c>
      <c r="AN56">
        <v>133</v>
      </c>
      <c r="AO56">
        <v>3.18</v>
      </c>
      <c r="AP56">
        <v>0.42</v>
      </c>
      <c r="AR56">
        <v>23.025958509829476</v>
      </c>
      <c r="AS56">
        <v>7.9760119940029979</v>
      </c>
      <c r="AT56">
        <v>3.18</v>
      </c>
      <c r="AU56">
        <v>0.42</v>
      </c>
      <c r="AW56">
        <v>8.6620000000000008</v>
      </c>
      <c r="AX56">
        <v>133</v>
      </c>
      <c r="AZ56">
        <v>15.055</v>
      </c>
      <c r="BA56">
        <v>3.18</v>
      </c>
    </row>
    <row r="57" spans="2:53">
      <c r="B57">
        <v>18</v>
      </c>
      <c r="C57">
        <v>2737.9</v>
      </c>
      <c r="E57">
        <v>0</v>
      </c>
      <c r="F57">
        <v>2737.9</v>
      </c>
      <c r="G57">
        <v>18</v>
      </c>
      <c r="H57">
        <v>255.2</v>
      </c>
      <c r="I57">
        <v>1001.8</v>
      </c>
      <c r="J57">
        <v>421.9</v>
      </c>
      <c r="K57">
        <v>609.6</v>
      </c>
      <c r="L57">
        <v>239.6</v>
      </c>
      <c r="M57">
        <v>2528.1</v>
      </c>
      <c r="N57">
        <v>209.80000000000018</v>
      </c>
      <c r="P57">
        <v>44.9</v>
      </c>
      <c r="Q57">
        <v>343.7</v>
      </c>
      <c r="R57">
        <v>33.299999999999997</v>
      </c>
      <c r="S57">
        <v>0</v>
      </c>
      <c r="T57">
        <v>18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93.599999999999966</v>
      </c>
      <c r="AF57">
        <v>7.6628072610394895</v>
      </c>
      <c r="AG57">
        <v>10.633333333333333</v>
      </c>
      <c r="AH57">
        <v>41.741666666666667</v>
      </c>
      <c r="AI57">
        <v>25.400000000000002</v>
      </c>
      <c r="AJ57">
        <v>1.8708333333333333</v>
      </c>
      <c r="AK57">
        <v>14.320833333333333</v>
      </c>
      <c r="AM57">
        <v>201</v>
      </c>
      <c r="AN57">
        <v>100</v>
      </c>
      <c r="AO57">
        <v>2.0099999999999998</v>
      </c>
      <c r="AP57">
        <v>0.28000000000000003</v>
      </c>
      <c r="AR57">
        <v>22.266533732136924</v>
      </c>
      <c r="AS57">
        <v>6.030635628995296</v>
      </c>
      <c r="AT57">
        <v>2.0099999999999998</v>
      </c>
      <c r="AU57">
        <v>0.28000000000000003</v>
      </c>
      <c r="AW57">
        <v>8.2029999999999994</v>
      </c>
      <c r="AX57">
        <v>100</v>
      </c>
      <c r="AZ57">
        <v>12.212999999999999</v>
      </c>
      <c r="BA57">
        <v>2.0099999999999998</v>
      </c>
    </row>
    <row r="58" spans="2:53">
      <c r="B58">
        <v>19</v>
      </c>
      <c r="C58">
        <v>2942.1</v>
      </c>
      <c r="E58">
        <v>0</v>
      </c>
      <c r="F58">
        <v>2942.1</v>
      </c>
      <c r="G58">
        <v>1</v>
      </c>
      <c r="H58">
        <v>213.9</v>
      </c>
      <c r="I58">
        <v>1021.5</v>
      </c>
      <c r="J58">
        <v>552</v>
      </c>
      <c r="K58">
        <v>783.3</v>
      </c>
      <c r="L58">
        <v>244.5</v>
      </c>
      <c r="M58">
        <v>2815.2</v>
      </c>
      <c r="N58">
        <v>126.90000000000009</v>
      </c>
      <c r="P58">
        <v>24.4</v>
      </c>
      <c r="Q58">
        <v>493.4</v>
      </c>
      <c r="R58">
        <v>34.200000000000003</v>
      </c>
      <c r="T58">
        <v>19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 t="e">
        <v>#DIV/0!</v>
      </c>
      <c r="AG58">
        <v>0</v>
      </c>
      <c r="AH58">
        <v>0</v>
      </c>
      <c r="AI58">
        <v>0</v>
      </c>
      <c r="AJ58">
        <v>0</v>
      </c>
      <c r="AK58">
        <v>0</v>
      </c>
      <c r="AM58">
        <v>198</v>
      </c>
      <c r="AN58">
        <v>104</v>
      </c>
      <c r="AO58">
        <v>2.38</v>
      </c>
      <c r="AP58">
        <v>0.17</v>
      </c>
      <c r="AR58" t="e">
        <v>#DIV/0!</v>
      </c>
      <c r="AS58" t="e">
        <v>#DIV/0!</v>
      </c>
      <c r="AT58">
        <v>2.38</v>
      </c>
      <c r="AU58">
        <v>0.17</v>
      </c>
      <c r="AW58">
        <v>7.2140000000000004</v>
      </c>
      <c r="AX58">
        <v>104</v>
      </c>
      <c r="AZ58">
        <v>13.651</v>
      </c>
      <c r="BA58">
        <v>2.38</v>
      </c>
    </row>
    <row r="59" spans="2:53">
      <c r="B59">
        <v>20</v>
      </c>
      <c r="C59">
        <v>2972.5</v>
      </c>
      <c r="E59">
        <v>0</v>
      </c>
      <c r="F59">
        <v>2972.5</v>
      </c>
      <c r="G59">
        <v>2</v>
      </c>
      <c r="H59">
        <v>256.5</v>
      </c>
      <c r="I59">
        <v>1016</v>
      </c>
      <c r="J59">
        <v>491.6</v>
      </c>
      <c r="K59">
        <v>785.5</v>
      </c>
      <c r="L59">
        <v>241.6</v>
      </c>
      <c r="M59">
        <v>2791.2</v>
      </c>
      <c r="N59">
        <v>181.30000000000018</v>
      </c>
      <c r="P59">
        <v>24.5</v>
      </c>
      <c r="Q59">
        <v>431.5</v>
      </c>
      <c r="R59">
        <v>35.6</v>
      </c>
      <c r="T59">
        <v>20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 t="e">
        <v>#DIV/0!</v>
      </c>
      <c r="AG59">
        <v>0</v>
      </c>
      <c r="AH59">
        <v>0</v>
      </c>
      <c r="AI59">
        <v>0</v>
      </c>
      <c r="AJ59">
        <v>0</v>
      </c>
      <c r="AK59">
        <v>0</v>
      </c>
      <c r="AM59">
        <v>215</v>
      </c>
      <c r="AN59">
        <v>145</v>
      </c>
      <c r="AO59">
        <v>3.08</v>
      </c>
      <c r="AP59">
        <v>0.3</v>
      </c>
      <c r="AR59" t="e">
        <v>#DIV/0!</v>
      </c>
      <c r="AS59" t="e">
        <v>#DIV/0!</v>
      </c>
      <c r="AT59">
        <v>3.08</v>
      </c>
      <c r="AU59">
        <v>0.3</v>
      </c>
      <c r="AW59">
        <v>8.5180000000000007</v>
      </c>
      <c r="AX59">
        <v>145</v>
      </c>
      <c r="AZ59">
        <v>16.411999999999999</v>
      </c>
      <c r="BA59">
        <v>3.08</v>
      </c>
    </row>
    <row r="60" spans="2:53">
      <c r="B60">
        <v>21</v>
      </c>
      <c r="C60">
        <v>2871.7</v>
      </c>
      <c r="E60">
        <v>0</v>
      </c>
      <c r="F60">
        <v>2871.7</v>
      </c>
      <c r="G60">
        <v>3</v>
      </c>
      <c r="H60">
        <v>249.5</v>
      </c>
      <c r="I60">
        <v>951.2</v>
      </c>
      <c r="J60">
        <v>457.2</v>
      </c>
      <c r="K60">
        <v>752.2</v>
      </c>
      <c r="L60">
        <v>242.6</v>
      </c>
      <c r="M60">
        <v>2652.7</v>
      </c>
      <c r="N60">
        <v>219</v>
      </c>
      <c r="P60">
        <v>31.2</v>
      </c>
      <c r="Q60">
        <v>382.2</v>
      </c>
      <c r="R60">
        <v>43.8</v>
      </c>
      <c r="T60">
        <v>21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 t="e">
        <v>#DIV/0!</v>
      </c>
      <c r="AG60">
        <v>0</v>
      </c>
      <c r="AH60">
        <v>0</v>
      </c>
      <c r="AI60">
        <v>0</v>
      </c>
      <c r="AJ60">
        <v>0</v>
      </c>
      <c r="AK60">
        <v>0</v>
      </c>
      <c r="AM60">
        <v>207</v>
      </c>
      <c r="AN60">
        <v>111</v>
      </c>
      <c r="AO60">
        <v>2.84</v>
      </c>
      <c r="AP60">
        <v>0.15</v>
      </c>
      <c r="AR60" t="e">
        <v>#DIV/0!</v>
      </c>
      <c r="AS60" t="e">
        <v>#DIV/0!</v>
      </c>
      <c r="AT60">
        <v>2.84</v>
      </c>
      <c r="AU60">
        <v>0.15</v>
      </c>
      <c r="AW60">
        <v>8.4499999999999993</v>
      </c>
      <c r="AX60">
        <v>111</v>
      </c>
      <c r="AZ60">
        <v>16.001999999999999</v>
      </c>
      <c r="BA60">
        <v>2.84</v>
      </c>
    </row>
    <row r="61" spans="2:53">
      <c r="B61">
        <v>22</v>
      </c>
      <c r="C61">
        <v>2893.6</v>
      </c>
      <c r="E61">
        <v>0</v>
      </c>
      <c r="F61">
        <v>2893.6</v>
      </c>
      <c r="G61">
        <v>4</v>
      </c>
      <c r="H61">
        <v>261.39999999999998</v>
      </c>
      <c r="I61">
        <v>959.3</v>
      </c>
      <c r="J61">
        <v>369</v>
      </c>
      <c r="K61">
        <v>755.5</v>
      </c>
      <c r="L61">
        <v>242.2</v>
      </c>
      <c r="M61">
        <v>2587.4</v>
      </c>
      <c r="N61">
        <v>306.19999999999982</v>
      </c>
      <c r="P61">
        <v>25.7</v>
      </c>
      <c r="Q61">
        <v>305.5</v>
      </c>
      <c r="R61">
        <v>37.799999999999997</v>
      </c>
      <c r="T61">
        <v>22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 t="e">
        <v>#DIV/0!</v>
      </c>
      <c r="AG61">
        <v>0</v>
      </c>
      <c r="AH61">
        <v>0</v>
      </c>
      <c r="AI61">
        <v>0</v>
      </c>
      <c r="AJ61">
        <v>0</v>
      </c>
      <c r="AK61">
        <v>0</v>
      </c>
      <c r="AM61">
        <v>208</v>
      </c>
      <c r="AN61">
        <v>143</v>
      </c>
      <c r="AO61">
        <v>2.78</v>
      </c>
      <c r="AP61">
        <v>0.26</v>
      </c>
      <c r="AR61" t="e">
        <v>#DIV/0!</v>
      </c>
      <c r="AS61" t="e">
        <v>#DIV/0!</v>
      </c>
      <c r="AT61">
        <v>2.78</v>
      </c>
      <c r="AU61">
        <v>0.26</v>
      </c>
      <c r="AW61">
        <v>8.343</v>
      </c>
      <c r="AX61">
        <v>143</v>
      </c>
      <c r="AZ61">
        <v>15.882999999999999</v>
      </c>
      <c r="BA61">
        <v>2.78</v>
      </c>
    </row>
    <row r="62" spans="2:53">
      <c r="B62">
        <v>23</v>
      </c>
      <c r="C62">
        <v>2709</v>
      </c>
      <c r="E62">
        <v>0</v>
      </c>
      <c r="F62">
        <v>2709</v>
      </c>
      <c r="G62">
        <v>5</v>
      </c>
      <c r="H62">
        <v>172.8</v>
      </c>
      <c r="I62">
        <v>1004.4</v>
      </c>
      <c r="J62">
        <v>433.7</v>
      </c>
      <c r="K62">
        <v>345.9</v>
      </c>
      <c r="L62">
        <v>242.1</v>
      </c>
      <c r="M62">
        <v>2198.9</v>
      </c>
      <c r="N62">
        <v>510.09999999999991</v>
      </c>
      <c r="P62">
        <v>31.7</v>
      </c>
      <c r="Q62">
        <v>366.9</v>
      </c>
      <c r="R62">
        <v>35.1</v>
      </c>
      <c r="T62">
        <v>23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 t="e">
        <v>#DIV/0!</v>
      </c>
      <c r="AG62">
        <v>0</v>
      </c>
      <c r="AH62">
        <v>0</v>
      </c>
      <c r="AI62">
        <v>0</v>
      </c>
      <c r="AJ62">
        <v>0</v>
      </c>
      <c r="AK62">
        <v>0</v>
      </c>
      <c r="AR62" t="e">
        <v>#DIV/0!</v>
      </c>
      <c r="AS62" t="e">
        <v>#DIV/0!</v>
      </c>
      <c r="AT62">
        <v>2.4300000000000002</v>
      </c>
      <c r="AU62">
        <v>0.56999999999999995</v>
      </c>
      <c r="AZ62">
        <v>13.911</v>
      </c>
      <c r="BA62">
        <v>2.4300000000000002</v>
      </c>
    </row>
    <row r="63" spans="2:53">
      <c r="B63">
        <v>24</v>
      </c>
      <c r="C63">
        <v>2860.3</v>
      </c>
      <c r="E63">
        <v>0</v>
      </c>
      <c r="F63">
        <v>2860.3</v>
      </c>
      <c r="G63">
        <v>6</v>
      </c>
      <c r="H63">
        <v>255.8</v>
      </c>
      <c r="I63">
        <v>1064.7</v>
      </c>
      <c r="J63">
        <v>447.6</v>
      </c>
      <c r="K63">
        <v>700.8</v>
      </c>
      <c r="L63">
        <v>241.1</v>
      </c>
      <c r="M63">
        <v>2710</v>
      </c>
      <c r="N63">
        <v>150.30000000000018</v>
      </c>
      <c r="P63">
        <v>49.1</v>
      </c>
      <c r="Q63">
        <v>363.7</v>
      </c>
      <c r="R63">
        <v>34.799999999999997</v>
      </c>
      <c r="T63">
        <v>24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 t="e">
        <v>#DIV/0!</v>
      </c>
      <c r="AG63">
        <v>0</v>
      </c>
      <c r="AH63">
        <v>0</v>
      </c>
      <c r="AI63">
        <v>0</v>
      </c>
      <c r="AJ63">
        <v>0</v>
      </c>
      <c r="AK63">
        <v>0</v>
      </c>
      <c r="AR63" t="e">
        <v>#DIV/0!</v>
      </c>
      <c r="AS63" t="e">
        <v>#DIV/0!</v>
      </c>
      <c r="AT63">
        <v>2.2599999999999998</v>
      </c>
      <c r="AU63">
        <v>0.32</v>
      </c>
      <c r="AZ63">
        <v>11.847</v>
      </c>
    </row>
    <row r="64" spans="2:53">
      <c r="B64">
        <v>25</v>
      </c>
      <c r="C64">
        <v>2967.5</v>
      </c>
      <c r="E64">
        <v>0</v>
      </c>
      <c r="F64">
        <v>2967.5</v>
      </c>
      <c r="G64">
        <v>7</v>
      </c>
      <c r="H64">
        <v>258.89999999999998</v>
      </c>
      <c r="I64">
        <v>1050.9000000000001</v>
      </c>
      <c r="J64">
        <v>430.6</v>
      </c>
      <c r="K64">
        <v>787.7</v>
      </c>
      <c r="L64">
        <v>241.9</v>
      </c>
      <c r="M64">
        <v>2770</v>
      </c>
      <c r="N64">
        <v>197.5</v>
      </c>
      <c r="P64">
        <v>63.3</v>
      </c>
      <c r="Q64">
        <v>333.4</v>
      </c>
      <c r="R64">
        <v>33.9</v>
      </c>
      <c r="T64">
        <v>25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 t="e">
        <v>#DIV/0!</v>
      </c>
      <c r="AG64">
        <v>0</v>
      </c>
      <c r="AH64">
        <v>0</v>
      </c>
      <c r="AI64">
        <v>0</v>
      </c>
      <c r="AJ64">
        <v>0</v>
      </c>
      <c r="AK64">
        <v>0</v>
      </c>
      <c r="AR64" t="e">
        <v>#DIV/0!</v>
      </c>
      <c r="AS64" t="e">
        <v>#DIV/0!</v>
      </c>
      <c r="AT64" t="e">
        <v>#DIV/0!</v>
      </c>
      <c r="AU64" t="e">
        <v>#DIV/0!</v>
      </c>
    </row>
    <row r="65" spans="2:47">
      <c r="B65">
        <v>26</v>
      </c>
      <c r="C65">
        <v>2938.9</v>
      </c>
      <c r="E65">
        <v>0</v>
      </c>
      <c r="F65">
        <v>2938.9</v>
      </c>
      <c r="G65">
        <v>8</v>
      </c>
      <c r="H65">
        <v>269</v>
      </c>
      <c r="I65">
        <v>980.6</v>
      </c>
      <c r="J65">
        <v>451</v>
      </c>
      <c r="K65">
        <v>826.6</v>
      </c>
      <c r="L65">
        <v>245.5</v>
      </c>
      <c r="M65">
        <v>2772.7</v>
      </c>
      <c r="N65">
        <v>166.20000000000027</v>
      </c>
      <c r="P65">
        <v>81.099999999999994</v>
      </c>
      <c r="Q65">
        <v>335</v>
      </c>
      <c r="R65">
        <v>34.9</v>
      </c>
      <c r="T65">
        <v>26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 t="e">
        <v>#DIV/0!</v>
      </c>
      <c r="AG65">
        <v>0</v>
      </c>
      <c r="AH65">
        <v>0</v>
      </c>
      <c r="AI65">
        <v>0</v>
      </c>
      <c r="AJ65">
        <v>0</v>
      </c>
      <c r="AK65">
        <v>0</v>
      </c>
      <c r="AR65" t="e">
        <v>#DIV/0!</v>
      </c>
      <c r="AS65" t="e">
        <v>#DIV/0!</v>
      </c>
      <c r="AT65" t="e">
        <v>#DIV/0!</v>
      </c>
      <c r="AU65" t="e">
        <v>#DIV/0!</v>
      </c>
    </row>
    <row r="66" spans="2:47">
      <c r="B66">
        <v>27</v>
      </c>
      <c r="C66">
        <v>2907.5</v>
      </c>
      <c r="E66">
        <v>0</v>
      </c>
      <c r="F66">
        <v>2907.5</v>
      </c>
      <c r="G66">
        <v>9</v>
      </c>
      <c r="H66">
        <v>256.39999999999998</v>
      </c>
      <c r="I66">
        <v>1022</v>
      </c>
      <c r="J66">
        <v>466.6</v>
      </c>
      <c r="K66">
        <v>814.2</v>
      </c>
      <c r="L66">
        <v>241.7</v>
      </c>
      <c r="M66">
        <v>2800.9</v>
      </c>
      <c r="N66">
        <v>106.59999999999991</v>
      </c>
      <c r="P66">
        <v>104.7</v>
      </c>
      <c r="Q66">
        <v>327.8</v>
      </c>
      <c r="R66">
        <v>34.1</v>
      </c>
      <c r="T66">
        <v>27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 t="e">
        <v>#DIV/0!</v>
      </c>
      <c r="AG66">
        <v>0</v>
      </c>
      <c r="AH66">
        <v>0</v>
      </c>
      <c r="AI66">
        <v>0</v>
      </c>
      <c r="AJ66">
        <v>0</v>
      </c>
      <c r="AK66">
        <v>0</v>
      </c>
      <c r="AR66" t="e">
        <v>#DIV/0!</v>
      </c>
      <c r="AS66" t="e">
        <v>#DIV/0!</v>
      </c>
      <c r="AT66" t="e">
        <v>#DIV/0!</v>
      </c>
      <c r="AU66" t="e">
        <v>#DIV/0!</v>
      </c>
    </row>
    <row r="67" spans="2:47">
      <c r="B67">
        <v>28</v>
      </c>
      <c r="C67">
        <v>2695.3</v>
      </c>
      <c r="E67">
        <v>0</v>
      </c>
      <c r="F67">
        <v>2695.3</v>
      </c>
      <c r="G67">
        <v>10</v>
      </c>
      <c r="H67">
        <v>197</v>
      </c>
      <c r="I67">
        <v>1066.9000000000001</v>
      </c>
      <c r="J67">
        <v>449.1</v>
      </c>
      <c r="K67">
        <v>507.6</v>
      </c>
      <c r="L67">
        <v>241.2</v>
      </c>
      <c r="M67">
        <v>2461.8000000000002</v>
      </c>
      <c r="N67">
        <v>233.5</v>
      </c>
      <c r="P67">
        <v>84.4</v>
      </c>
      <c r="Q67">
        <v>328.8</v>
      </c>
      <c r="R67">
        <v>35.9</v>
      </c>
      <c r="T67">
        <v>28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 t="e">
        <v>#DIV/0!</v>
      </c>
      <c r="AG67">
        <v>0</v>
      </c>
      <c r="AH67">
        <v>0</v>
      </c>
      <c r="AI67">
        <v>0</v>
      </c>
      <c r="AJ67">
        <v>0</v>
      </c>
      <c r="AK67">
        <v>0</v>
      </c>
      <c r="AR67" t="e">
        <v>#DIV/0!</v>
      </c>
      <c r="AS67" t="e">
        <v>#DIV/0!</v>
      </c>
      <c r="AT67" t="e">
        <v>#DIV/0!</v>
      </c>
      <c r="AU67" t="e">
        <v>#DIV/0!</v>
      </c>
    </row>
    <row r="68" spans="2:47">
      <c r="B68">
        <v>29</v>
      </c>
      <c r="C68">
        <v>2837.9</v>
      </c>
      <c r="E68">
        <v>0</v>
      </c>
      <c r="F68">
        <v>2837.9</v>
      </c>
      <c r="G68">
        <v>11</v>
      </c>
      <c r="H68">
        <v>232.3</v>
      </c>
      <c r="I68">
        <v>930</v>
      </c>
      <c r="J68">
        <v>374.6</v>
      </c>
      <c r="K68">
        <v>799</v>
      </c>
      <c r="L68">
        <v>237.4</v>
      </c>
      <c r="M68">
        <v>2573.3000000000002</v>
      </c>
      <c r="N68">
        <v>264.59999999999991</v>
      </c>
      <c r="P68">
        <v>24.2</v>
      </c>
      <c r="Q68">
        <v>325.2</v>
      </c>
      <c r="R68">
        <v>25.2</v>
      </c>
      <c r="T68">
        <v>29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 t="e">
        <v>#DIV/0!</v>
      </c>
      <c r="AG68">
        <v>0</v>
      </c>
      <c r="AH68">
        <v>0</v>
      </c>
      <c r="AI68">
        <v>0</v>
      </c>
      <c r="AJ68">
        <v>0</v>
      </c>
      <c r="AK68">
        <v>0</v>
      </c>
      <c r="AR68" t="e">
        <v>#DIV/0!</v>
      </c>
      <c r="AS68" t="e">
        <v>#DIV/0!</v>
      </c>
      <c r="AT68" t="e">
        <v>#DIV/0!</v>
      </c>
      <c r="AU68" t="e">
        <v>#DIV/0!</v>
      </c>
    </row>
    <row r="69" spans="2:47">
      <c r="B69">
        <v>30</v>
      </c>
      <c r="C69">
        <v>2684.1</v>
      </c>
      <c r="E69">
        <v>0</v>
      </c>
      <c r="F69">
        <v>2684.1</v>
      </c>
      <c r="G69">
        <v>12</v>
      </c>
      <c r="H69">
        <v>246.5</v>
      </c>
      <c r="I69">
        <v>927.9</v>
      </c>
      <c r="J69">
        <v>278.8</v>
      </c>
      <c r="K69">
        <v>773.5</v>
      </c>
      <c r="L69">
        <v>242.7</v>
      </c>
      <c r="M69">
        <v>2469.4</v>
      </c>
      <c r="N69">
        <v>214.69999999999982</v>
      </c>
      <c r="P69">
        <v>53.7</v>
      </c>
      <c r="Q69">
        <v>196.2</v>
      </c>
      <c r="R69">
        <v>28.9</v>
      </c>
      <c r="T69">
        <v>30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 t="e">
        <v>#DIV/0!</v>
      </c>
      <c r="AG69">
        <v>0</v>
      </c>
      <c r="AH69">
        <v>0</v>
      </c>
      <c r="AI69">
        <v>0</v>
      </c>
      <c r="AJ69">
        <v>0</v>
      </c>
      <c r="AK69">
        <v>0</v>
      </c>
      <c r="AR69" t="e">
        <v>#DIV/0!</v>
      </c>
      <c r="AS69" t="e">
        <v>#DIV/0!</v>
      </c>
      <c r="AT69" t="e">
        <v>#DIV/0!</v>
      </c>
      <c r="AU69" t="e">
        <v>#DIV/0!</v>
      </c>
    </row>
    <row r="70" spans="2:47">
      <c r="B70">
        <v>31</v>
      </c>
      <c r="C70">
        <v>2766.7</v>
      </c>
      <c r="E70">
        <v>0</v>
      </c>
      <c r="F70">
        <v>2766.7</v>
      </c>
      <c r="G70">
        <v>13</v>
      </c>
      <c r="H70">
        <v>236.6</v>
      </c>
      <c r="I70">
        <v>930.1</v>
      </c>
      <c r="J70">
        <v>449.4</v>
      </c>
      <c r="K70">
        <v>723.1</v>
      </c>
      <c r="L70">
        <v>240</v>
      </c>
      <c r="M70">
        <v>2579.1999999999998</v>
      </c>
      <c r="N70">
        <v>187.5</v>
      </c>
      <c r="P70">
        <v>73.599999999999994</v>
      </c>
      <c r="Q70">
        <v>344.3</v>
      </c>
      <c r="R70">
        <v>31.5</v>
      </c>
      <c r="T70">
        <v>31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 t="e">
        <v>#DIV/0!</v>
      </c>
      <c r="AG70">
        <v>0</v>
      </c>
      <c r="AH70">
        <v>0</v>
      </c>
      <c r="AI70">
        <v>0</v>
      </c>
      <c r="AJ70">
        <v>0</v>
      </c>
      <c r="AK70">
        <v>0</v>
      </c>
      <c r="AR70" t="e">
        <v>#DIV/0!</v>
      </c>
      <c r="AS70" t="e">
        <v>#DIV/0!</v>
      </c>
      <c r="AT70" t="e">
        <v>#DIV/0!</v>
      </c>
      <c r="AU70" t="e">
        <v>#DIV/0!</v>
      </c>
    </row>
    <row r="75" spans="2:47">
      <c r="H75" t="s">
        <v>120</v>
      </c>
    </row>
    <row r="76" spans="2:47">
      <c r="C76" t="s">
        <v>120</v>
      </c>
      <c r="D76" t="s">
        <v>121</v>
      </c>
      <c r="E76" t="s">
        <v>122</v>
      </c>
      <c r="F76" t="s">
        <v>123</v>
      </c>
      <c r="G76" t="s">
        <v>4</v>
      </c>
      <c r="H76" t="s">
        <v>119</v>
      </c>
      <c r="I76" t="s">
        <v>124</v>
      </c>
      <c r="J76" t="s">
        <v>126</v>
      </c>
      <c r="K76" t="s">
        <v>127</v>
      </c>
      <c r="L76" t="s">
        <v>62</v>
      </c>
      <c r="M76" t="s">
        <v>33</v>
      </c>
      <c r="N76" t="s">
        <v>34</v>
      </c>
      <c r="O76" t="s">
        <v>35</v>
      </c>
      <c r="P76" t="s">
        <v>125</v>
      </c>
      <c r="Q76" t="s">
        <v>103</v>
      </c>
      <c r="R76" t="s">
        <v>3</v>
      </c>
      <c r="S76" t="s">
        <v>91</v>
      </c>
      <c r="T76" t="s">
        <v>0</v>
      </c>
    </row>
    <row r="77" spans="2:47">
      <c r="B77">
        <v>1</v>
      </c>
      <c r="C77" s="272">
        <v>25</v>
      </c>
      <c r="D77" s="272">
        <v>22</v>
      </c>
      <c r="E77" s="272">
        <v>23.195833333333336</v>
      </c>
      <c r="F77" s="272">
        <v>23</v>
      </c>
      <c r="G77" s="272">
        <v>93.19583333333334</v>
      </c>
      <c r="H77">
        <v>25</v>
      </c>
      <c r="I77" s="272">
        <v>118.19583333333334</v>
      </c>
      <c r="J77" s="272">
        <v>0.89583333333334281</v>
      </c>
      <c r="K77" s="272">
        <v>0.75792293862587612</v>
      </c>
      <c r="L77" s="272">
        <v>0</v>
      </c>
      <c r="M77" s="272">
        <v>1.425</v>
      </c>
      <c r="N77" s="272">
        <v>1.0166666666666666</v>
      </c>
      <c r="O77" s="272">
        <v>20.558333333333334</v>
      </c>
      <c r="P77" s="272">
        <v>32.637499999999996</v>
      </c>
      <c r="Q77" s="272">
        <v>8.9124999999999996</v>
      </c>
      <c r="R77" s="272">
        <v>42.5625</v>
      </c>
      <c r="S77" s="272">
        <v>10.1875</v>
      </c>
      <c r="T77" s="272">
        <f>SUM(L77:S77)</f>
        <v>117.3</v>
      </c>
    </row>
    <row r="78" spans="2:47">
      <c r="B78">
        <v>2</v>
      </c>
      <c r="C78" s="272">
        <v>25</v>
      </c>
      <c r="D78" s="272">
        <v>21.833333333333332</v>
      </c>
      <c r="E78" s="272">
        <v>24.508333333333336</v>
      </c>
      <c r="F78" s="272">
        <v>22.070833333333336</v>
      </c>
      <c r="G78" s="272">
        <v>93.412500000000009</v>
      </c>
      <c r="H78">
        <v>25</v>
      </c>
      <c r="I78" s="272">
        <v>118.41250000000001</v>
      </c>
      <c r="J78" s="272">
        <v>2.1125000000000114</v>
      </c>
      <c r="K78" s="272">
        <v>1.7840177346141759</v>
      </c>
      <c r="L78" s="272">
        <v>0</v>
      </c>
      <c r="M78" s="272">
        <v>1.4833333333333334</v>
      </c>
      <c r="N78" s="272">
        <v>1.0208333333333333</v>
      </c>
      <c r="O78" s="272">
        <v>17.979166666666668</v>
      </c>
      <c r="P78" s="272">
        <v>32.729166666666664</v>
      </c>
      <c r="Q78" s="272">
        <v>10.6875</v>
      </c>
      <c r="R78" s="272">
        <v>42.333333333333336</v>
      </c>
      <c r="S78" s="272">
        <v>10.066666666666666</v>
      </c>
      <c r="T78" s="272">
        <f t="shared" ref="T78:T107" si="0">SUM(L78:S78)</f>
        <v>116.3</v>
      </c>
    </row>
    <row r="79" spans="2:47">
      <c r="B79">
        <v>3</v>
      </c>
      <c r="C79" s="272">
        <v>25</v>
      </c>
      <c r="D79" s="272">
        <v>21.479166666666668</v>
      </c>
      <c r="E79" s="272">
        <v>23.224999999999998</v>
      </c>
      <c r="F79" s="272">
        <v>21.074999999999999</v>
      </c>
      <c r="G79" s="272">
        <v>90.779166666666669</v>
      </c>
      <c r="H79">
        <v>25</v>
      </c>
      <c r="I79" s="272">
        <v>115.77916666666667</v>
      </c>
      <c r="J79" s="272">
        <v>5.25</v>
      </c>
      <c r="K79" s="272">
        <v>4.5344945478101275</v>
      </c>
      <c r="L79" s="272">
        <v>0</v>
      </c>
      <c r="M79" s="272">
        <v>1.825</v>
      </c>
      <c r="N79" s="272">
        <v>1.3</v>
      </c>
      <c r="O79" s="272">
        <v>15.924999999999999</v>
      </c>
      <c r="P79" s="272">
        <v>31.341666666666669</v>
      </c>
      <c r="Q79" s="272">
        <v>10.395833333333334</v>
      </c>
      <c r="R79" s="272">
        <v>39.633333333333333</v>
      </c>
      <c r="S79" s="272">
        <v>10.108333333333333</v>
      </c>
      <c r="T79" s="272">
        <f t="shared" si="0"/>
        <v>110.52916666666667</v>
      </c>
    </row>
    <row r="80" spans="2:47">
      <c r="B80">
        <v>4</v>
      </c>
      <c r="C80" s="272">
        <v>25</v>
      </c>
      <c r="D80" s="272">
        <v>21.708333333333332</v>
      </c>
      <c r="E80" s="272">
        <v>22.8</v>
      </c>
      <c r="F80" s="272">
        <v>20.908333333333335</v>
      </c>
      <c r="G80" s="272">
        <v>90.416666666666657</v>
      </c>
      <c r="H80">
        <v>25</v>
      </c>
      <c r="I80" s="272">
        <v>115.41666666666666</v>
      </c>
      <c r="J80" s="272">
        <v>7.6083333333333201</v>
      </c>
      <c r="K80" s="272">
        <v>6.5920577617328409</v>
      </c>
      <c r="L80" s="272">
        <v>0</v>
      </c>
      <c r="M80" s="272">
        <v>1.575</v>
      </c>
      <c r="N80" s="272">
        <v>1.0708333333333333</v>
      </c>
      <c r="O80" s="272">
        <v>12.729166666666666</v>
      </c>
      <c r="P80" s="272">
        <v>31.479166666666668</v>
      </c>
      <c r="Q80" s="272">
        <v>10.891666666666666</v>
      </c>
      <c r="R80" s="272">
        <v>39.970833333333331</v>
      </c>
      <c r="S80" s="272">
        <v>10.091666666666667</v>
      </c>
      <c r="T80" s="272">
        <f t="shared" si="0"/>
        <v>107.80833333333334</v>
      </c>
    </row>
    <row r="81" spans="2:20">
      <c r="B81">
        <v>5</v>
      </c>
      <c r="C81" s="272">
        <v>25</v>
      </c>
      <c r="D81" s="272">
        <v>21.5</v>
      </c>
      <c r="E81" s="272">
        <v>14.070833333333333</v>
      </c>
      <c r="F81" s="272">
        <v>21.791666666666668</v>
      </c>
      <c r="G81" s="272">
        <v>82.362499999999997</v>
      </c>
      <c r="H81">
        <v>25</v>
      </c>
      <c r="I81" s="272">
        <v>107.3625</v>
      </c>
      <c r="J81" s="272">
        <v>15.74166666666666</v>
      </c>
      <c r="K81" s="272">
        <v>14.662164784414166</v>
      </c>
      <c r="L81" s="272">
        <v>0</v>
      </c>
      <c r="M81" s="272">
        <v>1.4625000000000001</v>
      </c>
      <c r="N81" s="272">
        <v>1.3208333333333333</v>
      </c>
      <c r="O81" s="272">
        <v>15.2875</v>
      </c>
      <c r="P81" s="272">
        <v>14.4125</v>
      </c>
      <c r="Q81" s="272">
        <v>7.2</v>
      </c>
      <c r="R81" s="272">
        <v>41.85</v>
      </c>
      <c r="S81" s="272">
        <v>10.0875</v>
      </c>
      <c r="T81" s="272">
        <f t="shared" si="0"/>
        <v>91.620833333333337</v>
      </c>
    </row>
    <row r="82" spans="2:20">
      <c r="B82">
        <v>6</v>
      </c>
      <c r="C82" s="272">
        <v>25</v>
      </c>
      <c r="D82" s="272">
        <v>19.745833333333334</v>
      </c>
      <c r="E82" s="272">
        <v>22.266666666666666</v>
      </c>
      <c r="F82" s="272">
        <v>21.379166666666666</v>
      </c>
      <c r="G82" s="272">
        <v>88.391666666666666</v>
      </c>
      <c r="H82">
        <v>25</v>
      </c>
      <c r="I82" s="272">
        <v>113.39166666666667</v>
      </c>
      <c r="J82" s="272">
        <v>0.47499999999999432</v>
      </c>
      <c r="K82" s="272">
        <v>0.41890203571690537</v>
      </c>
      <c r="L82" s="272">
        <v>0</v>
      </c>
      <c r="M82" s="272">
        <v>1.45</v>
      </c>
      <c r="N82" s="272">
        <v>2.0458333333333334</v>
      </c>
      <c r="O82" s="272">
        <v>15.154166666666667</v>
      </c>
      <c r="P82" s="272">
        <v>29.2</v>
      </c>
      <c r="Q82" s="272">
        <v>10.658333333333333</v>
      </c>
      <c r="R82" s="272">
        <v>44.362500000000004</v>
      </c>
      <c r="S82" s="272">
        <v>10.045833333333333</v>
      </c>
      <c r="T82" s="272">
        <f t="shared" si="0"/>
        <v>112.91666666666667</v>
      </c>
    </row>
    <row r="83" spans="2:20">
      <c r="B83">
        <v>7</v>
      </c>
      <c r="C83" s="272">
        <v>25</v>
      </c>
      <c r="D83" s="272">
        <v>22.083333333333332</v>
      </c>
      <c r="E83" s="272">
        <v>22.758333333333336</v>
      </c>
      <c r="F83" s="272">
        <v>22.237500000000001</v>
      </c>
      <c r="G83" s="272">
        <v>92.079166666666666</v>
      </c>
      <c r="H83">
        <v>25</v>
      </c>
      <c r="I83" s="272">
        <v>117.07916666666667</v>
      </c>
      <c r="J83" s="272">
        <v>1.6624999999999943</v>
      </c>
      <c r="K83" s="272">
        <v>1.4199793586960341</v>
      </c>
      <c r="L83" s="272">
        <v>0</v>
      </c>
      <c r="M83" s="272">
        <v>1.4124999999999999</v>
      </c>
      <c r="N83" s="272">
        <v>2.6374999999999997</v>
      </c>
      <c r="O83" s="272">
        <v>13.891666666666666</v>
      </c>
      <c r="P83" s="272">
        <v>32.820833333333333</v>
      </c>
      <c r="Q83" s="272">
        <v>10.7875</v>
      </c>
      <c r="R83" s="272">
        <v>43.787500000000001</v>
      </c>
      <c r="S83" s="272">
        <v>10.079166666666667</v>
      </c>
      <c r="T83" s="272">
        <f t="shared" si="0"/>
        <v>115.41666666666667</v>
      </c>
    </row>
    <row r="84" spans="2:20">
      <c r="B84">
        <v>8</v>
      </c>
      <c r="C84" s="272">
        <v>25</v>
      </c>
      <c r="D84" s="272">
        <v>21.916666666666668</v>
      </c>
      <c r="E84" s="272">
        <v>23.079166666666666</v>
      </c>
      <c r="F84" s="272">
        <v>21.875</v>
      </c>
      <c r="G84" s="272">
        <v>91.870833333333337</v>
      </c>
      <c r="H84">
        <v>25</v>
      </c>
      <c r="I84" s="272">
        <v>116.87083333333334</v>
      </c>
      <c r="J84" s="272">
        <v>1.3416666666666686</v>
      </c>
      <c r="K84" s="272">
        <v>1.1479910157224873</v>
      </c>
      <c r="L84" s="272">
        <v>0</v>
      </c>
      <c r="M84" s="272">
        <v>1.4541666666666666</v>
      </c>
      <c r="N84" s="272">
        <v>3.3791666666666664</v>
      </c>
      <c r="O84" s="272">
        <v>13.958333333333334</v>
      </c>
      <c r="P84" s="272">
        <v>34.44166666666667</v>
      </c>
      <c r="Q84" s="272">
        <v>11.208333333333334</v>
      </c>
      <c r="R84" s="272">
        <v>40.858333333333334</v>
      </c>
      <c r="S84" s="272">
        <v>10.229166666666666</v>
      </c>
      <c r="T84" s="272">
        <f t="shared" si="0"/>
        <v>115.52916666666667</v>
      </c>
    </row>
    <row r="85" spans="2:20">
      <c r="B85">
        <v>9</v>
      </c>
      <c r="C85" s="272">
        <v>25</v>
      </c>
      <c r="D85" s="272">
        <v>20.933333333333334</v>
      </c>
      <c r="E85" s="272">
        <v>22.920833333333334</v>
      </c>
      <c r="F85" s="272">
        <v>23</v>
      </c>
      <c r="G85" s="272">
        <v>91.854166666666671</v>
      </c>
      <c r="H85">
        <v>25</v>
      </c>
      <c r="I85" s="272">
        <v>116.85416666666667</v>
      </c>
      <c r="J85" s="272">
        <v>0.14999999999999147</v>
      </c>
      <c r="K85" s="272">
        <v>0.12836512747369566</v>
      </c>
      <c r="L85" s="272">
        <v>0</v>
      </c>
      <c r="M85" s="272">
        <v>1.4208333333333334</v>
      </c>
      <c r="N85" s="272">
        <v>4.3624999999999998</v>
      </c>
      <c r="O85" s="272">
        <v>13.658333333333333</v>
      </c>
      <c r="P85" s="272">
        <v>33.925000000000004</v>
      </c>
      <c r="Q85" s="272">
        <v>10.683333333333332</v>
      </c>
      <c r="R85" s="272">
        <v>42.583333333333336</v>
      </c>
      <c r="S85" s="272">
        <v>10.070833333333333</v>
      </c>
      <c r="T85" s="272">
        <f t="shared" si="0"/>
        <v>116.70416666666668</v>
      </c>
    </row>
    <row r="86" spans="2:20">
      <c r="B86">
        <v>10</v>
      </c>
      <c r="C86" s="272">
        <v>25</v>
      </c>
      <c r="D86" s="272">
        <v>13.708333333333334</v>
      </c>
      <c r="E86" s="272">
        <v>23.191666666666666</v>
      </c>
      <c r="F86" s="272">
        <v>21.512499999999999</v>
      </c>
      <c r="G86" s="272">
        <v>83.412500000000009</v>
      </c>
      <c r="H86">
        <v>25</v>
      </c>
      <c r="I86" s="272">
        <v>108.41250000000001</v>
      </c>
      <c r="J86" s="272">
        <v>5.8375000000000057</v>
      </c>
      <c r="K86" s="272">
        <v>5.3845266920327504</v>
      </c>
      <c r="L86" s="272">
        <v>0</v>
      </c>
      <c r="M86" s="272">
        <v>1.4958333333333333</v>
      </c>
      <c r="N86" s="272">
        <v>3.5166666666666671</v>
      </c>
      <c r="O86" s="272">
        <v>13.700000000000001</v>
      </c>
      <c r="P86" s="272">
        <v>21.150000000000002</v>
      </c>
      <c r="Q86" s="272">
        <v>8.2083333333333339</v>
      </c>
      <c r="R86" s="272">
        <v>44.454166666666673</v>
      </c>
      <c r="S86" s="272">
        <v>10.049999999999999</v>
      </c>
      <c r="T86" s="272">
        <f t="shared" si="0"/>
        <v>102.575</v>
      </c>
    </row>
    <row r="87" spans="2:20">
      <c r="B87">
        <v>11</v>
      </c>
      <c r="C87" s="272">
        <v>25</v>
      </c>
      <c r="D87" s="272">
        <v>21.333333333333332</v>
      </c>
      <c r="E87" s="272">
        <v>22.866666666666664</v>
      </c>
      <c r="F87" s="272">
        <v>20.941666666666666</v>
      </c>
      <c r="G87" s="272">
        <v>90.141666666666652</v>
      </c>
      <c r="H87">
        <v>25</v>
      </c>
      <c r="I87" s="272">
        <v>115.14166666666665</v>
      </c>
      <c r="J87" s="272">
        <v>7.9208333333333201</v>
      </c>
      <c r="K87" s="272">
        <v>6.8792067742635767</v>
      </c>
      <c r="L87" s="272">
        <v>0</v>
      </c>
      <c r="M87" s="272">
        <v>1.05</v>
      </c>
      <c r="N87" s="272">
        <v>1.0083333333333333</v>
      </c>
      <c r="O87" s="272">
        <v>13.549999999999999</v>
      </c>
      <c r="P87" s="272">
        <v>33.291666666666664</v>
      </c>
      <c r="Q87" s="272">
        <v>9.6791666666666671</v>
      </c>
      <c r="R87" s="272">
        <v>38.75</v>
      </c>
      <c r="S87" s="272">
        <v>9.8916666666666675</v>
      </c>
      <c r="T87" s="272">
        <f t="shared" si="0"/>
        <v>107.22083333333333</v>
      </c>
    </row>
    <row r="88" spans="2:20">
      <c r="B88">
        <v>12</v>
      </c>
      <c r="C88" s="272">
        <v>25</v>
      </c>
      <c r="D88" s="272">
        <v>20.625</v>
      </c>
      <c r="E88" s="272">
        <v>22.912499999999998</v>
      </c>
      <c r="F88" s="272">
        <v>14.145833333333334</v>
      </c>
      <c r="G88" s="272">
        <v>82.683333333333323</v>
      </c>
      <c r="H88">
        <v>25</v>
      </c>
      <c r="I88" s="272">
        <v>107.68333333333332</v>
      </c>
      <c r="J88" s="272">
        <v>4.7916666666666572</v>
      </c>
      <c r="K88" s="272">
        <v>4.4497755765361315</v>
      </c>
      <c r="L88" s="272">
        <v>0</v>
      </c>
      <c r="M88" s="272">
        <v>1.2041666666666666</v>
      </c>
      <c r="N88" s="272">
        <v>2.2375000000000003</v>
      </c>
      <c r="O88" s="272">
        <v>8.1749999999999989</v>
      </c>
      <c r="P88" s="272">
        <v>32.229166666666664</v>
      </c>
      <c r="Q88" s="272">
        <v>10.270833333333334</v>
      </c>
      <c r="R88" s="272">
        <v>38.662500000000001</v>
      </c>
      <c r="S88" s="272">
        <v>10.112499999999999</v>
      </c>
      <c r="T88" s="272">
        <f t="shared" si="0"/>
        <v>102.89166666666667</v>
      </c>
    </row>
    <row r="89" spans="2:20">
      <c r="B89">
        <v>13</v>
      </c>
      <c r="C89" s="272">
        <v>25</v>
      </c>
      <c r="D89" s="272">
        <v>20</v>
      </c>
      <c r="E89" s="272">
        <v>22.720833333333331</v>
      </c>
      <c r="F89" s="272">
        <v>19.900000000000002</v>
      </c>
      <c r="G89" s="272">
        <v>87.620833333333337</v>
      </c>
      <c r="H89">
        <v>25</v>
      </c>
      <c r="I89" s="272">
        <v>112.62083333333334</v>
      </c>
      <c r="J89" s="272">
        <v>5.1541666666666686</v>
      </c>
      <c r="K89" s="272">
        <v>4.5765659106885206</v>
      </c>
      <c r="L89" s="272">
        <v>0</v>
      </c>
      <c r="M89" s="272">
        <v>1.3125</v>
      </c>
      <c r="N89" s="272">
        <v>3.0666666666666664</v>
      </c>
      <c r="O89" s="272">
        <v>14.345833333333333</v>
      </c>
      <c r="P89" s="272">
        <v>30.129166666666666</v>
      </c>
      <c r="Q89" s="272">
        <v>9.8583333333333325</v>
      </c>
      <c r="R89" s="272">
        <v>38.75416666666667</v>
      </c>
      <c r="S89" s="272">
        <v>10</v>
      </c>
      <c r="T89" s="272">
        <f t="shared" si="0"/>
        <v>107.46666666666667</v>
      </c>
    </row>
    <row r="90" spans="2:20">
      <c r="B90">
        <v>14</v>
      </c>
      <c r="C90" s="272">
        <v>25</v>
      </c>
      <c r="D90" s="272">
        <v>21.158333333333335</v>
      </c>
      <c r="E90" s="272">
        <v>22.849999999999998</v>
      </c>
      <c r="F90" s="272">
        <v>19.491666666666667</v>
      </c>
      <c r="G90" s="272">
        <v>88.5</v>
      </c>
      <c r="H90">
        <v>25</v>
      </c>
      <c r="I90" s="272">
        <v>113.5</v>
      </c>
      <c r="J90" s="272">
        <v>2.7166666666666686</v>
      </c>
      <c r="K90" s="272">
        <v>2.3935389133627036</v>
      </c>
      <c r="L90" s="272">
        <v>0</v>
      </c>
      <c r="M90" s="272">
        <v>1.3958333333333333</v>
      </c>
      <c r="N90" s="272">
        <v>3.5791666666666671</v>
      </c>
      <c r="O90" s="272">
        <v>12.512500000000001</v>
      </c>
      <c r="P90" s="272">
        <v>30.391666666666666</v>
      </c>
      <c r="Q90" s="272">
        <v>10.558333333333334</v>
      </c>
      <c r="R90" s="272">
        <v>42.095833333333331</v>
      </c>
      <c r="S90" s="272">
        <v>10.25</v>
      </c>
      <c r="T90" s="272">
        <f t="shared" si="0"/>
        <v>110.78333333333333</v>
      </c>
    </row>
    <row r="91" spans="2:20">
      <c r="B91">
        <v>15</v>
      </c>
      <c r="C91" s="272">
        <v>25</v>
      </c>
      <c r="D91" s="272">
        <v>21.729166666666668</v>
      </c>
      <c r="E91" s="272">
        <v>22.5625</v>
      </c>
      <c r="F91" s="272">
        <v>23</v>
      </c>
      <c r="G91" s="272">
        <v>92.291666666666671</v>
      </c>
      <c r="H91">
        <v>25</v>
      </c>
      <c r="I91" s="272">
        <v>117.29166666666667</v>
      </c>
      <c r="J91" s="272">
        <v>3.3125</v>
      </c>
      <c r="K91" s="272">
        <v>2.8241563055062167</v>
      </c>
      <c r="L91" s="272">
        <v>0</v>
      </c>
      <c r="M91" s="272">
        <v>1.4000000000000001</v>
      </c>
      <c r="N91" s="272">
        <v>3.375</v>
      </c>
      <c r="O91" s="272">
        <v>14.504166666666668</v>
      </c>
      <c r="P91" s="272">
        <v>32.175000000000004</v>
      </c>
      <c r="Q91" s="272">
        <v>10.200000000000001</v>
      </c>
      <c r="R91" s="272">
        <v>42.229166666666664</v>
      </c>
      <c r="S91" s="272">
        <v>10.095833333333333</v>
      </c>
      <c r="T91" s="272">
        <f t="shared" si="0"/>
        <v>113.97916666666667</v>
      </c>
    </row>
    <row r="92" spans="2:20">
      <c r="B92">
        <v>16</v>
      </c>
      <c r="C92" s="272">
        <v>25</v>
      </c>
      <c r="D92" s="272">
        <v>21.833333333333332</v>
      </c>
      <c r="E92" s="272">
        <v>22.5</v>
      </c>
      <c r="F92" s="272">
        <v>19.770833333333332</v>
      </c>
      <c r="G92" s="272">
        <v>89.104166666666657</v>
      </c>
      <c r="H92">
        <v>25</v>
      </c>
      <c r="I92" s="272">
        <v>114.10416666666666</v>
      </c>
      <c r="J92" s="272">
        <v>2.1291666666666629</v>
      </c>
      <c r="K92" s="272">
        <v>1.8659850283001611</v>
      </c>
      <c r="L92" s="272">
        <v>0</v>
      </c>
      <c r="M92" s="272">
        <v>1.1208333333333333</v>
      </c>
      <c r="N92" s="272">
        <v>2.2208333333333332</v>
      </c>
      <c r="O92" s="272">
        <v>14.608333333333334</v>
      </c>
      <c r="P92" s="272">
        <v>35.320833333333333</v>
      </c>
      <c r="Q92" s="272">
        <v>10.424999999999999</v>
      </c>
      <c r="R92" s="272">
        <v>38.054166666666667</v>
      </c>
      <c r="S92" s="272">
        <v>10.225</v>
      </c>
      <c r="T92" s="272">
        <f t="shared" si="0"/>
        <v>111.97499999999999</v>
      </c>
    </row>
    <row r="93" spans="2:20">
      <c r="B93">
        <v>17</v>
      </c>
      <c r="C93" s="272">
        <v>25</v>
      </c>
      <c r="D93" s="272">
        <v>22</v>
      </c>
      <c r="E93" s="272">
        <v>22.829166666666666</v>
      </c>
      <c r="F93" s="272">
        <v>20.104166666666668</v>
      </c>
      <c r="G93" s="272">
        <v>89.933333333333337</v>
      </c>
      <c r="H93">
        <v>25</v>
      </c>
      <c r="I93" s="272">
        <v>114.93333333333334</v>
      </c>
      <c r="J93" s="272">
        <v>5.1708333333333485</v>
      </c>
      <c r="K93" s="272">
        <v>4.4989849187935169</v>
      </c>
      <c r="L93" s="272">
        <v>0</v>
      </c>
      <c r="M93" s="272">
        <v>1.2083333333333333</v>
      </c>
      <c r="N93" s="272">
        <v>3.5958333333333332</v>
      </c>
      <c r="O93" s="272">
        <v>14.220833333333333</v>
      </c>
      <c r="P93" s="272">
        <v>29.191666666666666</v>
      </c>
      <c r="Q93" s="272">
        <v>10.191666666666666</v>
      </c>
      <c r="R93" s="272">
        <v>41.258333333333333</v>
      </c>
      <c r="S93" s="272">
        <v>10.095833333333333</v>
      </c>
      <c r="T93" s="272">
        <f t="shared" si="0"/>
        <v>109.76249999999999</v>
      </c>
    </row>
    <row r="94" spans="2:20">
      <c r="B94">
        <v>18</v>
      </c>
      <c r="C94" s="272">
        <v>25</v>
      </c>
      <c r="D94" s="272">
        <v>21.400000000000002</v>
      </c>
      <c r="E94" s="272">
        <v>22.670833333333334</v>
      </c>
      <c r="F94" s="272">
        <v>21.520833333333332</v>
      </c>
      <c r="G94" s="272">
        <v>90.591666666666669</v>
      </c>
      <c r="H94">
        <v>25</v>
      </c>
      <c r="I94" s="272">
        <v>115.59166666666667</v>
      </c>
      <c r="J94" s="272">
        <v>10.254166666666663</v>
      </c>
      <c r="K94" s="272">
        <v>8.8710258813351572</v>
      </c>
      <c r="L94" s="272">
        <v>0</v>
      </c>
      <c r="M94" s="272">
        <v>1.3875</v>
      </c>
      <c r="N94" s="272">
        <v>1.8708333333333333</v>
      </c>
      <c r="O94" s="272">
        <v>14.320833333333333</v>
      </c>
      <c r="P94" s="272">
        <v>25.400000000000002</v>
      </c>
      <c r="Q94" s="272">
        <v>10.633333333333333</v>
      </c>
      <c r="R94" s="272">
        <v>41.741666666666667</v>
      </c>
      <c r="S94" s="272">
        <v>9.9833333333333325</v>
      </c>
      <c r="T94" s="272">
        <f t="shared" si="0"/>
        <v>105.33750000000001</v>
      </c>
    </row>
    <row r="95" spans="2:20">
      <c r="B95">
        <v>19</v>
      </c>
      <c r="C95" s="272">
        <v>25</v>
      </c>
      <c r="D95" s="272">
        <v>22</v>
      </c>
      <c r="E95" s="272">
        <v>23.195833333333336</v>
      </c>
      <c r="F95" s="272">
        <v>23</v>
      </c>
      <c r="G95" s="272">
        <v>93.19583333333334</v>
      </c>
      <c r="H95">
        <v>25</v>
      </c>
      <c r="I95" s="272">
        <v>118.19583333333334</v>
      </c>
      <c r="J95" s="272">
        <v>0.89583333333334281</v>
      </c>
      <c r="K95" s="272">
        <v>0.75792293862587612</v>
      </c>
      <c r="L95" s="272">
        <v>0</v>
      </c>
      <c r="M95" s="272">
        <v>1.425</v>
      </c>
      <c r="N95" s="272">
        <v>1.0166666666666666</v>
      </c>
      <c r="O95" s="272">
        <v>20.558333333333334</v>
      </c>
      <c r="P95" s="272">
        <v>32.637499999999996</v>
      </c>
      <c r="Q95" s="272">
        <v>8.9124999999999996</v>
      </c>
      <c r="R95" s="272">
        <v>42.5625</v>
      </c>
      <c r="S95" s="272">
        <v>10.1875</v>
      </c>
      <c r="T95" s="272">
        <f t="shared" si="0"/>
        <v>117.3</v>
      </c>
    </row>
    <row r="96" spans="2:20">
      <c r="B96">
        <v>20</v>
      </c>
      <c r="C96" s="272">
        <v>25</v>
      </c>
      <c r="D96" s="272">
        <v>21.833333333333332</v>
      </c>
      <c r="E96" s="272">
        <v>24.508333333333336</v>
      </c>
      <c r="F96" s="272">
        <v>22.070833333333336</v>
      </c>
      <c r="G96" s="272">
        <v>93.412500000000009</v>
      </c>
      <c r="H96">
        <v>25</v>
      </c>
      <c r="I96" s="272">
        <v>118.41250000000001</v>
      </c>
      <c r="J96" s="272">
        <v>2.1125000000000114</v>
      </c>
      <c r="K96" s="272">
        <v>1.7840177346141759</v>
      </c>
      <c r="L96" s="272">
        <v>0</v>
      </c>
      <c r="M96" s="272">
        <v>1.4833333333333334</v>
      </c>
      <c r="N96" s="272">
        <v>1.0208333333333333</v>
      </c>
      <c r="O96" s="272">
        <v>17.979166666666668</v>
      </c>
      <c r="P96" s="272">
        <v>32.729166666666664</v>
      </c>
      <c r="Q96" s="272">
        <v>10.6875</v>
      </c>
      <c r="R96" s="272">
        <v>42.333333333333336</v>
      </c>
      <c r="S96" s="272">
        <v>10.066666666666666</v>
      </c>
      <c r="T96" s="272">
        <f t="shared" si="0"/>
        <v>116.3</v>
      </c>
    </row>
    <row r="97" spans="2:53">
      <c r="B97">
        <v>21</v>
      </c>
      <c r="C97" s="272">
        <v>25</v>
      </c>
      <c r="D97" s="272">
        <v>21.479166666666668</v>
      </c>
      <c r="E97" s="272">
        <v>23.224999999999998</v>
      </c>
      <c r="F97" s="272">
        <v>21.074999999999999</v>
      </c>
      <c r="G97" s="272">
        <v>90.779166666666669</v>
      </c>
      <c r="H97">
        <v>25</v>
      </c>
      <c r="I97" s="272">
        <v>115.77916666666667</v>
      </c>
      <c r="J97" s="272">
        <v>5.25</v>
      </c>
      <c r="K97" s="272">
        <v>4.5344945478101275</v>
      </c>
      <c r="L97" s="272">
        <v>0</v>
      </c>
      <c r="M97" s="272">
        <v>1.825</v>
      </c>
      <c r="N97" s="272">
        <v>1.3</v>
      </c>
      <c r="O97" s="272">
        <v>15.924999999999999</v>
      </c>
      <c r="P97" s="272">
        <v>31.341666666666669</v>
      </c>
      <c r="Q97" s="272">
        <v>10.395833333333334</v>
      </c>
      <c r="R97" s="272">
        <v>39.633333333333333</v>
      </c>
      <c r="S97" s="272">
        <v>10.108333333333333</v>
      </c>
      <c r="T97" s="272">
        <f t="shared" si="0"/>
        <v>110.52916666666667</v>
      </c>
    </row>
    <row r="98" spans="2:53">
      <c r="B98">
        <v>22</v>
      </c>
      <c r="C98" s="272">
        <v>25</v>
      </c>
      <c r="D98" s="272">
        <v>21.708333333333332</v>
      </c>
      <c r="E98" s="272">
        <v>22.8</v>
      </c>
      <c r="F98" s="272">
        <v>20.908333333333335</v>
      </c>
      <c r="G98" s="272">
        <v>90.416666666666657</v>
      </c>
      <c r="H98">
        <v>25</v>
      </c>
      <c r="I98" s="272">
        <v>115.41666666666666</v>
      </c>
      <c r="J98" s="272">
        <v>7.6083333333333201</v>
      </c>
      <c r="K98" s="272">
        <v>6.5920577617328409</v>
      </c>
      <c r="L98" s="272">
        <v>0</v>
      </c>
      <c r="M98" s="272">
        <v>1.575</v>
      </c>
      <c r="N98" s="272">
        <v>1.0708333333333333</v>
      </c>
      <c r="O98" s="272">
        <v>12.729166666666666</v>
      </c>
      <c r="P98" s="272">
        <v>31.479166666666668</v>
      </c>
      <c r="Q98" s="272">
        <v>10.891666666666666</v>
      </c>
      <c r="R98" s="272">
        <v>39.970833333333331</v>
      </c>
      <c r="S98" s="272">
        <v>10.091666666666667</v>
      </c>
      <c r="T98" s="272">
        <f t="shared" si="0"/>
        <v>107.80833333333334</v>
      </c>
    </row>
    <row r="99" spans="2:53">
      <c r="B99">
        <v>23</v>
      </c>
      <c r="C99" s="272">
        <v>25</v>
      </c>
      <c r="D99" s="272">
        <v>21.5</v>
      </c>
      <c r="E99" s="272">
        <v>14.070833333333333</v>
      </c>
      <c r="F99" s="272">
        <v>21.791666666666668</v>
      </c>
      <c r="G99" s="272">
        <v>82.362499999999997</v>
      </c>
      <c r="H99">
        <v>25</v>
      </c>
      <c r="I99" s="272">
        <v>107.3625</v>
      </c>
      <c r="J99" s="272">
        <v>15.74166666666666</v>
      </c>
      <c r="K99" s="272">
        <v>14.662164784414166</v>
      </c>
      <c r="L99" s="272">
        <v>0</v>
      </c>
      <c r="M99" s="272">
        <v>1.4625000000000001</v>
      </c>
      <c r="N99" s="272">
        <v>1.3208333333333333</v>
      </c>
      <c r="O99" s="272">
        <v>15.2875</v>
      </c>
      <c r="P99" s="272">
        <v>14.4125</v>
      </c>
      <c r="Q99" s="272">
        <v>7.2</v>
      </c>
      <c r="R99" s="272">
        <v>41.85</v>
      </c>
      <c r="S99" s="272">
        <v>10.0875</v>
      </c>
      <c r="T99" s="272">
        <f t="shared" si="0"/>
        <v>91.620833333333337</v>
      </c>
    </row>
    <row r="100" spans="2:53">
      <c r="B100">
        <v>24</v>
      </c>
      <c r="C100" s="272">
        <v>25</v>
      </c>
      <c r="D100" s="272">
        <v>19.745833333333334</v>
      </c>
      <c r="E100" s="272">
        <v>22.266666666666666</v>
      </c>
      <c r="F100" s="272">
        <v>21.379166666666666</v>
      </c>
      <c r="G100" s="272">
        <v>88.391666666666666</v>
      </c>
      <c r="H100">
        <v>25</v>
      </c>
      <c r="I100" s="272">
        <v>113.39166666666667</v>
      </c>
      <c r="J100" s="272">
        <v>0.47499999999999432</v>
      </c>
      <c r="K100" s="272">
        <v>0.41890203571690537</v>
      </c>
      <c r="L100" s="272">
        <v>0</v>
      </c>
      <c r="M100" s="272">
        <v>1.45</v>
      </c>
      <c r="N100" s="272">
        <v>2.0458333333333334</v>
      </c>
      <c r="O100" s="272">
        <v>15.154166666666667</v>
      </c>
      <c r="P100" s="272">
        <v>29.2</v>
      </c>
      <c r="Q100" s="272">
        <v>10.658333333333333</v>
      </c>
      <c r="R100" s="272">
        <v>44.362500000000004</v>
      </c>
      <c r="S100" s="272">
        <v>10.045833333333333</v>
      </c>
      <c r="T100" s="272">
        <f t="shared" si="0"/>
        <v>112.91666666666667</v>
      </c>
    </row>
    <row r="101" spans="2:53">
      <c r="B101">
        <v>25</v>
      </c>
      <c r="C101" s="272">
        <v>25</v>
      </c>
      <c r="D101" s="272">
        <v>22.083333333333332</v>
      </c>
      <c r="E101" s="272">
        <v>22.758333333333336</v>
      </c>
      <c r="F101" s="272">
        <v>22.237500000000001</v>
      </c>
      <c r="G101" s="272">
        <v>92.079166666666666</v>
      </c>
      <c r="H101">
        <v>25</v>
      </c>
      <c r="I101" s="272">
        <v>117.07916666666667</v>
      </c>
      <c r="J101" s="272">
        <v>1.6624999999999943</v>
      </c>
      <c r="K101" s="272">
        <v>1.4199793586960341</v>
      </c>
      <c r="L101" s="272">
        <v>0</v>
      </c>
      <c r="M101" s="272">
        <v>1.4124999999999999</v>
      </c>
      <c r="N101" s="272">
        <v>2.6374999999999997</v>
      </c>
      <c r="O101" s="272">
        <v>13.891666666666666</v>
      </c>
      <c r="P101" s="272">
        <v>32.820833333333333</v>
      </c>
      <c r="Q101" s="272">
        <v>10.7875</v>
      </c>
      <c r="R101" s="272">
        <v>43.787500000000001</v>
      </c>
      <c r="S101" s="272">
        <v>10.079166666666667</v>
      </c>
      <c r="T101" s="272">
        <f t="shared" si="0"/>
        <v>115.41666666666667</v>
      </c>
    </row>
    <row r="102" spans="2:53">
      <c r="B102">
        <v>26</v>
      </c>
      <c r="C102" s="272">
        <v>25</v>
      </c>
      <c r="D102" s="272">
        <v>21.916666666666668</v>
      </c>
      <c r="E102" s="272">
        <v>23.079166666666666</v>
      </c>
      <c r="F102" s="272">
        <v>21.875</v>
      </c>
      <c r="G102" s="272">
        <v>91.870833333333337</v>
      </c>
      <c r="H102">
        <v>25</v>
      </c>
      <c r="I102" s="272">
        <v>116.87083333333334</v>
      </c>
      <c r="J102" s="272">
        <v>1.3416666666666686</v>
      </c>
      <c r="K102" s="272">
        <v>1.1479910157224873</v>
      </c>
      <c r="L102" s="272">
        <v>0</v>
      </c>
      <c r="M102" s="272">
        <v>1.4541666666666666</v>
      </c>
      <c r="N102" s="272">
        <v>3.3791666666666664</v>
      </c>
      <c r="O102" s="272">
        <v>13.958333333333334</v>
      </c>
      <c r="P102" s="272">
        <v>34.44166666666667</v>
      </c>
      <c r="Q102" s="272">
        <v>11.208333333333334</v>
      </c>
      <c r="R102" s="272">
        <v>40.858333333333334</v>
      </c>
      <c r="S102" s="272">
        <v>10.229166666666666</v>
      </c>
      <c r="T102" s="272">
        <f t="shared" si="0"/>
        <v>115.52916666666667</v>
      </c>
    </row>
    <row r="103" spans="2:53">
      <c r="B103">
        <v>27</v>
      </c>
      <c r="C103" s="272">
        <v>25</v>
      </c>
      <c r="D103" s="272">
        <v>20.933333333333334</v>
      </c>
      <c r="E103" s="272">
        <v>22.920833333333334</v>
      </c>
      <c r="F103" s="272">
        <v>21.537499999999998</v>
      </c>
      <c r="G103" s="272">
        <v>90.391666666666666</v>
      </c>
      <c r="H103">
        <v>25</v>
      </c>
      <c r="I103" s="272">
        <v>115.39166666666667</v>
      </c>
      <c r="J103" s="272">
        <v>0</v>
      </c>
      <c r="K103" s="272">
        <v>-1.137430490358935</v>
      </c>
      <c r="L103" s="272">
        <v>0</v>
      </c>
      <c r="M103" s="272">
        <v>1.4208333333333334</v>
      </c>
      <c r="N103" s="272">
        <v>2</v>
      </c>
      <c r="O103" s="272">
        <v>13.658333333333333</v>
      </c>
      <c r="P103" s="272">
        <v>33.925000000000004</v>
      </c>
      <c r="Q103" s="272">
        <v>10.683333333333332</v>
      </c>
      <c r="R103" s="272">
        <v>42.583333333333336</v>
      </c>
      <c r="S103" s="272">
        <v>10.070833333333333</v>
      </c>
      <c r="T103" s="272">
        <f t="shared" si="0"/>
        <v>114.34166666666667</v>
      </c>
    </row>
    <row r="104" spans="2:53">
      <c r="B104">
        <v>28</v>
      </c>
      <c r="C104" s="272">
        <v>25</v>
      </c>
      <c r="D104" s="272">
        <v>13.708333333333334</v>
      </c>
      <c r="E104" s="272">
        <v>23.191666666666666</v>
      </c>
      <c r="F104" s="272">
        <v>21.512499999999999</v>
      </c>
      <c r="G104" s="272">
        <v>83.412500000000009</v>
      </c>
      <c r="H104">
        <v>25</v>
      </c>
      <c r="I104" s="272">
        <v>108.41250000000001</v>
      </c>
      <c r="J104" s="272">
        <v>5.8375000000000057</v>
      </c>
      <c r="K104" s="272">
        <v>5.3845266920327504</v>
      </c>
      <c r="L104" s="272">
        <v>0</v>
      </c>
      <c r="M104" s="272">
        <v>1.4958333333333333</v>
      </c>
      <c r="N104" s="272">
        <v>3.5166666666666671</v>
      </c>
      <c r="O104" s="272">
        <v>13.700000000000001</v>
      </c>
      <c r="P104" s="272">
        <v>21.150000000000002</v>
      </c>
      <c r="Q104" s="272">
        <v>8.2083333333333339</v>
      </c>
      <c r="R104" s="272">
        <v>44.454166666666673</v>
      </c>
      <c r="S104" s="272">
        <v>10.049999999999999</v>
      </c>
      <c r="T104" s="272">
        <f t="shared" si="0"/>
        <v>102.575</v>
      </c>
    </row>
    <row r="105" spans="2:53">
      <c r="B105">
        <v>29</v>
      </c>
      <c r="C105" s="272">
        <v>25</v>
      </c>
      <c r="D105" s="272">
        <v>21.333333333333332</v>
      </c>
      <c r="E105" s="272">
        <v>22.866666666666664</v>
      </c>
      <c r="F105" s="272">
        <v>20.941666666666666</v>
      </c>
      <c r="G105" s="272">
        <v>90.141666666666652</v>
      </c>
      <c r="H105">
        <v>25</v>
      </c>
      <c r="I105" s="272">
        <v>115.14166666666665</v>
      </c>
      <c r="J105" s="272">
        <v>7.9208333333333201</v>
      </c>
      <c r="K105" s="272">
        <v>6.8792067742635767</v>
      </c>
      <c r="L105" s="272">
        <v>0</v>
      </c>
      <c r="M105" s="272">
        <v>1.05</v>
      </c>
      <c r="N105" s="272">
        <v>1.0083333333333333</v>
      </c>
      <c r="O105" s="272">
        <v>13.549999999999999</v>
      </c>
      <c r="P105" s="272">
        <v>33.291666666666664</v>
      </c>
      <c r="Q105" s="272">
        <v>9.6791666666666671</v>
      </c>
      <c r="R105" s="272">
        <v>38.75</v>
      </c>
      <c r="S105" s="272">
        <v>9.8916666666666675</v>
      </c>
      <c r="T105" s="272">
        <f t="shared" si="0"/>
        <v>107.22083333333333</v>
      </c>
    </row>
    <row r="106" spans="2:53">
      <c r="B106">
        <v>30</v>
      </c>
      <c r="C106" s="272">
        <v>25</v>
      </c>
      <c r="D106" s="272">
        <v>20.625</v>
      </c>
      <c r="E106" s="272">
        <v>22.912499999999998</v>
      </c>
      <c r="F106" s="272">
        <v>14.145833333333334</v>
      </c>
      <c r="G106" s="272">
        <v>82.683333333333323</v>
      </c>
      <c r="H106">
        <v>25</v>
      </c>
      <c r="I106" s="272">
        <v>107.68333333333332</v>
      </c>
      <c r="J106" s="272">
        <v>4.7916666666666572</v>
      </c>
      <c r="K106" s="272">
        <v>4.4497755765361315</v>
      </c>
      <c r="L106" s="272">
        <v>0</v>
      </c>
      <c r="M106" s="272">
        <v>1.2041666666666666</v>
      </c>
      <c r="N106" s="272">
        <v>2.2375000000000003</v>
      </c>
      <c r="O106" s="272">
        <v>8.1749999999999989</v>
      </c>
      <c r="P106" s="272">
        <v>32.229166666666664</v>
      </c>
      <c r="Q106" s="272">
        <v>10.270833333333334</v>
      </c>
      <c r="R106" s="272">
        <v>38.662500000000001</v>
      </c>
      <c r="S106" s="272">
        <v>10.112499999999999</v>
      </c>
      <c r="T106" s="272">
        <f t="shared" si="0"/>
        <v>102.89166666666667</v>
      </c>
    </row>
    <row r="107" spans="2:53">
      <c r="B107">
        <v>31</v>
      </c>
      <c r="C107" s="272">
        <v>25</v>
      </c>
      <c r="D107" s="272">
        <v>20</v>
      </c>
      <c r="E107" s="272">
        <v>22.720833333333331</v>
      </c>
      <c r="F107" s="272">
        <v>19.900000000000002</v>
      </c>
      <c r="G107" s="272">
        <v>87.620833333333337</v>
      </c>
      <c r="H107">
        <v>25</v>
      </c>
      <c r="I107" s="272">
        <v>112.62083333333334</v>
      </c>
      <c r="J107" s="272">
        <v>5.1541666666666686</v>
      </c>
      <c r="K107" s="272">
        <v>4.5765659106885206</v>
      </c>
      <c r="L107" s="272">
        <v>0</v>
      </c>
      <c r="M107" s="272">
        <v>1.3125</v>
      </c>
      <c r="N107" s="272">
        <v>3.0666666666666664</v>
      </c>
      <c r="O107" s="272">
        <v>14.345833333333333</v>
      </c>
      <c r="P107" s="272">
        <v>30.129166666666666</v>
      </c>
      <c r="Q107" s="272">
        <v>9.8583333333333325</v>
      </c>
      <c r="R107" s="272">
        <v>38.75416666666667</v>
      </c>
      <c r="S107" s="272">
        <v>10</v>
      </c>
      <c r="T107" s="272">
        <f t="shared" si="0"/>
        <v>107.46666666666667</v>
      </c>
    </row>
    <row r="108" spans="2:53">
      <c r="M108" t="s">
        <v>104</v>
      </c>
    </row>
    <row r="109" spans="2:53">
      <c r="B109" t="s">
        <v>98</v>
      </c>
      <c r="C109" t="s">
        <v>94</v>
      </c>
      <c r="D109" t="s">
        <v>101</v>
      </c>
      <c r="E109" t="s">
        <v>102</v>
      </c>
      <c r="F109" t="s">
        <v>102</v>
      </c>
      <c r="G109" t="s">
        <v>98</v>
      </c>
      <c r="S109" t="s">
        <v>105</v>
      </c>
      <c r="T109" t="s">
        <v>98</v>
      </c>
      <c r="U109" t="s">
        <v>106</v>
      </c>
      <c r="Y109" t="s">
        <v>107</v>
      </c>
      <c r="AE109" t="s">
        <v>108</v>
      </c>
    </row>
    <row r="110" spans="2:53">
      <c r="AM110" t="s">
        <v>109</v>
      </c>
      <c r="AO110" t="s">
        <v>110</v>
      </c>
      <c r="AR110" t="s">
        <v>109</v>
      </c>
      <c r="AT110" t="s">
        <v>110</v>
      </c>
    </row>
    <row r="111" spans="2:53">
      <c r="M111" s="272">
        <f t="shared" ref="M111:M141" si="1">M40/24</f>
        <v>117.3</v>
      </c>
      <c r="U111" t="s">
        <v>111</v>
      </c>
      <c r="V111" t="s">
        <v>112</v>
      </c>
      <c r="W111" t="s">
        <v>113</v>
      </c>
      <c r="X111" t="s">
        <v>114</v>
      </c>
      <c r="Y111" t="s">
        <v>111</v>
      </c>
      <c r="Z111" t="s">
        <v>112</v>
      </c>
      <c r="AA111" t="s">
        <v>113</v>
      </c>
      <c r="AB111" t="s">
        <v>114</v>
      </c>
      <c r="AC111" t="s">
        <v>115</v>
      </c>
      <c r="AD111" t="s">
        <v>116</v>
      </c>
      <c r="AG111" t="s">
        <v>64</v>
      </c>
      <c r="AH111" t="s">
        <v>117</v>
      </c>
      <c r="AI111" t="s">
        <v>118</v>
      </c>
      <c r="AJ111" t="s">
        <v>34</v>
      </c>
      <c r="AK111" t="s">
        <v>35</v>
      </c>
      <c r="AM111" t="s">
        <v>12</v>
      </c>
      <c r="AN111" t="s">
        <v>117</v>
      </c>
      <c r="AO111" t="s">
        <v>117</v>
      </c>
      <c r="AP111" t="s">
        <v>64</v>
      </c>
      <c r="AR111" t="s">
        <v>12</v>
      </c>
      <c r="AS111" t="s">
        <v>117</v>
      </c>
      <c r="AT111" t="s">
        <v>117</v>
      </c>
      <c r="AU111" t="s">
        <v>64</v>
      </c>
    </row>
    <row r="112" spans="2:53">
      <c r="B112">
        <v>1</v>
      </c>
      <c r="C112" s="272">
        <f>C40/24</f>
        <v>122.58749999999999</v>
      </c>
      <c r="D112" s="272">
        <f t="shared" ref="D112:S127" si="2">D40/24</f>
        <v>0</v>
      </c>
      <c r="E112" s="272">
        <f t="shared" si="2"/>
        <v>0</v>
      </c>
      <c r="F112" s="272">
        <f t="shared" si="2"/>
        <v>122.58749999999999</v>
      </c>
      <c r="G112" s="272">
        <f t="shared" si="2"/>
        <v>4.1666666666666664E-2</v>
      </c>
      <c r="M112" s="272">
        <f t="shared" si="1"/>
        <v>116.3</v>
      </c>
      <c r="S112" s="272">
        <f t="shared" si="2"/>
        <v>0.10416666666666667</v>
      </c>
      <c r="T112">
        <v>1</v>
      </c>
      <c r="U112">
        <v>88.14</v>
      </c>
      <c r="V112">
        <v>88.57</v>
      </c>
      <c r="W112">
        <v>88.57</v>
      </c>
      <c r="X112">
        <v>88.46</v>
      </c>
      <c r="Y112">
        <v>-0.72171545268890469</v>
      </c>
      <c r="Z112">
        <v>-0.39394828948854155</v>
      </c>
      <c r="AA112">
        <v>-7.9661510669527047</v>
      </c>
      <c r="AB112">
        <v>-13.636468460321112</v>
      </c>
      <c r="AC112">
        <v>-22.718283269451263</v>
      </c>
      <c r="AD112">
        <v>-0.94659513622713598</v>
      </c>
      <c r="AE112">
        <v>0</v>
      </c>
      <c r="AF112">
        <v>4.3132456408687698</v>
      </c>
      <c r="AG112">
        <v>8.9124999999999996</v>
      </c>
      <c r="AH112">
        <v>42.5625</v>
      </c>
      <c r="AI112">
        <v>32.637499999999996</v>
      </c>
      <c r="AJ112">
        <v>1.0166666666666666</v>
      </c>
      <c r="AK112">
        <v>20.558333333333334</v>
      </c>
      <c r="AM112">
        <v>158</v>
      </c>
      <c r="AN112">
        <v>101</v>
      </c>
      <c r="AO112">
        <v>1.42</v>
      </c>
      <c r="AP112">
        <v>0</v>
      </c>
      <c r="AR112">
        <v>17.707049198699988</v>
      </c>
      <c r="AS112">
        <v>5.8438928426777759</v>
      </c>
      <c r="AT112">
        <v>1.42</v>
      </c>
      <c r="AU112">
        <v>0</v>
      </c>
      <c r="AW112">
        <v>2.4630000000000001</v>
      </c>
      <c r="AX112">
        <v>101</v>
      </c>
      <c r="AZ112">
        <v>9.3949999999999996</v>
      </c>
      <c r="BA112">
        <v>1.42</v>
      </c>
    </row>
    <row r="113" spans="2:53">
      <c r="B113">
        <v>2</v>
      </c>
      <c r="C113" s="272">
        <f t="shared" ref="C113:G142" si="3">C41/24</f>
        <v>123.85416666666667</v>
      </c>
      <c r="D113" s="272">
        <f t="shared" si="3"/>
        <v>0</v>
      </c>
      <c r="E113" s="272">
        <f t="shared" si="3"/>
        <v>0</v>
      </c>
      <c r="F113" s="272">
        <f t="shared" si="3"/>
        <v>123.85416666666667</v>
      </c>
      <c r="G113" s="272">
        <f t="shared" si="3"/>
        <v>8.3333333333333329E-2</v>
      </c>
      <c r="M113" s="272">
        <f t="shared" si="1"/>
        <v>110.52916666666665</v>
      </c>
      <c r="S113" s="272">
        <f t="shared" si="2"/>
        <v>0</v>
      </c>
      <c r="T113">
        <v>2</v>
      </c>
      <c r="U113">
        <v>88.07</v>
      </c>
      <c r="V113">
        <v>88.2</v>
      </c>
      <c r="W113">
        <v>88.2</v>
      </c>
      <c r="X113">
        <v>87.04</v>
      </c>
      <c r="Y113">
        <v>-0.78015215169751428</v>
      </c>
      <c r="Z113">
        <v>-0.5</v>
      </c>
      <c r="AA113">
        <v>-8.8061224489795791</v>
      </c>
      <c r="AB113">
        <v>-26.712775735294144</v>
      </c>
      <c r="AC113">
        <v>-36.799050335971238</v>
      </c>
      <c r="AD113">
        <v>-1.5332937639988016</v>
      </c>
      <c r="AE113">
        <v>0</v>
      </c>
      <c r="AF113">
        <v>6.0992430613961375</v>
      </c>
      <c r="AG113">
        <v>10.6875</v>
      </c>
      <c r="AH113">
        <v>42.333333333333336</v>
      </c>
      <c r="AI113">
        <v>32.729166666666664</v>
      </c>
      <c r="AJ113">
        <v>1.0208333333333333</v>
      </c>
      <c r="AK113">
        <v>17.979166666666668</v>
      </c>
      <c r="AM113">
        <v>205</v>
      </c>
      <c r="AN113">
        <v>135</v>
      </c>
      <c r="AO113">
        <v>2.25</v>
      </c>
      <c r="AP113">
        <v>0</v>
      </c>
      <c r="AR113">
        <v>21.376433785192908</v>
      </c>
      <c r="AS113">
        <v>7.8429094289200023</v>
      </c>
      <c r="AT113">
        <v>2.25</v>
      </c>
      <c r="AU113">
        <v>0</v>
      </c>
      <c r="AW113">
        <v>7.9669999999999996</v>
      </c>
      <c r="AX113">
        <v>135</v>
      </c>
      <c r="AZ113">
        <v>13.666</v>
      </c>
      <c r="BA113">
        <v>2.25</v>
      </c>
    </row>
    <row r="114" spans="2:53">
      <c r="B114">
        <v>3</v>
      </c>
      <c r="C114" s="272">
        <f t="shared" si="3"/>
        <v>119.65416666666665</v>
      </c>
      <c r="D114" s="272">
        <f t="shared" si="2"/>
        <v>0</v>
      </c>
      <c r="E114" s="272">
        <f t="shared" si="2"/>
        <v>0</v>
      </c>
      <c r="F114" s="272">
        <f t="shared" si="2"/>
        <v>119.65416666666665</v>
      </c>
      <c r="G114" s="272">
        <f t="shared" si="2"/>
        <v>0.125</v>
      </c>
      <c r="M114" s="272">
        <f t="shared" si="1"/>
        <v>107.80833333333334</v>
      </c>
      <c r="S114" s="272">
        <f t="shared" si="2"/>
        <v>6.6666666666666666E-2</v>
      </c>
      <c r="T114">
        <v>3</v>
      </c>
      <c r="U114">
        <v>87.99</v>
      </c>
      <c r="V114">
        <v>88.27</v>
      </c>
      <c r="W114">
        <v>88.27</v>
      </c>
      <c r="X114">
        <v>87.01</v>
      </c>
      <c r="Y114">
        <v>-1.000545516535972</v>
      </c>
      <c r="Z114">
        <v>-0.61148748159057575</v>
      </c>
      <c r="AA114">
        <v>-7.4907216494845557</v>
      </c>
      <c r="AB114">
        <v>-25.848500172393869</v>
      </c>
      <c r="AC114">
        <v>-34.951254820004976</v>
      </c>
      <c r="AD114">
        <v>-1.456302284166874</v>
      </c>
      <c r="AE114">
        <v>4.1000000000000227</v>
      </c>
      <c r="AF114">
        <v>7.6261447922833163</v>
      </c>
      <c r="AG114">
        <v>10.395833333333334</v>
      </c>
      <c r="AH114">
        <v>39.633333333333333</v>
      </c>
      <c r="AI114">
        <v>31.341666666666669</v>
      </c>
      <c r="AJ114">
        <v>1.3</v>
      </c>
      <c r="AK114">
        <v>15.924999999999999</v>
      </c>
      <c r="AM114">
        <v>200</v>
      </c>
      <c r="AN114">
        <v>134</v>
      </c>
      <c r="AO114">
        <v>2.75</v>
      </c>
      <c r="AP114">
        <v>0</v>
      </c>
      <c r="AR114">
        <v>21.226915729144554</v>
      </c>
      <c r="AS114">
        <v>7.9995224165721446</v>
      </c>
      <c r="AT114">
        <v>2.75</v>
      </c>
      <c r="AU114">
        <v>0</v>
      </c>
      <c r="AW114">
        <v>5.9189999999999996</v>
      </c>
      <c r="AX114">
        <v>134</v>
      </c>
      <c r="AZ114">
        <v>14.477</v>
      </c>
      <c r="BA114">
        <v>2.75</v>
      </c>
    </row>
    <row r="115" spans="2:53">
      <c r="B115">
        <v>4</v>
      </c>
      <c r="C115" s="272">
        <f t="shared" si="3"/>
        <v>120.56666666666666</v>
      </c>
      <c r="D115" s="272">
        <f t="shared" si="2"/>
        <v>0</v>
      </c>
      <c r="E115" s="272">
        <f t="shared" si="2"/>
        <v>0</v>
      </c>
      <c r="F115" s="272">
        <f t="shared" si="2"/>
        <v>120.56666666666666</v>
      </c>
      <c r="G115" s="272">
        <f t="shared" si="2"/>
        <v>0.16666666666666666</v>
      </c>
      <c r="M115" s="272">
        <f t="shared" si="1"/>
        <v>91.620833333333337</v>
      </c>
      <c r="S115" s="272">
        <f t="shared" si="2"/>
        <v>0</v>
      </c>
      <c r="T115">
        <v>4</v>
      </c>
      <c r="U115">
        <v>88.08</v>
      </c>
      <c r="V115">
        <v>88.3</v>
      </c>
      <c r="W115">
        <v>88.3</v>
      </c>
      <c r="X115">
        <v>87.07</v>
      </c>
      <c r="Y115">
        <v>-0.82397820163487978</v>
      </c>
      <c r="Z115">
        <v>-0.49479048697621764</v>
      </c>
      <c r="AA115">
        <v>-5.8816534541336409</v>
      </c>
      <c r="AB115">
        <v>-25.423394969564811</v>
      </c>
      <c r="AC115">
        <v>-32.623817112309553</v>
      </c>
      <c r="AD115">
        <v>-1.359325713012898</v>
      </c>
      <c r="AE115">
        <v>153.40000000000003</v>
      </c>
      <c r="AF115">
        <v>10.581974011611827</v>
      </c>
      <c r="AG115">
        <v>10.891666666666666</v>
      </c>
      <c r="AH115">
        <v>39.970833333333331</v>
      </c>
      <c r="AI115">
        <v>31.479166666666668</v>
      </c>
      <c r="AJ115">
        <v>1.0708333333333333</v>
      </c>
      <c r="AK115">
        <v>12.729166666666666</v>
      </c>
      <c r="AM115">
        <v>195</v>
      </c>
      <c r="AN115">
        <v>125</v>
      </c>
      <c r="AO115">
        <v>2.1800000000000002</v>
      </c>
      <c r="AP115">
        <v>0</v>
      </c>
      <c r="AR115">
        <v>20.382565067419254</v>
      </c>
      <c r="AS115">
        <v>7.7260646517090059</v>
      </c>
      <c r="AT115">
        <v>2.1800000000000002</v>
      </c>
      <c r="AU115">
        <v>0</v>
      </c>
      <c r="AW115">
        <v>7.6769999999999996</v>
      </c>
      <c r="AX115">
        <v>125</v>
      </c>
      <c r="AZ115">
        <v>13.811999999999999</v>
      </c>
      <c r="BA115">
        <v>2.1800000000000002</v>
      </c>
    </row>
    <row r="116" spans="2:53">
      <c r="B116">
        <v>5</v>
      </c>
      <c r="C116" s="272">
        <f t="shared" si="3"/>
        <v>112.875</v>
      </c>
      <c r="D116" s="272">
        <f t="shared" si="2"/>
        <v>0</v>
      </c>
      <c r="E116" s="272">
        <f t="shared" si="2"/>
        <v>0</v>
      </c>
      <c r="F116" s="272">
        <f t="shared" si="2"/>
        <v>112.875</v>
      </c>
      <c r="G116" s="272">
        <f t="shared" si="2"/>
        <v>0.20833333333333334</v>
      </c>
      <c r="M116" s="272">
        <f t="shared" si="1"/>
        <v>112.91666666666667</v>
      </c>
      <c r="S116" s="272">
        <f t="shared" si="2"/>
        <v>0.24166666666666667</v>
      </c>
      <c r="T116">
        <v>5</v>
      </c>
      <c r="U116">
        <v>86.56</v>
      </c>
      <c r="V116">
        <v>86.32</v>
      </c>
      <c r="W116">
        <v>86.32</v>
      </c>
      <c r="X116">
        <v>86.36</v>
      </c>
      <c r="Y116">
        <v>-1.3949168207023988</v>
      </c>
      <c r="Z116">
        <v>-1.3514365152919403</v>
      </c>
      <c r="AA116">
        <v>-15.641705282669193</v>
      </c>
      <c r="AB116">
        <v>-14.579388605836073</v>
      </c>
      <c r="AC116">
        <v>-32.967447224499608</v>
      </c>
      <c r="AD116">
        <v>-1.3736436343541503</v>
      </c>
      <c r="AE116">
        <v>224.8</v>
      </c>
      <c r="AF116">
        <v>18.829826504245105</v>
      </c>
      <c r="AG116">
        <v>7.2</v>
      </c>
      <c r="AH116">
        <v>41.85</v>
      </c>
      <c r="AI116">
        <v>14.4125</v>
      </c>
      <c r="AJ116">
        <v>1.3208333333333333</v>
      </c>
      <c r="AK116">
        <v>15.2875</v>
      </c>
      <c r="AM116">
        <v>179</v>
      </c>
      <c r="AN116">
        <v>132</v>
      </c>
      <c r="AO116">
        <v>1.98</v>
      </c>
      <c r="AP116">
        <v>0</v>
      </c>
      <c r="AR116">
        <v>28.912938136003877</v>
      </c>
      <c r="AS116">
        <v>8.6682427107959032</v>
      </c>
      <c r="AT116">
        <v>1.98</v>
      </c>
      <c r="AU116">
        <v>0</v>
      </c>
      <c r="AW116">
        <v>5.8019999999999996</v>
      </c>
      <c r="AX116">
        <v>132</v>
      </c>
      <c r="AZ116">
        <v>12.246</v>
      </c>
      <c r="BA116">
        <v>1.98</v>
      </c>
    </row>
    <row r="117" spans="2:53">
      <c r="B117">
        <v>6</v>
      </c>
      <c r="C117" s="272">
        <f t="shared" si="3"/>
        <v>119.17916666666667</v>
      </c>
      <c r="D117" s="272">
        <f t="shared" si="2"/>
        <v>0</v>
      </c>
      <c r="E117" s="272">
        <f t="shared" si="2"/>
        <v>0</v>
      </c>
      <c r="F117" s="272">
        <f t="shared" si="2"/>
        <v>119.17916666666667</v>
      </c>
      <c r="G117" s="272">
        <f t="shared" si="2"/>
        <v>0.25</v>
      </c>
      <c r="M117" s="272">
        <f t="shared" si="1"/>
        <v>115.41666666666667</v>
      </c>
      <c r="S117" s="272">
        <f t="shared" si="2"/>
        <v>0</v>
      </c>
      <c r="T117">
        <v>6</v>
      </c>
      <c r="U117">
        <v>85.18</v>
      </c>
      <c r="V117">
        <v>84.81</v>
      </c>
      <c r="W117">
        <v>84.81</v>
      </c>
      <c r="X117">
        <v>83.48</v>
      </c>
      <c r="Y117">
        <v>-1.9691946466306618</v>
      </c>
      <c r="Z117">
        <v>-3.0047046338875134</v>
      </c>
      <c r="AA117">
        <v>-22.256844711708538</v>
      </c>
      <c r="AB117">
        <v>-54.734259702922827</v>
      </c>
      <c r="AC117">
        <v>-81.965003695149534</v>
      </c>
      <c r="AD117">
        <v>-3.4152084872978974</v>
      </c>
      <c r="AE117">
        <v>90.200000000000045</v>
      </c>
      <c r="AF117">
        <v>5.2546935636122143</v>
      </c>
      <c r="AG117">
        <v>10.658333333333333</v>
      </c>
      <c r="AH117">
        <v>44.362500000000004</v>
      </c>
      <c r="AI117">
        <v>29.2</v>
      </c>
      <c r="AJ117">
        <v>2.0458333333333334</v>
      </c>
      <c r="AK117">
        <v>15.154166666666667</v>
      </c>
      <c r="AM117">
        <v>170</v>
      </c>
      <c r="AN117">
        <v>85</v>
      </c>
      <c r="AO117">
        <v>1.31</v>
      </c>
      <c r="AP117">
        <v>0</v>
      </c>
      <c r="AR117">
        <v>18.088955096829114</v>
      </c>
      <c r="AS117">
        <v>4.7230093904539645</v>
      </c>
      <c r="AT117">
        <v>1.31</v>
      </c>
      <c r="AU117">
        <v>0</v>
      </c>
      <c r="AW117">
        <v>1.544</v>
      </c>
      <c r="AX117">
        <v>85</v>
      </c>
      <c r="AZ117">
        <v>9.1310000000000002</v>
      </c>
      <c r="BA117">
        <v>1.31</v>
      </c>
    </row>
    <row r="118" spans="2:53">
      <c r="B118">
        <v>7</v>
      </c>
      <c r="C118" s="272">
        <f t="shared" si="3"/>
        <v>123.64583333333333</v>
      </c>
      <c r="D118" s="272">
        <f t="shared" si="2"/>
        <v>0</v>
      </c>
      <c r="E118" s="272">
        <f t="shared" si="2"/>
        <v>0</v>
      </c>
      <c r="F118" s="272">
        <f t="shared" si="2"/>
        <v>123.64583333333333</v>
      </c>
      <c r="G118" s="272">
        <f t="shared" si="2"/>
        <v>0.29166666666666669</v>
      </c>
      <c r="M118" s="272">
        <f t="shared" si="1"/>
        <v>115.52916666666665</v>
      </c>
      <c r="S118" s="272">
        <f t="shared" si="2"/>
        <v>0</v>
      </c>
      <c r="T118">
        <v>7</v>
      </c>
      <c r="U118">
        <v>85.5</v>
      </c>
      <c r="V118">
        <v>85.93</v>
      </c>
      <c r="W118">
        <v>85.93</v>
      </c>
      <c r="X118">
        <v>84.88</v>
      </c>
      <c r="Y118">
        <v>-1.784210526315789</v>
      </c>
      <c r="Z118">
        <v>-2.9981496566973078</v>
      </c>
      <c r="AA118">
        <v>-15.791202141277779</v>
      </c>
      <c r="AB118">
        <v>-47.514420358152734</v>
      </c>
      <c r="AC118">
        <v>-68.087982682443609</v>
      </c>
      <c r="AD118">
        <v>-2.8369992784351505</v>
      </c>
      <c r="AE118">
        <v>100.5</v>
      </c>
      <c r="AF118">
        <v>6.6554338668913218</v>
      </c>
      <c r="AG118">
        <v>10.7875</v>
      </c>
      <c r="AH118">
        <v>43.787500000000001</v>
      </c>
      <c r="AI118">
        <v>32.820833333333333</v>
      </c>
      <c r="AJ118">
        <v>2.6374999999999997</v>
      </c>
      <c r="AK118">
        <v>13.891666666666666</v>
      </c>
      <c r="AM118">
        <v>166</v>
      </c>
      <c r="AN118">
        <v>156</v>
      </c>
      <c r="AO118">
        <v>2.86</v>
      </c>
      <c r="AP118">
        <v>0</v>
      </c>
      <c r="AR118">
        <v>17.542005706435592</v>
      </c>
      <c r="AS118">
        <v>9.022556390977444</v>
      </c>
      <c r="AT118">
        <v>2.86</v>
      </c>
      <c r="AU118">
        <v>0</v>
      </c>
      <c r="AW118">
        <v>7.5940000000000003</v>
      </c>
      <c r="AX118">
        <v>156</v>
      </c>
      <c r="AZ118">
        <v>14.797000000000001</v>
      </c>
      <c r="BA118">
        <v>2.86</v>
      </c>
    </row>
    <row r="119" spans="2:53">
      <c r="B119">
        <v>8</v>
      </c>
      <c r="C119" s="272">
        <f t="shared" si="3"/>
        <v>122.45416666666667</v>
      </c>
      <c r="D119" s="272">
        <f t="shared" si="2"/>
        <v>0</v>
      </c>
      <c r="E119" s="272">
        <f t="shared" si="2"/>
        <v>0</v>
      </c>
      <c r="F119" s="272">
        <f t="shared" si="2"/>
        <v>122.45416666666667</v>
      </c>
      <c r="G119" s="272">
        <f t="shared" si="2"/>
        <v>0.33333333333333331</v>
      </c>
      <c r="M119" s="272">
        <f t="shared" si="1"/>
        <v>116.70416666666667</v>
      </c>
      <c r="S119" s="272">
        <f t="shared" si="2"/>
        <v>0</v>
      </c>
      <c r="T119">
        <v>8</v>
      </c>
      <c r="U119">
        <v>85.71</v>
      </c>
      <c r="V119">
        <v>86.29</v>
      </c>
      <c r="W119">
        <v>86.29</v>
      </c>
      <c r="X119">
        <v>84.88</v>
      </c>
      <c r="Y119">
        <v>-1.7468323416170861</v>
      </c>
      <c r="Z119">
        <v>-3.4868582686290353</v>
      </c>
      <c r="AA119">
        <v>-14.403175338973199</v>
      </c>
      <c r="AB119">
        <v>-49.860885956644779</v>
      </c>
      <c r="AC119">
        <v>-69.497751905864106</v>
      </c>
      <c r="AD119">
        <v>-2.8957396627443379</v>
      </c>
      <c r="AE119">
        <v>53.899999999999977</v>
      </c>
      <c r="AF119">
        <v>5.6551771070808892</v>
      </c>
      <c r="AG119">
        <v>11.208333333333334</v>
      </c>
      <c r="AH119">
        <v>40.858333333333334</v>
      </c>
      <c r="AI119">
        <v>34.44166666666667</v>
      </c>
      <c r="AJ119">
        <v>3.3791666666666664</v>
      </c>
      <c r="AK119">
        <v>13.958333333333334</v>
      </c>
      <c r="AM119">
        <v>173</v>
      </c>
      <c r="AN119">
        <v>54</v>
      </c>
      <c r="AO119">
        <v>2.87</v>
      </c>
      <c r="AP119">
        <v>0</v>
      </c>
      <c r="AR119">
        <v>19.490761604326273</v>
      </c>
      <c r="AS119">
        <v>3.2557578680815147</v>
      </c>
      <c r="AT119">
        <v>2.87</v>
      </c>
      <c r="AU119">
        <v>0</v>
      </c>
      <c r="AW119">
        <v>7.742</v>
      </c>
      <c r="AX119">
        <v>54</v>
      </c>
      <c r="AZ119">
        <v>15.904999999999999</v>
      </c>
      <c r="BA119">
        <v>2.87</v>
      </c>
    </row>
    <row r="120" spans="2:53">
      <c r="B120">
        <v>9</v>
      </c>
      <c r="C120" s="272">
        <f t="shared" si="3"/>
        <v>121.14583333333333</v>
      </c>
      <c r="D120" s="272">
        <f t="shared" si="2"/>
        <v>0</v>
      </c>
      <c r="E120" s="272">
        <f t="shared" si="2"/>
        <v>0</v>
      </c>
      <c r="F120" s="272">
        <f t="shared" si="2"/>
        <v>121.14583333333333</v>
      </c>
      <c r="G120" s="272">
        <f t="shared" si="2"/>
        <v>0.375</v>
      </c>
      <c r="M120" s="272">
        <f t="shared" si="1"/>
        <v>102.575</v>
      </c>
      <c r="S120" s="272">
        <f t="shared" si="2"/>
        <v>0</v>
      </c>
      <c r="T120">
        <v>9</v>
      </c>
      <c r="U120">
        <v>85.63</v>
      </c>
      <c r="V120">
        <v>85.95</v>
      </c>
      <c r="W120">
        <v>85.95</v>
      </c>
      <c r="X120">
        <v>84.49</v>
      </c>
      <c r="Y120">
        <v>-1.7402429055237647</v>
      </c>
      <c r="Z120">
        <v>-4.9335078534031283</v>
      </c>
      <c r="AA120">
        <v>-15.446073298429269</v>
      </c>
      <c r="AB120">
        <v>-53.097905077524047</v>
      </c>
      <c r="AC120">
        <v>-75.217729134880216</v>
      </c>
      <c r="AD120">
        <v>-3.1340720472866757</v>
      </c>
      <c r="AE120">
        <v>26.799999999999898</v>
      </c>
      <c r="AF120">
        <v>3.6663800515907106</v>
      </c>
      <c r="AG120">
        <v>10.683333333333332</v>
      </c>
      <c r="AH120">
        <v>42.583333333333336</v>
      </c>
      <c r="AI120">
        <v>33.925000000000004</v>
      </c>
      <c r="AJ120">
        <v>4.3624999999999998</v>
      </c>
      <c r="AK120">
        <v>13.658333333333333</v>
      </c>
      <c r="AM120">
        <v>179</v>
      </c>
      <c r="AN120">
        <v>54</v>
      </c>
      <c r="AO120">
        <v>2.42</v>
      </c>
      <c r="AP120">
        <v>0</v>
      </c>
      <c r="AR120">
        <v>19.787751492372319</v>
      </c>
      <c r="AS120">
        <v>3.134614268299762</v>
      </c>
      <c r="AT120">
        <v>2.42</v>
      </c>
      <c r="AU120">
        <v>0</v>
      </c>
      <c r="AW120">
        <v>7.9630000000000001</v>
      </c>
      <c r="AX120">
        <v>54</v>
      </c>
      <c r="AZ120">
        <v>16.82</v>
      </c>
      <c r="BA120">
        <v>2.42</v>
      </c>
    </row>
    <row r="121" spans="2:53">
      <c r="B121">
        <v>10</v>
      </c>
      <c r="C121" s="272">
        <f t="shared" si="3"/>
        <v>112.30416666666667</v>
      </c>
      <c r="D121" s="272">
        <f t="shared" si="2"/>
        <v>0</v>
      </c>
      <c r="E121" s="272">
        <f t="shared" si="2"/>
        <v>0</v>
      </c>
      <c r="F121" s="272">
        <f t="shared" si="2"/>
        <v>112.30416666666667</v>
      </c>
      <c r="G121" s="272">
        <f t="shared" si="2"/>
        <v>0.41666666666666669</v>
      </c>
      <c r="M121" s="272">
        <f t="shared" si="1"/>
        <v>107.22083333333335</v>
      </c>
      <c r="S121" s="272">
        <f t="shared" si="2"/>
        <v>0</v>
      </c>
      <c r="T121">
        <v>10</v>
      </c>
      <c r="U121">
        <v>84.81</v>
      </c>
      <c r="V121">
        <v>85.06</v>
      </c>
      <c r="W121">
        <v>85.06</v>
      </c>
      <c r="X121">
        <v>85.19</v>
      </c>
      <c r="Y121">
        <v>-2.196922532720194</v>
      </c>
      <c r="Z121">
        <v>-4.901669409828358</v>
      </c>
      <c r="AA121">
        <v>-19.095603103691531</v>
      </c>
      <c r="AB121">
        <v>-28.660124427749793</v>
      </c>
      <c r="AC121">
        <v>-54.854319473989875</v>
      </c>
      <c r="AD121">
        <v>-2.2855966447495781</v>
      </c>
      <c r="AE121">
        <v>5.4999999999999432</v>
      </c>
      <c r="AF121">
        <v>8.6632285830890812</v>
      </c>
      <c r="AG121">
        <v>8.2083333333333339</v>
      </c>
      <c r="AH121">
        <v>44.454166666666673</v>
      </c>
      <c r="AI121">
        <v>21.150000000000002</v>
      </c>
      <c r="AJ121">
        <v>3.5166666666666671</v>
      </c>
      <c r="AK121">
        <v>13.700000000000001</v>
      </c>
      <c r="AM121">
        <v>165</v>
      </c>
      <c r="AN121">
        <v>0</v>
      </c>
      <c r="AO121">
        <v>1.18</v>
      </c>
      <c r="AP121">
        <v>0</v>
      </c>
      <c r="AR121">
        <v>24.958402662229616</v>
      </c>
      <c r="AS121">
        <v>0</v>
      </c>
      <c r="AT121">
        <v>1.18</v>
      </c>
      <c r="AU121">
        <v>0</v>
      </c>
      <c r="AW121">
        <v>4.4379999999999997</v>
      </c>
      <c r="AX121">
        <v>0</v>
      </c>
      <c r="AZ121">
        <v>7.8460000000000001</v>
      </c>
      <c r="BA121">
        <v>1.18</v>
      </c>
    </row>
    <row r="122" spans="2:53">
      <c r="B122">
        <v>11</v>
      </c>
      <c r="C122" s="272">
        <f t="shared" si="3"/>
        <v>118.24583333333334</v>
      </c>
      <c r="D122" s="272">
        <f t="shared" si="2"/>
        <v>0</v>
      </c>
      <c r="E122" s="272">
        <f t="shared" si="2"/>
        <v>0</v>
      </c>
      <c r="F122" s="272">
        <f t="shared" si="2"/>
        <v>118.24583333333334</v>
      </c>
      <c r="G122" s="272">
        <f t="shared" si="2"/>
        <v>0.45833333333333331</v>
      </c>
      <c r="M122" s="272">
        <f t="shared" si="1"/>
        <v>102.89166666666667</v>
      </c>
      <c r="S122" s="272">
        <f t="shared" si="2"/>
        <v>0</v>
      </c>
      <c r="T122">
        <v>11</v>
      </c>
      <c r="U122">
        <v>85.22</v>
      </c>
      <c r="V122">
        <v>85.61</v>
      </c>
      <c r="W122">
        <v>85.61</v>
      </c>
      <c r="X122">
        <v>84.28</v>
      </c>
      <c r="Y122">
        <v>-1.4134710161933803</v>
      </c>
      <c r="Z122">
        <v>-1.2409531596776091</v>
      </c>
      <c r="AA122">
        <v>-16.675949071370155</v>
      </c>
      <c r="AB122">
        <v>-54.227337446606612</v>
      </c>
      <c r="AC122">
        <v>-73.557710693847753</v>
      </c>
      <c r="AD122">
        <v>-3.0649046122436565</v>
      </c>
      <c r="AE122">
        <v>117.79999999999995</v>
      </c>
      <c r="AF122">
        <v>9.3237957644737275</v>
      </c>
      <c r="AG122">
        <v>9.6791666666666671</v>
      </c>
      <c r="AH122">
        <v>38.75</v>
      </c>
      <c r="AI122">
        <v>33.291666666666664</v>
      </c>
      <c r="AJ122">
        <v>1.0083333333333333</v>
      </c>
      <c r="AK122">
        <v>13.549999999999999</v>
      </c>
      <c r="AM122">
        <v>152</v>
      </c>
      <c r="AN122">
        <v>49</v>
      </c>
      <c r="AO122">
        <v>1.42</v>
      </c>
      <c r="AP122">
        <v>0</v>
      </c>
      <c r="AR122">
        <v>15.573770491803279</v>
      </c>
      <c r="AS122">
        <v>3.0166841100781876</v>
      </c>
      <c r="AT122">
        <v>1.42</v>
      </c>
      <c r="AU122">
        <v>0</v>
      </c>
      <c r="AW122">
        <v>0</v>
      </c>
      <c r="AX122">
        <v>49</v>
      </c>
      <c r="AZ122">
        <v>8.25</v>
      </c>
      <c r="BA122">
        <v>1.42</v>
      </c>
    </row>
    <row r="123" spans="2:53">
      <c r="B123">
        <v>12</v>
      </c>
      <c r="C123" s="272">
        <f t="shared" si="3"/>
        <v>111.83749999999999</v>
      </c>
      <c r="D123" s="272">
        <f t="shared" si="2"/>
        <v>0</v>
      </c>
      <c r="E123" s="272">
        <f t="shared" si="2"/>
        <v>0</v>
      </c>
      <c r="F123" s="272">
        <f t="shared" si="2"/>
        <v>111.83749999999999</v>
      </c>
      <c r="G123" s="272">
        <f t="shared" si="2"/>
        <v>0.5</v>
      </c>
      <c r="M123" s="272">
        <f t="shared" si="1"/>
        <v>107.46666666666665</v>
      </c>
      <c r="S123" s="272">
        <f t="shared" si="2"/>
        <v>0</v>
      </c>
      <c r="T123">
        <v>12</v>
      </c>
      <c r="U123">
        <v>83.92</v>
      </c>
      <c r="V123">
        <v>84.15</v>
      </c>
      <c r="W123">
        <v>84.15</v>
      </c>
      <c r="X123">
        <v>82.49</v>
      </c>
      <c r="Y123">
        <v>-2.0938036224976173</v>
      </c>
      <c r="Z123">
        <v>-3.7331550802138977</v>
      </c>
      <c r="AA123">
        <v>-13.639572192513356</v>
      </c>
      <c r="AB123">
        <v>-70.420475209116375</v>
      </c>
      <c r="AC123">
        <v>-89.887006104341253</v>
      </c>
      <c r="AD123">
        <v>-3.745291921014219</v>
      </c>
      <c r="AE123">
        <v>98.100000000000023</v>
      </c>
      <c r="AF123">
        <v>7.998956819790612</v>
      </c>
      <c r="AG123">
        <v>10.270833333333334</v>
      </c>
      <c r="AH123">
        <v>38.662500000000001</v>
      </c>
      <c r="AI123">
        <v>32.229166666666664</v>
      </c>
      <c r="AJ123">
        <v>2.2375000000000003</v>
      </c>
      <c r="AK123">
        <v>8.1749999999999989</v>
      </c>
      <c r="AM123">
        <v>174</v>
      </c>
      <c r="AN123">
        <v>109</v>
      </c>
      <c r="AO123">
        <v>2.2400000000000002</v>
      </c>
      <c r="AP123">
        <v>0.1</v>
      </c>
      <c r="AR123">
        <v>18.157153292288427</v>
      </c>
      <c r="AS123">
        <v>7.1456667103710503</v>
      </c>
      <c r="AT123">
        <v>2.2400000000000002</v>
      </c>
      <c r="AU123">
        <v>0.1</v>
      </c>
      <c r="AW123">
        <v>6.0510000000000002</v>
      </c>
      <c r="AX123">
        <v>109</v>
      </c>
      <c r="AZ123">
        <v>11.683999999999999</v>
      </c>
      <c r="BA123">
        <v>2.2400000000000002</v>
      </c>
    </row>
    <row r="124" spans="2:53">
      <c r="B124">
        <v>13</v>
      </c>
      <c r="C124" s="272">
        <f t="shared" si="3"/>
        <v>115.27916666666665</v>
      </c>
      <c r="D124" s="272">
        <f t="shared" si="2"/>
        <v>0</v>
      </c>
      <c r="E124" s="272">
        <f t="shared" si="2"/>
        <v>0</v>
      </c>
      <c r="F124" s="272">
        <f t="shared" si="2"/>
        <v>115.27916666666665</v>
      </c>
      <c r="G124" s="272">
        <f t="shared" si="2"/>
        <v>0.54166666666666663</v>
      </c>
      <c r="M124" s="272">
        <f t="shared" si="1"/>
        <v>110.78333333333335</v>
      </c>
      <c r="S124" s="272">
        <f t="shared" si="2"/>
        <v>0</v>
      </c>
      <c r="T124">
        <v>13</v>
      </c>
      <c r="U124">
        <v>84.35</v>
      </c>
      <c r="V124">
        <v>84.77</v>
      </c>
      <c r="W124">
        <v>87.77</v>
      </c>
      <c r="X124">
        <v>83.61</v>
      </c>
      <c r="Y124">
        <v>-2.1099585062240678</v>
      </c>
      <c r="Z124">
        <v>-4.540851716409108</v>
      </c>
      <c r="AA124">
        <v>-8.747738407200643</v>
      </c>
      <c r="AB124">
        <v>-55.263832077502684</v>
      </c>
      <c r="AC124">
        <v>-70.662380707336496</v>
      </c>
      <c r="AD124">
        <v>-2.9442658628056875</v>
      </c>
      <c r="AE124">
        <v>67.999999999999943</v>
      </c>
      <c r="AF124">
        <v>6.7770267828098456</v>
      </c>
      <c r="AG124">
        <v>9.8583333333333325</v>
      </c>
      <c r="AH124">
        <v>38.75416666666667</v>
      </c>
      <c r="AI124">
        <v>30.129166666666666</v>
      </c>
      <c r="AJ124">
        <v>3.0666666666666664</v>
      </c>
      <c r="AK124">
        <v>14.345833333333333</v>
      </c>
      <c r="AM124">
        <v>193</v>
      </c>
      <c r="AN124">
        <v>136</v>
      </c>
      <c r="AO124">
        <v>2.5299999999999998</v>
      </c>
      <c r="AP124">
        <v>0.36</v>
      </c>
      <c r="AR124">
        <v>20.236971794065219</v>
      </c>
      <c r="AS124">
        <v>8.6596625278573693</v>
      </c>
      <c r="AT124">
        <v>2.5299999999999998</v>
      </c>
      <c r="AU124">
        <v>0.36</v>
      </c>
      <c r="AW124">
        <v>8.0289999999999999</v>
      </c>
      <c r="AX124">
        <v>136</v>
      </c>
      <c r="AZ124">
        <v>13.768000000000001</v>
      </c>
      <c r="BA124">
        <v>2.5299999999999998</v>
      </c>
    </row>
    <row r="125" spans="2:53">
      <c r="B125">
        <v>14</v>
      </c>
      <c r="C125" s="272">
        <f t="shared" si="3"/>
        <v>114.75416666666666</v>
      </c>
      <c r="D125" s="272">
        <f t="shared" si="2"/>
        <v>0</v>
      </c>
      <c r="E125" s="272">
        <f t="shared" si="2"/>
        <v>0</v>
      </c>
      <c r="F125" s="272">
        <f t="shared" si="2"/>
        <v>114.75416666666666</v>
      </c>
      <c r="G125" s="272">
        <f t="shared" si="2"/>
        <v>0.58333333333333337</v>
      </c>
      <c r="M125" s="272">
        <f t="shared" si="1"/>
        <v>113.97916666666667</v>
      </c>
      <c r="S125" s="272">
        <f t="shared" si="2"/>
        <v>0</v>
      </c>
      <c r="T125">
        <v>14</v>
      </c>
      <c r="U125">
        <v>83.99</v>
      </c>
      <c r="V125">
        <v>83.95</v>
      </c>
      <c r="W125">
        <v>83.95</v>
      </c>
      <c r="X125">
        <v>82.58</v>
      </c>
      <c r="Y125">
        <v>-2.3971306107870021</v>
      </c>
      <c r="Z125">
        <v>-6.1905300774270415</v>
      </c>
      <c r="AA125">
        <v>-21.641631923764123</v>
      </c>
      <c r="AB125">
        <v>-65.53824170501332</v>
      </c>
      <c r="AC125">
        <v>-95.767534316991487</v>
      </c>
      <c r="AD125">
        <v>-3.9903139298746453</v>
      </c>
      <c r="AE125">
        <v>32.799999999999955</v>
      </c>
      <c r="AF125">
        <v>3.4602955593478715</v>
      </c>
      <c r="AG125">
        <v>10.558333333333334</v>
      </c>
      <c r="AH125">
        <v>42.095833333333331</v>
      </c>
      <c r="AI125">
        <v>30.391666666666666</v>
      </c>
      <c r="AJ125">
        <v>3.5791666666666671</v>
      </c>
      <c r="AK125">
        <v>12.512500000000001</v>
      </c>
      <c r="AM125">
        <v>192</v>
      </c>
      <c r="AN125">
        <v>150</v>
      </c>
      <c r="AO125">
        <v>3.19</v>
      </c>
      <c r="AP125">
        <v>0.26</v>
      </c>
      <c r="AR125">
        <v>20.081581424537184</v>
      </c>
      <c r="AS125">
        <v>9.1202042925761546</v>
      </c>
      <c r="AT125">
        <v>3.19</v>
      </c>
      <c r="AU125">
        <v>0.26</v>
      </c>
      <c r="AW125">
        <v>8.0739999999999998</v>
      </c>
      <c r="AX125">
        <v>150</v>
      </c>
      <c r="AZ125">
        <v>14.933999999999999</v>
      </c>
      <c r="BA125">
        <v>3.19</v>
      </c>
    </row>
    <row r="126" spans="2:53">
      <c r="B126">
        <v>15</v>
      </c>
      <c r="C126" s="272">
        <f t="shared" si="3"/>
        <v>117.16250000000001</v>
      </c>
      <c r="D126" s="272">
        <f t="shared" si="2"/>
        <v>0</v>
      </c>
      <c r="E126" s="272">
        <f t="shared" si="2"/>
        <v>0</v>
      </c>
      <c r="F126" s="272">
        <f t="shared" si="2"/>
        <v>117.16250000000001</v>
      </c>
      <c r="G126" s="272">
        <f t="shared" si="2"/>
        <v>0.625</v>
      </c>
      <c r="M126" s="272">
        <f t="shared" si="1"/>
        <v>111.97500000000001</v>
      </c>
      <c r="S126" s="272">
        <f t="shared" si="2"/>
        <v>0</v>
      </c>
      <c r="T126">
        <v>15</v>
      </c>
      <c r="U126">
        <v>84.81</v>
      </c>
      <c r="V126">
        <v>85.61</v>
      </c>
      <c r="W126">
        <v>85.61</v>
      </c>
      <c r="X126">
        <v>84.31</v>
      </c>
      <c r="Y126">
        <v>-2.0561726211531663</v>
      </c>
      <c r="Z126">
        <v>-4.153603550987043</v>
      </c>
      <c r="AA126">
        <v>-17.850239458007252</v>
      </c>
      <c r="AB126">
        <v>-52.115027873324607</v>
      </c>
      <c r="AC126">
        <v>-76.175043503472068</v>
      </c>
      <c r="AD126">
        <v>-3.1739601459780027</v>
      </c>
      <c r="AE126">
        <v>14.599999999999909</v>
      </c>
      <c r="AF126">
        <v>2.7170240762473803</v>
      </c>
      <c r="AG126">
        <v>10.200000000000001</v>
      </c>
      <c r="AH126">
        <v>42.229166666666664</v>
      </c>
      <c r="AI126">
        <v>32.175000000000004</v>
      </c>
      <c r="AJ126">
        <v>3.375</v>
      </c>
      <c r="AK126">
        <v>14.504166666666668</v>
      </c>
      <c r="AM126">
        <v>194</v>
      </c>
      <c r="AN126">
        <v>136</v>
      </c>
      <c r="AO126">
        <v>3.2</v>
      </c>
      <c r="AP126">
        <v>0.42</v>
      </c>
      <c r="AR126">
        <v>21.158250627113098</v>
      </c>
      <c r="AS126">
        <v>8.2085948816996606</v>
      </c>
      <c r="AT126">
        <v>3.2</v>
      </c>
      <c r="AU126">
        <v>0.42</v>
      </c>
      <c r="AW126">
        <v>8.7319999999999993</v>
      </c>
      <c r="AX126">
        <v>136</v>
      </c>
      <c r="AZ126">
        <v>14.836</v>
      </c>
      <c r="BA126">
        <v>3.2</v>
      </c>
    </row>
    <row r="127" spans="2:53">
      <c r="B127">
        <v>16</v>
      </c>
      <c r="C127" s="272">
        <f t="shared" si="3"/>
        <v>117.25</v>
      </c>
      <c r="D127" s="272">
        <f t="shared" si="2"/>
        <v>0</v>
      </c>
      <c r="E127" s="272">
        <f t="shared" si="2"/>
        <v>0</v>
      </c>
      <c r="F127" s="272">
        <f t="shared" si="2"/>
        <v>117.25</v>
      </c>
      <c r="G127" s="272">
        <f t="shared" si="2"/>
        <v>0.66666666666666663</v>
      </c>
      <c r="M127" s="272">
        <f t="shared" si="1"/>
        <v>109.7625</v>
      </c>
      <c r="S127" s="272">
        <f t="shared" si="2"/>
        <v>0</v>
      </c>
      <c r="T127">
        <v>16</v>
      </c>
      <c r="U127">
        <v>85.26</v>
      </c>
      <c r="V127">
        <v>85.6</v>
      </c>
      <c r="W127">
        <v>85.6</v>
      </c>
      <c r="X127">
        <v>84.28</v>
      </c>
      <c r="Y127">
        <v>-1.495496129486277</v>
      </c>
      <c r="Z127">
        <v>-2.7397196261682311</v>
      </c>
      <c r="AA127">
        <v>-18.021495327102855</v>
      </c>
      <c r="AB127">
        <v>-57.532558139534899</v>
      </c>
      <c r="AC127">
        <v>-79.789269222292262</v>
      </c>
      <c r="AD127">
        <v>-3.3245528842621774</v>
      </c>
      <c r="AE127">
        <v>0</v>
      </c>
      <c r="AF127">
        <v>4.4989339019189734</v>
      </c>
      <c r="AG127">
        <v>10.424999999999999</v>
      </c>
      <c r="AH127">
        <v>38.054166666666667</v>
      </c>
      <c r="AI127">
        <v>35.320833333333333</v>
      </c>
      <c r="AJ127">
        <v>2.2208333333333332</v>
      </c>
      <c r="AK127">
        <v>14.608333333333334</v>
      </c>
      <c r="AM127">
        <v>210</v>
      </c>
      <c r="AN127">
        <v>114</v>
      </c>
      <c r="AO127">
        <v>2.5</v>
      </c>
      <c r="AP127">
        <v>0.18</v>
      </c>
      <c r="AR127">
        <v>22.683084899546341</v>
      </c>
      <c r="AS127">
        <v>7.4325205372278003</v>
      </c>
      <c r="AT127">
        <v>2.5</v>
      </c>
      <c r="AU127">
        <v>0.18</v>
      </c>
      <c r="AW127">
        <v>8.9719999999999995</v>
      </c>
      <c r="AX127">
        <v>114</v>
      </c>
      <c r="AZ127">
        <v>14.025</v>
      </c>
      <c r="BA127">
        <v>2.5</v>
      </c>
    </row>
    <row r="128" spans="2:53">
      <c r="B128">
        <v>17</v>
      </c>
      <c r="C128" s="272">
        <f t="shared" si="3"/>
        <v>116.88333333333333</v>
      </c>
      <c r="D128" s="272">
        <f t="shared" ref="D128:S142" si="4">D56/24</f>
        <v>0</v>
      </c>
      <c r="E128" s="272">
        <f t="shared" si="4"/>
        <v>0</v>
      </c>
      <c r="F128" s="272">
        <f t="shared" si="4"/>
        <v>116.88333333333333</v>
      </c>
      <c r="G128" s="272">
        <f t="shared" si="4"/>
        <v>0.70833333333333337</v>
      </c>
      <c r="M128" s="272">
        <f t="shared" si="1"/>
        <v>105.33749999999999</v>
      </c>
      <c r="S128" s="272">
        <f t="shared" si="4"/>
        <v>0</v>
      </c>
      <c r="T128">
        <v>17</v>
      </c>
      <c r="U128">
        <v>84.47</v>
      </c>
      <c r="V128">
        <v>84.85</v>
      </c>
      <c r="W128">
        <v>84.85</v>
      </c>
      <c r="X128">
        <v>83.2</v>
      </c>
      <c r="Y128">
        <v>-1.8985438617260542</v>
      </c>
      <c r="Z128">
        <v>-5.2380082498526832</v>
      </c>
      <c r="AA128">
        <v>-20.715321154979392</v>
      </c>
      <c r="AB128">
        <v>-57.260576923076883</v>
      </c>
      <c r="AC128">
        <v>-85.112450189635013</v>
      </c>
      <c r="AD128">
        <v>-3.5463520912347923</v>
      </c>
      <c r="AE128">
        <v>60.5</v>
      </c>
      <c r="AF128">
        <v>6.09225723656066</v>
      </c>
      <c r="AG128">
        <v>10.191666666666666</v>
      </c>
      <c r="AH128">
        <v>41.258333333333333</v>
      </c>
      <c r="AI128">
        <v>29.191666666666666</v>
      </c>
      <c r="AJ128">
        <v>3.5958333333333332</v>
      </c>
      <c r="AK128">
        <v>14.220833333333333</v>
      </c>
      <c r="AM128">
        <v>212</v>
      </c>
      <c r="AN128">
        <v>133</v>
      </c>
      <c r="AO128">
        <v>3.18</v>
      </c>
      <c r="AP128">
        <v>0.42</v>
      </c>
      <c r="AR128">
        <v>23.025958509829476</v>
      </c>
      <c r="AS128">
        <v>7.9760119940029979</v>
      </c>
      <c r="AT128">
        <v>3.18</v>
      </c>
      <c r="AU128">
        <v>0.42</v>
      </c>
      <c r="AW128">
        <v>8.6620000000000008</v>
      </c>
      <c r="AX128">
        <v>133</v>
      </c>
      <c r="AZ128">
        <v>15.055</v>
      </c>
      <c r="BA128">
        <v>3.18</v>
      </c>
    </row>
    <row r="129" spans="2:53">
      <c r="B129">
        <v>18</v>
      </c>
      <c r="C129" s="272">
        <f t="shared" si="3"/>
        <v>114.07916666666667</v>
      </c>
      <c r="D129" s="272">
        <f t="shared" si="4"/>
        <v>0</v>
      </c>
      <c r="E129" s="272">
        <f t="shared" si="4"/>
        <v>0</v>
      </c>
      <c r="F129" s="272">
        <f t="shared" si="4"/>
        <v>114.07916666666667</v>
      </c>
      <c r="G129" s="272">
        <f t="shared" si="4"/>
        <v>0.75</v>
      </c>
      <c r="M129" s="272">
        <f t="shared" si="1"/>
        <v>117.3</v>
      </c>
      <c r="S129" s="272">
        <f t="shared" si="4"/>
        <v>0</v>
      </c>
      <c r="T129">
        <v>18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93.599999999999966</v>
      </c>
      <c r="AF129">
        <v>7.6628072610394895</v>
      </c>
      <c r="AG129">
        <v>10.633333333333333</v>
      </c>
      <c r="AH129">
        <v>41.741666666666667</v>
      </c>
      <c r="AI129">
        <v>25.400000000000002</v>
      </c>
      <c r="AJ129">
        <v>1.8708333333333333</v>
      </c>
      <c r="AK129">
        <v>14.320833333333333</v>
      </c>
      <c r="AM129">
        <v>201</v>
      </c>
      <c r="AN129">
        <v>100</v>
      </c>
      <c r="AO129">
        <v>2.0099999999999998</v>
      </c>
      <c r="AP129">
        <v>0.28000000000000003</v>
      </c>
      <c r="AR129">
        <v>22.266533732136924</v>
      </c>
      <c r="AS129">
        <v>6.030635628995296</v>
      </c>
      <c r="AT129">
        <v>2.0099999999999998</v>
      </c>
      <c r="AU129">
        <v>0.28000000000000003</v>
      </c>
      <c r="AW129">
        <v>8.2029999999999994</v>
      </c>
      <c r="AX129">
        <v>100</v>
      </c>
      <c r="AZ129">
        <v>12.212999999999999</v>
      </c>
      <c r="BA129">
        <v>2.0099999999999998</v>
      </c>
    </row>
    <row r="130" spans="2:53">
      <c r="B130">
        <v>19</v>
      </c>
      <c r="C130" s="272">
        <f t="shared" si="3"/>
        <v>122.58749999999999</v>
      </c>
      <c r="D130" s="272">
        <f t="shared" si="4"/>
        <v>0</v>
      </c>
      <c r="E130" s="272">
        <f t="shared" si="4"/>
        <v>0</v>
      </c>
      <c r="F130" s="272">
        <f t="shared" si="4"/>
        <v>122.58749999999999</v>
      </c>
      <c r="G130" s="272">
        <f t="shared" si="4"/>
        <v>4.1666666666666664E-2</v>
      </c>
      <c r="M130" s="272">
        <f t="shared" si="1"/>
        <v>116.3</v>
      </c>
      <c r="S130" s="272">
        <f t="shared" si="4"/>
        <v>0</v>
      </c>
      <c r="T130">
        <v>19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 t="e">
        <v>#DIV/0!</v>
      </c>
      <c r="AG130">
        <v>0</v>
      </c>
      <c r="AH130">
        <v>0</v>
      </c>
      <c r="AI130">
        <v>0</v>
      </c>
      <c r="AJ130">
        <v>0</v>
      </c>
      <c r="AK130">
        <v>0</v>
      </c>
      <c r="AM130">
        <v>198</v>
      </c>
      <c r="AN130">
        <v>104</v>
      </c>
      <c r="AO130">
        <v>2.38</v>
      </c>
      <c r="AP130">
        <v>0.17</v>
      </c>
      <c r="AR130" t="e">
        <v>#DIV/0!</v>
      </c>
      <c r="AS130" t="e">
        <v>#DIV/0!</v>
      </c>
      <c r="AT130">
        <v>2.38</v>
      </c>
      <c r="AU130">
        <v>0.17</v>
      </c>
      <c r="AW130">
        <v>7.2140000000000004</v>
      </c>
      <c r="AX130">
        <v>104</v>
      </c>
      <c r="AZ130">
        <v>13.651</v>
      </c>
      <c r="BA130">
        <v>2.38</v>
      </c>
    </row>
    <row r="131" spans="2:53">
      <c r="B131">
        <v>20</v>
      </c>
      <c r="C131" s="272">
        <f t="shared" si="3"/>
        <v>123.85416666666667</v>
      </c>
      <c r="D131" s="272">
        <f t="shared" si="4"/>
        <v>0</v>
      </c>
      <c r="E131" s="272">
        <f t="shared" si="4"/>
        <v>0</v>
      </c>
      <c r="F131" s="272">
        <f t="shared" si="4"/>
        <v>123.85416666666667</v>
      </c>
      <c r="G131" s="272">
        <f t="shared" si="4"/>
        <v>8.3333333333333329E-2</v>
      </c>
      <c r="M131" s="272">
        <f t="shared" si="1"/>
        <v>110.52916666666665</v>
      </c>
      <c r="S131" s="272">
        <f t="shared" si="4"/>
        <v>0</v>
      </c>
      <c r="T131">
        <v>20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 t="e">
        <v>#DIV/0!</v>
      </c>
      <c r="AG131">
        <v>0</v>
      </c>
      <c r="AH131">
        <v>0</v>
      </c>
      <c r="AI131">
        <v>0</v>
      </c>
      <c r="AJ131">
        <v>0</v>
      </c>
      <c r="AK131">
        <v>0</v>
      </c>
      <c r="AM131">
        <v>215</v>
      </c>
      <c r="AN131">
        <v>145</v>
      </c>
      <c r="AO131">
        <v>3.08</v>
      </c>
      <c r="AP131">
        <v>0.3</v>
      </c>
      <c r="AR131" t="e">
        <v>#DIV/0!</v>
      </c>
      <c r="AS131" t="e">
        <v>#DIV/0!</v>
      </c>
      <c r="AT131">
        <v>3.08</v>
      </c>
      <c r="AU131">
        <v>0.3</v>
      </c>
      <c r="AW131">
        <v>8.5180000000000007</v>
      </c>
      <c r="AX131">
        <v>145</v>
      </c>
      <c r="AZ131">
        <v>16.411999999999999</v>
      </c>
      <c r="BA131">
        <v>3.08</v>
      </c>
    </row>
    <row r="132" spans="2:53">
      <c r="B132">
        <v>21</v>
      </c>
      <c r="C132" s="272">
        <f t="shared" si="3"/>
        <v>119.65416666666665</v>
      </c>
      <c r="D132" s="272">
        <f t="shared" si="4"/>
        <v>0</v>
      </c>
      <c r="E132" s="272">
        <f t="shared" si="4"/>
        <v>0</v>
      </c>
      <c r="F132" s="272">
        <f t="shared" si="4"/>
        <v>119.65416666666665</v>
      </c>
      <c r="G132" s="272">
        <f t="shared" si="4"/>
        <v>0.125</v>
      </c>
      <c r="M132" s="272">
        <f t="shared" si="1"/>
        <v>107.80833333333334</v>
      </c>
      <c r="S132" s="272">
        <f t="shared" si="4"/>
        <v>0</v>
      </c>
      <c r="T132">
        <v>21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 t="e">
        <v>#DIV/0!</v>
      </c>
      <c r="AG132">
        <v>0</v>
      </c>
      <c r="AH132">
        <v>0</v>
      </c>
      <c r="AI132">
        <v>0</v>
      </c>
      <c r="AJ132">
        <v>0</v>
      </c>
      <c r="AK132">
        <v>0</v>
      </c>
      <c r="AM132">
        <v>207</v>
      </c>
      <c r="AN132">
        <v>111</v>
      </c>
      <c r="AO132">
        <v>2.84</v>
      </c>
      <c r="AP132">
        <v>0.15</v>
      </c>
      <c r="AR132" t="e">
        <v>#DIV/0!</v>
      </c>
      <c r="AS132" t="e">
        <v>#DIV/0!</v>
      </c>
      <c r="AT132">
        <v>2.84</v>
      </c>
      <c r="AU132">
        <v>0.15</v>
      </c>
      <c r="AW132">
        <v>8.4499999999999993</v>
      </c>
      <c r="AX132">
        <v>111</v>
      </c>
      <c r="AZ132">
        <v>16.001999999999999</v>
      </c>
      <c r="BA132">
        <v>2.84</v>
      </c>
    </row>
    <row r="133" spans="2:53">
      <c r="B133">
        <v>22</v>
      </c>
      <c r="C133" s="272">
        <f t="shared" si="3"/>
        <v>120.56666666666666</v>
      </c>
      <c r="D133" s="272">
        <f t="shared" si="4"/>
        <v>0</v>
      </c>
      <c r="E133" s="272">
        <f t="shared" si="4"/>
        <v>0</v>
      </c>
      <c r="F133" s="272">
        <f t="shared" si="4"/>
        <v>120.56666666666666</v>
      </c>
      <c r="G133" s="272">
        <f t="shared" si="4"/>
        <v>0.16666666666666666</v>
      </c>
      <c r="M133" s="272">
        <f t="shared" si="1"/>
        <v>91.620833333333337</v>
      </c>
      <c r="S133" s="272">
        <f t="shared" si="4"/>
        <v>0</v>
      </c>
      <c r="T133">
        <v>22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 t="e">
        <v>#DIV/0!</v>
      </c>
      <c r="AG133">
        <v>0</v>
      </c>
      <c r="AH133">
        <v>0</v>
      </c>
      <c r="AI133">
        <v>0</v>
      </c>
      <c r="AJ133">
        <v>0</v>
      </c>
      <c r="AK133">
        <v>0</v>
      </c>
      <c r="AM133">
        <v>208</v>
      </c>
      <c r="AN133">
        <v>143</v>
      </c>
      <c r="AO133">
        <v>2.78</v>
      </c>
      <c r="AP133">
        <v>0.26</v>
      </c>
      <c r="AR133" t="e">
        <v>#DIV/0!</v>
      </c>
      <c r="AS133" t="e">
        <v>#DIV/0!</v>
      </c>
      <c r="AT133">
        <v>2.78</v>
      </c>
      <c r="AU133">
        <v>0.26</v>
      </c>
      <c r="AW133">
        <v>8.343</v>
      </c>
      <c r="AX133">
        <v>143</v>
      </c>
      <c r="AZ133">
        <v>15.882999999999999</v>
      </c>
      <c r="BA133">
        <v>2.78</v>
      </c>
    </row>
    <row r="134" spans="2:53">
      <c r="B134">
        <v>23</v>
      </c>
      <c r="C134" s="272">
        <f t="shared" si="3"/>
        <v>112.875</v>
      </c>
      <c r="D134" s="272">
        <f t="shared" si="4"/>
        <v>0</v>
      </c>
      <c r="E134" s="272">
        <f t="shared" si="4"/>
        <v>0</v>
      </c>
      <c r="F134" s="272">
        <f t="shared" si="4"/>
        <v>112.875</v>
      </c>
      <c r="G134" s="272">
        <f t="shared" si="4"/>
        <v>0.20833333333333334</v>
      </c>
      <c r="M134" s="272">
        <f t="shared" si="1"/>
        <v>112.91666666666667</v>
      </c>
      <c r="S134" s="272">
        <f t="shared" si="4"/>
        <v>0</v>
      </c>
      <c r="T134">
        <v>23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 t="e">
        <v>#DIV/0!</v>
      </c>
      <c r="AG134">
        <v>0</v>
      </c>
      <c r="AH134">
        <v>0</v>
      </c>
      <c r="AI134">
        <v>0</v>
      </c>
      <c r="AJ134">
        <v>0</v>
      </c>
      <c r="AK134">
        <v>0</v>
      </c>
      <c r="AR134" t="e">
        <v>#DIV/0!</v>
      </c>
      <c r="AS134" t="e">
        <v>#DIV/0!</v>
      </c>
      <c r="AT134">
        <v>2.4300000000000002</v>
      </c>
      <c r="AU134">
        <v>0.56999999999999995</v>
      </c>
      <c r="AZ134">
        <v>13.911</v>
      </c>
      <c r="BA134">
        <v>2.4300000000000002</v>
      </c>
    </row>
    <row r="135" spans="2:53">
      <c r="B135">
        <v>24</v>
      </c>
      <c r="C135" s="272">
        <f t="shared" si="3"/>
        <v>119.17916666666667</v>
      </c>
      <c r="D135" s="272">
        <f t="shared" si="4"/>
        <v>0</v>
      </c>
      <c r="E135" s="272">
        <f t="shared" si="4"/>
        <v>0</v>
      </c>
      <c r="F135" s="272">
        <f t="shared" si="4"/>
        <v>119.17916666666667</v>
      </c>
      <c r="G135" s="272">
        <f t="shared" si="4"/>
        <v>0.25</v>
      </c>
      <c r="M135" s="272">
        <f t="shared" si="1"/>
        <v>115.41666666666667</v>
      </c>
      <c r="S135" s="272">
        <f t="shared" si="4"/>
        <v>0</v>
      </c>
      <c r="T135">
        <v>24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 t="e">
        <v>#DIV/0!</v>
      </c>
      <c r="AG135">
        <v>0</v>
      </c>
      <c r="AH135">
        <v>0</v>
      </c>
      <c r="AI135">
        <v>0</v>
      </c>
      <c r="AJ135">
        <v>0</v>
      </c>
      <c r="AK135">
        <v>0</v>
      </c>
      <c r="AR135" t="e">
        <v>#DIV/0!</v>
      </c>
      <c r="AS135" t="e">
        <v>#DIV/0!</v>
      </c>
      <c r="AT135">
        <v>2.2599999999999998</v>
      </c>
      <c r="AU135">
        <v>0.32</v>
      </c>
      <c r="AZ135">
        <v>11.847</v>
      </c>
    </row>
    <row r="136" spans="2:53">
      <c r="B136">
        <v>25</v>
      </c>
      <c r="C136" s="272">
        <f t="shared" si="3"/>
        <v>123.64583333333333</v>
      </c>
      <c r="D136" s="272">
        <f t="shared" si="4"/>
        <v>0</v>
      </c>
      <c r="E136" s="272">
        <f t="shared" si="4"/>
        <v>0</v>
      </c>
      <c r="F136" s="272">
        <f t="shared" si="4"/>
        <v>123.64583333333333</v>
      </c>
      <c r="G136" s="272">
        <f t="shared" si="4"/>
        <v>0.29166666666666669</v>
      </c>
      <c r="M136" s="272">
        <f t="shared" si="1"/>
        <v>115.52916666666665</v>
      </c>
      <c r="S136" s="272">
        <f t="shared" si="4"/>
        <v>0</v>
      </c>
      <c r="T136">
        <v>25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 t="e">
        <v>#DIV/0!</v>
      </c>
      <c r="AG136">
        <v>0</v>
      </c>
      <c r="AH136">
        <v>0</v>
      </c>
      <c r="AI136">
        <v>0</v>
      </c>
      <c r="AJ136">
        <v>0</v>
      </c>
      <c r="AK136">
        <v>0</v>
      </c>
      <c r="AR136" t="e">
        <v>#DIV/0!</v>
      </c>
      <c r="AS136" t="e">
        <v>#DIV/0!</v>
      </c>
      <c r="AT136" t="e">
        <v>#DIV/0!</v>
      </c>
      <c r="AU136" t="e">
        <v>#DIV/0!</v>
      </c>
    </row>
    <row r="137" spans="2:53">
      <c r="B137">
        <v>26</v>
      </c>
      <c r="C137" s="272">
        <f t="shared" si="3"/>
        <v>122.45416666666667</v>
      </c>
      <c r="D137" s="272">
        <f t="shared" si="4"/>
        <v>0</v>
      </c>
      <c r="E137" s="272">
        <f t="shared" si="4"/>
        <v>0</v>
      </c>
      <c r="F137" s="272">
        <f t="shared" si="4"/>
        <v>122.45416666666667</v>
      </c>
      <c r="G137" s="272">
        <f t="shared" si="4"/>
        <v>0.33333333333333331</v>
      </c>
      <c r="M137" s="272">
        <f t="shared" si="1"/>
        <v>116.70416666666667</v>
      </c>
      <c r="S137" s="272">
        <f t="shared" si="4"/>
        <v>0</v>
      </c>
      <c r="T137">
        <v>26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 t="e">
        <v>#DIV/0!</v>
      </c>
      <c r="AG137">
        <v>0</v>
      </c>
      <c r="AH137">
        <v>0</v>
      </c>
      <c r="AI137">
        <v>0</v>
      </c>
      <c r="AJ137">
        <v>0</v>
      </c>
      <c r="AK137">
        <v>0</v>
      </c>
      <c r="AR137" t="e">
        <v>#DIV/0!</v>
      </c>
      <c r="AS137" t="e">
        <v>#DIV/0!</v>
      </c>
      <c r="AT137" t="e">
        <v>#DIV/0!</v>
      </c>
      <c r="AU137" t="e">
        <v>#DIV/0!</v>
      </c>
    </row>
    <row r="138" spans="2:53">
      <c r="B138">
        <v>27</v>
      </c>
      <c r="C138" s="272">
        <f t="shared" si="3"/>
        <v>121.14583333333333</v>
      </c>
      <c r="D138" s="272">
        <f t="shared" si="4"/>
        <v>0</v>
      </c>
      <c r="E138" s="272">
        <f t="shared" si="4"/>
        <v>0</v>
      </c>
      <c r="F138" s="272">
        <f t="shared" si="4"/>
        <v>121.14583333333333</v>
      </c>
      <c r="G138" s="272">
        <f t="shared" si="4"/>
        <v>0.375</v>
      </c>
      <c r="M138" s="272">
        <f t="shared" si="1"/>
        <v>102.575</v>
      </c>
      <c r="S138" s="272">
        <f t="shared" si="4"/>
        <v>0</v>
      </c>
      <c r="T138">
        <v>27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 t="e">
        <v>#DIV/0!</v>
      </c>
      <c r="AG138">
        <v>0</v>
      </c>
      <c r="AH138">
        <v>0</v>
      </c>
      <c r="AI138">
        <v>0</v>
      </c>
      <c r="AJ138">
        <v>0</v>
      </c>
      <c r="AK138">
        <v>0</v>
      </c>
      <c r="AR138" t="e">
        <v>#DIV/0!</v>
      </c>
      <c r="AS138" t="e">
        <v>#DIV/0!</v>
      </c>
      <c r="AT138" t="e">
        <v>#DIV/0!</v>
      </c>
      <c r="AU138" t="e">
        <v>#DIV/0!</v>
      </c>
    </row>
    <row r="139" spans="2:53">
      <c r="B139">
        <v>28</v>
      </c>
      <c r="C139" s="272">
        <f t="shared" si="3"/>
        <v>112.30416666666667</v>
      </c>
      <c r="D139" s="272">
        <f t="shared" si="4"/>
        <v>0</v>
      </c>
      <c r="E139" s="272">
        <f t="shared" si="4"/>
        <v>0</v>
      </c>
      <c r="F139" s="272">
        <f t="shared" si="4"/>
        <v>112.30416666666667</v>
      </c>
      <c r="G139" s="272">
        <f t="shared" si="4"/>
        <v>0.41666666666666669</v>
      </c>
      <c r="M139" s="272">
        <f t="shared" si="1"/>
        <v>107.22083333333335</v>
      </c>
      <c r="S139" s="272">
        <f t="shared" si="4"/>
        <v>0</v>
      </c>
      <c r="T139">
        <v>28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 t="e">
        <v>#DIV/0!</v>
      </c>
      <c r="AG139">
        <v>0</v>
      </c>
      <c r="AH139">
        <v>0</v>
      </c>
      <c r="AI139">
        <v>0</v>
      </c>
      <c r="AJ139">
        <v>0</v>
      </c>
      <c r="AK139">
        <v>0</v>
      </c>
      <c r="AR139" t="e">
        <v>#DIV/0!</v>
      </c>
      <c r="AS139" t="e">
        <v>#DIV/0!</v>
      </c>
      <c r="AT139" t="e">
        <v>#DIV/0!</v>
      </c>
      <c r="AU139" t="e">
        <v>#DIV/0!</v>
      </c>
    </row>
    <row r="140" spans="2:53">
      <c r="B140">
        <v>29</v>
      </c>
      <c r="C140" s="272">
        <f t="shared" si="3"/>
        <v>118.24583333333334</v>
      </c>
      <c r="D140" s="272">
        <f t="shared" si="4"/>
        <v>0</v>
      </c>
      <c r="E140" s="272">
        <f t="shared" si="4"/>
        <v>0</v>
      </c>
      <c r="F140" s="272">
        <f t="shared" si="4"/>
        <v>118.24583333333334</v>
      </c>
      <c r="G140" s="272">
        <f t="shared" si="4"/>
        <v>0.45833333333333331</v>
      </c>
      <c r="M140" s="272">
        <f t="shared" si="1"/>
        <v>102.89166666666667</v>
      </c>
      <c r="S140" s="272">
        <f t="shared" si="4"/>
        <v>0</v>
      </c>
      <c r="T140">
        <v>29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 t="e">
        <v>#DIV/0!</v>
      </c>
      <c r="AG140">
        <v>0</v>
      </c>
      <c r="AH140">
        <v>0</v>
      </c>
      <c r="AI140">
        <v>0</v>
      </c>
      <c r="AJ140">
        <v>0</v>
      </c>
      <c r="AK140">
        <v>0</v>
      </c>
      <c r="AR140" t="e">
        <v>#DIV/0!</v>
      </c>
      <c r="AS140" t="e">
        <v>#DIV/0!</v>
      </c>
      <c r="AT140" t="e">
        <v>#DIV/0!</v>
      </c>
      <c r="AU140" t="e">
        <v>#DIV/0!</v>
      </c>
    </row>
    <row r="141" spans="2:53">
      <c r="B141">
        <v>30</v>
      </c>
      <c r="C141" s="272">
        <f t="shared" si="3"/>
        <v>111.83749999999999</v>
      </c>
      <c r="D141" s="272">
        <f t="shared" si="4"/>
        <v>0</v>
      </c>
      <c r="E141" s="272">
        <f t="shared" si="4"/>
        <v>0</v>
      </c>
      <c r="F141" s="272">
        <f t="shared" si="4"/>
        <v>111.83749999999999</v>
      </c>
      <c r="G141" s="272">
        <f t="shared" si="4"/>
        <v>0.5</v>
      </c>
      <c r="M141" s="272">
        <f t="shared" si="1"/>
        <v>107.46666666666665</v>
      </c>
      <c r="S141" s="272">
        <f t="shared" si="4"/>
        <v>0</v>
      </c>
      <c r="T141">
        <v>30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 t="e">
        <v>#DIV/0!</v>
      </c>
      <c r="AG141">
        <v>0</v>
      </c>
      <c r="AH141">
        <v>0</v>
      </c>
      <c r="AI141">
        <v>0</v>
      </c>
      <c r="AJ141">
        <v>0</v>
      </c>
      <c r="AK141">
        <v>0</v>
      </c>
      <c r="AR141" t="e">
        <v>#DIV/0!</v>
      </c>
      <c r="AS141" t="e">
        <v>#DIV/0!</v>
      </c>
      <c r="AT141" t="e">
        <v>#DIV/0!</v>
      </c>
      <c r="AU141" t="e">
        <v>#DIV/0!</v>
      </c>
    </row>
    <row r="142" spans="2:53">
      <c r="B142">
        <v>31</v>
      </c>
      <c r="C142" s="272">
        <f t="shared" si="3"/>
        <v>115.27916666666665</v>
      </c>
      <c r="D142" s="272">
        <f t="shared" si="4"/>
        <v>0</v>
      </c>
      <c r="E142" s="272">
        <f t="shared" si="4"/>
        <v>0</v>
      </c>
      <c r="F142" s="272">
        <f t="shared" si="4"/>
        <v>115.27916666666665</v>
      </c>
      <c r="G142" s="272">
        <f t="shared" si="4"/>
        <v>0.54166666666666663</v>
      </c>
      <c r="J142" t="s">
        <v>11</v>
      </c>
      <c r="K142" t="s">
        <v>12</v>
      </c>
      <c r="L142" t="s">
        <v>91</v>
      </c>
      <c r="N142" t="s">
        <v>1</v>
      </c>
      <c r="S142" s="272">
        <f t="shared" si="4"/>
        <v>0</v>
      </c>
      <c r="T142">
        <v>31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 t="e">
        <v>#DIV/0!</v>
      </c>
      <c r="AG142">
        <v>0</v>
      </c>
      <c r="AH142">
        <v>0</v>
      </c>
      <c r="AI142">
        <v>0</v>
      </c>
      <c r="AJ142">
        <v>0</v>
      </c>
      <c r="AK142">
        <v>0</v>
      </c>
      <c r="AR142" t="e">
        <v>#DIV/0!</v>
      </c>
      <c r="AS142" t="e">
        <v>#DIV/0!</v>
      </c>
      <c r="AT142" t="e">
        <v>#DIV/0!</v>
      </c>
      <c r="AU142" t="e">
        <v>#DIV/0!</v>
      </c>
    </row>
    <row r="145" spans="10:15">
      <c r="J145" s="272">
        <f t="shared" ref="J145:L175" si="5">J40/24</f>
        <v>23</v>
      </c>
      <c r="K145" s="272">
        <f t="shared" si="5"/>
        <v>32.637499999999996</v>
      </c>
      <c r="L145" s="272">
        <f t="shared" si="5"/>
        <v>10.1875</v>
      </c>
      <c r="N145" s="272">
        <f t="shared" ref="N145:O175" si="6">N40/24</f>
        <v>5.2875000000000041</v>
      </c>
      <c r="O145" s="272">
        <f t="shared" si="6"/>
        <v>0</v>
      </c>
    </row>
    <row r="146" spans="10:15">
      <c r="J146" s="272">
        <f t="shared" si="5"/>
        <v>20.483333333333334</v>
      </c>
      <c r="K146" s="272">
        <f t="shared" si="5"/>
        <v>32.729166666666664</v>
      </c>
      <c r="L146" s="272">
        <f t="shared" si="5"/>
        <v>10.066666666666666</v>
      </c>
      <c r="N146" s="272">
        <f t="shared" si="6"/>
        <v>7.5541666666666742</v>
      </c>
      <c r="O146" s="272">
        <f t="shared" si="6"/>
        <v>0</v>
      </c>
    </row>
    <row r="147" spans="10:15">
      <c r="J147" s="272">
        <f t="shared" si="5"/>
        <v>19.05</v>
      </c>
      <c r="K147" s="272">
        <f t="shared" si="5"/>
        <v>31.341666666666669</v>
      </c>
      <c r="L147" s="272">
        <f t="shared" si="5"/>
        <v>10.108333333333333</v>
      </c>
      <c r="N147" s="272">
        <f t="shared" si="6"/>
        <v>9.125</v>
      </c>
      <c r="O147" s="272">
        <f t="shared" si="6"/>
        <v>0</v>
      </c>
    </row>
    <row r="148" spans="10:15">
      <c r="J148" s="272">
        <f t="shared" si="5"/>
        <v>15.375</v>
      </c>
      <c r="K148" s="272">
        <f t="shared" si="5"/>
        <v>31.479166666666668</v>
      </c>
      <c r="L148" s="272">
        <f t="shared" si="5"/>
        <v>10.091666666666667</v>
      </c>
      <c r="N148" s="272">
        <f t="shared" si="6"/>
        <v>12.758333333333326</v>
      </c>
      <c r="O148" s="272">
        <f t="shared" si="6"/>
        <v>0</v>
      </c>
    </row>
    <row r="149" spans="10:15">
      <c r="J149" s="272">
        <f t="shared" si="5"/>
        <v>18.070833333333333</v>
      </c>
      <c r="K149" s="272">
        <f t="shared" si="5"/>
        <v>14.4125</v>
      </c>
      <c r="L149" s="272">
        <f t="shared" si="5"/>
        <v>10.0875</v>
      </c>
      <c r="N149" s="272">
        <f t="shared" si="6"/>
        <v>21.254166666666663</v>
      </c>
      <c r="O149" s="272">
        <f t="shared" si="6"/>
        <v>0</v>
      </c>
    </row>
    <row r="150" spans="10:15">
      <c r="J150" s="272">
        <f t="shared" si="5"/>
        <v>18.650000000000002</v>
      </c>
      <c r="K150" s="272">
        <f t="shared" si="5"/>
        <v>29.2</v>
      </c>
      <c r="L150" s="272">
        <f t="shared" si="5"/>
        <v>10.045833333333333</v>
      </c>
      <c r="N150" s="272">
        <f t="shared" si="6"/>
        <v>6.2625000000000073</v>
      </c>
      <c r="O150" s="272">
        <f t="shared" si="6"/>
        <v>0</v>
      </c>
    </row>
    <row r="151" spans="10:15">
      <c r="J151" s="272">
        <f t="shared" si="5"/>
        <v>17.941666666666666</v>
      </c>
      <c r="K151" s="272">
        <f t="shared" si="5"/>
        <v>32.820833333333333</v>
      </c>
      <c r="L151" s="272">
        <f t="shared" si="5"/>
        <v>10.079166666666667</v>
      </c>
      <c r="N151" s="272">
        <f t="shared" si="6"/>
        <v>8.2291666666666661</v>
      </c>
      <c r="O151" s="272">
        <f t="shared" si="6"/>
        <v>0</v>
      </c>
    </row>
    <row r="152" spans="10:15">
      <c r="J152" s="272">
        <f t="shared" si="5"/>
        <v>18.791666666666668</v>
      </c>
      <c r="K152" s="272">
        <f t="shared" si="5"/>
        <v>34.44166666666667</v>
      </c>
      <c r="L152" s="272">
        <f t="shared" si="5"/>
        <v>10.229166666666666</v>
      </c>
      <c r="N152" s="272">
        <f t="shared" si="6"/>
        <v>6.9250000000000114</v>
      </c>
      <c r="O152" s="272">
        <f t="shared" si="6"/>
        <v>0</v>
      </c>
    </row>
    <row r="153" spans="10:15">
      <c r="J153" s="272">
        <f t="shared" si="5"/>
        <v>19.441666666666666</v>
      </c>
      <c r="K153" s="272">
        <f t="shared" si="5"/>
        <v>33.925000000000004</v>
      </c>
      <c r="L153" s="272">
        <f t="shared" si="5"/>
        <v>10.070833333333333</v>
      </c>
      <c r="N153" s="272">
        <f t="shared" si="6"/>
        <v>4.4416666666666629</v>
      </c>
      <c r="O153" s="272">
        <f t="shared" si="6"/>
        <v>0</v>
      </c>
    </row>
    <row r="154" spans="10:15">
      <c r="J154" s="272">
        <f t="shared" si="5"/>
        <v>18.712500000000002</v>
      </c>
      <c r="K154" s="272">
        <f t="shared" si="5"/>
        <v>21.150000000000002</v>
      </c>
      <c r="L154" s="272">
        <f t="shared" si="5"/>
        <v>10.049999999999999</v>
      </c>
      <c r="N154" s="272">
        <f t="shared" si="6"/>
        <v>9.7291666666666661</v>
      </c>
      <c r="O154" s="272">
        <f t="shared" si="6"/>
        <v>0</v>
      </c>
    </row>
    <row r="155" spans="10:15">
      <c r="J155" s="272">
        <f t="shared" si="5"/>
        <v>15.608333333333334</v>
      </c>
      <c r="K155" s="272">
        <f t="shared" si="5"/>
        <v>33.291666666666664</v>
      </c>
      <c r="L155" s="272">
        <f t="shared" si="5"/>
        <v>9.8916666666666675</v>
      </c>
      <c r="N155" s="272">
        <f t="shared" si="6"/>
        <v>11.024999999999997</v>
      </c>
      <c r="O155" s="272">
        <f t="shared" si="6"/>
        <v>0</v>
      </c>
    </row>
    <row r="156" spans="10:15">
      <c r="J156" s="272">
        <f t="shared" si="5"/>
        <v>11.616666666666667</v>
      </c>
      <c r="K156" s="272">
        <f t="shared" si="5"/>
        <v>32.229166666666664</v>
      </c>
      <c r="L156" s="272">
        <f t="shared" si="5"/>
        <v>10.112499999999999</v>
      </c>
      <c r="N156" s="272">
        <f t="shared" si="6"/>
        <v>8.9458333333333258</v>
      </c>
      <c r="O156" s="272">
        <f t="shared" si="6"/>
        <v>0</v>
      </c>
    </row>
    <row r="157" spans="10:15">
      <c r="J157" s="272">
        <f t="shared" si="5"/>
        <v>18.724999999999998</v>
      </c>
      <c r="K157" s="272">
        <f t="shared" si="5"/>
        <v>30.129166666666666</v>
      </c>
      <c r="L157" s="272">
        <f t="shared" si="5"/>
        <v>10</v>
      </c>
      <c r="N157" s="272">
        <f t="shared" si="6"/>
        <v>7.8125</v>
      </c>
      <c r="O157" s="272">
        <f t="shared" si="6"/>
        <v>0</v>
      </c>
    </row>
    <row r="158" spans="10:15">
      <c r="J158" s="272">
        <f t="shared" si="5"/>
        <v>17.487500000000001</v>
      </c>
      <c r="K158" s="272">
        <f t="shared" si="5"/>
        <v>30.391666666666666</v>
      </c>
      <c r="L158" s="272">
        <f t="shared" si="5"/>
        <v>10.25</v>
      </c>
      <c r="N158" s="272">
        <f t="shared" si="6"/>
        <v>3.9708333333333221</v>
      </c>
      <c r="O158" s="272">
        <f t="shared" si="6"/>
        <v>0</v>
      </c>
    </row>
    <row r="159" spans="10:15">
      <c r="J159" s="272">
        <f t="shared" si="5"/>
        <v>19.279166666666665</v>
      </c>
      <c r="K159" s="272">
        <f t="shared" si="5"/>
        <v>32.175000000000004</v>
      </c>
      <c r="L159" s="272">
        <f t="shared" si="5"/>
        <v>10.095833333333333</v>
      </c>
      <c r="N159" s="272">
        <f t="shared" si="6"/>
        <v>3.1833333333333371</v>
      </c>
      <c r="O159" s="272">
        <f t="shared" si="6"/>
        <v>0</v>
      </c>
    </row>
    <row r="160" spans="10:15">
      <c r="J160" s="272">
        <f t="shared" si="5"/>
        <v>17.95</v>
      </c>
      <c r="K160" s="272">
        <f t="shared" si="5"/>
        <v>35.320833333333333</v>
      </c>
      <c r="L160" s="272">
        <f t="shared" si="5"/>
        <v>10.225</v>
      </c>
      <c r="N160" s="272">
        <f t="shared" si="6"/>
        <v>5.2749999999999959</v>
      </c>
      <c r="O160" s="272">
        <f t="shared" si="6"/>
        <v>0</v>
      </c>
    </row>
    <row r="161" spans="10:15">
      <c r="J161" s="272">
        <f t="shared" si="5"/>
        <v>19.025000000000002</v>
      </c>
      <c r="K161" s="272">
        <f t="shared" si="5"/>
        <v>29.191666666666666</v>
      </c>
      <c r="L161" s="272">
        <f t="shared" si="5"/>
        <v>10.095833333333333</v>
      </c>
      <c r="N161" s="272">
        <f t="shared" si="6"/>
        <v>7.1208333333333185</v>
      </c>
      <c r="O161" s="272">
        <f t="shared" si="6"/>
        <v>0</v>
      </c>
    </row>
    <row r="162" spans="10:15">
      <c r="J162" s="272">
        <f t="shared" si="5"/>
        <v>17.579166666666666</v>
      </c>
      <c r="K162" s="272">
        <f t="shared" si="5"/>
        <v>25.400000000000002</v>
      </c>
      <c r="L162" s="272">
        <f t="shared" si="5"/>
        <v>9.9833333333333325</v>
      </c>
      <c r="N162" s="272">
        <f t="shared" si="6"/>
        <v>8.7416666666666742</v>
      </c>
      <c r="O162" s="272">
        <f t="shared" si="6"/>
        <v>0</v>
      </c>
    </row>
    <row r="163" spans="10:15">
      <c r="J163" s="272">
        <f t="shared" si="5"/>
        <v>23</v>
      </c>
      <c r="K163" s="272">
        <f t="shared" si="5"/>
        <v>32.637499999999996</v>
      </c>
      <c r="L163" s="272">
        <f t="shared" si="5"/>
        <v>10.1875</v>
      </c>
      <c r="N163" s="272">
        <f t="shared" si="6"/>
        <v>5.2875000000000041</v>
      </c>
      <c r="O163" s="272">
        <f t="shared" si="6"/>
        <v>0</v>
      </c>
    </row>
    <row r="164" spans="10:15">
      <c r="J164" s="272">
        <f t="shared" si="5"/>
        <v>20.483333333333334</v>
      </c>
      <c r="K164" s="272">
        <f t="shared" si="5"/>
        <v>32.729166666666664</v>
      </c>
      <c r="L164" s="272">
        <f t="shared" si="5"/>
        <v>10.066666666666666</v>
      </c>
      <c r="N164" s="272">
        <f t="shared" si="6"/>
        <v>7.5541666666666742</v>
      </c>
      <c r="O164" s="272">
        <f t="shared" si="6"/>
        <v>0</v>
      </c>
    </row>
    <row r="165" spans="10:15">
      <c r="J165" s="272">
        <f t="shared" si="5"/>
        <v>19.05</v>
      </c>
      <c r="K165" s="272">
        <f t="shared" si="5"/>
        <v>31.341666666666669</v>
      </c>
      <c r="L165" s="272">
        <f t="shared" si="5"/>
        <v>10.108333333333333</v>
      </c>
      <c r="N165" s="272">
        <f t="shared" si="6"/>
        <v>9.125</v>
      </c>
      <c r="O165" s="272">
        <f t="shared" si="6"/>
        <v>0</v>
      </c>
    </row>
    <row r="166" spans="10:15">
      <c r="J166" s="272">
        <f t="shared" si="5"/>
        <v>15.375</v>
      </c>
      <c r="K166" s="272">
        <f t="shared" si="5"/>
        <v>31.479166666666668</v>
      </c>
      <c r="L166" s="272">
        <f t="shared" si="5"/>
        <v>10.091666666666667</v>
      </c>
      <c r="N166" s="272">
        <f t="shared" si="6"/>
        <v>12.758333333333326</v>
      </c>
      <c r="O166" s="272">
        <f t="shared" si="6"/>
        <v>0</v>
      </c>
    </row>
    <row r="167" spans="10:15">
      <c r="J167" s="272">
        <f t="shared" si="5"/>
        <v>18.070833333333333</v>
      </c>
      <c r="K167" s="272">
        <f t="shared" si="5"/>
        <v>14.4125</v>
      </c>
      <c r="L167" s="272">
        <f t="shared" si="5"/>
        <v>10.0875</v>
      </c>
      <c r="N167" s="272">
        <f t="shared" si="6"/>
        <v>21.254166666666663</v>
      </c>
      <c r="O167" s="272">
        <f t="shared" si="6"/>
        <v>0</v>
      </c>
    </row>
    <row r="168" spans="10:15">
      <c r="J168" s="272">
        <f t="shared" si="5"/>
        <v>18.650000000000002</v>
      </c>
      <c r="K168" s="272">
        <f t="shared" si="5"/>
        <v>29.2</v>
      </c>
      <c r="L168" s="272">
        <f t="shared" si="5"/>
        <v>10.045833333333333</v>
      </c>
      <c r="N168" s="272">
        <f t="shared" si="6"/>
        <v>6.2625000000000073</v>
      </c>
      <c r="O168" s="272">
        <f t="shared" si="6"/>
        <v>0</v>
      </c>
    </row>
    <row r="169" spans="10:15">
      <c r="J169" s="272">
        <f t="shared" si="5"/>
        <v>17.941666666666666</v>
      </c>
      <c r="K169" s="272">
        <f t="shared" si="5"/>
        <v>32.820833333333333</v>
      </c>
      <c r="L169" s="272">
        <f t="shared" si="5"/>
        <v>10.079166666666667</v>
      </c>
      <c r="N169" s="272">
        <f t="shared" si="6"/>
        <v>8.2291666666666661</v>
      </c>
      <c r="O169" s="272">
        <f t="shared" si="6"/>
        <v>0</v>
      </c>
    </row>
    <row r="170" spans="10:15">
      <c r="J170" s="272">
        <f t="shared" si="5"/>
        <v>18.791666666666668</v>
      </c>
      <c r="K170" s="272">
        <f t="shared" si="5"/>
        <v>34.44166666666667</v>
      </c>
      <c r="L170" s="272">
        <f t="shared" si="5"/>
        <v>10.229166666666666</v>
      </c>
      <c r="N170" s="272">
        <f t="shared" si="6"/>
        <v>6.9250000000000114</v>
      </c>
      <c r="O170" s="272">
        <f t="shared" si="6"/>
        <v>0</v>
      </c>
    </row>
    <row r="171" spans="10:15">
      <c r="J171" s="272">
        <f t="shared" si="5"/>
        <v>19.441666666666666</v>
      </c>
      <c r="K171" s="272">
        <f t="shared" si="5"/>
        <v>33.925000000000004</v>
      </c>
      <c r="L171" s="272">
        <f t="shared" si="5"/>
        <v>10.070833333333333</v>
      </c>
      <c r="N171" s="272">
        <f t="shared" si="6"/>
        <v>4.4416666666666629</v>
      </c>
      <c r="O171" s="272">
        <f t="shared" si="6"/>
        <v>0</v>
      </c>
    </row>
    <row r="172" spans="10:15">
      <c r="J172" s="272">
        <f t="shared" si="5"/>
        <v>18.712500000000002</v>
      </c>
      <c r="K172" s="272">
        <f t="shared" si="5"/>
        <v>21.150000000000002</v>
      </c>
      <c r="L172" s="272">
        <f t="shared" si="5"/>
        <v>10.049999999999999</v>
      </c>
      <c r="N172" s="272">
        <f t="shared" si="6"/>
        <v>9.7291666666666661</v>
      </c>
      <c r="O172" s="272">
        <f t="shared" si="6"/>
        <v>0</v>
      </c>
    </row>
    <row r="173" spans="10:15">
      <c r="J173" s="272">
        <f t="shared" si="5"/>
        <v>15.608333333333334</v>
      </c>
      <c r="K173" s="272">
        <f t="shared" si="5"/>
        <v>33.291666666666664</v>
      </c>
      <c r="L173" s="272">
        <f t="shared" si="5"/>
        <v>9.8916666666666675</v>
      </c>
      <c r="N173" s="272">
        <f t="shared" si="6"/>
        <v>11.024999999999997</v>
      </c>
      <c r="O173" s="272">
        <f t="shared" si="6"/>
        <v>0</v>
      </c>
    </row>
    <row r="174" spans="10:15">
      <c r="J174" s="272">
        <f t="shared" si="5"/>
        <v>11.616666666666667</v>
      </c>
      <c r="K174" s="272">
        <f t="shared" si="5"/>
        <v>32.229166666666664</v>
      </c>
      <c r="L174" s="272">
        <f t="shared" si="5"/>
        <v>10.112499999999999</v>
      </c>
      <c r="N174" s="272">
        <f t="shared" si="6"/>
        <v>8.9458333333333258</v>
      </c>
      <c r="O174" s="272">
        <f t="shared" si="6"/>
        <v>0</v>
      </c>
    </row>
    <row r="175" spans="10:15">
      <c r="J175" s="272">
        <f t="shared" si="5"/>
        <v>18.724999999999998</v>
      </c>
      <c r="K175" s="272">
        <f t="shared" si="5"/>
        <v>30.129166666666666</v>
      </c>
      <c r="L175" s="272">
        <f t="shared" si="5"/>
        <v>10</v>
      </c>
      <c r="N175" s="272">
        <f t="shared" si="6"/>
        <v>7.8125</v>
      </c>
      <c r="O175" s="272">
        <f t="shared" si="6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A1:D6"/>
  <sheetViews>
    <sheetView zoomScaleNormal="100" workbookViewId="0">
      <selection activeCell="P4" sqref="P4"/>
    </sheetView>
  </sheetViews>
  <sheetFormatPr defaultRowHeight="14.4"/>
  <sheetData>
    <row r="1" spans="1:4" ht="9" customHeight="1"/>
    <row r="2" spans="1:4" ht="21.75" customHeight="1">
      <c r="A2" s="275" t="s">
        <v>132</v>
      </c>
    </row>
    <row r="3" spans="1:4" ht="8.25" customHeight="1">
      <c r="A3" s="275"/>
    </row>
    <row r="4" spans="1:4">
      <c r="A4" t="s">
        <v>128</v>
      </c>
    </row>
    <row r="5" spans="1:4" ht="18.75" customHeight="1">
      <c r="A5" t="s">
        <v>129</v>
      </c>
      <c r="D5" t="s">
        <v>131</v>
      </c>
    </row>
    <row r="6" spans="1:4" ht="23.25" customHeight="1">
      <c r="A6" t="s">
        <v>130</v>
      </c>
      <c r="D6" t="s">
        <v>133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B1:Z80"/>
  <sheetViews>
    <sheetView tabSelected="1" view="pageBreakPreview" zoomScale="80" zoomScaleNormal="100" zoomScaleSheetLayoutView="80" workbookViewId="0">
      <pane xSplit="2" ySplit="7" topLeftCell="C8" activePane="bottomRight" state="frozen"/>
      <selection pane="topRight" activeCell="C1" sqref="C1"/>
      <selection pane="bottomLeft" activeCell="A9" sqref="A9"/>
      <selection pane="bottomRight" activeCell="AB19" sqref="AB19"/>
    </sheetView>
  </sheetViews>
  <sheetFormatPr defaultRowHeight="14.4"/>
  <cols>
    <col min="1" max="1" width="3.109375" style="1" customWidth="1"/>
    <col min="2" max="2" width="7.109375" style="1" customWidth="1"/>
    <col min="3" max="20" width="9.5546875" style="1" customWidth="1"/>
    <col min="21" max="23" width="9.5546875" style="2" customWidth="1"/>
    <col min="24" max="26" width="9.5546875" style="1" customWidth="1"/>
    <col min="27" max="228" width="9.109375" style="1"/>
    <col min="229" max="229" width="7.109375" style="1" customWidth="1"/>
    <col min="230" max="231" width="11.5546875" style="1" customWidth="1"/>
    <col min="232" max="232" width="11.6640625" style="1" customWidth="1"/>
    <col min="233" max="234" width="12" style="1" customWidth="1"/>
    <col min="235" max="235" width="11.44140625" style="1" customWidth="1"/>
    <col min="236" max="238" width="11.33203125" style="1" customWidth="1"/>
    <col min="239" max="240" width="12.5546875" style="1" customWidth="1"/>
    <col min="241" max="241" width="12.33203125" style="1" customWidth="1"/>
    <col min="242" max="243" width="11.5546875" style="1" customWidth="1"/>
    <col min="244" max="244" width="11.6640625" style="1" customWidth="1"/>
    <col min="245" max="245" width="2.109375" style="1" customWidth="1"/>
    <col min="246" max="246" width="8.5546875" style="1" customWidth="1"/>
    <col min="247" max="247" width="9.88671875" style="1" customWidth="1"/>
    <col min="248" max="248" width="8.6640625" style="1" customWidth="1"/>
    <col min="249" max="249" width="9.6640625" style="1" customWidth="1"/>
    <col min="250" max="250" width="10.109375" style="1" customWidth="1"/>
    <col min="251" max="251" width="9.33203125" style="1" customWidth="1"/>
    <col min="252" max="253" width="9.6640625" style="1" customWidth="1"/>
    <col min="254" max="255" width="9.5546875" style="1" customWidth="1"/>
    <col min="256" max="257" width="10" style="1" customWidth="1"/>
    <col min="258" max="258" width="12" style="1" customWidth="1"/>
    <col min="259" max="259" width="0" style="1" hidden="1" customWidth="1"/>
    <col min="260" max="260" width="12.109375" style="1" customWidth="1"/>
    <col min="261" max="261" width="11.33203125" style="1" customWidth="1"/>
    <col min="262" max="262" width="10.109375" style="1" customWidth="1"/>
    <col min="263" max="281" width="0" style="1" hidden="1" customWidth="1"/>
    <col min="282" max="484" width="9.109375" style="1"/>
    <col min="485" max="485" width="7.109375" style="1" customWidth="1"/>
    <col min="486" max="487" width="11.5546875" style="1" customWidth="1"/>
    <col min="488" max="488" width="11.6640625" style="1" customWidth="1"/>
    <col min="489" max="490" width="12" style="1" customWidth="1"/>
    <col min="491" max="491" width="11.44140625" style="1" customWidth="1"/>
    <col min="492" max="494" width="11.33203125" style="1" customWidth="1"/>
    <col min="495" max="496" width="12.5546875" style="1" customWidth="1"/>
    <col min="497" max="497" width="12.33203125" style="1" customWidth="1"/>
    <col min="498" max="499" width="11.5546875" style="1" customWidth="1"/>
    <col min="500" max="500" width="11.6640625" style="1" customWidth="1"/>
    <col min="501" max="501" width="2.109375" style="1" customWidth="1"/>
    <col min="502" max="502" width="8.5546875" style="1" customWidth="1"/>
    <col min="503" max="503" width="9.88671875" style="1" customWidth="1"/>
    <col min="504" max="504" width="8.6640625" style="1" customWidth="1"/>
    <col min="505" max="505" width="9.6640625" style="1" customWidth="1"/>
    <col min="506" max="506" width="10.109375" style="1" customWidth="1"/>
    <col min="507" max="507" width="9.33203125" style="1" customWidth="1"/>
    <col min="508" max="509" width="9.6640625" style="1" customWidth="1"/>
    <col min="510" max="511" width="9.5546875" style="1" customWidth="1"/>
    <col min="512" max="513" width="10" style="1" customWidth="1"/>
    <col min="514" max="514" width="12" style="1" customWidth="1"/>
    <col min="515" max="515" width="0" style="1" hidden="1" customWidth="1"/>
    <col min="516" max="516" width="12.109375" style="1" customWidth="1"/>
    <col min="517" max="517" width="11.33203125" style="1" customWidth="1"/>
    <col min="518" max="518" width="10.109375" style="1" customWidth="1"/>
    <col min="519" max="537" width="0" style="1" hidden="1" customWidth="1"/>
    <col min="538" max="740" width="9.109375" style="1"/>
    <col min="741" max="741" width="7.109375" style="1" customWidth="1"/>
    <col min="742" max="743" width="11.5546875" style="1" customWidth="1"/>
    <col min="744" max="744" width="11.6640625" style="1" customWidth="1"/>
    <col min="745" max="746" width="12" style="1" customWidth="1"/>
    <col min="747" max="747" width="11.44140625" style="1" customWidth="1"/>
    <col min="748" max="750" width="11.33203125" style="1" customWidth="1"/>
    <col min="751" max="752" width="12.5546875" style="1" customWidth="1"/>
    <col min="753" max="753" width="12.33203125" style="1" customWidth="1"/>
    <col min="754" max="755" width="11.5546875" style="1" customWidth="1"/>
    <col min="756" max="756" width="11.6640625" style="1" customWidth="1"/>
    <col min="757" max="757" width="2.109375" style="1" customWidth="1"/>
    <col min="758" max="758" width="8.5546875" style="1" customWidth="1"/>
    <col min="759" max="759" width="9.88671875" style="1" customWidth="1"/>
    <col min="760" max="760" width="8.6640625" style="1" customWidth="1"/>
    <col min="761" max="761" width="9.6640625" style="1" customWidth="1"/>
    <col min="762" max="762" width="10.109375" style="1" customWidth="1"/>
    <col min="763" max="763" width="9.33203125" style="1" customWidth="1"/>
    <col min="764" max="765" width="9.6640625" style="1" customWidth="1"/>
    <col min="766" max="767" width="9.5546875" style="1" customWidth="1"/>
    <col min="768" max="769" width="10" style="1" customWidth="1"/>
    <col min="770" max="770" width="12" style="1" customWidth="1"/>
    <col min="771" max="771" width="0" style="1" hidden="1" customWidth="1"/>
    <col min="772" max="772" width="12.109375" style="1" customWidth="1"/>
    <col min="773" max="773" width="11.33203125" style="1" customWidth="1"/>
    <col min="774" max="774" width="10.109375" style="1" customWidth="1"/>
    <col min="775" max="793" width="0" style="1" hidden="1" customWidth="1"/>
    <col min="794" max="996" width="9.109375" style="1"/>
    <col min="997" max="997" width="7.109375" style="1" customWidth="1"/>
    <col min="998" max="999" width="11.5546875" style="1" customWidth="1"/>
    <col min="1000" max="1000" width="11.6640625" style="1" customWidth="1"/>
    <col min="1001" max="1002" width="12" style="1" customWidth="1"/>
    <col min="1003" max="1003" width="11.44140625" style="1" customWidth="1"/>
    <col min="1004" max="1006" width="11.33203125" style="1" customWidth="1"/>
    <col min="1007" max="1008" width="12.5546875" style="1" customWidth="1"/>
    <col min="1009" max="1009" width="12.33203125" style="1" customWidth="1"/>
    <col min="1010" max="1011" width="11.5546875" style="1" customWidth="1"/>
    <col min="1012" max="1012" width="11.6640625" style="1" customWidth="1"/>
    <col min="1013" max="1013" width="2.109375" style="1" customWidth="1"/>
    <col min="1014" max="1014" width="8.5546875" style="1" customWidth="1"/>
    <col min="1015" max="1015" width="9.88671875" style="1" customWidth="1"/>
    <col min="1016" max="1016" width="8.6640625" style="1" customWidth="1"/>
    <col min="1017" max="1017" width="9.6640625" style="1" customWidth="1"/>
    <col min="1018" max="1018" width="10.109375" style="1" customWidth="1"/>
    <col min="1019" max="1019" width="9.33203125" style="1" customWidth="1"/>
    <col min="1020" max="1021" width="9.6640625" style="1" customWidth="1"/>
    <col min="1022" max="1023" width="9.5546875" style="1" customWidth="1"/>
    <col min="1024" max="1025" width="10" style="1" customWidth="1"/>
    <col min="1026" max="1026" width="12" style="1" customWidth="1"/>
    <col min="1027" max="1027" width="0" style="1" hidden="1" customWidth="1"/>
    <col min="1028" max="1028" width="12.109375" style="1" customWidth="1"/>
    <col min="1029" max="1029" width="11.33203125" style="1" customWidth="1"/>
    <col min="1030" max="1030" width="10.109375" style="1" customWidth="1"/>
    <col min="1031" max="1049" width="0" style="1" hidden="1" customWidth="1"/>
    <col min="1050" max="1252" width="9.109375" style="1"/>
    <col min="1253" max="1253" width="7.109375" style="1" customWidth="1"/>
    <col min="1254" max="1255" width="11.5546875" style="1" customWidth="1"/>
    <col min="1256" max="1256" width="11.6640625" style="1" customWidth="1"/>
    <col min="1257" max="1258" width="12" style="1" customWidth="1"/>
    <col min="1259" max="1259" width="11.44140625" style="1" customWidth="1"/>
    <col min="1260" max="1262" width="11.33203125" style="1" customWidth="1"/>
    <col min="1263" max="1264" width="12.5546875" style="1" customWidth="1"/>
    <col min="1265" max="1265" width="12.33203125" style="1" customWidth="1"/>
    <col min="1266" max="1267" width="11.5546875" style="1" customWidth="1"/>
    <col min="1268" max="1268" width="11.6640625" style="1" customWidth="1"/>
    <col min="1269" max="1269" width="2.109375" style="1" customWidth="1"/>
    <col min="1270" max="1270" width="8.5546875" style="1" customWidth="1"/>
    <col min="1271" max="1271" width="9.88671875" style="1" customWidth="1"/>
    <col min="1272" max="1272" width="8.6640625" style="1" customWidth="1"/>
    <col min="1273" max="1273" width="9.6640625" style="1" customWidth="1"/>
    <col min="1274" max="1274" width="10.109375" style="1" customWidth="1"/>
    <col min="1275" max="1275" width="9.33203125" style="1" customWidth="1"/>
    <col min="1276" max="1277" width="9.6640625" style="1" customWidth="1"/>
    <col min="1278" max="1279" width="9.5546875" style="1" customWidth="1"/>
    <col min="1280" max="1281" width="10" style="1" customWidth="1"/>
    <col min="1282" max="1282" width="12" style="1" customWidth="1"/>
    <col min="1283" max="1283" width="0" style="1" hidden="1" customWidth="1"/>
    <col min="1284" max="1284" width="12.109375" style="1" customWidth="1"/>
    <col min="1285" max="1285" width="11.33203125" style="1" customWidth="1"/>
    <col min="1286" max="1286" width="10.109375" style="1" customWidth="1"/>
    <col min="1287" max="1305" width="0" style="1" hidden="1" customWidth="1"/>
    <col min="1306" max="1508" width="9.109375" style="1"/>
    <col min="1509" max="1509" width="7.109375" style="1" customWidth="1"/>
    <col min="1510" max="1511" width="11.5546875" style="1" customWidth="1"/>
    <col min="1512" max="1512" width="11.6640625" style="1" customWidth="1"/>
    <col min="1513" max="1514" width="12" style="1" customWidth="1"/>
    <col min="1515" max="1515" width="11.44140625" style="1" customWidth="1"/>
    <col min="1516" max="1518" width="11.33203125" style="1" customWidth="1"/>
    <col min="1519" max="1520" width="12.5546875" style="1" customWidth="1"/>
    <col min="1521" max="1521" width="12.33203125" style="1" customWidth="1"/>
    <col min="1522" max="1523" width="11.5546875" style="1" customWidth="1"/>
    <col min="1524" max="1524" width="11.6640625" style="1" customWidth="1"/>
    <col min="1525" max="1525" width="2.109375" style="1" customWidth="1"/>
    <col min="1526" max="1526" width="8.5546875" style="1" customWidth="1"/>
    <col min="1527" max="1527" width="9.88671875" style="1" customWidth="1"/>
    <col min="1528" max="1528" width="8.6640625" style="1" customWidth="1"/>
    <col min="1529" max="1529" width="9.6640625" style="1" customWidth="1"/>
    <col min="1530" max="1530" width="10.109375" style="1" customWidth="1"/>
    <col min="1531" max="1531" width="9.33203125" style="1" customWidth="1"/>
    <col min="1532" max="1533" width="9.6640625" style="1" customWidth="1"/>
    <col min="1534" max="1535" width="9.5546875" style="1" customWidth="1"/>
    <col min="1536" max="1537" width="10" style="1" customWidth="1"/>
    <col min="1538" max="1538" width="12" style="1" customWidth="1"/>
    <col min="1539" max="1539" width="0" style="1" hidden="1" customWidth="1"/>
    <col min="1540" max="1540" width="12.109375" style="1" customWidth="1"/>
    <col min="1541" max="1541" width="11.33203125" style="1" customWidth="1"/>
    <col min="1542" max="1542" width="10.109375" style="1" customWidth="1"/>
    <col min="1543" max="1561" width="0" style="1" hidden="1" customWidth="1"/>
    <col min="1562" max="1764" width="9.109375" style="1"/>
    <col min="1765" max="1765" width="7.109375" style="1" customWidth="1"/>
    <col min="1766" max="1767" width="11.5546875" style="1" customWidth="1"/>
    <col min="1768" max="1768" width="11.6640625" style="1" customWidth="1"/>
    <col min="1769" max="1770" width="12" style="1" customWidth="1"/>
    <col min="1771" max="1771" width="11.44140625" style="1" customWidth="1"/>
    <col min="1772" max="1774" width="11.33203125" style="1" customWidth="1"/>
    <col min="1775" max="1776" width="12.5546875" style="1" customWidth="1"/>
    <col min="1777" max="1777" width="12.33203125" style="1" customWidth="1"/>
    <col min="1778" max="1779" width="11.5546875" style="1" customWidth="1"/>
    <col min="1780" max="1780" width="11.6640625" style="1" customWidth="1"/>
    <col min="1781" max="1781" width="2.109375" style="1" customWidth="1"/>
    <col min="1782" max="1782" width="8.5546875" style="1" customWidth="1"/>
    <col min="1783" max="1783" width="9.88671875" style="1" customWidth="1"/>
    <col min="1784" max="1784" width="8.6640625" style="1" customWidth="1"/>
    <col min="1785" max="1785" width="9.6640625" style="1" customWidth="1"/>
    <col min="1786" max="1786" width="10.109375" style="1" customWidth="1"/>
    <col min="1787" max="1787" width="9.33203125" style="1" customWidth="1"/>
    <col min="1788" max="1789" width="9.6640625" style="1" customWidth="1"/>
    <col min="1790" max="1791" width="9.5546875" style="1" customWidth="1"/>
    <col min="1792" max="1793" width="10" style="1" customWidth="1"/>
    <col min="1794" max="1794" width="12" style="1" customWidth="1"/>
    <col min="1795" max="1795" width="0" style="1" hidden="1" customWidth="1"/>
    <col min="1796" max="1796" width="12.109375" style="1" customWidth="1"/>
    <col min="1797" max="1797" width="11.33203125" style="1" customWidth="1"/>
    <col min="1798" max="1798" width="10.109375" style="1" customWidth="1"/>
    <col min="1799" max="1817" width="0" style="1" hidden="1" customWidth="1"/>
    <col min="1818" max="2020" width="9.109375" style="1"/>
    <col min="2021" max="2021" width="7.109375" style="1" customWidth="1"/>
    <col min="2022" max="2023" width="11.5546875" style="1" customWidth="1"/>
    <col min="2024" max="2024" width="11.6640625" style="1" customWidth="1"/>
    <col min="2025" max="2026" width="12" style="1" customWidth="1"/>
    <col min="2027" max="2027" width="11.44140625" style="1" customWidth="1"/>
    <col min="2028" max="2030" width="11.33203125" style="1" customWidth="1"/>
    <col min="2031" max="2032" width="12.5546875" style="1" customWidth="1"/>
    <col min="2033" max="2033" width="12.33203125" style="1" customWidth="1"/>
    <col min="2034" max="2035" width="11.5546875" style="1" customWidth="1"/>
    <col min="2036" max="2036" width="11.6640625" style="1" customWidth="1"/>
    <col min="2037" max="2037" width="2.109375" style="1" customWidth="1"/>
    <col min="2038" max="2038" width="8.5546875" style="1" customWidth="1"/>
    <col min="2039" max="2039" width="9.88671875" style="1" customWidth="1"/>
    <col min="2040" max="2040" width="8.6640625" style="1" customWidth="1"/>
    <col min="2041" max="2041" width="9.6640625" style="1" customWidth="1"/>
    <col min="2042" max="2042" width="10.109375" style="1" customWidth="1"/>
    <col min="2043" max="2043" width="9.33203125" style="1" customWidth="1"/>
    <col min="2044" max="2045" width="9.6640625" style="1" customWidth="1"/>
    <col min="2046" max="2047" width="9.5546875" style="1" customWidth="1"/>
    <col min="2048" max="2049" width="10" style="1" customWidth="1"/>
    <col min="2050" max="2050" width="12" style="1" customWidth="1"/>
    <col min="2051" max="2051" width="0" style="1" hidden="1" customWidth="1"/>
    <col min="2052" max="2052" width="12.109375" style="1" customWidth="1"/>
    <col min="2053" max="2053" width="11.33203125" style="1" customWidth="1"/>
    <col min="2054" max="2054" width="10.109375" style="1" customWidth="1"/>
    <col min="2055" max="2073" width="0" style="1" hidden="1" customWidth="1"/>
    <col min="2074" max="2276" width="9.109375" style="1"/>
    <col min="2277" max="2277" width="7.109375" style="1" customWidth="1"/>
    <col min="2278" max="2279" width="11.5546875" style="1" customWidth="1"/>
    <col min="2280" max="2280" width="11.6640625" style="1" customWidth="1"/>
    <col min="2281" max="2282" width="12" style="1" customWidth="1"/>
    <col min="2283" max="2283" width="11.44140625" style="1" customWidth="1"/>
    <col min="2284" max="2286" width="11.33203125" style="1" customWidth="1"/>
    <col min="2287" max="2288" width="12.5546875" style="1" customWidth="1"/>
    <col min="2289" max="2289" width="12.33203125" style="1" customWidth="1"/>
    <col min="2290" max="2291" width="11.5546875" style="1" customWidth="1"/>
    <col min="2292" max="2292" width="11.6640625" style="1" customWidth="1"/>
    <col min="2293" max="2293" width="2.109375" style="1" customWidth="1"/>
    <col min="2294" max="2294" width="8.5546875" style="1" customWidth="1"/>
    <col min="2295" max="2295" width="9.88671875" style="1" customWidth="1"/>
    <col min="2296" max="2296" width="8.6640625" style="1" customWidth="1"/>
    <col min="2297" max="2297" width="9.6640625" style="1" customWidth="1"/>
    <col min="2298" max="2298" width="10.109375" style="1" customWidth="1"/>
    <col min="2299" max="2299" width="9.33203125" style="1" customWidth="1"/>
    <col min="2300" max="2301" width="9.6640625" style="1" customWidth="1"/>
    <col min="2302" max="2303" width="9.5546875" style="1" customWidth="1"/>
    <col min="2304" max="2305" width="10" style="1" customWidth="1"/>
    <col min="2306" max="2306" width="12" style="1" customWidth="1"/>
    <col min="2307" max="2307" width="0" style="1" hidden="1" customWidth="1"/>
    <col min="2308" max="2308" width="12.109375" style="1" customWidth="1"/>
    <col min="2309" max="2309" width="11.33203125" style="1" customWidth="1"/>
    <col min="2310" max="2310" width="10.109375" style="1" customWidth="1"/>
    <col min="2311" max="2329" width="0" style="1" hidden="1" customWidth="1"/>
    <col min="2330" max="2532" width="9.109375" style="1"/>
    <col min="2533" max="2533" width="7.109375" style="1" customWidth="1"/>
    <col min="2534" max="2535" width="11.5546875" style="1" customWidth="1"/>
    <col min="2536" max="2536" width="11.6640625" style="1" customWidth="1"/>
    <col min="2537" max="2538" width="12" style="1" customWidth="1"/>
    <col min="2539" max="2539" width="11.44140625" style="1" customWidth="1"/>
    <col min="2540" max="2542" width="11.33203125" style="1" customWidth="1"/>
    <col min="2543" max="2544" width="12.5546875" style="1" customWidth="1"/>
    <col min="2545" max="2545" width="12.33203125" style="1" customWidth="1"/>
    <col min="2546" max="2547" width="11.5546875" style="1" customWidth="1"/>
    <col min="2548" max="2548" width="11.6640625" style="1" customWidth="1"/>
    <col min="2549" max="2549" width="2.109375" style="1" customWidth="1"/>
    <col min="2550" max="2550" width="8.5546875" style="1" customWidth="1"/>
    <col min="2551" max="2551" width="9.88671875" style="1" customWidth="1"/>
    <col min="2552" max="2552" width="8.6640625" style="1" customWidth="1"/>
    <col min="2553" max="2553" width="9.6640625" style="1" customWidth="1"/>
    <col min="2554" max="2554" width="10.109375" style="1" customWidth="1"/>
    <col min="2555" max="2555" width="9.33203125" style="1" customWidth="1"/>
    <col min="2556" max="2557" width="9.6640625" style="1" customWidth="1"/>
    <col min="2558" max="2559" width="9.5546875" style="1" customWidth="1"/>
    <col min="2560" max="2561" width="10" style="1" customWidth="1"/>
    <col min="2562" max="2562" width="12" style="1" customWidth="1"/>
    <col min="2563" max="2563" width="0" style="1" hidden="1" customWidth="1"/>
    <col min="2564" max="2564" width="12.109375" style="1" customWidth="1"/>
    <col min="2565" max="2565" width="11.33203125" style="1" customWidth="1"/>
    <col min="2566" max="2566" width="10.109375" style="1" customWidth="1"/>
    <col min="2567" max="2585" width="0" style="1" hidden="1" customWidth="1"/>
    <col min="2586" max="2788" width="9.109375" style="1"/>
    <col min="2789" max="2789" width="7.109375" style="1" customWidth="1"/>
    <col min="2790" max="2791" width="11.5546875" style="1" customWidth="1"/>
    <col min="2792" max="2792" width="11.6640625" style="1" customWidth="1"/>
    <col min="2793" max="2794" width="12" style="1" customWidth="1"/>
    <col min="2795" max="2795" width="11.44140625" style="1" customWidth="1"/>
    <col min="2796" max="2798" width="11.33203125" style="1" customWidth="1"/>
    <col min="2799" max="2800" width="12.5546875" style="1" customWidth="1"/>
    <col min="2801" max="2801" width="12.33203125" style="1" customWidth="1"/>
    <col min="2802" max="2803" width="11.5546875" style="1" customWidth="1"/>
    <col min="2804" max="2804" width="11.6640625" style="1" customWidth="1"/>
    <col min="2805" max="2805" width="2.109375" style="1" customWidth="1"/>
    <col min="2806" max="2806" width="8.5546875" style="1" customWidth="1"/>
    <col min="2807" max="2807" width="9.88671875" style="1" customWidth="1"/>
    <col min="2808" max="2808" width="8.6640625" style="1" customWidth="1"/>
    <col min="2809" max="2809" width="9.6640625" style="1" customWidth="1"/>
    <col min="2810" max="2810" width="10.109375" style="1" customWidth="1"/>
    <col min="2811" max="2811" width="9.33203125" style="1" customWidth="1"/>
    <col min="2812" max="2813" width="9.6640625" style="1" customWidth="1"/>
    <col min="2814" max="2815" width="9.5546875" style="1" customWidth="1"/>
    <col min="2816" max="2817" width="10" style="1" customWidth="1"/>
    <col min="2818" max="2818" width="12" style="1" customWidth="1"/>
    <col min="2819" max="2819" width="0" style="1" hidden="1" customWidth="1"/>
    <col min="2820" max="2820" width="12.109375" style="1" customWidth="1"/>
    <col min="2821" max="2821" width="11.33203125" style="1" customWidth="1"/>
    <col min="2822" max="2822" width="10.109375" style="1" customWidth="1"/>
    <col min="2823" max="2841" width="0" style="1" hidden="1" customWidth="1"/>
    <col min="2842" max="3044" width="9.109375" style="1"/>
    <col min="3045" max="3045" width="7.109375" style="1" customWidth="1"/>
    <col min="3046" max="3047" width="11.5546875" style="1" customWidth="1"/>
    <col min="3048" max="3048" width="11.6640625" style="1" customWidth="1"/>
    <col min="3049" max="3050" width="12" style="1" customWidth="1"/>
    <col min="3051" max="3051" width="11.44140625" style="1" customWidth="1"/>
    <col min="3052" max="3054" width="11.33203125" style="1" customWidth="1"/>
    <col min="3055" max="3056" width="12.5546875" style="1" customWidth="1"/>
    <col min="3057" max="3057" width="12.33203125" style="1" customWidth="1"/>
    <col min="3058" max="3059" width="11.5546875" style="1" customWidth="1"/>
    <col min="3060" max="3060" width="11.6640625" style="1" customWidth="1"/>
    <col min="3061" max="3061" width="2.109375" style="1" customWidth="1"/>
    <col min="3062" max="3062" width="8.5546875" style="1" customWidth="1"/>
    <col min="3063" max="3063" width="9.88671875" style="1" customWidth="1"/>
    <col min="3064" max="3064" width="8.6640625" style="1" customWidth="1"/>
    <col min="3065" max="3065" width="9.6640625" style="1" customWidth="1"/>
    <col min="3066" max="3066" width="10.109375" style="1" customWidth="1"/>
    <col min="3067" max="3067" width="9.33203125" style="1" customWidth="1"/>
    <col min="3068" max="3069" width="9.6640625" style="1" customWidth="1"/>
    <col min="3070" max="3071" width="9.5546875" style="1" customWidth="1"/>
    <col min="3072" max="3073" width="10" style="1" customWidth="1"/>
    <col min="3074" max="3074" width="12" style="1" customWidth="1"/>
    <col min="3075" max="3075" width="0" style="1" hidden="1" customWidth="1"/>
    <col min="3076" max="3076" width="12.109375" style="1" customWidth="1"/>
    <col min="3077" max="3077" width="11.33203125" style="1" customWidth="1"/>
    <col min="3078" max="3078" width="10.109375" style="1" customWidth="1"/>
    <col min="3079" max="3097" width="0" style="1" hidden="1" customWidth="1"/>
    <col min="3098" max="3300" width="9.109375" style="1"/>
    <col min="3301" max="3301" width="7.109375" style="1" customWidth="1"/>
    <col min="3302" max="3303" width="11.5546875" style="1" customWidth="1"/>
    <col min="3304" max="3304" width="11.6640625" style="1" customWidth="1"/>
    <col min="3305" max="3306" width="12" style="1" customWidth="1"/>
    <col min="3307" max="3307" width="11.44140625" style="1" customWidth="1"/>
    <col min="3308" max="3310" width="11.33203125" style="1" customWidth="1"/>
    <col min="3311" max="3312" width="12.5546875" style="1" customWidth="1"/>
    <col min="3313" max="3313" width="12.33203125" style="1" customWidth="1"/>
    <col min="3314" max="3315" width="11.5546875" style="1" customWidth="1"/>
    <col min="3316" max="3316" width="11.6640625" style="1" customWidth="1"/>
    <col min="3317" max="3317" width="2.109375" style="1" customWidth="1"/>
    <col min="3318" max="3318" width="8.5546875" style="1" customWidth="1"/>
    <col min="3319" max="3319" width="9.88671875" style="1" customWidth="1"/>
    <col min="3320" max="3320" width="8.6640625" style="1" customWidth="1"/>
    <col min="3321" max="3321" width="9.6640625" style="1" customWidth="1"/>
    <col min="3322" max="3322" width="10.109375" style="1" customWidth="1"/>
    <col min="3323" max="3323" width="9.33203125" style="1" customWidth="1"/>
    <col min="3324" max="3325" width="9.6640625" style="1" customWidth="1"/>
    <col min="3326" max="3327" width="9.5546875" style="1" customWidth="1"/>
    <col min="3328" max="3329" width="10" style="1" customWidth="1"/>
    <col min="3330" max="3330" width="12" style="1" customWidth="1"/>
    <col min="3331" max="3331" width="0" style="1" hidden="1" customWidth="1"/>
    <col min="3332" max="3332" width="12.109375" style="1" customWidth="1"/>
    <col min="3333" max="3333" width="11.33203125" style="1" customWidth="1"/>
    <col min="3334" max="3334" width="10.109375" style="1" customWidth="1"/>
    <col min="3335" max="3353" width="0" style="1" hidden="1" customWidth="1"/>
    <col min="3354" max="3556" width="9.109375" style="1"/>
    <col min="3557" max="3557" width="7.109375" style="1" customWidth="1"/>
    <col min="3558" max="3559" width="11.5546875" style="1" customWidth="1"/>
    <col min="3560" max="3560" width="11.6640625" style="1" customWidth="1"/>
    <col min="3561" max="3562" width="12" style="1" customWidth="1"/>
    <col min="3563" max="3563" width="11.44140625" style="1" customWidth="1"/>
    <col min="3564" max="3566" width="11.33203125" style="1" customWidth="1"/>
    <col min="3567" max="3568" width="12.5546875" style="1" customWidth="1"/>
    <col min="3569" max="3569" width="12.33203125" style="1" customWidth="1"/>
    <col min="3570" max="3571" width="11.5546875" style="1" customWidth="1"/>
    <col min="3572" max="3572" width="11.6640625" style="1" customWidth="1"/>
    <col min="3573" max="3573" width="2.109375" style="1" customWidth="1"/>
    <col min="3574" max="3574" width="8.5546875" style="1" customWidth="1"/>
    <col min="3575" max="3575" width="9.88671875" style="1" customWidth="1"/>
    <col min="3576" max="3576" width="8.6640625" style="1" customWidth="1"/>
    <col min="3577" max="3577" width="9.6640625" style="1" customWidth="1"/>
    <col min="3578" max="3578" width="10.109375" style="1" customWidth="1"/>
    <col min="3579" max="3579" width="9.33203125" style="1" customWidth="1"/>
    <col min="3580" max="3581" width="9.6640625" style="1" customWidth="1"/>
    <col min="3582" max="3583" width="9.5546875" style="1" customWidth="1"/>
    <col min="3584" max="3585" width="10" style="1" customWidth="1"/>
    <col min="3586" max="3586" width="12" style="1" customWidth="1"/>
    <col min="3587" max="3587" width="0" style="1" hidden="1" customWidth="1"/>
    <col min="3588" max="3588" width="12.109375" style="1" customWidth="1"/>
    <col min="3589" max="3589" width="11.33203125" style="1" customWidth="1"/>
    <col min="3590" max="3590" width="10.109375" style="1" customWidth="1"/>
    <col min="3591" max="3609" width="0" style="1" hidden="1" customWidth="1"/>
    <col min="3610" max="3812" width="9.109375" style="1"/>
    <col min="3813" max="3813" width="7.109375" style="1" customWidth="1"/>
    <col min="3814" max="3815" width="11.5546875" style="1" customWidth="1"/>
    <col min="3816" max="3816" width="11.6640625" style="1" customWidth="1"/>
    <col min="3817" max="3818" width="12" style="1" customWidth="1"/>
    <col min="3819" max="3819" width="11.44140625" style="1" customWidth="1"/>
    <col min="3820" max="3822" width="11.33203125" style="1" customWidth="1"/>
    <col min="3823" max="3824" width="12.5546875" style="1" customWidth="1"/>
    <col min="3825" max="3825" width="12.33203125" style="1" customWidth="1"/>
    <col min="3826" max="3827" width="11.5546875" style="1" customWidth="1"/>
    <col min="3828" max="3828" width="11.6640625" style="1" customWidth="1"/>
    <col min="3829" max="3829" width="2.109375" style="1" customWidth="1"/>
    <col min="3830" max="3830" width="8.5546875" style="1" customWidth="1"/>
    <col min="3831" max="3831" width="9.88671875" style="1" customWidth="1"/>
    <col min="3832" max="3832" width="8.6640625" style="1" customWidth="1"/>
    <col min="3833" max="3833" width="9.6640625" style="1" customWidth="1"/>
    <col min="3834" max="3834" width="10.109375" style="1" customWidth="1"/>
    <col min="3835" max="3835" width="9.33203125" style="1" customWidth="1"/>
    <col min="3836" max="3837" width="9.6640625" style="1" customWidth="1"/>
    <col min="3838" max="3839" width="9.5546875" style="1" customWidth="1"/>
    <col min="3840" max="3841" width="10" style="1" customWidth="1"/>
    <col min="3842" max="3842" width="12" style="1" customWidth="1"/>
    <col min="3843" max="3843" width="0" style="1" hidden="1" customWidth="1"/>
    <col min="3844" max="3844" width="12.109375" style="1" customWidth="1"/>
    <col min="3845" max="3845" width="11.33203125" style="1" customWidth="1"/>
    <col min="3846" max="3846" width="10.109375" style="1" customWidth="1"/>
    <col min="3847" max="3865" width="0" style="1" hidden="1" customWidth="1"/>
    <col min="3866" max="4068" width="9.109375" style="1"/>
    <col min="4069" max="4069" width="7.109375" style="1" customWidth="1"/>
    <col min="4070" max="4071" width="11.5546875" style="1" customWidth="1"/>
    <col min="4072" max="4072" width="11.6640625" style="1" customWidth="1"/>
    <col min="4073" max="4074" width="12" style="1" customWidth="1"/>
    <col min="4075" max="4075" width="11.44140625" style="1" customWidth="1"/>
    <col min="4076" max="4078" width="11.33203125" style="1" customWidth="1"/>
    <col min="4079" max="4080" width="12.5546875" style="1" customWidth="1"/>
    <col min="4081" max="4081" width="12.33203125" style="1" customWidth="1"/>
    <col min="4082" max="4083" width="11.5546875" style="1" customWidth="1"/>
    <col min="4084" max="4084" width="11.6640625" style="1" customWidth="1"/>
    <col min="4085" max="4085" width="2.109375" style="1" customWidth="1"/>
    <col min="4086" max="4086" width="8.5546875" style="1" customWidth="1"/>
    <col min="4087" max="4087" width="9.88671875" style="1" customWidth="1"/>
    <col min="4088" max="4088" width="8.6640625" style="1" customWidth="1"/>
    <col min="4089" max="4089" width="9.6640625" style="1" customWidth="1"/>
    <col min="4090" max="4090" width="10.109375" style="1" customWidth="1"/>
    <col min="4091" max="4091" width="9.33203125" style="1" customWidth="1"/>
    <col min="4092" max="4093" width="9.6640625" style="1" customWidth="1"/>
    <col min="4094" max="4095" width="9.5546875" style="1" customWidth="1"/>
    <col min="4096" max="4097" width="10" style="1" customWidth="1"/>
    <col min="4098" max="4098" width="12" style="1" customWidth="1"/>
    <col min="4099" max="4099" width="0" style="1" hidden="1" customWidth="1"/>
    <col min="4100" max="4100" width="12.109375" style="1" customWidth="1"/>
    <col min="4101" max="4101" width="11.33203125" style="1" customWidth="1"/>
    <col min="4102" max="4102" width="10.109375" style="1" customWidth="1"/>
    <col min="4103" max="4121" width="0" style="1" hidden="1" customWidth="1"/>
    <col min="4122" max="4324" width="9.109375" style="1"/>
    <col min="4325" max="4325" width="7.109375" style="1" customWidth="1"/>
    <col min="4326" max="4327" width="11.5546875" style="1" customWidth="1"/>
    <col min="4328" max="4328" width="11.6640625" style="1" customWidth="1"/>
    <col min="4329" max="4330" width="12" style="1" customWidth="1"/>
    <col min="4331" max="4331" width="11.44140625" style="1" customWidth="1"/>
    <col min="4332" max="4334" width="11.33203125" style="1" customWidth="1"/>
    <col min="4335" max="4336" width="12.5546875" style="1" customWidth="1"/>
    <col min="4337" max="4337" width="12.33203125" style="1" customWidth="1"/>
    <col min="4338" max="4339" width="11.5546875" style="1" customWidth="1"/>
    <col min="4340" max="4340" width="11.6640625" style="1" customWidth="1"/>
    <col min="4341" max="4341" width="2.109375" style="1" customWidth="1"/>
    <col min="4342" max="4342" width="8.5546875" style="1" customWidth="1"/>
    <col min="4343" max="4343" width="9.88671875" style="1" customWidth="1"/>
    <col min="4344" max="4344" width="8.6640625" style="1" customWidth="1"/>
    <col min="4345" max="4345" width="9.6640625" style="1" customWidth="1"/>
    <col min="4346" max="4346" width="10.109375" style="1" customWidth="1"/>
    <col min="4347" max="4347" width="9.33203125" style="1" customWidth="1"/>
    <col min="4348" max="4349" width="9.6640625" style="1" customWidth="1"/>
    <col min="4350" max="4351" width="9.5546875" style="1" customWidth="1"/>
    <col min="4352" max="4353" width="10" style="1" customWidth="1"/>
    <col min="4354" max="4354" width="12" style="1" customWidth="1"/>
    <col min="4355" max="4355" width="0" style="1" hidden="1" customWidth="1"/>
    <col min="4356" max="4356" width="12.109375" style="1" customWidth="1"/>
    <col min="4357" max="4357" width="11.33203125" style="1" customWidth="1"/>
    <col min="4358" max="4358" width="10.109375" style="1" customWidth="1"/>
    <col min="4359" max="4377" width="0" style="1" hidden="1" customWidth="1"/>
    <col min="4378" max="4580" width="9.109375" style="1"/>
    <col min="4581" max="4581" width="7.109375" style="1" customWidth="1"/>
    <col min="4582" max="4583" width="11.5546875" style="1" customWidth="1"/>
    <col min="4584" max="4584" width="11.6640625" style="1" customWidth="1"/>
    <col min="4585" max="4586" width="12" style="1" customWidth="1"/>
    <col min="4587" max="4587" width="11.44140625" style="1" customWidth="1"/>
    <col min="4588" max="4590" width="11.33203125" style="1" customWidth="1"/>
    <col min="4591" max="4592" width="12.5546875" style="1" customWidth="1"/>
    <col min="4593" max="4593" width="12.33203125" style="1" customWidth="1"/>
    <col min="4594" max="4595" width="11.5546875" style="1" customWidth="1"/>
    <col min="4596" max="4596" width="11.6640625" style="1" customWidth="1"/>
    <col min="4597" max="4597" width="2.109375" style="1" customWidth="1"/>
    <col min="4598" max="4598" width="8.5546875" style="1" customWidth="1"/>
    <col min="4599" max="4599" width="9.88671875" style="1" customWidth="1"/>
    <col min="4600" max="4600" width="8.6640625" style="1" customWidth="1"/>
    <col min="4601" max="4601" width="9.6640625" style="1" customWidth="1"/>
    <col min="4602" max="4602" width="10.109375" style="1" customWidth="1"/>
    <col min="4603" max="4603" width="9.33203125" style="1" customWidth="1"/>
    <col min="4604" max="4605" width="9.6640625" style="1" customWidth="1"/>
    <col min="4606" max="4607" width="9.5546875" style="1" customWidth="1"/>
    <col min="4608" max="4609" width="10" style="1" customWidth="1"/>
    <col min="4610" max="4610" width="12" style="1" customWidth="1"/>
    <col min="4611" max="4611" width="0" style="1" hidden="1" customWidth="1"/>
    <col min="4612" max="4612" width="12.109375" style="1" customWidth="1"/>
    <col min="4613" max="4613" width="11.33203125" style="1" customWidth="1"/>
    <col min="4614" max="4614" width="10.109375" style="1" customWidth="1"/>
    <col min="4615" max="4633" width="0" style="1" hidden="1" customWidth="1"/>
    <col min="4634" max="4836" width="9.109375" style="1"/>
    <col min="4837" max="4837" width="7.109375" style="1" customWidth="1"/>
    <col min="4838" max="4839" width="11.5546875" style="1" customWidth="1"/>
    <col min="4840" max="4840" width="11.6640625" style="1" customWidth="1"/>
    <col min="4841" max="4842" width="12" style="1" customWidth="1"/>
    <col min="4843" max="4843" width="11.44140625" style="1" customWidth="1"/>
    <col min="4844" max="4846" width="11.33203125" style="1" customWidth="1"/>
    <col min="4847" max="4848" width="12.5546875" style="1" customWidth="1"/>
    <col min="4849" max="4849" width="12.33203125" style="1" customWidth="1"/>
    <col min="4850" max="4851" width="11.5546875" style="1" customWidth="1"/>
    <col min="4852" max="4852" width="11.6640625" style="1" customWidth="1"/>
    <col min="4853" max="4853" width="2.109375" style="1" customWidth="1"/>
    <col min="4854" max="4854" width="8.5546875" style="1" customWidth="1"/>
    <col min="4855" max="4855" width="9.88671875" style="1" customWidth="1"/>
    <col min="4856" max="4856" width="8.6640625" style="1" customWidth="1"/>
    <col min="4857" max="4857" width="9.6640625" style="1" customWidth="1"/>
    <col min="4858" max="4858" width="10.109375" style="1" customWidth="1"/>
    <col min="4859" max="4859" width="9.33203125" style="1" customWidth="1"/>
    <col min="4860" max="4861" width="9.6640625" style="1" customWidth="1"/>
    <col min="4862" max="4863" width="9.5546875" style="1" customWidth="1"/>
    <col min="4864" max="4865" width="10" style="1" customWidth="1"/>
    <col min="4866" max="4866" width="12" style="1" customWidth="1"/>
    <col min="4867" max="4867" width="0" style="1" hidden="1" customWidth="1"/>
    <col min="4868" max="4868" width="12.109375" style="1" customWidth="1"/>
    <col min="4869" max="4869" width="11.33203125" style="1" customWidth="1"/>
    <col min="4870" max="4870" width="10.109375" style="1" customWidth="1"/>
    <col min="4871" max="4889" width="0" style="1" hidden="1" customWidth="1"/>
    <col min="4890" max="5092" width="9.109375" style="1"/>
    <col min="5093" max="5093" width="7.109375" style="1" customWidth="1"/>
    <col min="5094" max="5095" width="11.5546875" style="1" customWidth="1"/>
    <col min="5096" max="5096" width="11.6640625" style="1" customWidth="1"/>
    <col min="5097" max="5098" width="12" style="1" customWidth="1"/>
    <col min="5099" max="5099" width="11.44140625" style="1" customWidth="1"/>
    <col min="5100" max="5102" width="11.33203125" style="1" customWidth="1"/>
    <col min="5103" max="5104" width="12.5546875" style="1" customWidth="1"/>
    <col min="5105" max="5105" width="12.33203125" style="1" customWidth="1"/>
    <col min="5106" max="5107" width="11.5546875" style="1" customWidth="1"/>
    <col min="5108" max="5108" width="11.6640625" style="1" customWidth="1"/>
    <col min="5109" max="5109" width="2.109375" style="1" customWidth="1"/>
    <col min="5110" max="5110" width="8.5546875" style="1" customWidth="1"/>
    <col min="5111" max="5111" width="9.88671875" style="1" customWidth="1"/>
    <col min="5112" max="5112" width="8.6640625" style="1" customWidth="1"/>
    <col min="5113" max="5113" width="9.6640625" style="1" customWidth="1"/>
    <col min="5114" max="5114" width="10.109375" style="1" customWidth="1"/>
    <col min="5115" max="5115" width="9.33203125" style="1" customWidth="1"/>
    <col min="5116" max="5117" width="9.6640625" style="1" customWidth="1"/>
    <col min="5118" max="5119" width="9.5546875" style="1" customWidth="1"/>
    <col min="5120" max="5121" width="10" style="1" customWidth="1"/>
    <col min="5122" max="5122" width="12" style="1" customWidth="1"/>
    <col min="5123" max="5123" width="0" style="1" hidden="1" customWidth="1"/>
    <col min="5124" max="5124" width="12.109375" style="1" customWidth="1"/>
    <col min="5125" max="5125" width="11.33203125" style="1" customWidth="1"/>
    <col min="5126" max="5126" width="10.109375" style="1" customWidth="1"/>
    <col min="5127" max="5145" width="0" style="1" hidden="1" customWidth="1"/>
    <col min="5146" max="5348" width="9.109375" style="1"/>
    <col min="5349" max="5349" width="7.109375" style="1" customWidth="1"/>
    <col min="5350" max="5351" width="11.5546875" style="1" customWidth="1"/>
    <col min="5352" max="5352" width="11.6640625" style="1" customWidth="1"/>
    <col min="5353" max="5354" width="12" style="1" customWidth="1"/>
    <col min="5355" max="5355" width="11.44140625" style="1" customWidth="1"/>
    <col min="5356" max="5358" width="11.33203125" style="1" customWidth="1"/>
    <col min="5359" max="5360" width="12.5546875" style="1" customWidth="1"/>
    <col min="5361" max="5361" width="12.33203125" style="1" customWidth="1"/>
    <col min="5362" max="5363" width="11.5546875" style="1" customWidth="1"/>
    <col min="5364" max="5364" width="11.6640625" style="1" customWidth="1"/>
    <col min="5365" max="5365" width="2.109375" style="1" customWidth="1"/>
    <col min="5366" max="5366" width="8.5546875" style="1" customWidth="1"/>
    <col min="5367" max="5367" width="9.88671875" style="1" customWidth="1"/>
    <col min="5368" max="5368" width="8.6640625" style="1" customWidth="1"/>
    <col min="5369" max="5369" width="9.6640625" style="1" customWidth="1"/>
    <col min="5370" max="5370" width="10.109375" style="1" customWidth="1"/>
    <col min="5371" max="5371" width="9.33203125" style="1" customWidth="1"/>
    <col min="5372" max="5373" width="9.6640625" style="1" customWidth="1"/>
    <col min="5374" max="5375" width="9.5546875" style="1" customWidth="1"/>
    <col min="5376" max="5377" width="10" style="1" customWidth="1"/>
    <col min="5378" max="5378" width="12" style="1" customWidth="1"/>
    <col min="5379" max="5379" width="0" style="1" hidden="1" customWidth="1"/>
    <col min="5380" max="5380" width="12.109375" style="1" customWidth="1"/>
    <col min="5381" max="5381" width="11.33203125" style="1" customWidth="1"/>
    <col min="5382" max="5382" width="10.109375" style="1" customWidth="1"/>
    <col min="5383" max="5401" width="0" style="1" hidden="1" customWidth="1"/>
    <col min="5402" max="5604" width="9.109375" style="1"/>
    <col min="5605" max="5605" width="7.109375" style="1" customWidth="1"/>
    <col min="5606" max="5607" width="11.5546875" style="1" customWidth="1"/>
    <col min="5608" max="5608" width="11.6640625" style="1" customWidth="1"/>
    <col min="5609" max="5610" width="12" style="1" customWidth="1"/>
    <col min="5611" max="5611" width="11.44140625" style="1" customWidth="1"/>
    <col min="5612" max="5614" width="11.33203125" style="1" customWidth="1"/>
    <col min="5615" max="5616" width="12.5546875" style="1" customWidth="1"/>
    <col min="5617" max="5617" width="12.33203125" style="1" customWidth="1"/>
    <col min="5618" max="5619" width="11.5546875" style="1" customWidth="1"/>
    <col min="5620" max="5620" width="11.6640625" style="1" customWidth="1"/>
    <col min="5621" max="5621" width="2.109375" style="1" customWidth="1"/>
    <col min="5622" max="5622" width="8.5546875" style="1" customWidth="1"/>
    <col min="5623" max="5623" width="9.88671875" style="1" customWidth="1"/>
    <col min="5624" max="5624" width="8.6640625" style="1" customWidth="1"/>
    <col min="5625" max="5625" width="9.6640625" style="1" customWidth="1"/>
    <col min="5626" max="5626" width="10.109375" style="1" customWidth="1"/>
    <col min="5627" max="5627" width="9.33203125" style="1" customWidth="1"/>
    <col min="5628" max="5629" width="9.6640625" style="1" customWidth="1"/>
    <col min="5630" max="5631" width="9.5546875" style="1" customWidth="1"/>
    <col min="5632" max="5633" width="10" style="1" customWidth="1"/>
    <col min="5634" max="5634" width="12" style="1" customWidth="1"/>
    <col min="5635" max="5635" width="0" style="1" hidden="1" customWidth="1"/>
    <col min="5636" max="5636" width="12.109375" style="1" customWidth="1"/>
    <col min="5637" max="5637" width="11.33203125" style="1" customWidth="1"/>
    <col min="5638" max="5638" width="10.109375" style="1" customWidth="1"/>
    <col min="5639" max="5657" width="0" style="1" hidden="1" customWidth="1"/>
    <col min="5658" max="5860" width="9.109375" style="1"/>
    <col min="5861" max="5861" width="7.109375" style="1" customWidth="1"/>
    <col min="5862" max="5863" width="11.5546875" style="1" customWidth="1"/>
    <col min="5864" max="5864" width="11.6640625" style="1" customWidth="1"/>
    <col min="5865" max="5866" width="12" style="1" customWidth="1"/>
    <col min="5867" max="5867" width="11.44140625" style="1" customWidth="1"/>
    <col min="5868" max="5870" width="11.33203125" style="1" customWidth="1"/>
    <col min="5871" max="5872" width="12.5546875" style="1" customWidth="1"/>
    <col min="5873" max="5873" width="12.33203125" style="1" customWidth="1"/>
    <col min="5874" max="5875" width="11.5546875" style="1" customWidth="1"/>
    <col min="5876" max="5876" width="11.6640625" style="1" customWidth="1"/>
    <col min="5877" max="5877" width="2.109375" style="1" customWidth="1"/>
    <col min="5878" max="5878" width="8.5546875" style="1" customWidth="1"/>
    <col min="5879" max="5879" width="9.88671875" style="1" customWidth="1"/>
    <col min="5880" max="5880" width="8.6640625" style="1" customWidth="1"/>
    <col min="5881" max="5881" width="9.6640625" style="1" customWidth="1"/>
    <col min="5882" max="5882" width="10.109375" style="1" customWidth="1"/>
    <col min="5883" max="5883" width="9.33203125" style="1" customWidth="1"/>
    <col min="5884" max="5885" width="9.6640625" style="1" customWidth="1"/>
    <col min="5886" max="5887" width="9.5546875" style="1" customWidth="1"/>
    <col min="5888" max="5889" width="10" style="1" customWidth="1"/>
    <col min="5890" max="5890" width="12" style="1" customWidth="1"/>
    <col min="5891" max="5891" width="0" style="1" hidden="1" customWidth="1"/>
    <col min="5892" max="5892" width="12.109375" style="1" customWidth="1"/>
    <col min="5893" max="5893" width="11.33203125" style="1" customWidth="1"/>
    <col min="5894" max="5894" width="10.109375" style="1" customWidth="1"/>
    <col min="5895" max="5913" width="0" style="1" hidden="1" customWidth="1"/>
    <col min="5914" max="6116" width="9.109375" style="1"/>
    <col min="6117" max="6117" width="7.109375" style="1" customWidth="1"/>
    <col min="6118" max="6119" width="11.5546875" style="1" customWidth="1"/>
    <col min="6120" max="6120" width="11.6640625" style="1" customWidth="1"/>
    <col min="6121" max="6122" width="12" style="1" customWidth="1"/>
    <col min="6123" max="6123" width="11.44140625" style="1" customWidth="1"/>
    <col min="6124" max="6126" width="11.33203125" style="1" customWidth="1"/>
    <col min="6127" max="6128" width="12.5546875" style="1" customWidth="1"/>
    <col min="6129" max="6129" width="12.33203125" style="1" customWidth="1"/>
    <col min="6130" max="6131" width="11.5546875" style="1" customWidth="1"/>
    <col min="6132" max="6132" width="11.6640625" style="1" customWidth="1"/>
    <col min="6133" max="6133" width="2.109375" style="1" customWidth="1"/>
    <col min="6134" max="6134" width="8.5546875" style="1" customWidth="1"/>
    <col min="6135" max="6135" width="9.88671875" style="1" customWidth="1"/>
    <col min="6136" max="6136" width="8.6640625" style="1" customWidth="1"/>
    <col min="6137" max="6137" width="9.6640625" style="1" customWidth="1"/>
    <col min="6138" max="6138" width="10.109375" style="1" customWidth="1"/>
    <col min="6139" max="6139" width="9.33203125" style="1" customWidth="1"/>
    <col min="6140" max="6141" width="9.6640625" style="1" customWidth="1"/>
    <col min="6142" max="6143" width="9.5546875" style="1" customWidth="1"/>
    <col min="6144" max="6145" width="10" style="1" customWidth="1"/>
    <col min="6146" max="6146" width="12" style="1" customWidth="1"/>
    <col min="6147" max="6147" width="0" style="1" hidden="1" customWidth="1"/>
    <col min="6148" max="6148" width="12.109375" style="1" customWidth="1"/>
    <col min="6149" max="6149" width="11.33203125" style="1" customWidth="1"/>
    <col min="6150" max="6150" width="10.109375" style="1" customWidth="1"/>
    <col min="6151" max="6169" width="0" style="1" hidden="1" customWidth="1"/>
    <col min="6170" max="6372" width="9.109375" style="1"/>
    <col min="6373" max="6373" width="7.109375" style="1" customWidth="1"/>
    <col min="6374" max="6375" width="11.5546875" style="1" customWidth="1"/>
    <col min="6376" max="6376" width="11.6640625" style="1" customWidth="1"/>
    <col min="6377" max="6378" width="12" style="1" customWidth="1"/>
    <col min="6379" max="6379" width="11.44140625" style="1" customWidth="1"/>
    <col min="6380" max="6382" width="11.33203125" style="1" customWidth="1"/>
    <col min="6383" max="6384" width="12.5546875" style="1" customWidth="1"/>
    <col min="6385" max="6385" width="12.33203125" style="1" customWidth="1"/>
    <col min="6386" max="6387" width="11.5546875" style="1" customWidth="1"/>
    <col min="6388" max="6388" width="11.6640625" style="1" customWidth="1"/>
    <col min="6389" max="6389" width="2.109375" style="1" customWidth="1"/>
    <col min="6390" max="6390" width="8.5546875" style="1" customWidth="1"/>
    <col min="6391" max="6391" width="9.88671875" style="1" customWidth="1"/>
    <col min="6392" max="6392" width="8.6640625" style="1" customWidth="1"/>
    <col min="6393" max="6393" width="9.6640625" style="1" customWidth="1"/>
    <col min="6394" max="6394" width="10.109375" style="1" customWidth="1"/>
    <col min="6395" max="6395" width="9.33203125" style="1" customWidth="1"/>
    <col min="6396" max="6397" width="9.6640625" style="1" customWidth="1"/>
    <col min="6398" max="6399" width="9.5546875" style="1" customWidth="1"/>
    <col min="6400" max="6401" width="10" style="1" customWidth="1"/>
    <col min="6402" max="6402" width="12" style="1" customWidth="1"/>
    <col min="6403" max="6403" width="0" style="1" hidden="1" customWidth="1"/>
    <col min="6404" max="6404" width="12.109375" style="1" customWidth="1"/>
    <col min="6405" max="6405" width="11.33203125" style="1" customWidth="1"/>
    <col min="6406" max="6406" width="10.109375" style="1" customWidth="1"/>
    <col min="6407" max="6425" width="0" style="1" hidden="1" customWidth="1"/>
    <col min="6426" max="6628" width="9.109375" style="1"/>
    <col min="6629" max="6629" width="7.109375" style="1" customWidth="1"/>
    <col min="6630" max="6631" width="11.5546875" style="1" customWidth="1"/>
    <col min="6632" max="6632" width="11.6640625" style="1" customWidth="1"/>
    <col min="6633" max="6634" width="12" style="1" customWidth="1"/>
    <col min="6635" max="6635" width="11.44140625" style="1" customWidth="1"/>
    <col min="6636" max="6638" width="11.33203125" style="1" customWidth="1"/>
    <col min="6639" max="6640" width="12.5546875" style="1" customWidth="1"/>
    <col min="6641" max="6641" width="12.33203125" style="1" customWidth="1"/>
    <col min="6642" max="6643" width="11.5546875" style="1" customWidth="1"/>
    <col min="6644" max="6644" width="11.6640625" style="1" customWidth="1"/>
    <col min="6645" max="6645" width="2.109375" style="1" customWidth="1"/>
    <col min="6646" max="6646" width="8.5546875" style="1" customWidth="1"/>
    <col min="6647" max="6647" width="9.88671875" style="1" customWidth="1"/>
    <col min="6648" max="6648" width="8.6640625" style="1" customWidth="1"/>
    <col min="6649" max="6649" width="9.6640625" style="1" customWidth="1"/>
    <col min="6650" max="6650" width="10.109375" style="1" customWidth="1"/>
    <col min="6651" max="6651" width="9.33203125" style="1" customWidth="1"/>
    <col min="6652" max="6653" width="9.6640625" style="1" customWidth="1"/>
    <col min="6654" max="6655" width="9.5546875" style="1" customWidth="1"/>
    <col min="6656" max="6657" width="10" style="1" customWidth="1"/>
    <col min="6658" max="6658" width="12" style="1" customWidth="1"/>
    <col min="6659" max="6659" width="0" style="1" hidden="1" customWidth="1"/>
    <col min="6660" max="6660" width="12.109375" style="1" customWidth="1"/>
    <col min="6661" max="6661" width="11.33203125" style="1" customWidth="1"/>
    <col min="6662" max="6662" width="10.109375" style="1" customWidth="1"/>
    <col min="6663" max="6681" width="0" style="1" hidden="1" customWidth="1"/>
    <col min="6682" max="6884" width="9.109375" style="1"/>
    <col min="6885" max="6885" width="7.109375" style="1" customWidth="1"/>
    <col min="6886" max="6887" width="11.5546875" style="1" customWidth="1"/>
    <col min="6888" max="6888" width="11.6640625" style="1" customWidth="1"/>
    <col min="6889" max="6890" width="12" style="1" customWidth="1"/>
    <col min="6891" max="6891" width="11.44140625" style="1" customWidth="1"/>
    <col min="6892" max="6894" width="11.33203125" style="1" customWidth="1"/>
    <col min="6895" max="6896" width="12.5546875" style="1" customWidth="1"/>
    <col min="6897" max="6897" width="12.33203125" style="1" customWidth="1"/>
    <col min="6898" max="6899" width="11.5546875" style="1" customWidth="1"/>
    <col min="6900" max="6900" width="11.6640625" style="1" customWidth="1"/>
    <col min="6901" max="6901" width="2.109375" style="1" customWidth="1"/>
    <col min="6902" max="6902" width="8.5546875" style="1" customWidth="1"/>
    <col min="6903" max="6903" width="9.88671875" style="1" customWidth="1"/>
    <col min="6904" max="6904" width="8.6640625" style="1" customWidth="1"/>
    <col min="6905" max="6905" width="9.6640625" style="1" customWidth="1"/>
    <col min="6906" max="6906" width="10.109375" style="1" customWidth="1"/>
    <col min="6907" max="6907" width="9.33203125" style="1" customWidth="1"/>
    <col min="6908" max="6909" width="9.6640625" style="1" customWidth="1"/>
    <col min="6910" max="6911" width="9.5546875" style="1" customWidth="1"/>
    <col min="6912" max="6913" width="10" style="1" customWidth="1"/>
    <col min="6914" max="6914" width="12" style="1" customWidth="1"/>
    <col min="6915" max="6915" width="0" style="1" hidden="1" customWidth="1"/>
    <col min="6916" max="6916" width="12.109375" style="1" customWidth="1"/>
    <col min="6917" max="6917" width="11.33203125" style="1" customWidth="1"/>
    <col min="6918" max="6918" width="10.109375" style="1" customWidth="1"/>
    <col min="6919" max="6937" width="0" style="1" hidden="1" customWidth="1"/>
    <col min="6938" max="7140" width="9.109375" style="1"/>
    <col min="7141" max="7141" width="7.109375" style="1" customWidth="1"/>
    <col min="7142" max="7143" width="11.5546875" style="1" customWidth="1"/>
    <col min="7144" max="7144" width="11.6640625" style="1" customWidth="1"/>
    <col min="7145" max="7146" width="12" style="1" customWidth="1"/>
    <col min="7147" max="7147" width="11.44140625" style="1" customWidth="1"/>
    <col min="7148" max="7150" width="11.33203125" style="1" customWidth="1"/>
    <col min="7151" max="7152" width="12.5546875" style="1" customWidth="1"/>
    <col min="7153" max="7153" width="12.33203125" style="1" customWidth="1"/>
    <col min="7154" max="7155" width="11.5546875" style="1" customWidth="1"/>
    <col min="7156" max="7156" width="11.6640625" style="1" customWidth="1"/>
    <col min="7157" max="7157" width="2.109375" style="1" customWidth="1"/>
    <col min="7158" max="7158" width="8.5546875" style="1" customWidth="1"/>
    <col min="7159" max="7159" width="9.88671875" style="1" customWidth="1"/>
    <col min="7160" max="7160" width="8.6640625" style="1" customWidth="1"/>
    <col min="7161" max="7161" width="9.6640625" style="1" customWidth="1"/>
    <col min="7162" max="7162" width="10.109375" style="1" customWidth="1"/>
    <col min="7163" max="7163" width="9.33203125" style="1" customWidth="1"/>
    <col min="7164" max="7165" width="9.6640625" style="1" customWidth="1"/>
    <col min="7166" max="7167" width="9.5546875" style="1" customWidth="1"/>
    <col min="7168" max="7169" width="10" style="1" customWidth="1"/>
    <col min="7170" max="7170" width="12" style="1" customWidth="1"/>
    <col min="7171" max="7171" width="0" style="1" hidden="1" customWidth="1"/>
    <col min="7172" max="7172" width="12.109375" style="1" customWidth="1"/>
    <col min="7173" max="7173" width="11.33203125" style="1" customWidth="1"/>
    <col min="7174" max="7174" width="10.109375" style="1" customWidth="1"/>
    <col min="7175" max="7193" width="0" style="1" hidden="1" customWidth="1"/>
    <col min="7194" max="7396" width="9.109375" style="1"/>
    <col min="7397" max="7397" width="7.109375" style="1" customWidth="1"/>
    <col min="7398" max="7399" width="11.5546875" style="1" customWidth="1"/>
    <col min="7400" max="7400" width="11.6640625" style="1" customWidth="1"/>
    <col min="7401" max="7402" width="12" style="1" customWidth="1"/>
    <col min="7403" max="7403" width="11.44140625" style="1" customWidth="1"/>
    <col min="7404" max="7406" width="11.33203125" style="1" customWidth="1"/>
    <col min="7407" max="7408" width="12.5546875" style="1" customWidth="1"/>
    <col min="7409" max="7409" width="12.33203125" style="1" customWidth="1"/>
    <col min="7410" max="7411" width="11.5546875" style="1" customWidth="1"/>
    <col min="7412" max="7412" width="11.6640625" style="1" customWidth="1"/>
    <col min="7413" max="7413" width="2.109375" style="1" customWidth="1"/>
    <col min="7414" max="7414" width="8.5546875" style="1" customWidth="1"/>
    <col min="7415" max="7415" width="9.88671875" style="1" customWidth="1"/>
    <col min="7416" max="7416" width="8.6640625" style="1" customWidth="1"/>
    <col min="7417" max="7417" width="9.6640625" style="1" customWidth="1"/>
    <col min="7418" max="7418" width="10.109375" style="1" customWidth="1"/>
    <col min="7419" max="7419" width="9.33203125" style="1" customWidth="1"/>
    <col min="7420" max="7421" width="9.6640625" style="1" customWidth="1"/>
    <col min="7422" max="7423" width="9.5546875" style="1" customWidth="1"/>
    <col min="7424" max="7425" width="10" style="1" customWidth="1"/>
    <col min="7426" max="7426" width="12" style="1" customWidth="1"/>
    <col min="7427" max="7427" width="0" style="1" hidden="1" customWidth="1"/>
    <col min="7428" max="7428" width="12.109375" style="1" customWidth="1"/>
    <col min="7429" max="7429" width="11.33203125" style="1" customWidth="1"/>
    <col min="7430" max="7430" width="10.109375" style="1" customWidth="1"/>
    <col min="7431" max="7449" width="0" style="1" hidden="1" customWidth="1"/>
    <col min="7450" max="7652" width="9.109375" style="1"/>
    <col min="7653" max="7653" width="7.109375" style="1" customWidth="1"/>
    <col min="7654" max="7655" width="11.5546875" style="1" customWidth="1"/>
    <col min="7656" max="7656" width="11.6640625" style="1" customWidth="1"/>
    <col min="7657" max="7658" width="12" style="1" customWidth="1"/>
    <col min="7659" max="7659" width="11.44140625" style="1" customWidth="1"/>
    <col min="7660" max="7662" width="11.33203125" style="1" customWidth="1"/>
    <col min="7663" max="7664" width="12.5546875" style="1" customWidth="1"/>
    <col min="7665" max="7665" width="12.33203125" style="1" customWidth="1"/>
    <col min="7666" max="7667" width="11.5546875" style="1" customWidth="1"/>
    <col min="7668" max="7668" width="11.6640625" style="1" customWidth="1"/>
    <col min="7669" max="7669" width="2.109375" style="1" customWidth="1"/>
    <col min="7670" max="7670" width="8.5546875" style="1" customWidth="1"/>
    <col min="7671" max="7671" width="9.88671875" style="1" customWidth="1"/>
    <col min="7672" max="7672" width="8.6640625" style="1" customWidth="1"/>
    <col min="7673" max="7673" width="9.6640625" style="1" customWidth="1"/>
    <col min="7674" max="7674" width="10.109375" style="1" customWidth="1"/>
    <col min="7675" max="7675" width="9.33203125" style="1" customWidth="1"/>
    <col min="7676" max="7677" width="9.6640625" style="1" customWidth="1"/>
    <col min="7678" max="7679" width="9.5546875" style="1" customWidth="1"/>
    <col min="7680" max="7681" width="10" style="1" customWidth="1"/>
    <col min="7682" max="7682" width="12" style="1" customWidth="1"/>
    <col min="7683" max="7683" width="0" style="1" hidden="1" customWidth="1"/>
    <col min="7684" max="7684" width="12.109375" style="1" customWidth="1"/>
    <col min="7685" max="7685" width="11.33203125" style="1" customWidth="1"/>
    <col min="7686" max="7686" width="10.109375" style="1" customWidth="1"/>
    <col min="7687" max="7705" width="0" style="1" hidden="1" customWidth="1"/>
    <col min="7706" max="7908" width="9.109375" style="1"/>
    <col min="7909" max="7909" width="7.109375" style="1" customWidth="1"/>
    <col min="7910" max="7911" width="11.5546875" style="1" customWidth="1"/>
    <col min="7912" max="7912" width="11.6640625" style="1" customWidth="1"/>
    <col min="7913" max="7914" width="12" style="1" customWidth="1"/>
    <col min="7915" max="7915" width="11.44140625" style="1" customWidth="1"/>
    <col min="7916" max="7918" width="11.33203125" style="1" customWidth="1"/>
    <col min="7919" max="7920" width="12.5546875" style="1" customWidth="1"/>
    <col min="7921" max="7921" width="12.33203125" style="1" customWidth="1"/>
    <col min="7922" max="7923" width="11.5546875" style="1" customWidth="1"/>
    <col min="7924" max="7924" width="11.6640625" style="1" customWidth="1"/>
    <col min="7925" max="7925" width="2.109375" style="1" customWidth="1"/>
    <col min="7926" max="7926" width="8.5546875" style="1" customWidth="1"/>
    <col min="7927" max="7927" width="9.88671875" style="1" customWidth="1"/>
    <col min="7928" max="7928" width="8.6640625" style="1" customWidth="1"/>
    <col min="7929" max="7929" width="9.6640625" style="1" customWidth="1"/>
    <col min="7930" max="7930" width="10.109375" style="1" customWidth="1"/>
    <col min="7931" max="7931" width="9.33203125" style="1" customWidth="1"/>
    <col min="7932" max="7933" width="9.6640625" style="1" customWidth="1"/>
    <col min="7934" max="7935" width="9.5546875" style="1" customWidth="1"/>
    <col min="7936" max="7937" width="10" style="1" customWidth="1"/>
    <col min="7938" max="7938" width="12" style="1" customWidth="1"/>
    <col min="7939" max="7939" width="0" style="1" hidden="1" customWidth="1"/>
    <col min="7940" max="7940" width="12.109375" style="1" customWidth="1"/>
    <col min="7941" max="7941" width="11.33203125" style="1" customWidth="1"/>
    <col min="7942" max="7942" width="10.109375" style="1" customWidth="1"/>
    <col min="7943" max="7961" width="0" style="1" hidden="1" customWidth="1"/>
    <col min="7962" max="8164" width="9.109375" style="1"/>
    <col min="8165" max="8165" width="7.109375" style="1" customWidth="1"/>
    <col min="8166" max="8167" width="11.5546875" style="1" customWidth="1"/>
    <col min="8168" max="8168" width="11.6640625" style="1" customWidth="1"/>
    <col min="8169" max="8170" width="12" style="1" customWidth="1"/>
    <col min="8171" max="8171" width="11.44140625" style="1" customWidth="1"/>
    <col min="8172" max="8174" width="11.33203125" style="1" customWidth="1"/>
    <col min="8175" max="8176" width="12.5546875" style="1" customWidth="1"/>
    <col min="8177" max="8177" width="12.33203125" style="1" customWidth="1"/>
    <col min="8178" max="8179" width="11.5546875" style="1" customWidth="1"/>
    <col min="8180" max="8180" width="11.6640625" style="1" customWidth="1"/>
    <col min="8181" max="8181" width="2.109375" style="1" customWidth="1"/>
    <col min="8182" max="8182" width="8.5546875" style="1" customWidth="1"/>
    <col min="8183" max="8183" width="9.88671875" style="1" customWidth="1"/>
    <col min="8184" max="8184" width="8.6640625" style="1" customWidth="1"/>
    <col min="8185" max="8185" width="9.6640625" style="1" customWidth="1"/>
    <col min="8186" max="8186" width="10.109375" style="1" customWidth="1"/>
    <col min="8187" max="8187" width="9.33203125" style="1" customWidth="1"/>
    <col min="8188" max="8189" width="9.6640625" style="1" customWidth="1"/>
    <col min="8190" max="8191" width="9.5546875" style="1" customWidth="1"/>
    <col min="8192" max="8193" width="10" style="1" customWidth="1"/>
    <col min="8194" max="8194" width="12" style="1" customWidth="1"/>
    <col min="8195" max="8195" width="0" style="1" hidden="1" customWidth="1"/>
    <col min="8196" max="8196" width="12.109375" style="1" customWidth="1"/>
    <col min="8197" max="8197" width="11.33203125" style="1" customWidth="1"/>
    <col min="8198" max="8198" width="10.109375" style="1" customWidth="1"/>
    <col min="8199" max="8217" width="0" style="1" hidden="1" customWidth="1"/>
    <col min="8218" max="8420" width="9.109375" style="1"/>
    <col min="8421" max="8421" width="7.109375" style="1" customWidth="1"/>
    <col min="8422" max="8423" width="11.5546875" style="1" customWidth="1"/>
    <col min="8424" max="8424" width="11.6640625" style="1" customWidth="1"/>
    <col min="8425" max="8426" width="12" style="1" customWidth="1"/>
    <col min="8427" max="8427" width="11.44140625" style="1" customWidth="1"/>
    <col min="8428" max="8430" width="11.33203125" style="1" customWidth="1"/>
    <col min="8431" max="8432" width="12.5546875" style="1" customWidth="1"/>
    <col min="8433" max="8433" width="12.33203125" style="1" customWidth="1"/>
    <col min="8434" max="8435" width="11.5546875" style="1" customWidth="1"/>
    <col min="8436" max="8436" width="11.6640625" style="1" customWidth="1"/>
    <col min="8437" max="8437" width="2.109375" style="1" customWidth="1"/>
    <col min="8438" max="8438" width="8.5546875" style="1" customWidth="1"/>
    <col min="8439" max="8439" width="9.88671875" style="1" customWidth="1"/>
    <col min="8440" max="8440" width="8.6640625" style="1" customWidth="1"/>
    <col min="8441" max="8441" width="9.6640625" style="1" customWidth="1"/>
    <col min="8442" max="8442" width="10.109375" style="1" customWidth="1"/>
    <col min="8443" max="8443" width="9.33203125" style="1" customWidth="1"/>
    <col min="8444" max="8445" width="9.6640625" style="1" customWidth="1"/>
    <col min="8446" max="8447" width="9.5546875" style="1" customWidth="1"/>
    <col min="8448" max="8449" width="10" style="1" customWidth="1"/>
    <col min="8450" max="8450" width="12" style="1" customWidth="1"/>
    <col min="8451" max="8451" width="0" style="1" hidden="1" customWidth="1"/>
    <col min="8452" max="8452" width="12.109375" style="1" customWidth="1"/>
    <col min="8453" max="8453" width="11.33203125" style="1" customWidth="1"/>
    <col min="8454" max="8454" width="10.109375" style="1" customWidth="1"/>
    <col min="8455" max="8473" width="0" style="1" hidden="1" customWidth="1"/>
    <col min="8474" max="8676" width="9.109375" style="1"/>
    <col min="8677" max="8677" width="7.109375" style="1" customWidth="1"/>
    <col min="8678" max="8679" width="11.5546875" style="1" customWidth="1"/>
    <col min="8680" max="8680" width="11.6640625" style="1" customWidth="1"/>
    <col min="8681" max="8682" width="12" style="1" customWidth="1"/>
    <col min="8683" max="8683" width="11.44140625" style="1" customWidth="1"/>
    <col min="8684" max="8686" width="11.33203125" style="1" customWidth="1"/>
    <col min="8687" max="8688" width="12.5546875" style="1" customWidth="1"/>
    <col min="8689" max="8689" width="12.33203125" style="1" customWidth="1"/>
    <col min="8690" max="8691" width="11.5546875" style="1" customWidth="1"/>
    <col min="8692" max="8692" width="11.6640625" style="1" customWidth="1"/>
    <col min="8693" max="8693" width="2.109375" style="1" customWidth="1"/>
    <col min="8694" max="8694" width="8.5546875" style="1" customWidth="1"/>
    <col min="8695" max="8695" width="9.88671875" style="1" customWidth="1"/>
    <col min="8696" max="8696" width="8.6640625" style="1" customWidth="1"/>
    <col min="8697" max="8697" width="9.6640625" style="1" customWidth="1"/>
    <col min="8698" max="8698" width="10.109375" style="1" customWidth="1"/>
    <col min="8699" max="8699" width="9.33203125" style="1" customWidth="1"/>
    <col min="8700" max="8701" width="9.6640625" style="1" customWidth="1"/>
    <col min="8702" max="8703" width="9.5546875" style="1" customWidth="1"/>
    <col min="8704" max="8705" width="10" style="1" customWidth="1"/>
    <col min="8706" max="8706" width="12" style="1" customWidth="1"/>
    <col min="8707" max="8707" width="0" style="1" hidden="1" customWidth="1"/>
    <col min="8708" max="8708" width="12.109375" style="1" customWidth="1"/>
    <col min="8709" max="8709" width="11.33203125" style="1" customWidth="1"/>
    <col min="8710" max="8710" width="10.109375" style="1" customWidth="1"/>
    <col min="8711" max="8729" width="0" style="1" hidden="1" customWidth="1"/>
    <col min="8730" max="8932" width="9.109375" style="1"/>
    <col min="8933" max="8933" width="7.109375" style="1" customWidth="1"/>
    <col min="8934" max="8935" width="11.5546875" style="1" customWidth="1"/>
    <col min="8936" max="8936" width="11.6640625" style="1" customWidth="1"/>
    <col min="8937" max="8938" width="12" style="1" customWidth="1"/>
    <col min="8939" max="8939" width="11.44140625" style="1" customWidth="1"/>
    <col min="8940" max="8942" width="11.33203125" style="1" customWidth="1"/>
    <col min="8943" max="8944" width="12.5546875" style="1" customWidth="1"/>
    <col min="8945" max="8945" width="12.33203125" style="1" customWidth="1"/>
    <col min="8946" max="8947" width="11.5546875" style="1" customWidth="1"/>
    <col min="8948" max="8948" width="11.6640625" style="1" customWidth="1"/>
    <col min="8949" max="8949" width="2.109375" style="1" customWidth="1"/>
    <col min="8950" max="8950" width="8.5546875" style="1" customWidth="1"/>
    <col min="8951" max="8951" width="9.88671875" style="1" customWidth="1"/>
    <col min="8952" max="8952" width="8.6640625" style="1" customWidth="1"/>
    <col min="8953" max="8953" width="9.6640625" style="1" customWidth="1"/>
    <col min="8954" max="8954" width="10.109375" style="1" customWidth="1"/>
    <col min="8955" max="8955" width="9.33203125" style="1" customWidth="1"/>
    <col min="8956" max="8957" width="9.6640625" style="1" customWidth="1"/>
    <col min="8958" max="8959" width="9.5546875" style="1" customWidth="1"/>
    <col min="8960" max="8961" width="10" style="1" customWidth="1"/>
    <col min="8962" max="8962" width="12" style="1" customWidth="1"/>
    <col min="8963" max="8963" width="0" style="1" hidden="1" customWidth="1"/>
    <col min="8964" max="8964" width="12.109375" style="1" customWidth="1"/>
    <col min="8965" max="8965" width="11.33203125" style="1" customWidth="1"/>
    <col min="8966" max="8966" width="10.109375" style="1" customWidth="1"/>
    <col min="8967" max="8985" width="0" style="1" hidden="1" customWidth="1"/>
    <col min="8986" max="9188" width="9.109375" style="1"/>
    <col min="9189" max="9189" width="7.109375" style="1" customWidth="1"/>
    <col min="9190" max="9191" width="11.5546875" style="1" customWidth="1"/>
    <col min="9192" max="9192" width="11.6640625" style="1" customWidth="1"/>
    <col min="9193" max="9194" width="12" style="1" customWidth="1"/>
    <col min="9195" max="9195" width="11.44140625" style="1" customWidth="1"/>
    <col min="9196" max="9198" width="11.33203125" style="1" customWidth="1"/>
    <col min="9199" max="9200" width="12.5546875" style="1" customWidth="1"/>
    <col min="9201" max="9201" width="12.33203125" style="1" customWidth="1"/>
    <col min="9202" max="9203" width="11.5546875" style="1" customWidth="1"/>
    <col min="9204" max="9204" width="11.6640625" style="1" customWidth="1"/>
    <col min="9205" max="9205" width="2.109375" style="1" customWidth="1"/>
    <col min="9206" max="9206" width="8.5546875" style="1" customWidth="1"/>
    <col min="9207" max="9207" width="9.88671875" style="1" customWidth="1"/>
    <col min="9208" max="9208" width="8.6640625" style="1" customWidth="1"/>
    <col min="9209" max="9209" width="9.6640625" style="1" customWidth="1"/>
    <col min="9210" max="9210" width="10.109375" style="1" customWidth="1"/>
    <col min="9211" max="9211" width="9.33203125" style="1" customWidth="1"/>
    <col min="9212" max="9213" width="9.6640625" style="1" customWidth="1"/>
    <col min="9214" max="9215" width="9.5546875" style="1" customWidth="1"/>
    <col min="9216" max="9217" width="10" style="1" customWidth="1"/>
    <col min="9218" max="9218" width="12" style="1" customWidth="1"/>
    <col min="9219" max="9219" width="0" style="1" hidden="1" customWidth="1"/>
    <col min="9220" max="9220" width="12.109375" style="1" customWidth="1"/>
    <col min="9221" max="9221" width="11.33203125" style="1" customWidth="1"/>
    <col min="9222" max="9222" width="10.109375" style="1" customWidth="1"/>
    <col min="9223" max="9241" width="0" style="1" hidden="1" customWidth="1"/>
    <col min="9242" max="9444" width="9.109375" style="1"/>
    <col min="9445" max="9445" width="7.109375" style="1" customWidth="1"/>
    <col min="9446" max="9447" width="11.5546875" style="1" customWidth="1"/>
    <col min="9448" max="9448" width="11.6640625" style="1" customWidth="1"/>
    <col min="9449" max="9450" width="12" style="1" customWidth="1"/>
    <col min="9451" max="9451" width="11.44140625" style="1" customWidth="1"/>
    <col min="9452" max="9454" width="11.33203125" style="1" customWidth="1"/>
    <col min="9455" max="9456" width="12.5546875" style="1" customWidth="1"/>
    <col min="9457" max="9457" width="12.33203125" style="1" customWidth="1"/>
    <col min="9458" max="9459" width="11.5546875" style="1" customWidth="1"/>
    <col min="9460" max="9460" width="11.6640625" style="1" customWidth="1"/>
    <col min="9461" max="9461" width="2.109375" style="1" customWidth="1"/>
    <col min="9462" max="9462" width="8.5546875" style="1" customWidth="1"/>
    <col min="9463" max="9463" width="9.88671875" style="1" customWidth="1"/>
    <col min="9464" max="9464" width="8.6640625" style="1" customWidth="1"/>
    <col min="9465" max="9465" width="9.6640625" style="1" customWidth="1"/>
    <col min="9466" max="9466" width="10.109375" style="1" customWidth="1"/>
    <col min="9467" max="9467" width="9.33203125" style="1" customWidth="1"/>
    <col min="9468" max="9469" width="9.6640625" style="1" customWidth="1"/>
    <col min="9470" max="9471" width="9.5546875" style="1" customWidth="1"/>
    <col min="9472" max="9473" width="10" style="1" customWidth="1"/>
    <col min="9474" max="9474" width="12" style="1" customWidth="1"/>
    <col min="9475" max="9475" width="0" style="1" hidden="1" customWidth="1"/>
    <col min="9476" max="9476" width="12.109375" style="1" customWidth="1"/>
    <col min="9477" max="9477" width="11.33203125" style="1" customWidth="1"/>
    <col min="9478" max="9478" width="10.109375" style="1" customWidth="1"/>
    <col min="9479" max="9497" width="0" style="1" hidden="1" customWidth="1"/>
    <col min="9498" max="9700" width="9.109375" style="1"/>
    <col min="9701" max="9701" width="7.109375" style="1" customWidth="1"/>
    <col min="9702" max="9703" width="11.5546875" style="1" customWidth="1"/>
    <col min="9704" max="9704" width="11.6640625" style="1" customWidth="1"/>
    <col min="9705" max="9706" width="12" style="1" customWidth="1"/>
    <col min="9707" max="9707" width="11.44140625" style="1" customWidth="1"/>
    <col min="9708" max="9710" width="11.33203125" style="1" customWidth="1"/>
    <col min="9711" max="9712" width="12.5546875" style="1" customWidth="1"/>
    <col min="9713" max="9713" width="12.33203125" style="1" customWidth="1"/>
    <col min="9714" max="9715" width="11.5546875" style="1" customWidth="1"/>
    <col min="9716" max="9716" width="11.6640625" style="1" customWidth="1"/>
    <col min="9717" max="9717" width="2.109375" style="1" customWidth="1"/>
    <col min="9718" max="9718" width="8.5546875" style="1" customWidth="1"/>
    <col min="9719" max="9719" width="9.88671875" style="1" customWidth="1"/>
    <col min="9720" max="9720" width="8.6640625" style="1" customWidth="1"/>
    <col min="9721" max="9721" width="9.6640625" style="1" customWidth="1"/>
    <col min="9722" max="9722" width="10.109375" style="1" customWidth="1"/>
    <col min="9723" max="9723" width="9.33203125" style="1" customWidth="1"/>
    <col min="9724" max="9725" width="9.6640625" style="1" customWidth="1"/>
    <col min="9726" max="9727" width="9.5546875" style="1" customWidth="1"/>
    <col min="9728" max="9729" width="10" style="1" customWidth="1"/>
    <col min="9730" max="9730" width="12" style="1" customWidth="1"/>
    <col min="9731" max="9731" width="0" style="1" hidden="1" customWidth="1"/>
    <col min="9732" max="9732" width="12.109375" style="1" customWidth="1"/>
    <col min="9733" max="9733" width="11.33203125" style="1" customWidth="1"/>
    <col min="9734" max="9734" width="10.109375" style="1" customWidth="1"/>
    <col min="9735" max="9753" width="0" style="1" hidden="1" customWidth="1"/>
    <col min="9754" max="9956" width="9.109375" style="1"/>
    <col min="9957" max="9957" width="7.109375" style="1" customWidth="1"/>
    <col min="9958" max="9959" width="11.5546875" style="1" customWidth="1"/>
    <col min="9960" max="9960" width="11.6640625" style="1" customWidth="1"/>
    <col min="9961" max="9962" width="12" style="1" customWidth="1"/>
    <col min="9963" max="9963" width="11.44140625" style="1" customWidth="1"/>
    <col min="9964" max="9966" width="11.33203125" style="1" customWidth="1"/>
    <col min="9967" max="9968" width="12.5546875" style="1" customWidth="1"/>
    <col min="9969" max="9969" width="12.33203125" style="1" customWidth="1"/>
    <col min="9970" max="9971" width="11.5546875" style="1" customWidth="1"/>
    <col min="9972" max="9972" width="11.6640625" style="1" customWidth="1"/>
    <col min="9973" max="9973" width="2.109375" style="1" customWidth="1"/>
    <col min="9974" max="9974" width="8.5546875" style="1" customWidth="1"/>
    <col min="9975" max="9975" width="9.88671875" style="1" customWidth="1"/>
    <col min="9976" max="9976" width="8.6640625" style="1" customWidth="1"/>
    <col min="9977" max="9977" width="9.6640625" style="1" customWidth="1"/>
    <col min="9978" max="9978" width="10.109375" style="1" customWidth="1"/>
    <col min="9979" max="9979" width="9.33203125" style="1" customWidth="1"/>
    <col min="9980" max="9981" width="9.6640625" style="1" customWidth="1"/>
    <col min="9982" max="9983" width="9.5546875" style="1" customWidth="1"/>
    <col min="9984" max="9985" width="10" style="1" customWidth="1"/>
    <col min="9986" max="9986" width="12" style="1" customWidth="1"/>
    <col min="9987" max="9987" width="0" style="1" hidden="1" customWidth="1"/>
    <col min="9988" max="9988" width="12.109375" style="1" customWidth="1"/>
    <col min="9989" max="9989" width="11.33203125" style="1" customWidth="1"/>
    <col min="9990" max="9990" width="10.109375" style="1" customWidth="1"/>
    <col min="9991" max="10009" width="0" style="1" hidden="1" customWidth="1"/>
    <col min="10010" max="10212" width="9.109375" style="1"/>
    <col min="10213" max="10213" width="7.109375" style="1" customWidth="1"/>
    <col min="10214" max="10215" width="11.5546875" style="1" customWidth="1"/>
    <col min="10216" max="10216" width="11.6640625" style="1" customWidth="1"/>
    <col min="10217" max="10218" width="12" style="1" customWidth="1"/>
    <col min="10219" max="10219" width="11.44140625" style="1" customWidth="1"/>
    <col min="10220" max="10222" width="11.33203125" style="1" customWidth="1"/>
    <col min="10223" max="10224" width="12.5546875" style="1" customWidth="1"/>
    <col min="10225" max="10225" width="12.33203125" style="1" customWidth="1"/>
    <col min="10226" max="10227" width="11.5546875" style="1" customWidth="1"/>
    <col min="10228" max="10228" width="11.6640625" style="1" customWidth="1"/>
    <col min="10229" max="10229" width="2.109375" style="1" customWidth="1"/>
    <col min="10230" max="10230" width="8.5546875" style="1" customWidth="1"/>
    <col min="10231" max="10231" width="9.88671875" style="1" customWidth="1"/>
    <col min="10232" max="10232" width="8.6640625" style="1" customWidth="1"/>
    <col min="10233" max="10233" width="9.6640625" style="1" customWidth="1"/>
    <col min="10234" max="10234" width="10.109375" style="1" customWidth="1"/>
    <col min="10235" max="10235" width="9.33203125" style="1" customWidth="1"/>
    <col min="10236" max="10237" width="9.6640625" style="1" customWidth="1"/>
    <col min="10238" max="10239" width="9.5546875" style="1" customWidth="1"/>
    <col min="10240" max="10241" width="10" style="1" customWidth="1"/>
    <col min="10242" max="10242" width="12" style="1" customWidth="1"/>
    <col min="10243" max="10243" width="0" style="1" hidden="1" customWidth="1"/>
    <col min="10244" max="10244" width="12.109375" style="1" customWidth="1"/>
    <col min="10245" max="10245" width="11.33203125" style="1" customWidth="1"/>
    <col min="10246" max="10246" width="10.109375" style="1" customWidth="1"/>
    <col min="10247" max="10265" width="0" style="1" hidden="1" customWidth="1"/>
    <col min="10266" max="10468" width="9.109375" style="1"/>
    <col min="10469" max="10469" width="7.109375" style="1" customWidth="1"/>
    <col min="10470" max="10471" width="11.5546875" style="1" customWidth="1"/>
    <col min="10472" max="10472" width="11.6640625" style="1" customWidth="1"/>
    <col min="10473" max="10474" width="12" style="1" customWidth="1"/>
    <col min="10475" max="10475" width="11.44140625" style="1" customWidth="1"/>
    <col min="10476" max="10478" width="11.33203125" style="1" customWidth="1"/>
    <col min="10479" max="10480" width="12.5546875" style="1" customWidth="1"/>
    <col min="10481" max="10481" width="12.33203125" style="1" customWidth="1"/>
    <col min="10482" max="10483" width="11.5546875" style="1" customWidth="1"/>
    <col min="10484" max="10484" width="11.6640625" style="1" customWidth="1"/>
    <col min="10485" max="10485" width="2.109375" style="1" customWidth="1"/>
    <col min="10486" max="10486" width="8.5546875" style="1" customWidth="1"/>
    <col min="10487" max="10487" width="9.88671875" style="1" customWidth="1"/>
    <col min="10488" max="10488" width="8.6640625" style="1" customWidth="1"/>
    <col min="10489" max="10489" width="9.6640625" style="1" customWidth="1"/>
    <col min="10490" max="10490" width="10.109375" style="1" customWidth="1"/>
    <col min="10491" max="10491" width="9.33203125" style="1" customWidth="1"/>
    <col min="10492" max="10493" width="9.6640625" style="1" customWidth="1"/>
    <col min="10494" max="10495" width="9.5546875" style="1" customWidth="1"/>
    <col min="10496" max="10497" width="10" style="1" customWidth="1"/>
    <col min="10498" max="10498" width="12" style="1" customWidth="1"/>
    <col min="10499" max="10499" width="0" style="1" hidden="1" customWidth="1"/>
    <col min="10500" max="10500" width="12.109375" style="1" customWidth="1"/>
    <col min="10501" max="10501" width="11.33203125" style="1" customWidth="1"/>
    <col min="10502" max="10502" width="10.109375" style="1" customWidth="1"/>
    <col min="10503" max="10521" width="0" style="1" hidden="1" customWidth="1"/>
    <col min="10522" max="10724" width="9.109375" style="1"/>
    <col min="10725" max="10725" width="7.109375" style="1" customWidth="1"/>
    <col min="10726" max="10727" width="11.5546875" style="1" customWidth="1"/>
    <col min="10728" max="10728" width="11.6640625" style="1" customWidth="1"/>
    <col min="10729" max="10730" width="12" style="1" customWidth="1"/>
    <col min="10731" max="10731" width="11.44140625" style="1" customWidth="1"/>
    <col min="10732" max="10734" width="11.33203125" style="1" customWidth="1"/>
    <col min="10735" max="10736" width="12.5546875" style="1" customWidth="1"/>
    <col min="10737" max="10737" width="12.33203125" style="1" customWidth="1"/>
    <col min="10738" max="10739" width="11.5546875" style="1" customWidth="1"/>
    <col min="10740" max="10740" width="11.6640625" style="1" customWidth="1"/>
    <col min="10741" max="10741" width="2.109375" style="1" customWidth="1"/>
    <col min="10742" max="10742" width="8.5546875" style="1" customWidth="1"/>
    <col min="10743" max="10743" width="9.88671875" style="1" customWidth="1"/>
    <col min="10744" max="10744" width="8.6640625" style="1" customWidth="1"/>
    <col min="10745" max="10745" width="9.6640625" style="1" customWidth="1"/>
    <col min="10746" max="10746" width="10.109375" style="1" customWidth="1"/>
    <col min="10747" max="10747" width="9.33203125" style="1" customWidth="1"/>
    <col min="10748" max="10749" width="9.6640625" style="1" customWidth="1"/>
    <col min="10750" max="10751" width="9.5546875" style="1" customWidth="1"/>
    <col min="10752" max="10753" width="10" style="1" customWidth="1"/>
    <col min="10754" max="10754" width="12" style="1" customWidth="1"/>
    <col min="10755" max="10755" width="0" style="1" hidden="1" customWidth="1"/>
    <col min="10756" max="10756" width="12.109375" style="1" customWidth="1"/>
    <col min="10757" max="10757" width="11.33203125" style="1" customWidth="1"/>
    <col min="10758" max="10758" width="10.109375" style="1" customWidth="1"/>
    <col min="10759" max="10777" width="0" style="1" hidden="1" customWidth="1"/>
    <col min="10778" max="10980" width="9.109375" style="1"/>
    <col min="10981" max="10981" width="7.109375" style="1" customWidth="1"/>
    <col min="10982" max="10983" width="11.5546875" style="1" customWidth="1"/>
    <col min="10984" max="10984" width="11.6640625" style="1" customWidth="1"/>
    <col min="10985" max="10986" width="12" style="1" customWidth="1"/>
    <col min="10987" max="10987" width="11.44140625" style="1" customWidth="1"/>
    <col min="10988" max="10990" width="11.33203125" style="1" customWidth="1"/>
    <col min="10991" max="10992" width="12.5546875" style="1" customWidth="1"/>
    <col min="10993" max="10993" width="12.33203125" style="1" customWidth="1"/>
    <col min="10994" max="10995" width="11.5546875" style="1" customWidth="1"/>
    <col min="10996" max="10996" width="11.6640625" style="1" customWidth="1"/>
    <col min="10997" max="10997" width="2.109375" style="1" customWidth="1"/>
    <col min="10998" max="10998" width="8.5546875" style="1" customWidth="1"/>
    <col min="10999" max="10999" width="9.88671875" style="1" customWidth="1"/>
    <col min="11000" max="11000" width="8.6640625" style="1" customWidth="1"/>
    <col min="11001" max="11001" width="9.6640625" style="1" customWidth="1"/>
    <col min="11002" max="11002" width="10.109375" style="1" customWidth="1"/>
    <col min="11003" max="11003" width="9.33203125" style="1" customWidth="1"/>
    <col min="11004" max="11005" width="9.6640625" style="1" customWidth="1"/>
    <col min="11006" max="11007" width="9.5546875" style="1" customWidth="1"/>
    <col min="11008" max="11009" width="10" style="1" customWidth="1"/>
    <col min="11010" max="11010" width="12" style="1" customWidth="1"/>
    <col min="11011" max="11011" width="0" style="1" hidden="1" customWidth="1"/>
    <col min="11012" max="11012" width="12.109375" style="1" customWidth="1"/>
    <col min="11013" max="11013" width="11.33203125" style="1" customWidth="1"/>
    <col min="11014" max="11014" width="10.109375" style="1" customWidth="1"/>
    <col min="11015" max="11033" width="0" style="1" hidden="1" customWidth="1"/>
    <col min="11034" max="11236" width="9.109375" style="1"/>
    <col min="11237" max="11237" width="7.109375" style="1" customWidth="1"/>
    <col min="11238" max="11239" width="11.5546875" style="1" customWidth="1"/>
    <col min="11240" max="11240" width="11.6640625" style="1" customWidth="1"/>
    <col min="11241" max="11242" width="12" style="1" customWidth="1"/>
    <col min="11243" max="11243" width="11.44140625" style="1" customWidth="1"/>
    <col min="11244" max="11246" width="11.33203125" style="1" customWidth="1"/>
    <col min="11247" max="11248" width="12.5546875" style="1" customWidth="1"/>
    <col min="11249" max="11249" width="12.33203125" style="1" customWidth="1"/>
    <col min="11250" max="11251" width="11.5546875" style="1" customWidth="1"/>
    <col min="11252" max="11252" width="11.6640625" style="1" customWidth="1"/>
    <col min="11253" max="11253" width="2.109375" style="1" customWidth="1"/>
    <col min="11254" max="11254" width="8.5546875" style="1" customWidth="1"/>
    <col min="11255" max="11255" width="9.88671875" style="1" customWidth="1"/>
    <col min="11256" max="11256" width="8.6640625" style="1" customWidth="1"/>
    <col min="11257" max="11257" width="9.6640625" style="1" customWidth="1"/>
    <col min="11258" max="11258" width="10.109375" style="1" customWidth="1"/>
    <col min="11259" max="11259" width="9.33203125" style="1" customWidth="1"/>
    <col min="11260" max="11261" width="9.6640625" style="1" customWidth="1"/>
    <col min="11262" max="11263" width="9.5546875" style="1" customWidth="1"/>
    <col min="11264" max="11265" width="10" style="1" customWidth="1"/>
    <col min="11266" max="11266" width="12" style="1" customWidth="1"/>
    <col min="11267" max="11267" width="0" style="1" hidden="1" customWidth="1"/>
    <col min="11268" max="11268" width="12.109375" style="1" customWidth="1"/>
    <col min="11269" max="11269" width="11.33203125" style="1" customWidth="1"/>
    <col min="11270" max="11270" width="10.109375" style="1" customWidth="1"/>
    <col min="11271" max="11289" width="0" style="1" hidden="1" customWidth="1"/>
    <col min="11290" max="11492" width="9.109375" style="1"/>
    <col min="11493" max="11493" width="7.109375" style="1" customWidth="1"/>
    <col min="11494" max="11495" width="11.5546875" style="1" customWidth="1"/>
    <col min="11496" max="11496" width="11.6640625" style="1" customWidth="1"/>
    <col min="11497" max="11498" width="12" style="1" customWidth="1"/>
    <col min="11499" max="11499" width="11.44140625" style="1" customWidth="1"/>
    <col min="11500" max="11502" width="11.33203125" style="1" customWidth="1"/>
    <col min="11503" max="11504" width="12.5546875" style="1" customWidth="1"/>
    <col min="11505" max="11505" width="12.33203125" style="1" customWidth="1"/>
    <col min="11506" max="11507" width="11.5546875" style="1" customWidth="1"/>
    <col min="11508" max="11508" width="11.6640625" style="1" customWidth="1"/>
    <col min="11509" max="11509" width="2.109375" style="1" customWidth="1"/>
    <col min="11510" max="11510" width="8.5546875" style="1" customWidth="1"/>
    <col min="11511" max="11511" width="9.88671875" style="1" customWidth="1"/>
    <col min="11512" max="11512" width="8.6640625" style="1" customWidth="1"/>
    <col min="11513" max="11513" width="9.6640625" style="1" customWidth="1"/>
    <col min="11514" max="11514" width="10.109375" style="1" customWidth="1"/>
    <col min="11515" max="11515" width="9.33203125" style="1" customWidth="1"/>
    <col min="11516" max="11517" width="9.6640625" style="1" customWidth="1"/>
    <col min="11518" max="11519" width="9.5546875" style="1" customWidth="1"/>
    <col min="11520" max="11521" width="10" style="1" customWidth="1"/>
    <col min="11522" max="11522" width="12" style="1" customWidth="1"/>
    <col min="11523" max="11523" width="0" style="1" hidden="1" customWidth="1"/>
    <col min="11524" max="11524" width="12.109375" style="1" customWidth="1"/>
    <col min="11525" max="11525" width="11.33203125" style="1" customWidth="1"/>
    <col min="11526" max="11526" width="10.109375" style="1" customWidth="1"/>
    <col min="11527" max="11545" width="0" style="1" hidden="1" customWidth="1"/>
    <col min="11546" max="11748" width="9.109375" style="1"/>
    <col min="11749" max="11749" width="7.109375" style="1" customWidth="1"/>
    <col min="11750" max="11751" width="11.5546875" style="1" customWidth="1"/>
    <col min="11752" max="11752" width="11.6640625" style="1" customWidth="1"/>
    <col min="11753" max="11754" width="12" style="1" customWidth="1"/>
    <col min="11755" max="11755" width="11.44140625" style="1" customWidth="1"/>
    <col min="11756" max="11758" width="11.33203125" style="1" customWidth="1"/>
    <col min="11759" max="11760" width="12.5546875" style="1" customWidth="1"/>
    <col min="11761" max="11761" width="12.33203125" style="1" customWidth="1"/>
    <col min="11762" max="11763" width="11.5546875" style="1" customWidth="1"/>
    <col min="11764" max="11764" width="11.6640625" style="1" customWidth="1"/>
    <col min="11765" max="11765" width="2.109375" style="1" customWidth="1"/>
    <col min="11766" max="11766" width="8.5546875" style="1" customWidth="1"/>
    <col min="11767" max="11767" width="9.88671875" style="1" customWidth="1"/>
    <col min="11768" max="11768" width="8.6640625" style="1" customWidth="1"/>
    <col min="11769" max="11769" width="9.6640625" style="1" customWidth="1"/>
    <col min="11770" max="11770" width="10.109375" style="1" customWidth="1"/>
    <col min="11771" max="11771" width="9.33203125" style="1" customWidth="1"/>
    <col min="11772" max="11773" width="9.6640625" style="1" customWidth="1"/>
    <col min="11774" max="11775" width="9.5546875" style="1" customWidth="1"/>
    <col min="11776" max="11777" width="10" style="1" customWidth="1"/>
    <col min="11778" max="11778" width="12" style="1" customWidth="1"/>
    <col min="11779" max="11779" width="0" style="1" hidden="1" customWidth="1"/>
    <col min="11780" max="11780" width="12.109375" style="1" customWidth="1"/>
    <col min="11781" max="11781" width="11.33203125" style="1" customWidth="1"/>
    <col min="11782" max="11782" width="10.109375" style="1" customWidth="1"/>
    <col min="11783" max="11801" width="0" style="1" hidden="1" customWidth="1"/>
    <col min="11802" max="12004" width="9.109375" style="1"/>
    <col min="12005" max="12005" width="7.109375" style="1" customWidth="1"/>
    <col min="12006" max="12007" width="11.5546875" style="1" customWidth="1"/>
    <col min="12008" max="12008" width="11.6640625" style="1" customWidth="1"/>
    <col min="12009" max="12010" width="12" style="1" customWidth="1"/>
    <col min="12011" max="12011" width="11.44140625" style="1" customWidth="1"/>
    <col min="12012" max="12014" width="11.33203125" style="1" customWidth="1"/>
    <col min="12015" max="12016" width="12.5546875" style="1" customWidth="1"/>
    <col min="12017" max="12017" width="12.33203125" style="1" customWidth="1"/>
    <col min="12018" max="12019" width="11.5546875" style="1" customWidth="1"/>
    <col min="12020" max="12020" width="11.6640625" style="1" customWidth="1"/>
    <col min="12021" max="12021" width="2.109375" style="1" customWidth="1"/>
    <col min="12022" max="12022" width="8.5546875" style="1" customWidth="1"/>
    <col min="12023" max="12023" width="9.88671875" style="1" customWidth="1"/>
    <col min="12024" max="12024" width="8.6640625" style="1" customWidth="1"/>
    <col min="12025" max="12025" width="9.6640625" style="1" customWidth="1"/>
    <col min="12026" max="12026" width="10.109375" style="1" customWidth="1"/>
    <col min="12027" max="12027" width="9.33203125" style="1" customWidth="1"/>
    <col min="12028" max="12029" width="9.6640625" style="1" customWidth="1"/>
    <col min="12030" max="12031" width="9.5546875" style="1" customWidth="1"/>
    <col min="12032" max="12033" width="10" style="1" customWidth="1"/>
    <col min="12034" max="12034" width="12" style="1" customWidth="1"/>
    <col min="12035" max="12035" width="0" style="1" hidden="1" customWidth="1"/>
    <col min="12036" max="12036" width="12.109375" style="1" customWidth="1"/>
    <col min="12037" max="12037" width="11.33203125" style="1" customWidth="1"/>
    <col min="12038" max="12038" width="10.109375" style="1" customWidth="1"/>
    <col min="12039" max="12057" width="0" style="1" hidden="1" customWidth="1"/>
    <col min="12058" max="12260" width="9.109375" style="1"/>
    <col min="12261" max="12261" width="7.109375" style="1" customWidth="1"/>
    <col min="12262" max="12263" width="11.5546875" style="1" customWidth="1"/>
    <col min="12264" max="12264" width="11.6640625" style="1" customWidth="1"/>
    <col min="12265" max="12266" width="12" style="1" customWidth="1"/>
    <col min="12267" max="12267" width="11.44140625" style="1" customWidth="1"/>
    <col min="12268" max="12270" width="11.33203125" style="1" customWidth="1"/>
    <col min="12271" max="12272" width="12.5546875" style="1" customWidth="1"/>
    <col min="12273" max="12273" width="12.33203125" style="1" customWidth="1"/>
    <col min="12274" max="12275" width="11.5546875" style="1" customWidth="1"/>
    <col min="12276" max="12276" width="11.6640625" style="1" customWidth="1"/>
    <col min="12277" max="12277" width="2.109375" style="1" customWidth="1"/>
    <col min="12278" max="12278" width="8.5546875" style="1" customWidth="1"/>
    <col min="12279" max="12279" width="9.88671875" style="1" customWidth="1"/>
    <col min="12280" max="12280" width="8.6640625" style="1" customWidth="1"/>
    <col min="12281" max="12281" width="9.6640625" style="1" customWidth="1"/>
    <col min="12282" max="12282" width="10.109375" style="1" customWidth="1"/>
    <col min="12283" max="12283" width="9.33203125" style="1" customWidth="1"/>
    <col min="12284" max="12285" width="9.6640625" style="1" customWidth="1"/>
    <col min="12286" max="12287" width="9.5546875" style="1" customWidth="1"/>
    <col min="12288" max="12289" width="10" style="1" customWidth="1"/>
    <col min="12290" max="12290" width="12" style="1" customWidth="1"/>
    <col min="12291" max="12291" width="0" style="1" hidden="1" customWidth="1"/>
    <col min="12292" max="12292" width="12.109375" style="1" customWidth="1"/>
    <col min="12293" max="12293" width="11.33203125" style="1" customWidth="1"/>
    <col min="12294" max="12294" width="10.109375" style="1" customWidth="1"/>
    <col min="12295" max="12313" width="0" style="1" hidden="1" customWidth="1"/>
    <col min="12314" max="12516" width="9.109375" style="1"/>
    <col min="12517" max="12517" width="7.109375" style="1" customWidth="1"/>
    <col min="12518" max="12519" width="11.5546875" style="1" customWidth="1"/>
    <col min="12520" max="12520" width="11.6640625" style="1" customWidth="1"/>
    <col min="12521" max="12522" width="12" style="1" customWidth="1"/>
    <col min="12523" max="12523" width="11.44140625" style="1" customWidth="1"/>
    <col min="12524" max="12526" width="11.33203125" style="1" customWidth="1"/>
    <col min="12527" max="12528" width="12.5546875" style="1" customWidth="1"/>
    <col min="12529" max="12529" width="12.33203125" style="1" customWidth="1"/>
    <col min="12530" max="12531" width="11.5546875" style="1" customWidth="1"/>
    <col min="12532" max="12532" width="11.6640625" style="1" customWidth="1"/>
    <col min="12533" max="12533" width="2.109375" style="1" customWidth="1"/>
    <col min="12534" max="12534" width="8.5546875" style="1" customWidth="1"/>
    <col min="12535" max="12535" width="9.88671875" style="1" customWidth="1"/>
    <col min="12536" max="12536" width="8.6640625" style="1" customWidth="1"/>
    <col min="12537" max="12537" width="9.6640625" style="1" customWidth="1"/>
    <col min="12538" max="12538" width="10.109375" style="1" customWidth="1"/>
    <col min="12539" max="12539" width="9.33203125" style="1" customWidth="1"/>
    <col min="12540" max="12541" width="9.6640625" style="1" customWidth="1"/>
    <col min="12542" max="12543" width="9.5546875" style="1" customWidth="1"/>
    <col min="12544" max="12545" width="10" style="1" customWidth="1"/>
    <col min="12546" max="12546" width="12" style="1" customWidth="1"/>
    <col min="12547" max="12547" width="0" style="1" hidden="1" customWidth="1"/>
    <col min="12548" max="12548" width="12.109375" style="1" customWidth="1"/>
    <col min="12549" max="12549" width="11.33203125" style="1" customWidth="1"/>
    <col min="12550" max="12550" width="10.109375" style="1" customWidth="1"/>
    <col min="12551" max="12569" width="0" style="1" hidden="1" customWidth="1"/>
    <col min="12570" max="12772" width="9.109375" style="1"/>
    <col min="12773" max="12773" width="7.109375" style="1" customWidth="1"/>
    <col min="12774" max="12775" width="11.5546875" style="1" customWidth="1"/>
    <col min="12776" max="12776" width="11.6640625" style="1" customWidth="1"/>
    <col min="12777" max="12778" width="12" style="1" customWidth="1"/>
    <col min="12779" max="12779" width="11.44140625" style="1" customWidth="1"/>
    <col min="12780" max="12782" width="11.33203125" style="1" customWidth="1"/>
    <col min="12783" max="12784" width="12.5546875" style="1" customWidth="1"/>
    <col min="12785" max="12785" width="12.33203125" style="1" customWidth="1"/>
    <col min="12786" max="12787" width="11.5546875" style="1" customWidth="1"/>
    <col min="12788" max="12788" width="11.6640625" style="1" customWidth="1"/>
    <col min="12789" max="12789" width="2.109375" style="1" customWidth="1"/>
    <col min="12790" max="12790" width="8.5546875" style="1" customWidth="1"/>
    <col min="12791" max="12791" width="9.88671875" style="1" customWidth="1"/>
    <col min="12792" max="12792" width="8.6640625" style="1" customWidth="1"/>
    <col min="12793" max="12793" width="9.6640625" style="1" customWidth="1"/>
    <col min="12794" max="12794" width="10.109375" style="1" customWidth="1"/>
    <col min="12795" max="12795" width="9.33203125" style="1" customWidth="1"/>
    <col min="12796" max="12797" width="9.6640625" style="1" customWidth="1"/>
    <col min="12798" max="12799" width="9.5546875" style="1" customWidth="1"/>
    <col min="12800" max="12801" width="10" style="1" customWidth="1"/>
    <col min="12802" max="12802" width="12" style="1" customWidth="1"/>
    <col min="12803" max="12803" width="0" style="1" hidden="1" customWidth="1"/>
    <col min="12804" max="12804" width="12.109375" style="1" customWidth="1"/>
    <col min="12805" max="12805" width="11.33203125" style="1" customWidth="1"/>
    <col min="12806" max="12806" width="10.109375" style="1" customWidth="1"/>
    <col min="12807" max="12825" width="0" style="1" hidden="1" customWidth="1"/>
    <col min="12826" max="13028" width="9.109375" style="1"/>
    <col min="13029" max="13029" width="7.109375" style="1" customWidth="1"/>
    <col min="13030" max="13031" width="11.5546875" style="1" customWidth="1"/>
    <col min="13032" max="13032" width="11.6640625" style="1" customWidth="1"/>
    <col min="13033" max="13034" width="12" style="1" customWidth="1"/>
    <col min="13035" max="13035" width="11.44140625" style="1" customWidth="1"/>
    <col min="13036" max="13038" width="11.33203125" style="1" customWidth="1"/>
    <col min="13039" max="13040" width="12.5546875" style="1" customWidth="1"/>
    <col min="13041" max="13041" width="12.33203125" style="1" customWidth="1"/>
    <col min="13042" max="13043" width="11.5546875" style="1" customWidth="1"/>
    <col min="13044" max="13044" width="11.6640625" style="1" customWidth="1"/>
    <col min="13045" max="13045" width="2.109375" style="1" customWidth="1"/>
    <col min="13046" max="13046" width="8.5546875" style="1" customWidth="1"/>
    <col min="13047" max="13047" width="9.88671875" style="1" customWidth="1"/>
    <col min="13048" max="13048" width="8.6640625" style="1" customWidth="1"/>
    <col min="13049" max="13049" width="9.6640625" style="1" customWidth="1"/>
    <col min="13050" max="13050" width="10.109375" style="1" customWidth="1"/>
    <col min="13051" max="13051" width="9.33203125" style="1" customWidth="1"/>
    <col min="13052" max="13053" width="9.6640625" style="1" customWidth="1"/>
    <col min="13054" max="13055" width="9.5546875" style="1" customWidth="1"/>
    <col min="13056" max="13057" width="10" style="1" customWidth="1"/>
    <col min="13058" max="13058" width="12" style="1" customWidth="1"/>
    <col min="13059" max="13059" width="0" style="1" hidden="1" customWidth="1"/>
    <col min="13060" max="13060" width="12.109375" style="1" customWidth="1"/>
    <col min="13061" max="13061" width="11.33203125" style="1" customWidth="1"/>
    <col min="13062" max="13062" width="10.109375" style="1" customWidth="1"/>
    <col min="13063" max="13081" width="0" style="1" hidden="1" customWidth="1"/>
    <col min="13082" max="13284" width="9.109375" style="1"/>
    <col min="13285" max="13285" width="7.109375" style="1" customWidth="1"/>
    <col min="13286" max="13287" width="11.5546875" style="1" customWidth="1"/>
    <col min="13288" max="13288" width="11.6640625" style="1" customWidth="1"/>
    <col min="13289" max="13290" width="12" style="1" customWidth="1"/>
    <col min="13291" max="13291" width="11.44140625" style="1" customWidth="1"/>
    <col min="13292" max="13294" width="11.33203125" style="1" customWidth="1"/>
    <col min="13295" max="13296" width="12.5546875" style="1" customWidth="1"/>
    <col min="13297" max="13297" width="12.33203125" style="1" customWidth="1"/>
    <col min="13298" max="13299" width="11.5546875" style="1" customWidth="1"/>
    <col min="13300" max="13300" width="11.6640625" style="1" customWidth="1"/>
    <col min="13301" max="13301" width="2.109375" style="1" customWidth="1"/>
    <col min="13302" max="13302" width="8.5546875" style="1" customWidth="1"/>
    <col min="13303" max="13303" width="9.88671875" style="1" customWidth="1"/>
    <col min="13304" max="13304" width="8.6640625" style="1" customWidth="1"/>
    <col min="13305" max="13305" width="9.6640625" style="1" customWidth="1"/>
    <col min="13306" max="13306" width="10.109375" style="1" customWidth="1"/>
    <col min="13307" max="13307" width="9.33203125" style="1" customWidth="1"/>
    <col min="13308" max="13309" width="9.6640625" style="1" customWidth="1"/>
    <col min="13310" max="13311" width="9.5546875" style="1" customWidth="1"/>
    <col min="13312" max="13313" width="10" style="1" customWidth="1"/>
    <col min="13314" max="13314" width="12" style="1" customWidth="1"/>
    <col min="13315" max="13315" width="0" style="1" hidden="1" customWidth="1"/>
    <col min="13316" max="13316" width="12.109375" style="1" customWidth="1"/>
    <col min="13317" max="13317" width="11.33203125" style="1" customWidth="1"/>
    <col min="13318" max="13318" width="10.109375" style="1" customWidth="1"/>
    <col min="13319" max="13337" width="0" style="1" hidden="1" customWidth="1"/>
    <col min="13338" max="13540" width="9.109375" style="1"/>
    <col min="13541" max="13541" width="7.109375" style="1" customWidth="1"/>
    <col min="13542" max="13543" width="11.5546875" style="1" customWidth="1"/>
    <col min="13544" max="13544" width="11.6640625" style="1" customWidth="1"/>
    <col min="13545" max="13546" width="12" style="1" customWidth="1"/>
    <col min="13547" max="13547" width="11.44140625" style="1" customWidth="1"/>
    <col min="13548" max="13550" width="11.33203125" style="1" customWidth="1"/>
    <col min="13551" max="13552" width="12.5546875" style="1" customWidth="1"/>
    <col min="13553" max="13553" width="12.33203125" style="1" customWidth="1"/>
    <col min="13554" max="13555" width="11.5546875" style="1" customWidth="1"/>
    <col min="13556" max="13556" width="11.6640625" style="1" customWidth="1"/>
    <col min="13557" max="13557" width="2.109375" style="1" customWidth="1"/>
    <col min="13558" max="13558" width="8.5546875" style="1" customWidth="1"/>
    <col min="13559" max="13559" width="9.88671875" style="1" customWidth="1"/>
    <col min="13560" max="13560" width="8.6640625" style="1" customWidth="1"/>
    <col min="13561" max="13561" width="9.6640625" style="1" customWidth="1"/>
    <col min="13562" max="13562" width="10.109375" style="1" customWidth="1"/>
    <col min="13563" max="13563" width="9.33203125" style="1" customWidth="1"/>
    <col min="13564" max="13565" width="9.6640625" style="1" customWidth="1"/>
    <col min="13566" max="13567" width="9.5546875" style="1" customWidth="1"/>
    <col min="13568" max="13569" width="10" style="1" customWidth="1"/>
    <col min="13570" max="13570" width="12" style="1" customWidth="1"/>
    <col min="13571" max="13571" width="0" style="1" hidden="1" customWidth="1"/>
    <col min="13572" max="13572" width="12.109375" style="1" customWidth="1"/>
    <col min="13573" max="13573" width="11.33203125" style="1" customWidth="1"/>
    <col min="13574" max="13574" width="10.109375" style="1" customWidth="1"/>
    <col min="13575" max="13593" width="0" style="1" hidden="1" customWidth="1"/>
    <col min="13594" max="13796" width="9.109375" style="1"/>
    <col min="13797" max="13797" width="7.109375" style="1" customWidth="1"/>
    <col min="13798" max="13799" width="11.5546875" style="1" customWidth="1"/>
    <col min="13800" max="13800" width="11.6640625" style="1" customWidth="1"/>
    <col min="13801" max="13802" width="12" style="1" customWidth="1"/>
    <col min="13803" max="13803" width="11.44140625" style="1" customWidth="1"/>
    <col min="13804" max="13806" width="11.33203125" style="1" customWidth="1"/>
    <col min="13807" max="13808" width="12.5546875" style="1" customWidth="1"/>
    <col min="13809" max="13809" width="12.33203125" style="1" customWidth="1"/>
    <col min="13810" max="13811" width="11.5546875" style="1" customWidth="1"/>
    <col min="13812" max="13812" width="11.6640625" style="1" customWidth="1"/>
    <col min="13813" max="13813" width="2.109375" style="1" customWidth="1"/>
    <col min="13814" max="13814" width="8.5546875" style="1" customWidth="1"/>
    <col min="13815" max="13815" width="9.88671875" style="1" customWidth="1"/>
    <col min="13816" max="13816" width="8.6640625" style="1" customWidth="1"/>
    <col min="13817" max="13817" width="9.6640625" style="1" customWidth="1"/>
    <col min="13818" max="13818" width="10.109375" style="1" customWidth="1"/>
    <col min="13819" max="13819" width="9.33203125" style="1" customWidth="1"/>
    <col min="13820" max="13821" width="9.6640625" style="1" customWidth="1"/>
    <col min="13822" max="13823" width="9.5546875" style="1" customWidth="1"/>
    <col min="13824" max="13825" width="10" style="1" customWidth="1"/>
    <col min="13826" max="13826" width="12" style="1" customWidth="1"/>
    <col min="13827" max="13827" width="0" style="1" hidden="1" customWidth="1"/>
    <col min="13828" max="13828" width="12.109375" style="1" customWidth="1"/>
    <col min="13829" max="13829" width="11.33203125" style="1" customWidth="1"/>
    <col min="13830" max="13830" width="10.109375" style="1" customWidth="1"/>
    <col min="13831" max="13849" width="0" style="1" hidden="1" customWidth="1"/>
    <col min="13850" max="14052" width="9.109375" style="1"/>
    <col min="14053" max="14053" width="7.109375" style="1" customWidth="1"/>
    <col min="14054" max="14055" width="11.5546875" style="1" customWidth="1"/>
    <col min="14056" max="14056" width="11.6640625" style="1" customWidth="1"/>
    <col min="14057" max="14058" width="12" style="1" customWidth="1"/>
    <col min="14059" max="14059" width="11.44140625" style="1" customWidth="1"/>
    <col min="14060" max="14062" width="11.33203125" style="1" customWidth="1"/>
    <col min="14063" max="14064" width="12.5546875" style="1" customWidth="1"/>
    <col min="14065" max="14065" width="12.33203125" style="1" customWidth="1"/>
    <col min="14066" max="14067" width="11.5546875" style="1" customWidth="1"/>
    <col min="14068" max="14068" width="11.6640625" style="1" customWidth="1"/>
    <col min="14069" max="14069" width="2.109375" style="1" customWidth="1"/>
    <col min="14070" max="14070" width="8.5546875" style="1" customWidth="1"/>
    <col min="14071" max="14071" width="9.88671875" style="1" customWidth="1"/>
    <col min="14072" max="14072" width="8.6640625" style="1" customWidth="1"/>
    <col min="14073" max="14073" width="9.6640625" style="1" customWidth="1"/>
    <col min="14074" max="14074" width="10.109375" style="1" customWidth="1"/>
    <col min="14075" max="14075" width="9.33203125" style="1" customWidth="1"/>
    <col min="14076" max="14077" width="9.6640625" style="1" customWidth="1"/>
    <col min="14078" max="14079" width="9.5546875" style="1" customWidth="1"/>
    <col min="14080" max="14081" width="10" style="1" customWidth="1"/>
    <col min="14082" max="14082" width="12" style="1" customWidth="1"/>
    <col min="14083" max="14083" width="0" style="1" hidden="1" customWidth="1"/>
    <col min="14084" max="14084" width="12.109375" style="1" customWidth="1"/>
    <col min="14085" max="14085" width="11.33203125" style="1" customWidth="1"/>
    <col min="14086" max="14086" width="10.109375" style="1" customWidth="1"/>
    <col min="14087" max="14105" width="0" style="1" hidden="1" customWidth="1"/>
    <col min="14106" max="14308" width="9.109375" style="1"/>
    <col min="14309" max="14309" width="7.109375" style="1" customWidth="1"/>
    <col min="14310" max="14311" width="11.5546875" style="1" customWidth="1"/>
    <col min="14312" max="14312" width="11.6640625" style="1" customWidth="1"/>
    <col min="14313" max="14314" width="12" style="1" customWidth="1"/>
    <col min="14315" max="14315" width="11.44140625" style="1" customWidth="1"/>
    <col min="14316" max="14318" width="11.33203125" style="1" customWidth="1"/>
    <col min="14319" max="14320" width="12.5546875" style="1" customWidth="1"/>
    <col min="14321" max="14321" width="12.33203125" style="1" customWidth="1"/>
    <col min="14322" max="14323" width="11.5546875" style="1" customWidth="1"/>
    <col min="14324" max="14324" width="11.6640625" style="1" customWidth="1"/>
    <col min="14325" max="14325" width="2.109375" style="1" customWidth="1"/>
    <col min="14326" max="14326" width="8.5546875" style="1" customWidth="1"/>
    <col min="14327" max="14327" width="9.88671875" style="1" customWidth="1"/>
    <col min="14328" max="14328" width="8.6640625" style="1" customWidth="1"/>
    <col min="14329" max="14329" width="9.6640625" style="1" customWidth="1"/>
    <col min="14330" max="14330" width="10.109375" style="1" customWidth="1"/>
    <col min="14331" max="14331" width="9.33203125" style="1" customWidth="1"/>
    <col min="14332" max="14333" width="9.6640625" style="1" customWidth="1"/>
    <col min="14334" max="14335" width="9.5546875" style="1" customWidth="1"/>
    <col min="14336" max="14337" width="10" style="1" customWidth="1"/>
    <col min="14338" max="14338" width="12" style="1" customWidth="1"/>
    <col min="14339" max="14339" width="0" style="1" hidden="1" customWidth="1"/>
    <col min="14340" max="14340" width="12.109375" style="1" customWidth="1"/>
    <col min="14341" max="14341" width="11.33203125" style="1" customWidth="1"/>
    <col min="14342" max="14342" width="10.109375" style="1" customWidth="1"/>
    <col min="14343" max="14361" width="0" style="1" hidden="1" customWidth="1"/>
    <col min="14362" max="14564" width="9.109375" style="1"/>
    <col min="14565" max="14565" width="7.109375" style="1" customWidth="1"/>
    <col min="14566" max="14567" width="11.5546875" style="1" customWidth="1"/>
    <col min="14568" max="14568" width="11.6640625" style="1" customWidth="1"/>
    <col min="14569" max="14570" width="12" style="1" customWidth="1"/>
    <col min="14571" max="14571" width="11.44140625" style="1" customWidth="1"/>
    <col min="14572" max="14574" width="11.33203125" style="1" customWidth="1"/>
    <col min="14575" max="14576" width="12.5546875" style="1" customWidth="1"/>
    <col min="14577" max="14577" width="12.33203125" style="1" customWidth="1"/>
    <col min="14578" max="14579" width="11.5546875" style="1" customWidth="1"/>
    <col min="14580" max="14580" width="11.6640625" style="1" customWidth="1"/>
    <col min="14581" max="14581" width="2.109375" style="1" customWidth="1"/>
    <col min="14582" max="14582" width="8.5546875" style="1" customWidth="1"/>
    <col min="14583" max="14583" width="9.88671875" style="1" customWidth="1"/>
    <col min="14584" max="14584" width="8.6640625" style="1" customWidth="1"/>
    <col min="14585" max="14585" width="9.6640625" style="1" customWidth="1"/>
    <col min="14586" max="14586" width="10.109375" style="1" customWidth="1"/>
    <col min="14587" max="14587" width="9.33203125" style="1" customWidth="1"/>
    <col min="14588" max="14589" width="9.6640625" style="1" customWidth="1"/>
    <col min="14590" max="14591" width="9.5546875" style="1" customWidth="1"/>
    <col min="14592" max="14593" width="10" style="1" customWidth="1"/>
    <col min="14594" max="14594" width="12" style="1" customWidth="1"/>
    <col min="14595" max="14595" width="0" style="1" hidden="1" customWidth="1"/>
    <col min="14596" max="14596" width="12.109375" style="1" customWidth="1"/>
    <col min="14597" max="14597" width="11.33203125" style="1" customWidth="1"/>
    <col min="14598" max="14598" width="10.109375" style="1" customWidth="1"/>
    <col min="14599" max="14617" width="0" style="1" hidden="1" customWidth="1"/>
    <col min="14618" max="14820" width="9.109375" style="1"/>
    <col min="14821" max="14821" width="7.109375" style="1" customWidth="1"/>
    <col min="14822" max="14823" width="11.5546875" style="1" customWidth="1"/>
    <col min="14824" max="14824" width="11.6640625" style="1" customWidth="1"/>
    <col min="14825" max="14826" width="12" style="1" customWidth="1"/>
    <col min="14827" max="14827" width="11.44140625" style="1" customWidth="1"/>
    <col min="14828" max="14830" width="11.33203125" style="1" customWidth="1"/>
    <col min="14831" max="14832" width="12.5546875" style="1" customWidth="1"/>
    <col min="14833" max="14833" width="12.33203125" style="1" customWidth="1"/>
    <col min="14834" max="14835" width="11.5546875" style="1" customWidth="1"/>
    <col min="14836" max="14836" width="11.6640625" style="1" customWidth="1"/>
    <col min="14837" max="14837" width="2.109375" style="1" customWidth="1"/>
    <col min="14838" max="14838" width="8.5546875" style="1" customWidth="1"/>
    <col min="14839" max="14839" width="9.88671875" style="1" customWidth="1"/>
    <col min="14840" max="14840" width="8.6640625" style="1" customWidth="1"/>
    <col min="14841" max="14841" width="9.6640625" style="1" customWidth="1"/>
    <col min="14842" max="14842" width="10.109375" style="1" customWidth="1"/>
    <col min="14843" max="14843" width="9.33203125" style="1" customWidth="1"/>
    <col min="14844" max="14845" width="9.6640625" style="1" customWidth="1"/>
    <col min="14846" max="14847" width="9.5546875" style="1" customWidth="1"/>
    <col min="14848" max="14849" width="10" style="1" customWidth="1"/>
    <col min="14850" max="14850" width="12" style="1" customWidth="1"/>
    <col min="14851" max="14851" width="0" style="1" hidden="1" customWidth="1"/>
    <col min="14852" max="14852" width="12.109375" style="1" customWidth="1"/>
    <col min="14853" max="14853" width="11.33203125" style="1" customWidth="1"/>
    <col min="14854" max="14854" width="10.109375" style="1" customWidth="1"/>
    <col min="14855" max="14873" width="0" style="1" hidden="1" customWidth="1"/>
    <col min="14874" max="15076" width="9.109375" style="1"/>
    <col min="15077" max="15077" width="7.109375" style="1" customWidth="1"/>
    <col min="15078" max="15079" width="11.5546875" style="1" customWidth="1"/>
    <col min="15080" max="15080" width="11.6640625" style="1" customWidth="1"/>
    <col min="15081" max="15082" width="12" style="1" customWidth="1"/>
    <col min="15083" max="15083" width="11.44140625" style="1" customWidth="1"/>
    <col min="15084" max="15086" width="11.33203125" style="1" customWidth="1"/>
    <col min="15087" max="15088" width="12.5546875" style="1" customWidth="1"/>
    <col min="15089" max="15089" width="12.33203125" style="1" customWidth="1"/>
    <col min="15090" max="15091" width="11.5546875" style="1" customWidth="1"/>
    <col min="15092" max="15092" width="11.6640625" style="1" customWidth="1"/>
    <col min="15093" max="15093" width="2.109375" style="1" customWidth="1"/>
    <col min="15094" max="15094" width="8.5546875" style="1" customWidth="1"/>
    <col min="15095" max="15095" width="9.88671875" style="1" customWidth="1"/>
    <col min="15096" max="15096" width="8.6640625" style="1" customWidth="1"/>
    <col min="15097" max="15097" width="9.6640625" style="1" customWidth="1"/>
    <col min="15098" max="15098" width="10.109375" style="1" customWidth="1"/>
    <col min="15099" max="15099" width="9.33203125" style="1" customWidth="1"/>
    <col min="15100" max="15101" width="9.6640625" style="1" customWidth="1"/>
    <col min="15102" max="15103" width="9.5546875" style="1" customWidth="1"/>
    <col min="15104" max="15105" width="10" style="1" customWidth="1"/>
    <col min="15106" max="15106" width="12" style="1" customWidth="1"/>
    <col min="15107" max="15107" width="0" style="1" hidden="1" customWidth="1"/>
    <col min="15108" max="15108" width="12.109375" style="1" customWidth="1"/>
    <col min="15109" max="15109" width="11.33203125" style="1" customWidth="1"/>
    <col min="15110" max="15110" width="10.109375" style="1" customWidth="1"/>
    <col min="15111" max="15129" width="0" style="1" hidden="1" customWidth="1"/>
    <col min="15130" max="15332" width="9.109375" style="1"/>
    <col min="15333" max="15333" width="7.109375" style="1" customWidth="1"/>
    <col min="15334" max="15335" width="11.5546875" style="1" customWidth="1"/>
    <col min="15336" max="15336" width="11.6640625" style="1" customWidth="1"/>
    <col min="15337" max="15338" width="12" style="1" customWidth="1"/>
    <col min="15339" max="15339" width="11.44140625" style="1" customWidth="1"/>
    <col min="15340" max="15342" width="11.33203125" style="1" customWidth="1"/>
    <col min="15343" max="15344" width="12.5546875" style="1" customWidth="1"/>
    <col min="15345" max="15345" width="12.33203125" style="1" customWidth="1"/>
    <col min="15346" max="15347" width="11.5546875" style="1" customWidth="1"/>
    <col min="15348" max="15348" width="11.6640625" style="1" customWidth="1"/>
    <col min="15349" max="15349" width="2.109375" style="1" customWidth="1"/>
    <col min="15350" max="15350" width="8.5546875" style="1" customWidth="1"/>
    <col min="15351" max="15351" width="9.88671875" style="1" customWidth="1"/>
    <col min="15352" max="15352" width="8.6640625" style="1" customWidth="1"/>
    <col min="15353" max="15353" width="9.6640625" style="1" customWidth="1"/>
    <col min="15354" max="15354" width="10.109375" style="1" customWidth="1"/>
    <col min="15355" max="15355" width="9.33203125" style="1" customWidth="1"/>
    <col min="15356" max="15357" width="9.6640625" style="1" customWidth="1"/>
    <col min="15358" max="15359" width="9.5546875" style="1" customWidth="1"/>
    <col min="15360" max="15361" width="10" style="1" customWidth="1"/>
    <col min="15362" max="15362" width="12" style="1" customWidth="1"/>
    <col min="15363" max="15363" width="0" style="1" hidden="1" customWidth="1"/>
    <col min="15364" max="15364" width="12.109375" style="1" customWidth="1"/>
    <col min="15365" max="15365" width="11.33203125" style="1" customWidth="1"/>
    <col min="15366" max="15366" width="10.109375" style="1" customWidth="1"/>
    <col min="15367" max="15385" width="0" style="1" hidden="1" customWidth="1"/>
    <col min="15386" max="15588" width="9.109375" style="1"/>
    <col min="15589" max="15589" width="7.109375" style="1" customWidth="1"/>
    <col min="15590" max="15591" width="11.5546875" style="1" customWidth="1"/>
    <col min="15592" max="15592" width="11.6640625" style="1" customWidth="1"/>
    <col min="15593" max="15594" width="12" style="1" customWidth="1"/>
    <col min="15595" max="15595" width="11.44140625" style="1" customWidth="1"/>
    <col min="15596" max="15598" width="11.33203125" style="1" customWidth="1"/>
    <col min="15599" max="15600" width="12.5546875" style="1" customWidth="1"/>
    <col min="15601" max="15601" width="12.33203125" style="1" customWidth="1"/>
    <col min="15602" max="15603" width="11.5546875" style="1" customWidth="1"/>
    <col min="15604" max="15604" width="11.6640625" style="1" customWidth="1"/>
    <col min="15605" max="15605" width="2.109375" style="1" customWidth="1"/>
    <col min="15606" max="15606" width="8.5546875" style="1" customWidth="1"/>
    <col min="15607" max="15607" width="9.88671875" style="1" customWidth="1"/>
    <col min="15608" max="15608" width="8.6640625" style="1" customWidth="1"/>
    <col min="15609" max="15609" width="9.6640625" style="1" customWidth="1"/>
    <col min="15610" max="15610" width="10.109375" style="1" customWidth="1"/>
    <col min="15611" max="15611" width="9.33203125" style="1" customWidth="1"/>
    <col min="15612" max="15613" width="9.6640625" style="1" customWidth="1"/>
    <col min="15614" max="15615" width="9.5546875" style="1" customWidth="1"/>
    <col min="15616" max="15617" width="10" style="1" customWidth="1"/>
    <col min="15618" max="15618" width="12" style="1" customWidth="1"/>
    <col min="15619" max="15619" width="0" style="1" hidden="1" customWidth="1"/>
    <col min="15620" max="15620" width="12.109375" style="1" customWidth="1"/>
    <col min="15621" max="15621" width="11.33203125" style="1" customWidth="1"/>
    <col min="15622" max="15622" width="10.109375" style="1" customWidth="1"/>
    <col min="15623" max="15641" width="0" style="1" hidden="1" customWidth="1"/>
    <col min="15642" max="15844" width="9.109375" style="1"/>
    <col min="15845" max="15845" width="7.109375" style="1" customWidth="1"/>
    <col min="15846" max="15847" width="11.5546875" style="1" customWidth="1"/>
    <col min="15848" max="15848" width="11.6640625" style="1" customWidth="1"/>
    <col min="15849" max="15850" width="12" style="1" customWidth="1"/>
    <col min="15851" max="15851" width="11.44140625" style="1" customWidth="1"/>
    <col min="15852" max="15854" width="11.33203125" style="1" customWidth="1"/>
    <col min="15855" max="15856" width="12.5546875" style="1" customWidth="1"/>
    <col min="15857" max="15857" width="12.33203125" style="1" customWidth="1"/>
    <col min="15858" max="15859" width="11.5546875" style="1" customWidth="1"/>
    <col min="15860" max="15860" width="11.6640625" style="1" customWidth="1"/>
    <col min="15861" max="15861" width="2.109375" style="1" customWidth="1"/>
    <col min="15862" max="15862" width="8.5546875" style="1" customWidth="1"/>
    <col min="15863" max="15863" width="9.88671875" style="1" customWidth="1"/>
    <col min="15864" max="15864" width="8.6640625" style="1" customWidth="1"/>
    <col min="15865" max="15865" width="9.6640625" style="1" customWidth="1"/>
    <col min="15866" max="15866" width="10.109375" style="1" customWidth="1"/>
    <col min="15867" max="15867" width="9.33203125" style="1" customWidth="1"/>
    <col min="15868" max="15869" width="9.6640625" style="1" customWidth="1"/>
    <col min="15870" max="15871" width="9.5546875" style="1" customWidth="1"/>
    <col min="15872" max="15873" width="10" style="1" customWidth="1"/>
    <col min="15874" max="15874" width="12" style="1" customWidth="1"/>
    <col min="15875" max="15875" width="0" style="1" hidden="1" customWidth="1"/>
    <col min="15876" max="15876" width="12.109375" style="1" customWidth="1"/>
    <col min="15877" max="15877" width="11.33203125" style="1" customWidth="1"/>
    <col min="15878" max="15878" width="10.109375" style="1" customWidth="1"/>
    <col min="15879" max="15897" width="0" style="1" hidden="1" customWidth="1"/>
    <col min="15898" max="16100" width="9.109375" style="1"/>
    <col min="16101" max="16101" width="7.109375" style="1" customWidth="1"/>
    <col min="16102" max="16103" width="11.5546875" style="1" customWidth="1"/>
    <col min="16104" max="16104" width="11.6640625" style="1" customWidth="1"/>
    <col min="16105" max="16106" width="12" style="1" customWidth="1"/>
    <col min="16107" max="16107" width="11.44140625" style="1" customWidth="1"/>
    <col min="16108" max="16110" width="11.33203125" style="1" customWidth="1"/>
    <col min="16111" max="16112" width="12.5546875" style="1" customWidth="1"/>
    <col min="16113" max="16113" width="12.33203125" style="1" customWidth="1"/>
    <col min="16114" max="16115" width="11.5546875" style="1" customWidth="1"/>
    <col min="16116" max="16116" width="11.6640625" style="1" customWidth="1"/>
    <col min="16117" max="16117" width="2.109375" style="1" customWidth="1"/>
    <col min="16118" max="16118" width="8.5546875" style="1" customWidth="1"/>
    <col min="16119" max="16119" width="9.88671875" style="1" customWidth="1"/>
    <col min="16120" max="16120" width="8.6640625" style="1" customWidth="1"/>
    <col min="16121" max="16121" width="9.6640625" style="1" customWidth="1"/>
    <col min="16122" max="16122" width="10.109375" style="1" customWidth="1"/>
    <col min="16123" max="16123" width="9.33203125" style="1" customWidth="1"/>
    <col min="16124" max="16125" width="9.6640625" style="1" customWidth="1"/>
    <col min="16126" max="16127" width="9.5546875" style="1" customWidth="1"/>
    <col min="16128" max="16129" width="10" style="1" customWidth="1"/>
    <col min="16130" max="16130" width="12" style="1" customWidth="1"/>
    <col min="16131" max="16131" width="0" style="1" hidden="1" customWidth="1"/>
    <col min="16132" max="16132" width="12.109375" style="1" customWidth="1"/>
    <col min="16133" max="16133" width="11.33203125" style="1" customWidth="1"/>
    <col min="16134" max="16134" width="10.109375" style="1" customWidth="1"/>
    <col min="16135" max="16153" width="0" style="1" hidden="1" customWidth="1"/>
    <col min="16154" max="16384" width="9.109375" style="1"/>
  </cols>
  <sheetData>
    <row r="1" spans="2:26" collapsed="1"/>
    <row r="2" spans="2:26" ht="21">
      <c r="B2" s="388" t="s">
        <v>144</v>
      </c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  <c r="R2" s="388"/>
      <c r="S2" s="388"/>
      <c r="T2" s="388"/>
      <c r="U2" s="388"/>
      <c r="V2" s="388"/>
      <c r="W2" s="388"/>
      <c r="X2" s="388"/>
      <c r="Y2" s="388"/>
      <c r="Z2" s="388"/>
    </row>
    <row r="3" spans="2:26" ht="15" thickBot="1">
      <c r="B3" s="387"/>
      <c r="C3" s="387"/>
      <c r="D3" s="387"/>
      <c r="E3" s="387"/>
      <c r="F3" s="387"/>
      <c r="G3" s="387"/>
      <c r="H3" s="387"/>
      <c r="I3" s="387"/>
      <c r="J3" s="387"/>
      <c r="K3" s="387"/>
      <c r="L3" s="387"/>
      <c r="M3" s="387"/>
      <c r="N3" s="387"/>
      <c r="O3" s="387"/>
      <c r="P3" s="387"/>
      <c r="Q3" s="387"/>
      <c r="R3" s="387"/>
      <c r="S3" s="387"/>
      <c r="T3" s="387"/>
      <c r="U3" s="387"/>
      <c r="V3" s="387"/>
      <c r="W3" s="387"/>
      <c r="X3" s="387"/>
      <c r="Y3" s="387"/>
      <c r="Z3" s="387"/>
    </row>
    <row r="4" spans="2:26" ht="45" customHeight="1" thickBot="1">
      <c r="B4" s="407" t="s">
        <v>66</v>
      </c>
      <c r="C4" s="543" t="s">
        <v>11</v>
      </c>
      <c r="D4" s="418"/>
      <c r="E4" s="418"/>
      <c r="F4" s="419"/>
      <c r="G4" s="419"/>
      <c r="H4" s="419"/>
      <c r="I4" s="419"/>
      <c r="J4" s="419"/>
      <c r="K4" s="419"/>
      <c r="L4" s="419"/>
      <c r="M4" s="420"/>
      <c r="N4" s="420"/>
      <c r="O4" s="544"/>
      <c r="P4" s="294"/>
      <c r="Q4" s="316"/>
      <c r="R4" s="536" t="s">
        <v>12</v>
      </c>
      <c r="S4" s="537"/>
      <c r="T4" s="538"/>
      <c r="U4" s="432" t="s">
        <v>3</v>
      </c>
      <c r="V4" s="432"/>
      <c r="W4" s="432"/>
      <c r="X4" s="540" t="s">
        <v>64</v>
      </c>
      <c r="Y4" s="541"/>
      <c r="Z4" s="542"/>
    </row>
    <row r="5" spans="2:26" ht="18" customHeight="1" thickBot="1">
      <c r="B5" s="408"/>
      <c r="C5" s="466" t="s">
        <v>62</v>
      </c>
      <c r="D5" s="531"/>
      <c r="E5" s="467"/>
      <c r="F5" s="468" t="s">
        <v>33</v>
      </c>
      <c r="G5" s="468"/>
      <c r="H5" s="468"/>
      <c r="I5" s="464" t="s">
        <v>34</v>
      </c>
      <c r="J5" s="532"/>
      <c r="K5" s="465"/>
      <c r="L5" s="463" t="s">
        <v>35</v>
      </c>
      <c r="M5" s="463"/>
      <c r="N5" s="463"/>
      <c r="O5" s="533" t="s">
        <v>61</v>
      </c>
      <c r="P5" s="534"/>
      <c r="Q5" s="535"/>
      <c r="R5" s="444"/>
      <c r="S5" s="445"/>
      <c r="T5" s="446"/>
      <c r="U5" s="539"/>
      <c r="V5" s="539"/>
      <c r="W5" s="539"/>
      <c r="X5" s="441"/>
      <c r="Y5" s="442"/>
      <c r="Z5" s="443"/>
    </row>
    <row r="6" spans="2:26" s="295" customFormat="1" ht="18" customHeight="1">
      <c r="B6" s="408"/>
      <c r="C6" s="301" t="s">
        <v>142</v>
      </c>
      <c r="D6" s="302" t="s">
        <v>32</v>
      </c>
      <c r="E6" s="303" t="s">
        <v>141</v>
      </c>
      <c r="F6" s="304" t="s">
        <v>142</v>
      </c>
      <c r="G6" s="305" t="s">
        <v>32</v>
      </c>
      <c r="H6" s="306" t="s">
        <v>141</v>
      </c>
      <c r="I6" s="307" t="s">
        <v>142</v>
      </c>
      <c r="J6" s="308" t="s">
        <v>32</v>
      </c>
      <c r="K6" s="309" t="s">
        <v>141</v>
      </c>
      <c r="L6" s="310" t="s">
        <v>142</v>
      </c>
      <c r="M6" s="311" t="s">
        <v>32</v>
      </c>
      <c r="N6" s="312" t="s">
        <v>141</v>
      </c>
      <c r="O6" s="313" t="s">
        <v>142</v>
      </c>
      <c r="P6" s="314" t="s">
        <v>32</v>
      </c>
      <c r="Q6" s="315" t="s">
        <v>141</v>
      </c>
      <c r="R6" s="322" t="s">
        <v>142</v>
      </c>
      <c r="S6" s="323" t="s">
        <v>32</v>
      </c>
      <c r="T6" s="324" t="s">
        <v>141</v>
      </c>
      <c r="U6" s="325" t="s">
        <v>142</v>
      </c>
      <c r="V6" s="326" t="s">
        <v>32</v>
      </c>
      <c r="W6" s="327" t="s">
        <v>141</v>
      </c>
      <c r="X6" s="328" t="s">
        <v>142</v>
      </c>
      <c r="Y6" s="329" t="s">
        <v>32</v>
      </c>
      <c r="Z6" s="330" t="s">
        <v>141</v>
      </c>
    </row>
    <row r="7" spans="2:26" s="224" customFormat="1" ht="20.25" customHeight="1" thickBot="1">
      <c r="B7" s="409"/>
      <c r="C7" s="253" t="s">
        <v>143</v>
      </c>
      <c r="D7" s="276" t="s">
        <v>88</v>
      </c>
      <c r="E7" s="251" t="s">
        <v>151</v>
      </c>
      <c r="F7" s="252" t="s">
        <v>143</v>
      </c>
      <c r="G7" s="276" t="s">
        <v>88</v>
      </c>
      <c r="H7" s="251" t="s">
        <v>151</v>
      </c>
      <c r="I7" s="253" t="s">
        <v>143</v>
      </c>
      <c r="J7" s="276" t="s">
        <v>88</v>
      </c>
      <c r="K7" s="251" t="s">
        <v>151</v>
      </c>
      <c r="L7" s="252" t="s">
        <v>143</v>
      </c>
      <c r="M7" s="276" t="s">
        <v>88</v>
      </c>
      <c r="N7" s="251" t="s">
        <v>151</v>
      </c>
      <c r="O7" s="253" t="s">
        <v>143</v>
      </c>
      <c r="P7" s="276" t="s">
        <v>88</v>
      </c>
      <c r="Q7" s="251" t="s">
        <v>151</v>
      </c>
      <c r="R7" s="253" t="s">
        <v>143</v>
      </c>
      <c r="S7" s="276" t="s">
        <v>88</v>
      </c>
      <c r="T7" s="251" t="s">
        <v>151</v>
      </c>
      <c r="U7" s="252" t="s">
        <v>143</v>
      </c>
      <c r="V7" s="276" t="s">
        <v>88</v>
      </c>
      <c r="W7" s="251" t="s">
        <v>151</v>
      </c>
      <c r="X7" s="253" t="s">
        <v>143</v>
      </c>
      <c r="Y7" s="276" t="s">
        <v>88</v>
      </c>
      <c r="Z7" s="251" t="s">
        <v>151</v>
      </c>
    </row>
    <row r="8" spans="2:26">
      <c r="B8" s="151">
        <v>1</v>
      </c>
      <c r="C8" s="50"/>
      <c r="D8" s="170"/>
      <c r="E8" s="187"/>
      <c r="F8" s="144"/>
      <c r="G8" s="170"/>
      <c r="H8" s="145"/>
      <c r="I8" s="50"/>
      <c r="J8" s="170"/>
      <c r="K8" s="187"/>
      <c r="L8" s="144"/>
      <c r="M8" s="170"/>
      <c r="N8" s="145"/>
      <c r="O8" s="50"/>
      <c r="P8" s="170"/>
      <c r="Q8" s="187"/>
      <c r="R8" s="50"/>
      <c r="S8" s="170"/>
      <c r="T8" s="187"/>
      <c r="U8" s="48"/>
      <c r="V8" s="300"/>
      <c r="W8" s="208"/>
      <c r="X8" s="50"/>
      <c r="Y8" s="170"/>
      <c r="Z8" s="187"/>
    </row>
    <row r="9" spans="2:26">
      <c r="B9" s="148">
        <v>2</v>
      </c>
      <c r="C9" s="65"/>
      <c r="D9" s="67"/>
      <c r="E9" s="149"/>
      <c r="F9" s="138"/>
      <c r="G9" s="67"/>
      <c r="H9" s="68"/>
      <c r="I9" s="65"/>
      <c r="J9" s="67"/>
      <c r="K9" s="149"/>
      <c r="L9" s="138"/>
      <c r="M9" s="67"/>
      <c r="N9" s="68"/>
      <c r="O9" s="65"/>
      <c r="P9" s="67"/>
      <c r="Q9" s="149"/>
      <c r="R9" s="65"/>
      <c r="S9" s="67"/>
      <c r="T9" s="149"/>
      <c r="U9" s="63"/>
      <c r="V9" s="296"/>
      <c r="W9" s="209"/>
      <c r="X9" s="65"/>
      <c r="Y9" s="67"/>
      <c r="Z9" s="149"/>
    </row>
    <row r="10" spans="2:26">
      <c r="B10" s="151">
        <v>3</v>
      </c>
      <c r="C10" s="264"/>
      <c r="D10" s="297"/>
      <c r="E10" s="265"/>
      <c r="F10" s="138"/>
      <c r="G10" s="67"/>
      <c r="H10" s="68"/>
      <c r="I10" s="65"/>
      <c r="J10" s="67"/>
      <c r="K10" s="149"/>
      <c r="L10" s="138"/>
      <c r="M10" s="67"/>
      <c r="N10" s="68"/>
      <c r="O10" s="65"/>
      <c r="P10" s="67"/>
      <c r="Q10" s="149"/>
      <c r="R10" s="65"/>
      <c r="S10" s="67"/>
      <c r="T10" s="149"/>
      <c r="U10" s="63"/>
      <c r="V10" s="296"/>
      <c r="W10" s="209"/>
      <c r="X10" s="65"/>
      <c r="Y10" s="67"/>
      <c r="Z10" s="149"/>
    </row>
    <row r="11" spans="2:26">
      <c r="B11" s="148">
        <v>4</v>
      </c>
      <c r="C11" s="65"/>
      <c r="D11" s="67"/>
      <c r="E11" s="149"/>
      <c r="F11" s="138"/>
      <c r="G11" s="67"/>
      <c r="H11" s="68"/>
      <c r="I11" s="65"/>
      <c r="J11" s="67"/>
      <c r="K11" s="149"/>
      <c r="L11" s="138"/>
      <c r="M11" s="67"/>
      <c r="N11" s="68"/>
      <c r="O11" s="65"/>
      <c r="P11" s="67"/>
      <c r="Q11" s="149"/>
      <c r="R11" s="65"/>
      <c r="S11" s="67"/>
      <c r="T11" s="149"/>
      <c r="U11" s="63"/>
      <c r="V11" s="296"/>
      <c r="W11" s="209"/>
      <c r="X11" s="65"/>
      <c r="Y11" s="67"/>
      <c r="Z11" s="149"/>
    </row>
    <row r="12" spans="2:26">
      <c r="B12" s="151">
        <v>5</v>
      </c>
      <c r="C12" s="65"/>
      <c r="D12" s="67"/>
      <c r="E12" s="149"/>
      <c r="F12" s="138"/>
      <c r="G12" s="67"/>
      <c r="H12" s="68"/>
      <c r="I12" s="65"/>
      <c r="J12" s="67"/>
      <c r="K12" s="149"/>
      <c r="L12" s="138"/>
      <c r="M12" s="67"/>
      <c r="N12" s="68"/>
      <c r="O12" s="65"/>
      <c r="P12" s="67"/>
      <c r="Q12" s="149"/>
      <c r="R12" s="65"/>
      <c r="S12" s="67"/>
      <c r="T12" s="149"/>
      <c r="U12" s="63"/>
      <c r="V12" s="296"/>
      <c r="W12" s="209"/>
      <c r="X12" s="65"/>
      <c r="Y12" s="67"/>
      <c r="Z12" s="149"/>
    </row>
    <row r="13" spans="2:26">
      <c r="B13" s="148">
        <v>6</v>
      </c>
      <c r="C13" s="65"/>
      <c r="D13" s="67"/>
      <c r="E13" s="149"/>
      <c r="F13" s="138"/>
      <c r="G13" s="67"/>
      <c r="H13" s="68"/>
      <c r="I13" s="65"/>
      <c r="J13" s="67"/>
      <c r="K13" s="149"/>
      <c r="L13" s="138"/>
      <c r="M13" s="67"/>
      <c r="N13" s="68"/>
      <c r="O13" s="65"/>
      <c r="P13" s="67"/>
      <c r="Q13" s="149"/>
      <c r="R13" s="65"/>
      <c r="S13" s="67"/>
      <c r="T13" s="149"/>
      <c r="U13" s="63"/>
      <c r="V13" s="296"/>
      <c r="W13" s="209"/>
      <c r="X13" s="65"/>
      <c r="Y13" s="67"/>
      <c r="Z13" s="149"/>
    </row>
    <row r="14" spans="2:26">
      <c r="B14" s="151">
        <v>7</v>
      </c>
      <c r="C14" s="65"/>
      <c r="D14" s="67"/>
      <c r="E14" s="149"/>
      <c r="F14" s="138"/>
      <c r="G14" s="67"/>
      <c r="H14" s="68"/>
      <c r="I14" s="65"/>
      <c r="J14" s="67"/>
      <c r="K14" s="149"/>
      <c r="L14" s="138"/>
      <c r="M14" s="67"/>
      <c r="N14" s="68"/>
      <c r="O14" s="65"/>
      <c r="P14" s="67"/>
      <c r="Q14" s="149"/>
      <c r="R14" s="65"/>
      <c r="S14" s="67"/>
      <c r="T14" s="149"/>
      <c r="U14" s="63"/>
      <c r="V14" s="296"/>
      <c r="W14" s="209"/>
      <c r="X14" s="65"/>
      <c r="Y14" s="67"/>
      <c r="Z14" s="149"/>
    </row>
    <row r="15" spans="2:26">
      <c r="B15" s="148">
        <v>8</v>
      </c>
      <c r="C15" s="65"/>
      <c r="D15" s="67"/>
      <c r="E15" s="149"/>
      <c r="F15" s="138"/>
      <c r="G15" s="67"/>
      <c r="H15" s="68"/>
      <c r="I15" s="65"/>
      <c r="J15" s="67"/>
      <c r="K15" s="149"/>
      <c r="L15" s="138"/>
      <c r="M15" s="67"/>
      <c r="N15" s="68"/>
      <c r="O15" s="65"/>
      <c r="P15" s="67"/>
      <c r="Q15" s="149"/>
      <c r="R15" s="65"/>
      <c r="S15" s="67"/>
      <c r="T15" s="149"/>
      <c r="U15" s="63"/>
      <c r="V15" s="296"/>
      <c r="W15" s="209"/>
      <c r="X15" s="65"/>
      <c r="Y15" s="67"/>
      <c r="Z15" s="149"/>
    </row>
    <row r="16" spans="2:26">
      <c r="B16" s="151">
        <v>9</v>
      </c>
      <c r="C16" s="65"/>
      <c r="D16" s="67"/>
      <c r="E16" s="149"/>
      <c r="F16" s="138"/>
      <c r="G16" s="67"/>
      <c r="H16" s="68"/>
      <c r="I16" s="65"/>
      <c r="J16" s="67"/>
      <c r="K16" s="149"/>
      <c r="L16" s="138"/>
      <c r="M16" s="67"/>
      <c r="N16" s="68"/>
      <c r="O16" s="65"/>
      <c r="P16" s="67"/>
      <c r="Q16" s="149"/>
      <c r="R16" s="65"/>
      <c r="S16" s="67"/>
      <c r="T16" s="149"/>
      <c r="U16" s="63"/>
      <c r="V16" s="296"/>
      <c r="W16" s="209"/>
      <c r="X16" s="65"/>
      <c r="Y16" s="67"/>
      <c r="Z16" s="149"/>
    </row>
    <row r="17" spans="2:26">
      <c r="B17" s="148">
        <v>10</v>
      </c>
      <c r="C17" s="65"/>
      <c r="D17" s="67"/>
      <c r="E17" s="149"/>
      <c r="F17" s="138"/>
      <c r="G17" s="67"/>
      <c r="H17" s="68"/>
      <c r="I17" s="65"/>
      <c r="J17" s="67"/>
      <c r="K17" s="149"/>
      <c r="L17" s="138"/>
      <c r="M17" s="67"/>
      <c r="N17" s="68"/>
      <c r="O17" s="65"/>
      <c r="P17" s="67"/>
      <c r="Q17" s="149"/>
      <c r="R17" s="65"/>
      <c r="S17" s="67"/>
      <c r="T17" s="149"/>
      <c r="U17" s="63"/>
      <c r="V17" s="296"/>
      <c r="W17" s="209"/>
      <c r="X17" s="65"/>
      <c r="Y17" s="67"/>
      <c r="Z17" s="149"/>
    </row>
    <row r="18" spans="2:26">
      <c r="B18" s="151">
        <v>11</v>
      </c>
      <c r="C18" s="65"/>
      <c r="D18" s="67"/>
      <c r="E18" s="149"/>
      <c r="F18" s="138"/>
      <c r="G18" s="67"/>
      <c r="H18" s="68"/>
      <c r="I18" s="65"/>
      <c r="J18" s="67"/>
      <c r="K18" s="149"/>
      <c r="L18" s="138"/>
      <c r="M18" s="67"/>
      <c r="N18" s="68"/>
      <c r="O18" s="65"/>
      <c r="P18" s="67"/>
      <c r="Q18" s="149"/>
      <c r="R18" s="65"/>
      <c r="S18" s="67"/>
      <c r="T18" s="149"/>
      <c r="U18" s="63"/>
      <c r="V18" s="296"/>
      <c r="W18" s="209"/>
      <c r="X18" s="65"/>
      <c r="Y18" s="67"/>
      <c r="Z18" s="149"/>
    </row>
    <row r="19" spans="2:26">
      <c r="B19" s="148">
        <v>12</v>
      </c>
      <c r="C19" s="65"/>
      <c r="D19" s="67"/>
      <c r="E19" s="149"/>
      <c r="F19" s="138"/>
      <c r="G19" s="67"/>
      <c r="H19" s="68"/>
      <c r="I19" s="65"/>
      <c r="J19" s="67"/>
      <c r="K19" s="149"/>
      <c r="L19" s="138"/>
      <c r="M19" s="67"/>
      <c r="N19" s="68"/>
      <c r="O19" s="65"/>
      <c r="P19" s="67"/>
      <c r="Q19" s="149"/>
      <c r="R19" s="65"/>
      <c r="S19" s="67"/>
      <c r="T19" s="149"/>
      <c r="U19" s="63"/>
      <c r="V19" s="296"/>
      <c r="W19" s="209"/>
      <c r="X19" s="65"/>
      <c r="Y19" s="67"/>
      <c r="Z19" s="149"/>
    </row>
    <row r="20" spans="2:26">
      <c r="B20" s="151">
        <v>13</v>
      </c>
      <c r="C20" s="65"/>
      <c r="D20" s="67"/>
      <c r="E20" s="149"/>
      <c r="F20" s="138"/>
      <c r="G20" s="67"/>
      <c r="H20" s="68"/>
      <c r="I20" s="65"/>
      <c r="J20" s="67"/>
      <c r="K20" s="149"/>
      <c r="L20" s="138"/>
      <c r="M20" s="67"/>
      <c r="N20" s="68"/>
      <c r="O20" s="65"/>
      <c r="P20" s="67"/>
      <c r="Q20" s="149"/>
      <c r="R20" s="65"/>
      <c r="S20" s="67"/>
      <c r="T20" s="149"/>
      <c r="U20" s="63"/>
      <c r="V20" s="296"/>
      <c r="W20" s="209"/>
      <c r="X20" s="65"/>
      <c r="Y20" s="67"/>
      <c r="Z20" s="149"/>
    </row>
    <row r="21" spans="2:26">
      <c r="B21" s="148">
        <v>14</v>
      </c>
      <c r="C21" s="65"/>
      <c r="D21" s="67"/>
      <c r="E21" s="149"/>
      <c r="F21" s="138"/>
      <c r="G21" s="67"/>
      <c r="H21" s="68"/>
      <c r="I21" s="65"/>
      <c r="J21" s="67"/>
      <c r="K21" s="149"/>
      <c r="L21" s="138"/>
      <c r="M21" s="67"/>
      <c r="N21" s="68"/>
      <c r="O21" s="65"/>
      <c r="P21" s="67"/>
      <c r="Q21" s="149"/>
      <c r="R21" s="65"/>
      <c r="S21" s="67"/>
      <c r="T21" s="149"/>
      <c r="U21" s="63"/>
      <c r="V21" s="296"/>
      <c r="W21" s="209"/>
      <c r="X21" s="65"/>
      <c r="Y21" s="67"/>
      <c r="Z21" s="149"/>
    </row>
    <row r="22" spans="2:26">
      <c r="B22" s="151">
        <v>15</v>
      </c>
      <c r="C22" s="65"/>
      <c r="D22" s="67"/>
      <c r="E22" s="149"/>
      <c r="F22" s="138"/>
      <c r="G22" s="67"/>
      <c r="H22" s="68"/>
      <c r="I22" s="65"/>
      <c r="J22" s="67"/>
      <c r="K22" s="149"/>
      <c r="L22" s="138"/>
      <c r="M22" s="67"/>
      <c r="N22" s="68"/>
      <c r="O22" s="65"/>
      <c r="P22" s="67"/>
      <c r="Q22" s="149"/>
      <c r="R22" s="65"/>
      <c r="S22" s="67"/>
      <c r="T22" s="149"/>
      <c r="U22" s="63"/>
      <c r="V22" s="296"/>
      <c r="W22" s="209"/>
      <c r="X22" s="65"/>
      <c r="Y22" s="67"/>
      <c r="Z22" s="149"/>
    </row>
    <row r="23" spans="2:26">
      <c r="B23" s="148">
        <v>16</v>
      </c>
      <c r="C23" s="65"/>
      <c r="D23" s="67"/>
      <c r="E23" s="149"/>
      <c r="F23" s="138"/>
      <c r="G23" s="67"/>
      <c r="H23" s="68"/>
      <c r="I23" s="65"/>
      <c r="J23" s="67"/>
      <c r="K23" s="149"/>
      <c r="L23" s="138"/>
      <c r="M23" s="67"/>
      <c r="N23" s="68"/>
      <c r="O23" s="65"/>
      <c r="P23" s="67"/>
      <c r="Q23" s="149"/>
      <c r="R23" s="65"/>
      <c r="S23" s="67"/>
      <c r="T23" s="149"/>
      <c r="U23" s="63"/>
      <c r="V23" s="296"/>
      <c r="W23" s="209"/>
      <c r="X23" s="65"/>
      <c r="Y23" s="67"/>
      <c r="Z23" s="149"/>
    </row>
    <row r="24" spans="2:26">
      <c r="B24" s="151">
        <v>17</v>
      </c>
      <c r="C24" s="65"/>
      <c r="D24" s="67"/>
      <c r="E24" s="149"/>
      <c r="F24" s="138"/>
      <c r="G24" s="67"/>
      <c r="H24" s="68"/>
      <c r="I24" s="65"/>
      <c r="J24" s="67"/>
      <c r="K24" s="149"/>
      <c r="L24" s="138"/>
      <c r="M24" s="67"/>
      <c r="N24" s="68"/>
      <c r="O24" s="65"/>
      <c r="P24" s="67"/>
      <c r="Q24" s="149"/>
      <c r="R24" s="65"/>
      <c r="S24" s="67"/>
      <c r="T24" s="149"/>
      <c r="U24" s="63"/>
      <c r="V24" s="296"/>
      <c r="W24" s="209"/>
      <c r="X24" s="65"/>
      <c r="Y24" s="67"/>
      <c r="Z24" s="149"/>
    </row>
    <row r="25" spans="2:26">
      <c r="B25" s="148">
        <v>18</v>
      </c>
      <c r="C25" s="65"/>
      <c r="D25" s="67"/>
      <c r="E25" s="149"/>
      <c r="F25" s="138"/>
      <c r="G25" s="67"/>
      <c r="H25" s="68"/>
      <c r="I25" s="65"/>
      <c r="J25" s="67"/>
      <c r="K25" s="149"/>
      <c r="L25" s="138"/>
      <c r="M25" s="67"/>
      <c r="N25" s="68"/>
      <c r="O25" s="65"/>
      <c r="P25" s="67"/>
      <c r="Q25" s="149"/>
      <c r="R25" s="65"/>
      <c r="S25" s="67"/>
      <c r="T25" s="149"/>
      <c r="U25" s="63"/>
      <c r="V25" s="296"/>
      <c r="W25" s="209"/>
      <c r="X25" s="65"/>
      <c r="Y25" s="67"/>
      <c r="Z25" s="149"/>
    </row>
    <row r="26" spans="2:26">
      <c r="B26" s="151">
        <v>19</v>
      </c>
      <c r="C26" s="65"/>
      <c r="D26" s="67"/>
      <c r="E26" s="149"/>
      <c r="F26" s="138"/>
      <c r="G26" s="67"/>
      <c r="H26" s="68"/>
      <c r="I26" s="65"/>
      <c r="J26" s="67"/>
      <c r="K26" s="149"/>
      <c r="L26" s="138"/>
      <c r="M26" s="67"/>
      <c r="N26" s="68"/>
      <c r="O26" s="65"/>
      <c r="P26" s="67"/>
      <c r="Q26" s="149"/>
      <c r="R26" s="65"/>
      <c r="S26" s="67"/>
      <c r="T26" s="149"/>
      <c r="U26" s="63"/>
      <c r="V26" s="296"/>
      <c r="W26" s="209"/>
      <c r="X26" s="65"/>
      <c r="Y26" s="67"/>
      <c r="Z26" s="149"/>
    </row>
    <row r="27" spans="2:26">
      <c r="B27" s="148">
        <v>20</v>
      </c>
      <c r="C27" s="65"/>
      <c r="D27" s="67"/>
      <c r="E27" s="149"/>
      <c r="F27" s="138"/>
      <c r="G27" s="67"/>
      <c r="H27" s="68"/>
      <c r="I27" s="65"/>
      <c r="J27" s="67"/>
      <c r="K27" s="149"/>
      <c r="L27" s="138"/>
      <c r="M27" s="67"/>
      <c r="N27" s="68"/>
      <c r="O27" s="65"/>
      <c r="P27" s="67"/>
      <c r="Q27" s="149"/>
      <c r="R27" s="65"/>
      <c r="S27" s="67"/>
      <c r="T27" s="149"/>
      <c r="U27" s="63"/>
      <c r="V27" s="296"/>
      <c r="W27" s="209"/>
      <c r="X27" s="65"/>
      <c r="Y27" s="67"/>
      <c r="Z27" s="149"/>
    </row>
    <row r="28" spans="2:26">
      <c r="B28" s="151">
        <v>21</v>
      </c>
      <c r="C28" s="65"/>
      <c r="D28" s="67"/>
      <c r="E28" s="149"/>
      <c r="F28" s="138"/>
      <c r="G28" s="67"/>
      <c r="H28" s="68"/>
      <c r="I28" s="65"/>
      <c r="J28" s="67"/>
      <c r="K28" s="149"/>
      <c r="L28" s="138"/>
      <c r="M28" s="67"/>
      <c r="N28" s="68"/>
      <c r="O28" s="65"/>
      <c r="P28" s="67"/>
      <c r="Q28" s="149"/>
      <c r="R28" s="65"/>
      <c r="S28" s="67"/>
      <c r="T28" s="149"/>
      <c r="U28" s="63"/>
      <c r="V28" s="296"/>
      <c r="W28" s="209"/>
      <c r="X28" s="65"/>
      <c r="Y28" s="67"/>
      <c r="Z28" s="149"/>
    </row>
    <row r="29" spans="2:26">
      <c r="B29" s="148">
        <v>22</v>
      </c>
      <c r="C29" s="65"/>
      <c r="D29" s="67"/>
      <c r="E29" s="149"/>
      <c r="F29" s="138"/>
      <c r="G29" s="67"/>
      <c r="H29" s="68"/>
      <c r="I29" s="65"/>
      <c r="J29" s="67"/>
      <c r="K29" s="149"/>
      <c r="L29" s="138"/>
      <c r="M29" s="67"/>
      <c r="N29" s="68"/>
      <c r="O29" s="65"/>
      <c r="P29" s="67"/>
      <c r="Q29" s="149"/>
      <c r="R29" s="65"/>
      <c r="S29" s="67"/>
      <c r="T29" s="149"/>
      <c r="U29" s="63"/>
      <c r="V29" s="296"/>
      <c r="W29" s="209"/>
      <c r="X29" s="65"/>
      <c r="Y29" s="67"/>
      <c r="Z29" s="149"/>
    </row>
    <row r="30" spans="2:26">
      <c r="B30" s="151">
        <v>23</v>
      </c>
      <c r="C30" s="65"/>
      <c r="D30" s="67"/>
      <c r="E30" s="149"/>
      <c r="F30" s="138"/>
      <c r="G30" s="67"/>
      <c r="H30" s="68"/>
      <c r="I30" s="65"/>
      <c r="J30" s="67"/>
      <c r="K30" s="149"/>
      <c r="L30" s="138"/>
      <c r="M30" s="67"/>
      <c r="N30" s="68"/>
      <c r="O30" s="65"/>
      <c r="P30" s="67"/>
      <c r="Q30" s="149"/>
      <c r="R30" s="65"/>
      <c r="S30" s="67"/>
      <c r="T30" s="149"/>
      <c r="U30" s="63"/>
      <c r="V30" s="296"/>
      <c r="W30" s="209"/>
      <c r="X30" s="65"/>
      <c r="Y30" s="67"/>
      <c r="Z30" s="149"/>
    </row>
    <row r="31" spans="2:26">
      <c r="B31" s="148">
        <v>24</v>
      </c>
      <c r="C31" s="65"/>
      <c r="D31" s="67"/>
      <c r="E31" s="149"/>
      <c r="F31" s="138"/>
      <c r="G31" s="67"/>
      <c r="H31" s="68"/>
      <c r="I31" s="65"/>
      <c r="J31" s="67"/>
      <c r="K31" s="149"/>
      <c r="L31" s="138"/>
      <c r="M31" s="67"/>
      <c r="N31" s="68"/>
      <c r="O31" s="65"/>
      <c r="P31" s="67"/>
      <c r="Q31" s="149"/>
      <c r="R31" s="65"/>
      <c r="S31" s="67"/>
      <c r="T31" s="149"/>
      <c r="U31" s="63"/>
      <c r="V31" s="296"/>
      <c r="W31" s="209"/>
      <c r="X31" s="65"/>
      <c r="Y31" s="67"/>
      <c r="Z31" s="149"/>
    </row>
    <row r="32" spans="2:26">
      <c r="B32" s="151">
        <v>25</v>
      </c>
      <c r="C32" s="65"/>
      <c r="D32" s="67"/>
      <c r="E32" s="149"/>
      <c r="F32" s="138"/>
      <c r="G32" s="67"/>
      <c r="H32" s="68"/>
      <c r="I32" s="65"/>
      <c r="J32" s="67"/>
      <c r="K32" s="149"/>
      <c r="L32" s="138"/>
      <c r="M32" s="67"/>
      <c r="N32" s="68"/>
      <c r="O32" s="65"/>
      <c r="P32" s="67"/>
      <c r="Q32" s="149"/>
      <c r="R32" s="65"/>
      <c r="S32" s="67"/>
      <c r="T32" s="149"/>
      <c r="U32" s="63"/>
      <c r="V32" s="296"/>
      <c r="W32" s="209"/>
      <c r="X32" s="65"/>
      <c r="Y32" s="67"/>
      <c r="Z32" s="149"/>
    </row>
    <row r="33" spans="2:26">
      <c r="B33" s="148">
        <v>26</v>
      </c>
      <c r="C33" s="65"/>
      <c r="D33" s="67"/>
      <c r="E33" s="149"/>
      <c r="F33" s="138"/>
      <c r="G33" s="67"/>
      <c r="H33" s="68"/>
      <c r="I33" s="65"/>
      <c r="J33" s="67"/>
      <c r="K33" s="149"/>
      <c r="L33" s="138"/>
      <c r="M33" s="67"/>
      <c r="N33" s="68"/>
      <c r="O33" s="65"/>
      <c r="P33" s="67"/>
      <c r="Q33" s="149"/>
      <c r="R33" s="65"/>
      <c r="S33" s="67"/>
      <c r="T33" s="149"/>
      <c r="U33" s="63"/>
      <c r="V33" s="296"/>
      <c r="W33" s="209"/>
      <c r="X33" s="65"/>
      <c r="Y33" s="67"/>
      <c r="Z33" s="149"/>
    </row>
    <row r="34" spans="2:26">
      <c r="B34" s="151">
        <v>27</v>
      </c>
      <c r="C34" s="65"/>
      <c r="D34" s="67"/>
      <c r="E34" s="149"/>
      <c r="F34" s="138"/>
      <c r="G34" s="67"/>
      <c r="H34" s="68"/>
      <c r="I34" s="65"/>
      <c r="J34" s="67"/>
      <c r="K34" s="149"/>
      <c r="L34" s="138"/>
      <c r="M34" s="67"/>
      <c r="N34" s="68"/>
      <c r="O34" s="65"/>
      <c r="P34" s="67"/>
      <c r="Q34" s="149"/>
      <c r="R34" s="65"/>
      <c r="S34" s="67"/>
      <c r="T34" s="149"/>
      <c r="U34" s="63"/>
      <c r="V34" s="296"/>
      <c r="W34" s="209"/>
      <c r="X34" s="65"/>
      <c r="Y34" s="67"/>
      <c r="Z34" s="149"/>
    </row>
    <row r="35" spans="2:26">
      <c r="B35" s="148">
        <v>28</v>
      </c>
      <c r="C35" s="65"/>
      <c r="D35" s="67"/>
      <c r="E35" s="149"/>
      <c r="F35" s="138"/>
      <c r="G35" s="67"/>
      <c r="H35" s="68"/>
      <c r="I35" s="65"/>
      <c r="J35" s="67"/>
      <c r="K35" s="149"/>
      <c r="L35" s="138"/>
      <c r="M35" s="67"/>
      <c r="N35" s="68"/>
      <c r="O35" s="65"/>
      <c r="P35" s="67"/>
      <c r="Q35" s="149"/>
      <c r="R35" s="65"/>
      <c r="S35" s="67"/>
      <c r="T35" s="149"/>
      <c r="U35" s="63"/>
      <c r="V35" s="296"/>
      <c r="W35" s="209"/>
      <c r="X35" s="65"/>
      <c r="Y35" s="67"/>
      <c r="Z35" s="149"/>
    </row>
    <row r="36" spans="2:26">
      <c r="B36" s="151">
        <v>29</v>
      </c>
      <c r="C36" s="65"/>
      <c r="D36" s="67"/>
      <c r="E36" s="149"/>
      <c r="F36" s="138"/>
      <c r="G36" s="67"/>
      <c r="H36" s="68"/>
      <c r="I36" s="65"/>
      <c r="J36" s="67"/>
      <c r="K36" s="149"/>
      <c r="L36" s="138"/>
      <c r="M36" s="67"/>
      <c r="N36" s="68"/>
      <c r="O36" s="65"/>
      <c r="P36" s="67"/>
      <c r="Q36" s="149"/>
      <c r="R36" s="65"/>
      <c r="S36" s="67"/>
      <c r="T36" s="149"/>
      <c r="U36" s="63"/>
      <c r="V36" s="296"/>
      <c r="W36" s="209"/>
      <c r="X36" s="65"/>
      <c r="Y36" s="67"/>
      <c r="Z36" s="149"/>
    </row>
    <row r="37" spans="2:26">
      <c r="B37" s="148">
        <v>30</v>
      </c>
      <c r="C37" s="65"/>
      <c r="D37" s="67"/>
      <c r="E37" s="149"/>
      <c r="F37" s="138"/>
      <c r="G37" s="67"/>
      <c r="H37" s="68"/>
      <c r="I37" s="65"/>
      <c r="J37" s="67"/>
      <c r="K37" s="149"/>
      <c r="L37" s="138"/>
      <c r="M37" s="67"/>
      <c r="N37" s="68"/>
      <c r="O37" s="65"/>
      <c r="P37" s="67"/>
      <c r="Q37" s="149"/>
      <c r="R37" s="65"/>
      <c r="S37" s="67"/>
      <c r="T37" s="149"/>
      <c r="U37" s="63"/>
      <c r="V37" s="296"/>
      <c r="W37" s="209"/>
      <c r="X37" s="65"/>
      <c r="Y37" s="67"/>
      <c r="Z37" s="149"/>
    </row>
    <row r="38" spans="2:26" ht="15" thickBot="1">
      <c r="B38" s="298">
        <v>31</v>
      </c>
      <c r="C38" s="317"/>
      <c r="D38" s="318"/>
      <c r="E38" s="319"/>
      <c r="F38" s="320"/>
      <c r="G38" s="318"/>
      <c r="H38" s="321"/>
      <c r="I38" s="317"/>
      <c r="J38" s="318"/>
      <c r="K38" s="319"/>
      <c r="L38" s="320"/>
      <c r="M38" s="318"/>
      <c r="N38" s="321"/>
      <c r="O38" s="317"/>
      <c r="P38" s="318"/>
      <c r="Q38" s="319"/>
      <c r="R38" s="125"/>
      <c r="S38" s="127"/>
      <c r="T38" s="188"/>
      <c r="U38" s="123"/>
      <c r="V38" s="299"/>
      <c r="W38" s="210"/>
      <c r="X38" s="125"/>
      <c r="Y38" s="127"/>
      <c r="Z38" s="188"/>
    </row>
    <row r="39" spans="2:26" ht="15" thickBot="1">
      <c r="B39" s="167" t="s">
        <v>31</v>
      </c>
      <c r="C39" s="168"/>
      <c r="D39" s="158"/>
      <c r="E39" s="169"/>
      <c r="F39" s="157"/>
      <c r="G39" s="158"/>
      <c r="H39" s="159"/>
      <c r="I39" s="168"/>
      <c r="J39" s="158"/>
      <c r="K39" s="169"/>
      <c r="L39" s="157"/>
      <c r="M39" s="158"/>
      <c r="N39" s="159"/>
      <c r="O39" s="168"/>
      <c r="P39" s="158"/>
      <c r="Q39" s="169"/>
      <c r="R39" s="168"/>
      <c r="S39" s="158"/>
      <c r="T39" s="169"/>
      <c r="U39" s="157"/>
      <c r="V39" s="158"/>
      <c r="W39" s="159"/>
      <c r="X39" s="168"/>
      <c r="Y39" s="158"/>
      <c r="Z39" s="169"/>
    </row>
    <row r="41" spans="2:26" ht="15.75" customHeight="1"/>
    <row r="44" spans="2:26" ht="15" customHeight="1"/>
    <row r="61" spans="2:2">
      <c r="B61" s="2"/>
    </row>
    <row r="75" spans="2:26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X75" s="2"/>
      <c r="Y75" s="2"/>
      <c r="Z75" s="2"/>
    </row>
    <row r="76" spans="2:26" s="2" customFormat="1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X76" s="1"/>
      <c r="Y76" s="1"/>
      <c r="Z76" s="1"/>
    </row>
    <row r="80" spans="2:26" ht="15" customHeight="1"/>
  </sheetData>
  <mergeCells count="12">
    <mergeCell ref="B2:Z2"/>
    <mergeCell ref="B3:Z3"/>
    <mergeCell ref="B4:B7"/>
    <mergeCell ref="C5:E5"/>
    <mergeCell ref="F5:H5"/>
    <mergeCell ref="I5:K5"/>
    <mergeCell ref="L5:N5"/>
    <mergeCell ref="O5:Q5"/>
    <mergeCell ref="R4:T5"/>
    <mergeCell ref="U4:W5"/>
    <mergeCell ref="X4:Z5"/>
    <mergeCell ref="C4:O4"/>
  </mergeCells>
  <pageMargins left="0.70866141732283472" right="0.70866141732283472" top="0.55118110236220474" bottom="0.35433070866141736" header="0" footer="0"/>
  <pageSetup paperSize="9" scale="8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расход в сутки</vt:lpstr>
      <vt:lpstr>расход в месяц_час</vt:lpstr>
      <vt:lpstr>расход в месяц</vt:lpstr>
      <vt:lpstr>параметры О2</vt:lpstr>
      <vt:lpstr>сод.О2 в дутье</vt:lpstr>
      <vt:lpstr>парамет</vt:lpstr>
      <vt:lpstr>Данные</vt:lpstr>
      <vt:lpstr>Графики</vt:lpstr>
      <vt:lpstr>нормы О2</vt:lpstr>
    </vt:vector>
  </TitlesOfParts>
  <Company>AMKR 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viyova</dc:creator>
  <cp:lastModifiedBy>epsvetsinskaya</cp:lastModifiedBy>
  <cp:lastPrinted>2016-05-18T06:49:25Z</cp:lastPrinted>
  <dcterms:created xsi:type="dcterms:W3CDTF">2012-02-01T07:07:48Z</dcterms:created>
  <dcterms:modified xsi:type="dcterms:W3CDTF">2016-07-13T06:01:34Z</dcterms:modified>
</cp:coreProperties>
</file>