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PRC_US+\UG947_lab7\"/>
    </mc:Choice>
  </mc:AlternateContent>
  <bookViews>
    <workbookView xWindow="0" yWindow="0" windowWidth="28800" windowHeight="12435" activeTab="1"/>
  </bookViews>
  <sheets>
    <sheet name="KCU116" sheetId="1" r:id="rId1"/>
    <sheet name="VCU118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 s="1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H2" i="2"/>
  <c r="I2" i="2" s="1"/>
  <c r="G2" i="2"/>
  <c r="F2" i="2"/>
  <c r="E3" i="2" s="1"/>
  <c r="C2" i="2"/>
  <c r="F3" i="2" l="1"/>
  <c r="E4" i="2" s="1"/>
  <c r="H3" i="2"/>
  <c r="G11" i="2"/>
  <c r="D10" i="1"/>
  <c r="D9" i="1"/>
  <c r="D8" i="1"/>
  <c r="D7" i="1"/>
  <c r="D6" i="1"/>
  <c r="D5" i="1"/>
  <c r="D4" i="1"/>
  <c r="D3" i="1"/>
  <c r="I3" i="2" l="1"/>
  <c r="J3" i="2"/>
  <c r="H4" i="2"/>
  <c r="F4" i="2"/>
  <c r="E5" i="2" s="1"/>
  <c r="C11" i="1"/>
  <c r="G9" i="1"/>
  <c r="G10" i="1"/>
  <c r="C2" i="1"/>
  <c r="H5" i="2" l="1"/>
  <c r="F5" i="2"/>
  <c r="E6" i="2" s="1"/>
  <c r="J4" i="2"/>
  <c r="I4" i="2"/>
  <c r="G11" i="1"/>
  <c r="D11" i="1"/>
  <c r="F6" i="2" l="1"/>
  <c r="E7" i="2" s="1"/>
  <c r="H6" i="2"/>
  <c r="I5" i="2"/>
  <c r="J5" i="2"/>
  <c r="G8" i="1"/>
  <c r="G7" i="1"/>
  <c r="G6" i="1"/>
  <c r="G5" i="1"/>
  <c r="G4" i="1"/>
  <c r="G3" i="1"/>
  <c r="G2" i="1"/>
  <c r="F2" i="1" s="1"/>
  <c r="E3" i="1" s="1"/>
  <c r="J6" i="2" l="1"/>
  <c r="I6" i="2"/>
  <c r="H7" i="2"/>
  <c r="F7" i="2"/>
  <c r="E8" i="2" s="1"/>
  <c r="F3" i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H8" i="2" l="1"/>
  <c r="F8" i="2"/>
  <c r="E9" i="2" s="1"/>
  <c r="I7" i="2"/>
  <c r="J7" i="2"/>
  <c r="F9" i="1"/>
  <c r="E10" i="1" s="1"/>
  <c r="H9" i="1"/>
  <c r="H2" i="1"/>
  <c r="I2" i="1" s="1"/>
  <c r="H8" i="1"/>
  <c r="H7" i="1"/>
  <c r="H6" i="1"/>
  <c r="H5" i="1"/>
  <c r="H4" i="1"/>
  <c r="H3" i="1"/>
  <c r="F9" i="2" l="1"/>
  <c r="E10" i="2" s="1"/>
  <c r="H9" i="2"/>
  <c r="J8" i="2"/>
  <c r="I8" i="2"/>
  <c r="I9" i="1"/>
  <c r="J9" i="1"/>
  <c r="H10" i="1"/>
  <c r="F10" i="1"/>
  <c r="E11" i="1" s="1"/>
  <c r="I8" i="1"/>
  <c r="J8" i="1"/>
  <c r="I7" i="1"/>
  <c r="J7" i="1"/>
  <c r="I6" i="1"/>
  <c r="J6" i="1"/>
  <c r="I5" i="1"/>
  <c r="J5" i="1"/>
  <c r="I4" i="1"/>
  <c r="J4" i="1"/>
  <c r="I3" i="1"/>
  <c r="J3" i="1"/>
  <c r="I9" i="2" l="1"/>
  <c r="J9" i="2"/>
  <c r="F10" i="2"/>
  <c r="E11" i="2" s="1"/>
  <c r="H10" i="2"/>
  <c r="H11" i="1"/>
  <c r="F11" i="1"/>
  <c r="I10" i="1"/>
  <c r="J10" i="1"/>
  <c r="J10" i="2" l="1"/>
  <c r="I10" i="2"/>
  <c r="F11" i="2"/>
  <c r="H11" i="2"/>
  <c r="I11" i="1"/>
  <c r="J11" i="1"/>
  <c r="J11" i="2" l="1"/>
  <c r="I11" i="2"/>
</calcChain>
</file>

<file path=xl/sharedStrings.xml><?xml version="1.0" encoding="utf-8"?>
<sst xmlns="http://schemas.openxmlformats.org/spreadsheetml/2006/main" count="62" uniqueCount="34">
  <si>
    <t>Config_shift_right_count_up</t>
  </si>
  <si>
    <t>shift_left_partial</t>
  </si>
  <si>
    <t>shift_right_partial</t>
  </si>
  <si>
    <t>count_up_partial</t>
  </si>
  <si>
    <t>count_down_partial</t>
  </si>
  <si>
    <t>Size in bits</t>
  </si>
  <si>
    <t>Addr1 (hex)</t>
  </si>
  <si>
    <t>Addr2 (hex)</t>
  </si>
  <si>
    <t>Delta</t>
  </si>
  <si>
    <t>Addr1 dec</t>
  </si>
  <si>
    <t>Addr1/1024</t>
  </si>
  <si>
    <t>Addr1/2</t>
  </si>
  <si>
    <t>Addr1: starting address of bit file</t>
  </si>
  <si>
    <t>Addr2: ending address of bit file</t>
  </si>
  <si>
    <t>Addr1 is the next multiple of 0x0400 above the prior bitstreams ending point</t>
  </si>
  <si>
    <t>Addr1/1024 confirms it is an even multiple of 1024</t>
  </si>
  <si>
    <t>Addr1/2 is the starting address for write_cfgmem, as it needs to divide by 2 for BPIx32 interface</t>
  </si>
  <si>
    <t>Size in Bytes = Delta</t>
  </si>
  <si>
    <t>User enters these values:  full bitstream can be found in the full design .rbt file; partial bitstreams are reported at the end of create_prom_file.tcl</t>
  </si>
  <si>
    <t>Enter these values in create_prom_file.tcl</t>
  </si>
  <si>
    <t>dummy</t>
    <phoneticPr fontId="2"/>
  </si>
  <si>
    <t>KCU116</t>
    <phoneticPr fontId="2"/>
  </si>
  <si>
    <t>Size in bytes (hex)</t>
  </si>
  <si>
    <t>Size in bytes (dec)</t>
  </si>
  <si>
    <t>shift_left_partial_pfcrc</t>
    <phoneticPr fontId="2"/>
  </si>
  <si>
    <t>shift_right_partial_pfcrc</t>
    <phoneticPr fontId="2"/>
  </si>
  <si>
    <t>count_up_partial_pfcrc</t>
    <phoneticPr fontId="2"/>
  </si>
  <si>
    <t>count_down_partial_pfcrc</t>
    <phoneticPr fontId="2"/>
  </si>
  <si>
    <t>Enter these values in the PR Controller IP GUI, gen_ip.tcl, pr_info.tcl and prc_demo.h for MicroBlaze-driven management of PRC</t>
  </si>
  <si>
    <t>User enters these values in prc_demo.h for MicroBlaze-driven management of PRC</t>
  </si>
  <si>
    <t>Size in bits*</t>
  </si>
  <si>
    <t>* compressed full bitstream plus padding</t>
  </si>
  <si>
    <t>Vivado 2018.3 compressed bit</t>
  </si>
  <si>
    <t>VCU118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</si>
</sst>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C10" sqref="C10"/>
    </sheetView>
  </sheetViews>
  <sheetFormatPr defaultRowHeight="15"/>
  <cols>
    <col min="1" max="1" width="28.28515625" customWidth="1"/>
    <col min="2" max="2" width="13.7109375" style="3" customWidth="1"/>
    <col min="3" max="4" width="15.85546875" style="3" customWidth="1"/>
    <col min="5" max="5" width="18.7109375" style="3" customWidth="1"/>
    <col min="6" max="6" width="14.28515625" style="3" customWidth="1"/>
    <col min="7" max="7" width="13" style="3" customWidth="1"/>
    <col min="8" max="8" width="13.140625" customWidth="1"/>
    <col min="9" max="9" width="11.7109375" customWidth="1"/>
    <col min="10" max="10" width="13.140625" style="3" customWidth="1"/>
  </cols>
  <sheetData>
    <row r="1" spans="1:10">
      <c r="A1" s="8" t="s">
        <v>21</v>
      </c>
      <c r="B1" s="2" t="s">
        <v>5</v>
      </c>
      <c r="C1" s="2" t="s">
        <v>23</v>
      </c>
      <c r="D1" s="2" t="s">
        <v>22</v>
      </c>
      <c r="E1" s="2" t="s">
        <v>6</v>
      </c>
      <c r="F1" s="2" t="s">
        <v>7</v>
      </c>
      <c r="G1" s="2" t="s">
        <v>8</v>
      </c>
      <c r="H1" s="1" t="s">
        <v>9</v>
      </c>
      <c r="I1" s="1" t="s">
        <v>10</v>
      </c>
      <c r="J1" s="2" t="s">
        <v>11</v>
      </c>
    </row>
    <row r="2" spans="1:10">
      <c r="A2" t="s">
        <v>0</v>
      </c>
      <c r="B2" s="5">
        <v>123449056</v>
      </c>
      <c r="C2" s="3">
        <f>B2/8</f>
        <v>15431132</v>
      </c>
      <c r="E2" s="4">
        <v>0</v>
      </c>
      <c r="F2" s="3" t="str">
        <f t="shared" ref="F2:F8" si="0">DEC2HEX((HEX2DEC(E2)+HEX2DEC(G2)))</f>
        <v>EB75DC</v>
      </c>
      <c r="G2" s="3" t="str">
        <f t="shared" ref="G2:G8" si="1">DEC2HEX(C2)</f>
        <v>EB75DC</v>
      </c>
      <c r="H2">
        <f t="shared" ref="H2" si="2">HEX2DEC(E2)</f>
        <v>0</v>
      </c>
      <c r="I2">
        <f t="shared" ref="I2" si="3">H2/16</f>
        <v>0</v>
      </c>
      <c r="J2" s="3">
        <v>0</v>
      </c>
    </row>
    <row r="3" spans="1:10">
      <c r="A3" t="s">
        <v>1</v>
      </c>
      <c r="B3" s="9"/>
      <c r="C3" s="5">
        <v>501804</v>
      </c>
      <c r="D3" s="10" t="str">
        <f>DEC2HEX(C3)</f>
        <v>7A82C</v>
      </c>
      <c r="E3" s="6" t="str">
        <f t="shared" ref="E3:E8" si="4">DEC2HEX(((ROUNDUP((HEX2DEC(F2)/1024),0))*1024))</f>
        <v>EB7800</v>
      </c>
      <c r="F3" s="3" t="str">
        <f t="shared" si="0"/>
        <v>F3202C</v>
      </c>
      <c r="G3" s="3" t="str">
        <f t="shared" si="1"/>
        <v>7A82C</v>
      </c>
      <c r="H3">
        <f t="shared" ref="H3:H8" si="5">HEX2DEC(E3)</f>
        <v>15431680</v>
      </c>
      <c r="I3">
        <f>H3/1024</f>
        <v>15070</v>
      </c>
      <c r="J3" s="7" t="str">
        <f t="shared" ref="J3:J8" si="6">DEC2HEX(H3/2)</f>
        <v>75BC00</v>
      </c>
    </row>
    <row r="4" spans="1:10">
      <c r="A4" t="s">
        <v>2</v>
      </c>
      <c r="B4" s="9"/>
      <c r="C4" s="5">
        <v>501804</v>
      </c>
      <c r="D4" s="10" t="str">
        <f t="shared" ref="D4:D11" si="7">DEC2HEX(C4)</f>
        <v>7A82C</v>
      </c>
      <c r="E4" s="6" t="str">
        <f t="shared" si="4"/>
        <v>F32400</v>
      </c>
      <c r="F4" s="3" t="str">
        <f t="shared" si="0"/>
        <v>FACC2C</v>
      </c>
      <c r="G4" s="3" t="str">
        <f t="shared" si="1"/>
        <v>7A82C</v>
      </c>
      <c r="H4">
        <f t="shared" si="5"/>
        <v>15934464</v>
      </c>
      <c r="I4">
        <f t="shared" ref="I4:I8" si="8">H4/1024</f>
        <v>15561</v>
      </c>
      <c r="J4" s="7" t="str">
        <f t="shared" si="6"/>
        <v>799200</v>
      </c>
    </row>
    <row r="5" spans="1:10">
      <c r="A5" t="s">
        <v>3</v>
      </c>
      <c r="B5" s="9"/>
      <c r="C5" s="5">
        <v>630108</v>
      </c>
      <c r="D5" s="10" t="str">
        <f t="shared" si="7"/>
        <v>99D5C</v>
      </c>
      <c r="E5" s="6" t="str">
        <f t="shared" si="4"/>
        <v>FAD000</v>
      </c>
      <c r="F5" s="3" t="str">
        <f t="shared" si="0"/>
        <v>1046D5C</v>
      </c>
      <c r="G5" s="3" t="str">
        <f t="shared" si="1"/>
        <v>99D5C</v>
      </c>
      <c r="H5">
        <f t="shared" si="5"/>
        <v>16437248</v>
      </c>
      <c r="I5">
        <f t="shared" si="8"/>
        <v>16052</v>
      </c>
      <c r="J5" s="7" t="str">
        <f t="shared" si="6"/>
        <v>7D6800</v>
      </c>
    </row>
    <row r="6" spans="1:10">
      <c r="A6" t="s">
        <v>4</v>
      </c>
      <c r="B6" s="9"/>
      <c r="C6" s="5">
        <v>630108</v>
      </c>
      <c r="D6" s="10" t="str">
        <f t="shared" si="7"/>
        <v>99D5C</v>
      </c>
      <c r="E6" s="6" t="str">
        <f t="shared" si="4"/>
        <v>1047000</v>
      </c>
      <c r="F6" s="3" t="str">
        <f t="shared" si="0"/>
        <v>10E0D5C</v>
      </c>
      <c r="G6" s="3" t="str">
        <f t="shared" si="1"/>
        <v>99D5C</v>
      </c>
      <c r="H6">
        <f t="shared" si="5"/>
        <v>17068032</v>
      </c>
      <c r="I6">
        <f t="shared" si="8"/>
        <v>16668</v>
      </c>
      <c r="J6" s="7" t="str">
        <f t="shared" si="6"/>
        <v>823800</v>
      </c>
    </row>
    <row r="7" spans="1:10">
      <c r="A7" t="s">
        <v>24</v>
      </c>
      <c r="B7" s="9"/>
      <c r="C7" s="5">
        <v>528576</v>
      </c>
      <c r="D7" s="10" t="str">
        <f t="shared" si="7"/>
        <v>810C0</v>
      </c>
      <c r="E7" s="6" t="str">
        <f t="shared" si="4"/>
        <v>10E1000</v>
      </c>
      <c r="F7" s="3" t="str">
        <f t="shared" si="0"/>
        <v>11620C0</v>
      </c>
      <c r="G7" s="3" t="str">
        <f t="shared" si="1"/>
        <v>810C0</v>
      </c>
      <c r="H7">
        <f t="shared" si="5"/>
        <v>17698816</v>
      </c>
      <c r="I7">
        <f t="shared" si="8"/>
        <v>17284</v>
      </c>
      <c r="J7" s="7" t="str">
        <f t="shared" si="6"/>
        <v>870800</v>
      </c>
    </row>
    <row r="8" spans="1:10">
      <c r="A8" t="s">
        <v>25</v>
      </c>
      <c r="B8" s="9"/>
      <c r="C8" s="5">
        <v>528576</v>
      </c>
      <c r="D8" s="10" t="str">
        <f t="shared" si="7"/>
        <v>810C0</v>
      </c>
      <c r="E8" s="6" t="str">
        <f t="shared" si="4"/>
        <v>1162400</v>
      </c>
      <c r="F8" s="3" t="str">
        <f t="shared" si="0"/>
        <v>11E34C0</v>
      </c>
      <c r="G8" s="3" t="str">
        <f t="shared" si="1"/>
        <v>810C0</v>
      </c>
      <c r="H8">
        <f t="shared" si="5"/>
        <v>18228224</v>
      </c>
      <c r="I8">
        <f t="shared" si="8"/>
        <v>17801</v>
      </c>
      <c r="J8" s="7" t="str">
        <f t="shared" si="6"/>
        <v>8B1200</v>
      </c>
    </row>
    <row r="9" spans="1:10">
      <c r="A9" t="s">
        <v>26</v>
      </c>
      <c r="B9" s="9"/>
      <c r="C9" s="5">
        <v>663704</v>
      </c>
      <c r="D9" s="10" t="str">
        <f t="shared" si="7"/>
        <v>A2098</v>
      </c>
      <c r="E9" s="6" t="str">
        <f t="shared" ref="E9:E10" si="9">DEC2HEX(((ROUNDUP((HEX2DEC(F8)/1024),0))*1024))</f>
        <v>11E3800</v>
      </c>
      <c r="F9" s="3" t="str">
        <f t="shared" ref="F9:F10" si="10">DEC2HEX((HEX2DEC(E9)+HEX2DEC(G9)))</f>
        <v>1285898</v>
      </c>
      <c r="G9" s="3" t="str">
        <f t="shared" ref="G9:G10" si="11">DEC2HEX(C9)</f>
        <v>A2098</v>
      </c>
      <c r="H9">
        <f t="shared" ref="H9:H10" si="12">HEX2DEC(E9)</f>
        <v>18757632</v>
      </c>
      <c r="I9">
        <f t="shared" ref="I9:I10" si="13">H9/1024</f>
        <v>18318</v>
      </c>
      <c r="J9" s="7" t="str">
        <f t="shared" ref="J9:J10" si="14">DEC2HEX(H9/2)</f>
        <v>8F1C00</v>
      </c>
    </row>
    <row r="10" spans="1:10">
      <c r="A10" t="s">
        <v>27</v>
      </c>
      <c r="B10" s="9"/>
      <c r="C10" s="5">
        <v>663704</v>
      </c>
      <c r="D10" s="10" t="str">
        <f t="shared" si="7"/>
        <v>A2098</v>
      </c>
      <c r="E10" s="6" t="str">
        <f t="shared" si="9"/>
        <v>1285C00</v>
      </c>
      <c r="F10" s="3" t="str">
        <f t="shared" si="10"/>
        <v>1327C98</v>
      </c>
      <c r="G10" s="3" t="str">
        <f t="shared" si="11"/>
        <v>A2098</v>
      </c>
      <c r="H10">
        <f t="shared" si="12"/>
        <v>19422208</v>
      </c>
      <c r="I10">
        <f t="shared" si="13"/>
        <v>18967</v>
      </c>
      <c r="J10" s="7" t="str">
        <f t="shared" si="14"/>
        <v>942E00</v>
      </c>
    </row>
    <row r="11" spans="1:10">
      <c r="A11" t="s">
        <v>20</v>
      </c>
      <c r="C11" s="3">
        <f t="shared" ref="C11" si="15">B11/8</f>
        <v>0</v>
      </c>
      <c r="D11" s="9" t="str">
        <f t="shared" si="7"/>
        <v>0</v>
      </c>
      <c r="E11" s="6" t="str">
        <f t="shared" ref="E11" si="16">DEC2HEX(((ROUNDUP((HEX2DEC(F10)/1024),0))*1024))</f>
        <v>1328000</v>
      </c>
      <c r="F11" s="3" t="str">
        <f t="shared" ref="F11" si="17">DEC2HEX((HEX2DEC(E11)+HEX2DEC(G11)))</f>
        <v>1328000</v>
      </c>
      <c r="G11" s="3" t="str">
        <f t="shared" ref="G11" si="18">DEC2HEX(C11)</f>
        <v>0</v>
      </c>
      <c r="H11">
        <f t="shared" ref="H11" si="19">HEX2DEC(E11)</f>
        <v>20086784</v>
      </c>
      <c r="I11">
        <f t="shared" ref="I11" si="20">H11/1024</f>
        <v>19616</v>
      </c>
      <c r="J11" s="7" t="str">
        <f t="shared" ref="J11" si="21">DEC2HEX(H11/2)</f>
        <v>994000</v>
      </c>
    </row>
    <row r="13" spans="1:10">
      <c r="A13" t="s">
        <v>12</v>
      </c>
    </row>
    <row r="14" spans="1:10">
      <c r="A14" t="s">
        <v>13</v>
      </c>
    </row>
    <row r="15" spans="1:10">
      <c r="A15" t="s">
        <v>14</v>
      </c>
    </row>
    <row r="16" spans="1:10">
      <c r="A16" t="s">
        <v>15</v>
      </c>
    </row>
    <row r="17" spans="1:10">
      <c r="A17" t="s">
        <v>16</v>
      </c>
    </row>
    <row r="18" spans="1:10">
      <c r="A18" t="s">
        <v>17</v>
      </c>
    </row>
    <row r="20" spans="1:10">
      <c r="A20" s="13" t="s">
        <v>18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4" t="s">
        <v>28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15" t="s">
        <v>19</v>
      </c>
      <c r="B22" s="15"/>
      <c r="C22" s="15"/>
      <c r="D22" s="15"/>
      <c r="E22" s="15"/>
      <c r="F22" s="15"/>
      <c r="G22" s="15"/>
      <c r="H22" s="15"/>
      <c r="I22" s="15"/>
      <c r="J22" s="15"/>
    </row>
    <row r="23" spans="1:10">
      <c r="A23" s="11" t="s">
        <v>29</v>
      </c>
      <c r="B23" s="10"/>
      <c r="C23" s="10"/>
      <c r="D23" s="10"/>
      <c r="E23" s="10"/>
      <c r="F23" s="12"/>
      <c r="G23" s="10"/>
      <c r="H23" s="11"/>
      <c r="I23" s="11"/>
      <c r="J23" s="10"/>
    </row>
  </sheetData>
  <mergeCells count="3">
    <mergeCell ref="A20:J20"/>
    <mergeCell ref="A21:J21"/>
    <mergeCell ref="A22:J22"/>
  </mergeCells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RowHeight="15"/>
  <cols>
    <col min="1" max="1" width="28.28515625" customWidth="1"/>
    <col min="2" max="2" width="13.7109375" style="3" customWidth="1"/>
    <col min="3" max="4" width="15.85546875" style="3" customWidth="1"/>
    <col min="5" max="5" width="18.7109375" style="3" customWidth="1"/>
    <col min="6" max="6" width="14.28515625" style="3" customWidth="1"/>
    <col min="7" max="7" width="13" style="3" customWidth="1"/>
    <col min="8" max="8" width="13.140625" customWidth="1"/>
    <col min="9" max="9" width="11.7109375" customWidth="1"/>
    <col min="10" max="10" width="13.140625" style="3" customWidth="1"/>
  </cols>
  <sheetData>
    <row r="1" spans="1:10">
      <c r="A1" s="8" t="s">
        <v>33</v>
      </c>
      <c r="B1" s="2" t="s">
        <v>30</v>
      </c>
      <c r="C1" s="2" t="s">
        <v>23</v>
      </c>
      <c r="D1" s="2" t="s">
        <v>22</v>
      </c>
      <c r="E1" s="2" t="s">
        <v>6</v>
      </c>
      <c r="F1" s="2" t="s">
        <v>7</v>
      </c>
      <c r="G1" s="2" t="s">
        <v>8</v>
      </c>
      <c r="H1" s="1" t="s">
        <v>9</v>
      </c>
      <c r="I1" s="1" t="s">
        <v>10</v>
      </c>
      <c r="J1" s="2" t="s">
        <v>11</v>
      </c>
    </row>
    <row r="2" spans="1:10">
      <c r="A2" t="s">
        <v>0</v>
      </c>
      <c r="B2" s="5">
        <v>220000000</v>
      </c>
      <c r="C2" s="3">
        <f>B2/8</f>
        <v>27500000</v>
      </c>
      <c r="E2" s="4">
        <v>0</v>
      </c>
      <c r="F2" s="3" t="str">
        <f t="shared" ref="F2:F11" si="0">DEC2HEX((HEX2DEC(E2)+HEX2DEC(G2)))</f>
        <v>1A39DE0</v>
      </c>
      <c r="G2" s="3" t="str">
        <f t="shared" ref="G2:G11" si="1">DEC2HEX(C2)</f>
        <v>1A39DE0</v>
      </c>
      <c r="H2">
        <f t="shared" ref="H2:H11" si="2">HEX2DEC(E2)</f>
        <v>0</v>
      </c>
      <c r="I2">
        <f t="shared" ref="I2" si="3">H2/16</f>
        <v>0</v>
      </c>
      <c r="J2" s="3">
        <v>0</v>
      </c>
    </row>
    <row r="3" spans="1:10">
      <c r="A3" t="s">
        <v>1</v>
      </c>
      <c r="B3" s="9"/>
      <c r="C3" s="5">
        <v>345888</v>
      </c>
      <c r="D3" s="10" t="str">
        <f>DEC2HEX(C3)</f>
        <v>54720</v>
      </c>
      <c r="E3" s="6" t="str">
        <f t="shared" ref="E3:E11" si="4">DEC2HEX(((ROUNDUP((HEX2DEC(F2)/1024),0))*1024))</f>
        <v>1A3A000</v>
      </c>
      <c r="F3" s="3" t="str">
        <f t="shared" si="0"/>
        <v>1A8E720</v>
      </c>
      <c r="G3" s="3" t="str">
        <f t="shared" si="1"/>
        <v>54720</v>
      </c>
      <c r="H3">
        <f t="shared" si="2"/>
        <v>27500544</v>
      </c>
      <c r="I3">
        <f>H3/1024</f>
        <v>26856</v>
      </c>
      <c r="J3" s="7" t="str">
        <f t="shared" ref="J3:J11" si="5">DEC2HEX(H3/2)</f>
        <v>D1D000</v>
      </c>
    </row>
    <row r="4" spans="1:10">
      <c r="A4" t="s">
        <v>2</v>
      </c>
      <c r="B4" s="9"/>
      <c r="C4" s="5">
        <v>345888</v>
      </c>
      <c r="D4" s="10" t="str">
        <f t="shared" ref="D4:D11" si="6">DEC2HEX(C4)</f>
        <v>54720</v>
      </c>
      <c r="E4" s="6" t="str">
        <f t="shared" si="4"/>
        <v>1A8E800</v>
      </c>
      <c r="F4" s="3" t="str">
        <f t="shared" si="0"/>
        <v>1AE2F20</v>
      </c>
      <c r="G4" s="3" t="str">
        <f t="shared" si="1"/>
        <v>54720</v>
      </c>
      <c r="H4">
        <f t="shared" si="2"/>
        <v>27846656</v>
      </c>
      <c r="I4">
        <f t="shared" ref="I4:I11" si="7">H4/1024</f>
        <v>27194</v>
      </c>
      <c r="J4" s="7" t="str">
        <f t="shared" si="5"/>
        <v>D47400</v>
      </c>
    </row>
    <row r="5" spans="1:10">
      <c r="A5" t="s">
        <v>3</v>
      </c>
      <c r="B5" s="9"/>
      <c r="C5" s="5">
        <v>353424</v>
      </c>
      <c r="D5" s="10" t="str">
        <f t="shared" si="6"/>
        <v>56490</v>
      </c>
      <c r="E5" s="6" t="str">
        <f t="shared" si="4"/>
        <v>1AE3000</v>
      </c>
      <c r="F5" s="3" t="str">
        <f t="shared" si="0"/>
        <v>1B39490</v>
      </c>
      <c r="G5" s="3" t="str">
        <f t="shared" si="1"/>
        <v>56490</v>
      </c>
      <c r="H5">
        <f t="shared" si="2"/>
        <v>28192768</v>
      </c>
      <c r="I5">
        <f t="shared" si="7"/>
        <v>27532</v>
      </c>
      <c r="J5" s="7" t="str">
        <f t="shared" si="5"/>
        <v>D71800</v>
      </c>
    </row>
    <row r="6" spans="1:10">
      <c r="A6" t="s">
        <v>4</v>
      </c>
      <c r="B6" s="9"/>
      <c r="C6" s="5">
        <v>353424</v>
      </c>
      <c r="D6" s="10" t="str">
        <f t="shared" si="6"/>
        <v>56490</v>
      </c>
      <c r="E6" s="6" t="str">
        <f t="shared" si="4"/>
        <v>1B39800</v>
      </c>
      <c r="F6" s="3" t="str">
        <f t="shared" si="0"/>
        <v>1B8FC90</v>
      </c>
      <c r="G6" s="3" t="str">
        <f t="shared" si="1"/>
        <v>56490</v>
      </c>
      <c r="H6">
        <f t="shared" si="2"/>
        <v>28547072</v>
      </c>
      <c r="I6">
        <f t="shared" si="7"/>
        <v>27878</v>
      </c>
      <c r="J6" s="7" t="str">
        <f t="shared" si="5"/>
        <v>D9CC00</v>
      </c>
    </row>
    <row r="7" spans="1:10">
      <c r="A7" t="s">
        <v>24</v>
      </c>
      <c r="B7" s="9"/>
      <c r="C7" s="5">
        <v>364208</v>
      </c>
      <c r="D7" s="10" t="str">
        <f t="shared" si="6"/>
        <v>58EB0</v>
      </c>
      <c r="E7" s="6" t="str">
        <f t="shared" si="4"/>
        <v>1B90000</v>
      </c>
      <c r="F7" s="3" t="str">
        <f t="shared" si="0"/>
        <v>1BE8EB0</v>
      </c>
      <c r="G7" s="3" t="str">
        <f t="shared" si="1"/>
        <v>58EB0</v>
      </c>
      <c r="H7">
        <f t="shared" si="2"/>
        <v>28901376</v>
      </c>
      <c r="I7">
        <f t="shared" si="7"/>
        <v>28224</v>
      </c>
      <c r="J7" s="7" t="str">
        <f t="shared" si="5"/>
        <v>DC8000</v>
      </c>
    </row>
    <row r="8" spans="1:10">
      <c r="A8" t="s">
        <v>25</v>
      </c>
      <c r="B8" s="9"/>
      <c r="C8" s="5">
        <v>364208</v>
      </c>
      <c r="D8" s="10" t="str">
        <f t="shared" si="6"/>
        <v>58EB0</v>
      </c>
      <c r="E8" s="6" t="str">
        <f t="shared" si="4"/>
        <v>1BE9000</v>
      </c>
      <c r="F8" s="3" t="str">
        <f t="shared" si="0"/>
        <v>1C41EB0</v>
      </c>
      <c r="G8" s="3" t="str">
        <f t="shared" si="1"/>
        <v>58EB0</v>
      </c>
      <c r="H8">
        <f t="shared" si="2"/>
        <v>29265920</v>
      </c>
      <c r="I8">
        <f t="shared" si="7"/>
        <v>28580</v>
      </c>
      <c r="J8" s="7" t="str">
        <f t="shared" si="5"/>
        <v>DF4800</v>
      </c>
    </row>
    <row r="9" spans="1:10">
      <c r="A9" t="s">
        <v>26</v>
      </c>
      <c r="B9" s="9"/>
      <c r="C9" s="5">
        <v>372128</v>
      </c>
      <c r="D9" s="10" t="str">
        <f t="shared" si="6"/>
        <v>5ADA0</v>
      </c>
      <c r="E9" s="6" t="str">
        <f t="shared" si="4"/>
        <v>1C42000</v>
      </c>
      <c r="F9" s="3" t="str">
        <f t="shared" si="0"/>
        <v>1C9CDA0</v>
      </c>
      <c r="G9" s="3" t="str">
        <f t="shared" si="1"/>
        <v>5ADA0</v>
      </c>
      <c r="H9">
        <f t="shared" si="2"/>
        <v>29630464</v>
      </c>
      <c r="I9">
        <f t="shared" si="7"/>
        <v>28936</v>
      </c>
      <c r="J9" s="7" t="str">
        <f t="shared" si="5"/>
        <v>E21000</v>
      </c>
    </row>
    <row r="10" spans="1:10">
      <c r="A10" t="s">
        <v>27</v>
      </c>
      <c r="B10" s="9"/>
      <c r="C10" s="5">
        <v>372128</v>
      </c>
      <c r="D10" s="10" t="str">
        <f t="shared" si="6"/>
        <v>5ADA0</v>
      </c>
      <c r="E10" s="6" t="str">
        <f t="shared" si="4"/>
        <v>1C9D000</v>
      </c>
      <c r="F10" s="3" t="str">
        <f t="shared" si="0"/>
        <v>1CF7DA0</v>
      </c>
      <c r="G10" s="3" t="str">
        <f t="shared" si="1"/>
        <v>5ADA0</v>
      </c>
      <c r="H10">
        <f t="shared" si="2"/>
        <v>30003200</v>
      </c>
      <c r="I10">
        <f t="shared" si="7"/>
        <v>29300</v>
      </c>
      <c r="J10" s="7" t="str">
        <f t="shared" si="5"/>
        <v>E4E800</v>
      </c>
    </row>
    <row r="11" spans="1:10">
      <c r="A11" t="s">
        <v>20</v>
      </c>
      <c r="C11" s="3">
        <f t="shared" ref="C11" si="8">B11/8</f>
        <v>0</v>
      </c>
      <c r="D11" s="9" t="str">
        <f t="shared" si="6"/>
        <v>0</v>
      </c>
      <c r="E11" s="6" t="str">
        <f t="shared" si="4"/>
        <v>1CF8000</v>
      </c>
      <c r="F11" s="3" t="str">
        <f t="shared" si="0"/>
        <v>1CF8000</v>
      </c>
      <c r="G11" s="3" t="str">
        <f t="shared" si="1"/>
        <v>0</v>
      </c>
      <c r="H11">
        <f t="shared" si="2"/>
        <v>30375936</v>
      </c>
      <c r="I11">
        <f t="shared" si="7"/>
        <v>29664</v>
      </c>
      <c r="J11" s="7" t="str">
        <f t="shared" si="5"/>
        <v>E7C000</v>
      </c>
    </row>
    <row r="13" spans="1:10">
      <c r="A13" t="s">
        <v>12</v>
      </c>
    </row>
    <row r="14" spans="1:10">
      <c r="A14" t="s">
        <v>13</v>
      </c>
    </row>
    <row r="15" spans="1:10">
      <c r="A15" t="s">
        <v>14</v>
      </c>
    </row>
    <row r="16" spans="1:10">
      <c r="A16" t="s">
        <v>15</v>
      </c>
    </row>
    <row r="17" spans="1:10">
      <c r="A17" t="s">
        <v>16</v>
      </c>
    </row>
    <row r="18" spans="1:10">
      <c r="A18" t="s">
        <v>17</v>
      </c>
    </row>
    <row r="20" spans="1:10">
      <c r="A20" s="13" t="s">
        <v>18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4" t="s">
        <v>28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15" t="s">
        <v>19</v>
      </c>
      <c r="B22" s="15"/>
      <c r="C22" s="15"/>
      <c r="D22" s="15"/>
      <c r="E22" s="15"/>
      <c r="F22" s="15"/>
      <c r="G22" s="15"/>
      <c r="H22" s="15"/>
      <c r="I22" s="15"/>
      <c r="J22" s="15"/>
    </row>
    <row r="23" spans="1:10">
      <c r="A23" s="11" t="s">
        <v>29</v>
      </c>
      <c r="B23" s="10"/>
      <c r="C23" s="10"/>
      <c r="D23" s="10"/>
      <c r="E23" s="10"/>
      <c r="F23" s="12"/>
      <c r="G23" s="10"/>
      <c r="H23" s="11"/>
      <c r="I23" s="11"/>
      <c r="J23" s="10"/>
    </row>
    <row r="25" spans="1:10">
      <c r="A25" t="s">
        <v>31</v>
      </c>
    </row>
    <row r="26" spans="1:10">
      <c r="A26" t="s">
        <v>32</v>
      </c>
      <c r="B26" s="3">
        <v>217315648</v>
      </c>
    </row>
  </sheetData>
  <mergeCells count="3">
    <mergeCell ref="A20:J20"/>
    <mergeCell ref="A21:J21"/>
    <mergeCell ref="A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KCU116</vt:lpstr>
      <vt:lpstr>VCU118</vt:lpstr>
    </vt:vector>
  </TitlesOfParts>
  <Company>Xilinx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Dye</dc:creator>
  <cp:keywords>No Markings</cp:keywords>
  <cp:lastModifiedBy>David Dye</cp:lastModifiedBy>
  <dcterms:created xsi:type="dcterms:W3CDTF">2016-03-15T16:42:39Z</dcterms:created>
  <dcterms:modified xsi:type="dcterms:W3CDTF">2018-11-30T19:45:59Z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af7b3be9-ca10-4174-9004-cceb48b7f00e</vt:lpwstr>
  </property>
  <property fmtid="{D5CDD505-2E9C-101B-9397-08002B2CF9AE}" pid="3" name="XilinxClassification">
    <vt:lpwstr>No Markings</vt:lpwstr>
  </property>
</Properties>
</file>