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aog\OneDrive\Desktop\FEUP\4ano\2semestre\gee\financial_management\"/>
    </mc:Choice>
  </mc:AlternateContent>
  <xr:revisionPtr revIDLastSave="0" documentId="13_ncr:1_{1F4548E1-1ABB-460C-A064-6D79BE8EB7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lance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5" i="2"/>
  <c r="B17" i="2" s="1"/>
  <c r="B14" i="2"/>
  <c r="D33" i="1"/>
  <c r="D11" i="1"/>
  <c r="B33" i="1"/>
  <c r="F25" i="1" s="1"/>
  <c r="B16" i="1"/>
  <c r="B32" i="1"/>
  <c r="D29" i="1"/>
</calcChain>
</file>

<file path=xl/sharedStrings.xml><?xml version="1.0" encoding="utf-8"?>
<sst xmlns="http://schemas.openxmlformats.org/spreadsheetml/2006/main" count="56" uniqueCount="55">
  <si>
    <t>Total do ativo líquido</t>
  </si>
  <si>
    <t>Total do ativo corrente</t>
  </si>
  <si>
    <t>Assets</t>
  </si>
  <si>
    <t>Non-current Assets</t>
  </si>
  <si>
    <t>Intangible Asstes</t>
  </si>
  <si>
    <t>Total Non-current Assets</t>
  </si>
  <si>
    <t>Current Assets</t>
  </si>
  <si>
    <t>Inventory</t>
  </si>
  <si>
    <t>Tangible Assets</t>
  </si>
  <si>
    <t>Accounts receivable</t>
  </si>
  <si>
    <t>Cash</t>
  </si>
  <si>
    <t>Balance Sheet</t>
  </si>
  <si>
    <t>Owner's investement</t>
  </si>
  <si>
    <t>Retained Earnings</t>
  </si>
  <si>
    <t>Net Income</t>
  </si>
  <si>
    <t>Total Equity</t>
  </si>
  <si>
    <t>Equity and Liabilities</t>
  </si>
  <si>
    <t>Liabilities</t>
  </si>
  <si>
    <t>Non-current Liabilities</t>
  </si>
  <si>
    <t>Long-term debt</t>
  </si>
  <si>
    <t>Current Liabilities</t>
  </si>
  <si>
    <t>Accounts Payable</t>
  </si>
  <si>
    <t>Short-term Loans</t>
  </si>
  <si>
    <t>Income Taxes Payable</t>
  </si>
  <si>
    <t>Total Liabilities</t>
  </si>
  <si>
    <t>Total Equity and Liabilities</t>
  </si>
  <si>
    <t>Equity = Assets - Liabilities</t>
  </si>
  <si>
    <t>Income Statement</t>
  </si>
  <si>
    <t>Sales</t>
  </si>
  <si>
    <t>Cost of goods sold</t>
  </si>
  <si>
    <t>Suppliers and external services</t>
  </si>
  <si>
    <t>Employee expenses</t>
  </si>
  <si>
    <t>Other income</t>
  </si>
  <si>
    <t>Other expenses</t>
  </si>
  <si>
    <t>Earnings before Interest, Taxes, Depreciation and Amortization (EBITDA)</t>
  </si>
  <si>
    <t>Depreciation and Amortization</t>
  </si>
  <si>
    <t>Operating Income (EBIT)</t>
  </si>
  <si>
    <t>Interests and financial revenues</t>
  </si>
  <si>
    <t>Interests and financial expenses</t>
  </si>
  <si>
    <t>Earnings before taxes</t>
  </si>
  <si>
    <t>Taxes</t>
  </si>
  <si>
    <t>Small Car</t>
  </si>
  <si>
    <t>Computer Software</t>
  </si>
  <si>
    <t>Debt from a costumer</t>
  </si>
  <si>
    <t>Factory Building</t>
  </si>
  <si>
    <t>Coins and Notes</t>
  </si>
  <si>
    <t>Stock of Raw Materials</t>
  </si>
  <si>
    <t>Stock of Finished goods</t>
  </si>
  <si>
    <t>Bank Deposits</t>
  </si>
  <si>
    <t>Furniture and Administrative Equipment</t>
  </si>
  <si>
    <t>Debt to a supplier</t>
  </si>
  <si>
    <t>3-year bank loan</t>
  </si>
  <si>
    <t>Taxes and Social Security</t>
  </si>
  <si>
    <t>Company HQ rent</t>
  </si>
  <si>
    <t>Journals and Magazines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</si>
</sst>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2" fillId="0" borderId="0" xfId="2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44" fontId="0" fillId="0" borderId="0" xfId="1" applyFont="1"/>
    <xf numFmtId="0" fontId="0" fillId="0" borderId="0" xfId="0" applyAlignment="1">
      <alignment horizontal="left" indent="4"/>
    </xf>
    <xf numFmtId="4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indent="2"/>
    </xf>
    <xf numFmtId="44" fontId="0" fillId="0" borderId="0" xfId="0" applyNumberFormat="1"/>
    <xf numFmtId="6" fontId="0" fillId="0" borderId="0" xfId="0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Euro" xfId="2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9" zoomScale="120" zoomScaleNormal="120" workbookViewId="0">
      <selection activeCell="D34" sqref="D34"/>
    </sheetView>
  </sheetViews>
  <sheetFormatPr defaultColWidth="8.77734375" defaultRowHeight="13.2" x14ac:dyDescent="0.25"/>
  <cols>
    <col min="1" max="1" width="32.21875" bestFit="1" customWidth="1"/>
    <col min="2" max="2" width="13.109375" bestFit="1" customWidth="1"/>
    <col min="3" max="3" width="37.21875" bestFit="1" customWidth="1"/>
    <col min="4" max="4" width="13.109375" bestFit="1" customWidth="1"/>
    <col min="6" max="6" width="12.77734375" bestFit="1" customWidth="1"/>
  </cols>
  <sheetData>
    <row r="1" spans="1:4" x14ac:dyDescent="0.25">
      <c r="A1" s="18" t="s">
        <v>11</v>
      </c>
      <c r="B1" s="18"/>
      <c r="C1" s="18"/>
      <c r="D1" s="18"/>
    </row>
    <row r="2" spans="1:4" x14ac:dyDescent="0.25">
      <c r="A2" s="1" t="s">
        <v>2</v>
      </c>
      <c r="B2" s="2"/>
      <c r="C2" s="1" t="s">
        <v>16</v>
      </c>
      <c r="D2" s="2"/>
    </row>
    <row r="3" spans="1:4" x14ac:dyDescent="0.25">
      <c r="A3" s="3" t="s">
        <v>3</v>
      </c>
      <c r="B3" s="2"/>
      <c r="C3" s="4" t="s">
        <v>12</v>
      </c>
      <c r="D3" s="2"/>
    </row>
    <row r="4" spans="1:4" x14ac:dyDescent="0.25">
      <c r="A4" s="5" t="s">
        <v>8</v>
      </c>
      <c r="B4" s="2"/>
      <c r="C4" s="5"/>
      <c r="D4" s="2"/>
    </row>
    <row r="5" spans="1:4" x14ac:dyDescent="0.25">
      <c r="A5" s="9" t="s">
        <v>44</v>
      </c>
      <c r="B5" s="2">
        <v>65000</v>
      </c>
      <c r="C5" s="4" t="s">
        <v>13</v>
      </c>
      <c r="D5" s="2"/>
    </row>
    <row r="6" spans="1:4" x14ac:dyDescent="0.25">
      <c r="A6" s="9" t="s">
        <v>41</v>
      </c>
      <c r="B6" s="2">
        <v>15000</v>
      </c>
      <c r="C6" s="4"/>
      <c r="D6" s="2"/>
    </row>
    <row r="7" spans="1:4" x14ac:dyDescent="0.25">
      <c r="A7" s="9" t="s">
        <v>49</v>
      </c>
      <c r="B7" s="2">
        <v>12700</v>
      </c>
      <c r="C7" s="4"/>
      <c r="D7" s="2"/>
    </row>
    <row r="8" spans="1:4" x14ac:dyDescent="0.25">
      <c r="A8" s="9"/>
      <c r="B8" s="2"/>
      <c r="C8" s="4" t="s">
        <v>14</v>
      </c>
      <c r="D8" s="2"/>
    </row>
    <row r="9" spans="1:4" x14ac:dyDescent="0.25">
      <c r="A9" s="9"/>
      <c r="B9" s="2"/>
      <c r="C9" s="4"/>
      <c r="D9" s="2"/>
    </row>
    <row r="10" spans="1:4" x14ac:dyDescent="0.25">
      <c r="A10" s="9"/>
      <c r="B10" s="2"/>
      <c r="C10" s="4"/>
      <c r="D10" s="2"/>
    </row>
    <row r="11" spans="1:4" x14ac:dyDescent="0.25">
      <c r="A11" s="9"/>
      <c r="B11" s="2"/>
      <c r="C11" s="3" t="s">
        <v>15</v>
      </c>
      <c r="D11" s="6">
        <f>F25</f>
        <v>50000</v>
      </c>
    </row>
    <row r="12" spans="1:4" x14ac:dyDescent="0.25">
      <c r="B12" s="2"/>
      <c r="D12" s="2"/>
    </row>
    <row r="13" spans="1:4" x14ac:dyDescent="0.25">
      <c r="A13" s="5" t="s">
        <v>4</v>
      </c>
      <c r="B13" s="2"/>
      <c r="C13" s="7" t="s">
        <v>17</v>
      </c>
      <c r="D13" s="2"/>
    </row>
    <row r="14" spans="1:4" x14ac:dyDescent="0.25">
      <c r="A14" s="9" t="s">
        <v>42</v>
      </c>
      <c r="B14" s="2">
        <v>5000</v>
      </c>
      <c r="C14" s="4" t="s">
        <v>18</v>
      </c>
      <c r="D14" s="2"/>
    </row>
    <row r="15" spans="1:4" x14ac:dyDescent="0.25">
      <c r="A15" s="15"/>
      <c r="B15" s="2"/>
      <c r="C15" s="5" t="s">
        <v>19</v>
      </c>
      <c r="D15" s="2"/>
    </row>
    <row r="16" spans="1:4" x14ac:dyDescent="0.25">
      <c r="A16" s="8" t="s">
        <v>5</v>
      </c>
      <c r="B16" s="6">
        <f>B5+B6+B7+B14</f>
        <v>97700</v>
      </c>
      <c r="C16" s="9" t="s">
        <v>51</v>
      </c>
      <c r="D16" s="2">
        <v>100000</v>
      </c>
    </row>
    <row r="17" spans="1:6" x14ac:dyDescent="0.25">
      <c r="A17" s="3" t="s">
        <v>6</v>
      </c>
      <c r="B17" s="2"/>
      <c r="C17" s="9"/>
      <c r="D17" s="2"/>
    </row>
    <row r="18" spans="1:6" x14ac:dyDescent="0.25">
      <c r="A18" s="5" t="s">
        <v>7</v>
      </c>
      <c r="B18" s="2"/>
      <c r="C18" s="9"/>
      <c r="D18" s="2"/>
    </row>
    <row r="19" spans="1:6" x14ac:dyDescent="0.25">
      <c r="A19" s="9" t="s">
        <v>46</v>
      </c>
      <c r="B19" s="2">
        <v>18000</v>
      </c>
      <c r="C19" s="4" t="s">
        <v>20</v>
      </c>
      <c r="D19" s="2"/>
    </row>
    <row r="20" spans="1:6" x14ac:dyDescent="0.25">
      <c r="A20" t="s">
        <v>47</v>
      </c>
      <c r="B20" s="2">
        <v>8000</v>
      </c>
      <c r="C20" s="5" t="s">
        <v>21</v>
      </c>
    </row>
    <row r="21" spans="1:6" x14ac:dyDescent="0.25">
      <c r="A21" s="9"/>
      <c r="B21" s="2"/>
      <c r="C21" s="9" t="s">
        <v>50</v>
      </c>
      <c r="D21" s="10">
        <v>30000</v>
      </c>
    </row>
    <row r="22" spans="1:6" x14ac:dyDescent="0.25">
      <c r="B22" s="2"/>
      <c r="C22" s="5" t="s">
        <v>23</v>
      </c>
    </row>
    <row r="23" spans="1:6" x14ac:dyDescent="0.25">
      <c r="A23" s="5" t="s">
        <v>9</v>
      </c>
      <c r="B23" s="2"/>
      <c r="C23" t="s">
        <v>52</v>
      </c>
      <c r="D23" s="17">
        <v>6000</v>
      </c>
    </row>
    <row r="24" spans="1:6" x14ac:dyDescent="0.25">
      <c r="A24" s="9" t="s">
        <v>43</v>
      </c>
      <c r="B24" s="2">
        <v>55000</v>
      </c>
      <c r="C24" s="5" t="s">
        <v>22</v>
      </c>
      <c r="D24" s="2"/>
      <c r="F24" t="s">
        <v>26</v>
      </c>
    </row>
    <row r="25" spans="1:6" x14ac:dyDescent="0.25">
      <c r="B25" s="2"/>
      <c r="D25" s="2"/>
      <c r="F25" s="16">
        <f>B33-D29</f>
        <v>50000</v>
      </c>
    </row>
    <row r="26" spans="1:6" x14ac:dyDescent="0.25">
      <c r="A26" s="5"/>
      <c r="B26" s="2"/>
      <c r="C26" s="5"/>
      <c r="D26" s="2"/>
    </row>
    <row r="27" spans="1:6" x14ac:dyDescent="0.25">
      <c r="A27" s="5" t="s">
        <v>10</v>
      </c>
      <c r="B27" s="2"/>
      <c r="C27" s="9"/>
      <c r="D27" s="6"/>
    </row>
    <row r="28" spans="1:6" x14ac:dyDescent="0.25">
      <c r="A28" s="11" t="s">
        <v>45</v>
      </c>
      <c r="B28" s="2">
        <v>300</v>
      </c>
      <c r="C28" s="9"/>
    </row>
    <row r="29" spans="1:6" x14ac:dyDescent="0.25">
      <c r="A29" s="11" t="s">
        <v>48</v>
      </c>
      <c r="B29" s="2">
        <v>7000</v>
      </c>
      <c r="C29" s="3" t="s">
        <v>24</v>
      </c>
      <c r="D29" s="6">
        <f>100000+30000+6000</f>
        <v>136000</v>
      </c>
    </row>
    <row r="30" spans="1:6" x14ac:dyDescent="0.25">
      <c r="D30" s="6"/>
    </row>
    <row r="32" spans="1:6" x14ac:dyDescent="0.25">
      <c r="A32" s="3" t="s">
        <v>1</v>
      </c>
      <c r="B32" s="6">
        <f>B19+B20+B24+B28+B29</f>
        <v>88300</v>
      </c>
    </row>
    <row r="33" spans="1:4" x14ac:dyDescent="0.25">
      <c r="A33" s="3" t="s">
        <v>0</v>
      </c>
      <c r="B33" s="6">
        <f>B32+B16</f>
        <v>186000</v>
      </c>
      <c r="C33" s="1" t="s">
        <v>25</v>
      </c>
      <c r="D33" s="12">
        <f>D11+D29</f>
        <v>186000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topLeftCell="A6" zoomScale="120" zoomScaleNormal="120" workbookViewId="0">
      <selection activeCell="B6" sqref="B6"/>
    </sheetView>
  </sheetViews>
  <sheetFormatPr defaultColWidth="8.77734375" defaultRowHeight="13.2" x14ac:dyDescent="0.25"/>
  <cols>
    <col min="1" max="1" width="45.77734375" customWidth="1"/>
    <col min="2" max="2" width="12.77734375" bestFit="1" customWidth="1"/>
  </cols>
  <sheetData>
    <row r="1" spans="1:2" x14ac:dyDescent="0.25">
      <c r="A1" s="18" t="s">
        <v>27</v>
      </c>
      <c r="B1" s="18"/>
    </row>
    <row r="2" spans="1:2" x14ac:dyDescent="0.25">
      <c r="A2" t="s">
        <v>28</v>
      </c>
      <c r="B2" s="2">
        <v>50000</v>
      </c>
    </row>
    <row r="3" spans="1:2" x14ac:dyDescent="0.25">
      <c r="A3" s="14" t="s">
        <v>29</v>
      </c>
      <c r="B3" s="2">
        <v>-32500</v>
      </c>
    </row>
    <row r="4" spans="1:2" x14ac:dyDescent="0.25">
      <c r="A4" t="s">
        <v>30</v>
      </c>
      <c r="B4" s="2">
        <v>-1500</v>
      </c>
    </row>
    <row r="5" spans="1:2" x14ac:dyDescent="0.25">
      <c r="A5" s="4" t="s">
        <v>53</v>
      </c>
      <c r="B5" s="2">
        <v>-500</v>
      </c>
    </row>
    <row r="6" spans="1:2" x14ac:dyDescent="0.25">
      <c r="A6" s="4" t="s">
        <v>54</v>
      </c>
      <c r="B6" s="2">
        <v>-50</v>
      </c>
    </row>
    <row r="7" spans="1:2" x14ac:dyDescent="0.25">
      <c r="A7" s="4"/>
      <c r="B7" s="2"/>
    </row>
    <row r="8" spans="1:2" x14ac:dyDescent="0.25">
      <c r="A8" s="4"/>
      <c r="B8" s="2"/>
    </row>
    <row r="9" spans="1:2" x14ac:dyDescent="0.25">
      <c r="A9" s="4"/>
      <c r="B9" s="2"/>
    </row>
    <row r="10" spans="1:2" x14ac:dyDescent="0.25">
      <c r="A10" t="s">
        <v>31</v>
      </c>
      <c r="B10" s="2">
        <v>-10000</v>
      </c>
    </row>
    <row r="11" spans="1:2" x14ac:dyDescent="0.25">
      <c r="A11" t="s">
        <v>32</v>
      </c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t="s">
        <v>33</v>
      </c>
      <c r="B14" s="2">
        <f>-300</f>
        <v>-300</v>
      </c>
    </row>
    <row r="15" spans="1:2" ht="24" customHeight="1" x14ac:dyDescent="0.25">
      <c r="A15" s="13" t="s">
        <v>34</v>
      </c>
      <c r="B15" s="2">
        <f>B2+B3+B4+B5+B6+B10+B12+B14</f>
        <v>5150</v>
      </c>
    </row>
    <row r="16" spans="1:2" x14ac:dyDescent="0.25">
      <c r="A16" t="s">
        <v>35</v>
      </c>
      <c r="B16" s="2">
        <v>-300</v>
      </c>
    </row>
    <row r="17" spans="1:2" x14ac:dyDescent="0.25">
      <c r="A17" s="1" t="s">
        <v>36</v>
      </c>
      <c r="B17" s="2">
        <f>B15+B16</f>
        <v>4850</v>
      </c>
    </row>
    <row r="18" spans="1:2" x14ac:dyDescent="0.25">
      <c r="A18" t="s">
        <v>37</v>
      </c>
      <c r="B18" s="2">
        <v>80</v>
      </c>
    </row>
    <row r="19" spans="1:2" x14ac:dyDescent="0.25">
      <c r="A19" t="s">
        <v>38</v>
      </c>
      <c r="B19" s="2">
        <v>-200</v>
      </c>
    </row>
    <row r="20" spans="1:2" x14ac:dyDescent="0.25">
      <c r="A20" s="1" t="s">
        <v>39</v>
      </c>
      <c r="B20" s="2">
        <f>B17+B18+B19</f>
        <v>4730</v>
      </c>
    </row>
    <row r="21" spans="1:2" x14ac:dyDescent="0.25">
      <c r="A21" t="s">
        <v>40</v>
      </c>
      <c r="B21" s="2">
        <f>-B20*0.17</f>
        <v>-804.1</v>
      </c>
    </row>
    <row r="22" spans="1:2" x14ac:dyDescent="0.25">
      <c r="A22" s="1" t="s">
        <v>14</v>
      </c>
      <c r="B22" s="16">
        <f>B20+B21</f>
        <v>3925.9</v>
      </c>
    </row>
  </sheetData>
  <mergeCells count="1">
    <mergeCell ref="A1:B1"/>
  </mergeCells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Income Statement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Claro</dc:creator>
  <cp:lastModifiedBy>João Gil</cp:lastModifiedBy>
  <dcterms:created xsi:type="dcterms:W3CDTF">2007-10-31T16:37:39Z</dcterms:created>
  <dcterms:modified xsi:type="dcterms:W3CDTF">2023-02-23T12:30:59Z</dcterms:modified>
</cp:coreProperties>
</file>