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/>
  <mc:AlternateContent xmlns:mc="http://schemas.openxmlformats.org/markup-compatibility/2006">
    <mc:Choice Requires="x15">
      <x15ac:absPath xmlns:x15ac="http://schemas.microsoft.com/office/spreadsheetml/2010/11/ac" url="https://d.docs.live.net/994a59f0cecaa6ba/Documentos/GitHub/Excel/"/>
    </mc:Choice>
  </mc:AlternateContent>
  <xr:revisionPtr revIDLastSave="258" documentId="8_{36CCB6FB-F9DF-4F63-AED7-A5E092944DCE}" xr6:coauthVersionLast="45" xr6:coauthVersionMax="45" xr10:uidLastSave="{FD23BB26-8836-4FA6-A57D-C56F5298E43E}"/>
  <bookViews>
    <workbookView xWindow="-108" yWindow="-108" windowWidth="23256" windowHeight="12720" xr2:uid="{00000000-000D-0000-FFFF-FFFF00000000}"/>
  </bookViews>
  <sheets>
    <sheet name="Pricing" sheetId="8" r:id="rId1"/>
  </sheets>
  <definedNames>
    <definedName name="_xlnm.Database" localSheetId="0">#REF!</definedName>
    <definedName name="_xlnm.Database">#REF!</definedName>
    <definedName name="XXXX" localSheetId="0">#REF!</definedName>
    <definedName name="XXXX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8" l="1"/>
  <c r="K11" i="8" l="1"/>
  <c r="D12" i="8" l="1"/>
  <c r="D17" i="8" s="1"/>
  <c r="D25" i="8" l="1"/>
  <c r="E26" i="8" l="1"/>
  <c r="D27" i="8" s="1"/>
  <c r="E19" i="8"/>
  <c r="K13" i="8" s="1"/>
  <c r="E16" i="8"/>
  <c r="E13" i="8"/>
  <c r="E15" i="8"/>
  <c r="E12" i="8"/>
  <c r="E14" i="8"/>
  <c r="E10" i="8"/>
  <c r="E21" i="8"/>
  <c r="K14" i="8" s="1"/>
  <c r="E11" i="8"/>
  <c r="E9" i="8"/>
  <c r="D23" i="8" l="1"/>
  <c r="E17" i="8"/>
  <c r="K12" i="8" s="1"/>
  <c r="K15" i="8" s="1"/>
  <c r="J12" i="8" l="1"/>
  <c r="J11" i="8" l="1"/>
  <c r="J13" i="8"/>
  <c r="J14" i="8"/>
</calcChain>
</file>

<file path=xl/sharedStrings.xml><?xml version="1.0" encoding="utf-8"?>
<sst xmlns="http://schemas.openxmlformats.org/spreadsheetml/2006/main" count="31" uniqueCount="28">
  <si>
    <t>FORMAÇÃO DO PREÇO DE VENDA</t>
  </si>
  <si>
    <t>CONSUMIDOR FINAL</t>
  </si>
  <si>
    <t>CÁLCULO DOS CUSTOS</t>
  </si>
  <si>
    <t>CUSTO MERCADORIA</t>
  </si>
  <si>
    <t>OUTROS</t>
  </si>
  <si>
    <t>CUSTO MERCADORIA VENDIDA (CMV)</t>
  </si>
  <si>
    <t>TRIBUTOS POR DENTRO DO PREÇO</t>
  </si>
  <si>
    <t>PIS</t>
  </si>
  <si>
    <t>COFINS</t>
  </si>
  <si>
    <t>ICMS PRÓPRIO + FCP</t>
  </si>
  <si>
    <t>CMV</t>
  </si>
  <si>
    <t>ICMS DO IPI</t>
  </si>
  <si>
    <t>Despesas Variáveis</t>
  </si>
  <si>
    <t>Despesas Fixas</t>
  </si>
  <si>
    <t>COMISSÃO</t>
  </si>
  <si>
    <t>Lucro Bruto</t>
  </si>
  <si>
    <t>FRETE</t>
  </si>
  <si>
    <t>DESPESAS VARIÁVEIS</t>
  </si>
  <si>
    <t>DESPESAS FIXAS</t>
  </si>
  <si>
    <t>LUCRO BRUTO</t>
  </si>
  <si>
    <r>
      <t xml:space="preserve">MARK UP </t>
    </r>
    <r>
      <rPr>
        <b/>
        <sz val="9"/>
        <rFont val="Verdana"/>
        <family val="2"/>
      </rPr>
      <t>(Preço Líquido / CMV)</t>
    </r>
  </si>
  <si>
    <t>CÁLCULO DO PREÇO DE VENDA</t>
  </si>
  <si>
    <t>PREÇO LÍQUIDO</t>
  </si>
  <si>
    <t>IPI</t>
  </si>
  <si>
    <t>PREÇO FINAL</t>
  </si>
  <si>
    <t>Developed by</t>
  </si>
  <si>
    <t>monmaivan.github.io/site/</t>
  </si>
  <si>
    <t>*Preencher as células com fundo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</si>
</sst>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_-* #,##0.0000000000_-;\-* #,##0.0000000000_-;_-* &quot;-&quot;??????????_-;_-@_-"/>
    <numFmt numFmtId="166" formatCode="0.000000"/>
    <numFmt numFmtId="167" formatCode="0.0000%"/>
  </numFmts>
  <fonts count="12">
    <font>
      <sz val="10"/>
      <name val="Verdana"/>
    </font>
    <font>
      <sz val="10"/>
      <name val="Verdana"/>
      <family val="2"/>
    </font>
    <font>
      <sz val="10"/>
      <name val="MS Sans Serif"/>
    </font>
    <font>
      <sz val="8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1"/>
      <color theme="0"/>
      <name val="Verdana"/>
      <family val="2"/>
    </font>
    <font>
      <u/>
      <sz val="10"/>
      <color theme="10"/>
      <name val="Verdana"/>
    </font>
    <font>
      <i/>
      <sz val="9"/>
      <name val="Verdana"/>
      <family val="2"/>
    </font>
    <font>
      <b/>
      <sz val="9"/>
      <name val="Verdana"/>
      <family val="2"/>
    </font>
    <font>
      <u/>
      <sz val="10"/>
      <color theme="10"/>
      <name val="Verdana"/>
      <family val="2"/>
    </font>
    <font>
      <sz val="6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180">
        <stop position="0">
          <color theme="0"/>
        </stop>
        <stop position="1">
          <color theme="4" tint="0.80001220740379042"/>
        </stop>
      </gradientFill>
    </fill>
    <fill>
      <gradientFill>
        <stop position="0">
          <color theme="0"/>
        </stop>
        <stop position="1">
          <color theme="4" tint="0.80001220740379042"/>
        </stop>
      </gradientFill>
    </fill>
    <fill>
      <gradientFill type="path" left="1" right="1" top="1" bottom="1">
        <stop position="0">
          <color theme="4" tint="0.80001220740379042"/>
        </stop>
        <stop position="1">
          <color theme="0"/>
        </stop>
      </gradientFill>
    </fill>
    <fill>
      <gradientFill type="path" top="1" bottom="1">
        <stop position="0">
          <color theme="4" tint="0.80001220740379042"/>
        </stop>
        <stop position="1">
          <color theme="0"/>
        </stop>
      </gradient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vertical="center" textRotation="90" wrapText="1"/>
      <protection hidden="1"/>
    </xf>
    <xf numFmtId="0" fontId="4" fillId="7" borderId="0" xfId="0" applyFont="1" applyFill="1" applyBorder="1" applyAlignment="1" applyProtection="1">
      <alignment vertical="center" textRotation="90" wrapText="1"/>
      <protection hidden="1"/>
    </xf>
    <xf numFmtId="0" fontId="1" fillId="0" borderId="1" xfId="0" applyFont="1" applyFill="1" applyBorder="1" applyAlignment="1" applyProtection="1">
      <alignment horizontal="right" vertical="center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4" fillId="6" borderId="0" xfId="0" applyFont="1" applyFill="1" applyBorder="1" applyAlignment="1" applyProtection="1">
      <alignment vertical="center" textRotation="90" wrapText="1"/>
      <protection hidden="1"/>
    </xf>
    <xf numFmtId="0" fontId="0" fillId="5" borderId="0" xfId="0" applyFill="1" applyAlignment="1" applyProtection="1">
      <alignment vertical="center"/>
      <protection hidden="1"/>
    </xf>
    <xf numFmtId="0" fontId="0" fillId="0" borderId="6" xfId="0" applyFill="1" applyBorder="1" applyAlignment="1" applyProtection="1">
      <alignment horizontal="right" vertical="center" shrinkToFit="1"/>
      <protection hidden="1"/>
    </xf>
    <xf numFmtId="0" fontId="0" fillId="0" borderId="1" xfId="0" applyFill="1" applyBorder="1" applyAlignment="1" applyProtection="1">
      <alignment horizontal="right" vertical="center" shrinkToFit="1"/>
      <protection hidden="1"/>
    </xf>
    <xf numFmtId="164" fontId="3" fillId="0" borderId="1" xfId="1" applyFont="1" applyFill="1" applyBorder="1" applyAlignment="1" applyProtection="1">
      <alignment vertical="center" shrinkToFit="1"/>
      <protection hidden="1"/>
    </xf>
    <xf numFmtId="10" fontId="5" fillId="0" borderId="2" xfId="2" applyNumberFormat="1" applyFont="1" applyFill="1" applyBorder="1" applyAlignment="1" applyProtection="1">
      <alignment vertical="center" shrinkToFit="1"/>
      <protection hidden="1"/>
    </xf>
    <xf numFmtId="164" fontId="5" fillId="0" borderId="2" xfId="1" applyFont="1" applyFill="1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0" fontId="1" fillId="9" borderId="1" xfId="2" applyNumberFormat="1" applyFont="1" applyFill="1" applyBorder="1" applyAlignment="1" applyProtection="1">
      <alignment vertical="center" shrinkToFit="1"/>
      <protection locked="0"/>
    </xf>
    <xf numFmtId="164" fontId="1" fillId="0" borderId="1" xfId="1" applyFont="1" applyFill="1" applyBorder="1" applyAlignment="1" applyProtection="1">
      <alignment vertical="center" shrinkToFit="1"/>
      <protection hidden="1"/>
    </xf>
    <xf numFmtId="10" fontId="1" fillId="2" borderId="1" xfId="2" applyNumberFormat="1" applyFont="1" applyFill="1" applyBorder="1" applyAlignment="1" applyProtection="1">
      <alignment vertical="center" shrinkToFit="1"/>
      <protection hidden="1"/>
    </xf>
    <xf numFmtId="9" fontId="1" fillId="9" borderId="1" xfId="2" applyFont="1" applyFill="1" applyBorder="1" applyAlignment="1" applyProtection="1">
      <alignment vertical="center" shrinkToFit="1"/>
      <protection locked="0"/>
    </xf>
    <xf numFmtId="0" fontId="6" fillId="3" borderId="1" xfId="0" applyFont="1" applyFill="1" applyBorder="1" applyAlignment="1" applyProtection="1">
      <alignment horizontal="right" vertical="center" shrinkToFit="1"/>
      <protection hidden="1"/>
    </xf>
    <xf numFmtId="167" fontId="1" fillId="9" borderId="2" xfId="2" applyNumberFormat="1" applyFont="1" applyFill="1" applyBorder="1" applyAlignment="1" applyProtection="1">
      <alignment vertical="center" shrinkToFit="1"/>
      <protection locked="0"/>
    </xf>
    <xf numFmtId="0" fontId="1" fillId="0" borderId="0" xfId="0" applyFont="1" applyFill="1" applyBorder="1" applyAlignment="1" applyProtection="1">
      <alignment vertical="center"/>
      <protection hidden="1"/>
    </xf>
    <xf numFmtId="10" fontId="1" fillId="0" borderId="0" xfId="2" applyNumberFormat="1" applyFont="1" applyFill="1" applyBorder="1" applyAlignment="1" applyProtection="1">
      <alignment vertical="center"/>
      <protection hidden="1"/>
    </xf>
    <xf numFmtId="164" fontId="1" fillId="0" borderId="0" xfId="0" applyNumberFormat="1" applyFont="1" applyFill="1" applyBorder="1" applyAlignment="1" applyProtection="1">
      <alignment vertical="center"/>
      <protection hidden="1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0" fontId="1" fillId="4" borderId="10" xfId="0" applyFont="1" applyFill="1" applyBorder="1" applyAlignment="1" applyProtection="1">
      <alignment horizontal="center" vertical="center" shrinkToFit="1"/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164" fontId="6" fillId="3" borderId="9" xfId="1" applyFont="1" applyFill="1" applyBorder="1" applyAlignment="1" applyProtection="1">
      <alignment horizontal="center" vertical="center" shrinkToFit="1"/>
      <protection hidden="1"/>
    </xf>
    <xf numFmtId="164" fontId="6" fillId="3" borderId="4" xfId="1" applyFont="1" applyFill="1" applyBorder="1" applyAlignment="1" applyProtection="1">
      <alignment horizontal="center" vertical="center" shrinkToFit="1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0" fontId="4" fillId="0" borderId="7" xfId="0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Fill="1" applyBorder="1" applyAlignment="1" applyProtection="1">
      <alignment horizontal="center" vertical="center" shrinkToFit="1"/>
      <protection hidden="1"/>
    </xf>
    <xf numFmtId="0" fontId="5" fillId="0" borderId="8" xfId="0" applyFont="1" applyFill="1" applyBorder="1" applyAlignment="1" applyProtection="1">
      <alignment horizontal="center" vertical="center" shrinkToFit="1"/>
      <protection hidden="1"/>
    </xf>
    <xf numFmtId="0" fontId="5" fillId="0" borderId="5" xfId="0" applyFont="1" applyFill="1" applyBorder="1" applyAlignment="1" applyProtection="1">
      <alignment horizontal="center" vertical="center" shrinkToFit="1"/>
      <protection hidden="1"/>
    </xf>
    <xf numFmtId="166" fontId="5" fillId="0" borderId="2" xfId="0" applyNumberFormat="1" applyFont="1" applyFill="1" applyBorder="1" applyAlignment="1" applyProtection="1">
      <alignment horizontal="center" vertical="center" shrinkToFit="1"/>
      <protection hidden="1"/>
    </xf>
    <xf numFmtId="164" fontId="1" fillId="0" borderId="0" xfId="0" applyNumberFormat="1" applyFont="1" applyBorder="1" applyAlignment="1" applyProtection="1">
      <alignment horizontal="center" vertical="center"/>
      <protection hidden="1"/>
    </xf>
    <xf numFmtId="164" fontId="1" fillId="9" borderId="9" xfId="1" applyNumberFormat="1" applyFont="1" applyFill="1" applyBorder="1" applyAlignment="1" applyProtection="1">
      <alignment horizontal="center" vertical="center" shrinkToFit="1"/>
      <protection locked="0"/>
    </xf>
    <xf numFmtId="164" fontId="1" fillId="9" borderId="4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 applyProtection="1">
      <alignment horizontal="center" vertical="center" shrinkToFit="1"/>
      <protection hidden="1"/>
    </xf>
    <xf numFmtId="0" fontId="10" fillId="0" borderId="0" xfId="4" applyFont="1" applyBorder="1" applyAlignment="1">
      <alignment horizontal="center"/>
    </xf>
    <xf numFmtId="0" fontId="7" fillId="0" borderId="0" xfId="4" applyBorder="1" applyAlignment="1">
      <alignment horizontal="center"/>
    </xf>
    <xf numFmtId="0" fontId="0" fillId="0" borderId="11" xfId="0" applyFill="1" applyBorder="1" applyAlignment="1" applyProtection="1">
      <alignment horizontal="center" vertical="center" shrinkToFit="1"/>
      <protection hidden="1"/>
    </xf>
    <xf numFmtId="0" fontId="4" fillId="0" borderId="6" xfId="0" applyFont="1" applyFill="1" applyBorder="1" applyAlignment="1" applyProtection="1">
      <alignment horizontal="center" vertical="center" shrinkToFit="1"/>
      <protection hidden="1"/>
    </xf>
    <xf numFmtId="0" fontId="4" fillId="0" borderId="3" xfId="0" applyFont="1" applyFill="1" applyBorder="1" applyAlignment="1" applyProtection="1">
      <alignment horizontal="center" vertical="center" shrinkToFit="1"/>
      <protection hidden="1"/>
    </xf>
    <xf numFmtId="0" fontId="6" fillId="3" borderId="8" xfId="0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  <protection hidden="1"/>
    </xf>
    <xf numFmtId="164" fontId="6" fillId="3" borderId="8" xfId="1" applyFont="1" applyFill="1" applyBorder="1" applyAlignment="1" applyProtection="1">
      <alignment horizontal="center" vertical="center" shrinkToFit="1"/>
      <protection hidden="1"/>
    </xf>
    <xf numFmtId="164" fontId="6" fillId="3" borderId="5" xfId="1" applyFont="1" applyFill="1" applyBorder="1" applyAlignment="1" applyProtection="1">
      <alignment horizontal="center" vertical="center" shrinkToFit="1"/>
      <protection hidden="1"/>
    </xf>
    <xf numFmtId="0" fontId="11" fillId="4" borderId="12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6" fillId="3" borderId="2" xfId="0" applyFont="1" applyFill="1" applyBorder="1" applyAlignment="1" applyProtection="1">
      <alignment horizontal="center" vertical="center" shrinkToFit="1"/>
      <protection hidden="1"/>
    </xf>
    <xf numFmtId="164" fontId="6" fillId="3" borderId="2" xfId="1" applyNumberFormat="1" applyFont="1" applyFill="1" applyBorder="1" applyAlignment="1" applyProtection="1">
      <alignment horizontal="center" vertical="center" shrinkToFit="1"/>
      <protection hidden="1"/>
    </xf>
  </cellXfs>
  <cellStyles count="5">
    <cellStyle name="Hiperlink" xfId="4" builtinId="8"/>
    <cellStyle name="Moeda" xfId="1" builtinId="4"/>
    <cellStyle name="Normal" xfId="0" builtinId="0"/>
    <cellStyle name="Porcentagem" xfId="2" builtinId="5"/>
    <cellStyle name="Sep. milhar [0]" xfId="3" xr:uid="{00000000-0005-0000-0000-000003000000}"/>
  </cellStyles>
  <dxfs count="0"/>
  <tableStyles count="0" defaultTableStyle="TableStyleMedium2" defaultPivotStyle="PivotStyleLight16"/>
  <colors>
    <mruColors>
      <color rgb="FF66FF33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8958011871077589E-2"/>
          <c:w val="0.97995546008532342"/>
          <c:h val="0.963202504231580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F6-46BA-A0ED-C1F0994071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6-46BA-A0ED-C1F0994071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2F6-46BA-A0ED-C1F0994071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6-46BA-A0ED-C1F0994071FE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F6-46BA-A0ED-C1F0994071FE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F6-46BA-A0ED-C1F0994071FE}"/>
                </c:ext>
              </c:extLst>
            </c:dLbl>
            <c:dLbl>
              <c:idx val="2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F6-46BA-A0ED-C1F0994071FE}"/>
                </c:ext>
              </c:extLst>
            </c:dLbl>
            <c:dLbl>
              <c:idx val="3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F6-46BA-A0ED-C1F0994071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Pricing!$I$11:$I$14</c:f>
              <c:strCache>
                <c:ptCount val="4"/>
                <c:pt idx="0">
                  <c:v>CMV</c:v>
                </c:pt>
                <c:pt idx="1">
                  <c:v>Despesas Variáveis</c:v>
                </c:pt>
                <c:pt idx="2">
                  <c:v>Despesas Fixas</c:v>
                </c:pt>
                <c:pt idx="3">
                  <c:v>Lucro Bruto</c:v>
                </c:pt>
              </c:strCache>
            </c:strRef>
          </c:cat>
          <c:val>
            <c:numRef>
              <c:f>Pricing!$J$11:$J$14</c:f>
              <c:numCache>
                <c:formatCode>0.00%</c:formatCode>
                <c:ptCount val="4"/>
                <c:pt idx="0">
                  <c:v>0.50000008750000002</c:v>
                </c:pt>
                <c:pt idx="1">
                  <c:v>0.2465</c:v>
                </c:pt>
                <c:pt idx="2">
                  <c:v>0.15</c:v>
                </c:pt>
                <c:pt idx="3">
                  <c:v>0.10349991249999996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46BA-A0ED-C1F0994071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4</xdr:row>
      <xdr:rowOff>5080</xdr:rowOff>
    </xdr:from>
    <xdr:to>
      <xdr:col>11</xdr:col>
      <xdr:colOff>0</xdr:colOff>
      <xdr:row>24</xdr:row>
      <xdr:rowOff>160867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4908C4-60D0-4971-9D3A-D70DDB0A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nmaivan.github.io/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showGridLines="0" showRowColHeaders="0" tabSelected="1" zoomScale="120" zoomScaleNormal="120" workbookViewId="0">
      <selection activeCell="D5" sqref="D5:E5"/>
    </sheetView>
  </sheetViews>
  <sheetFormatPr defaultColWidth="0" defaultRowHeight="12.6" zeroHeight="1"/>
  <cols>
    <col min="1" max="1" width="2.625" style="1" customWidth="1"/>
    <col min="2" max="2" width="27.875" style="1" customWidth="1"/>
    <col min="3" max="3" width="19.875" style="2" bestFit="1" customWidth="1"/>
    <col min="4" max="4" width="11.125" style="1" bestFit="1" customWidth="1"/>
    <col min="5" max="5" width="11.25" style="1" bestFit="1" customWidth="1"/>
    <col min="6" max="8" width="5.625" style="1" customWidth="1"/>
    <col min="9" max="9" width="16.125" style="3" bestFit="1" customWidth="1"/>
    <col min="10" max="10" width="7.125" style="3" bestFit="1" customWidth="1"/>
    <col min="11" max="11" width="2.625" style="3" customWidth="1"/>
    <col min="12" max="12" width="0" style="1" hidden="1" customWidth="1"/>
    <col min="13" max="16384" width="24.5" style="1" hidden="1"/>
  </cols>
  <sheetData>
    <row r="1" spans="1:11" ht="4.9000000000000004" customHeight="1"/>
    <row r="2" spans="1:11" ht="14.1" customHeight="1">
      <c r="B2" s="42" t="s">
        <v>0</v>
      </c>
      <c r="C2" s="42"/>
      <c r="D2" s="42"/>
      <c r="E2" s="42"/>
      <c r="F2" s="42"/>
      <c r="G2" s="42"/>
      <c r="H2" s="42"/>
      <c r="I2" s="42"/>
      <c r="J2" s="42"/>
    </row>
    <row r="3" spans="1:11" ht="14.1" customHeight="1">
      <c r="A3" s="5"/>
      <c r="B3" s="42" t="s">
        <v>1</v>
      </c>
      <c r="C3" s="42"/>
      <c r="D3" s="42"/>
      <c r="E3" s="42"/>
      <c r="F3" s="42"/>
      <c r="G3" s="42"/>
      <c r="H3" s="42"/>
      <c r="I3" s="42"/>
      <c r="J3" s="42"/>
    </row>
    <row r="4" spans="1:11" ht="4.9000000000000004" customHeight="1">
      <c r="A4" s="5"/>
      <c r="B4" s="45"/>
      <c r="C4" s="45"/>
      <c r="D4" s="45"/>
      <c r="E4" s="45"/>
      <c r="F4" s="4"/>
      <c r="G4" s="4"/>
      <c r="H4" s="4"/>
    </row>
    <row r="5" spans="1:11" ht="14.1" customHeight="1">
      <c r="A5" s="6"/>
      <c r="B5" s="46" t="s">
        <v>2</v>
      </c>
      <c r="C5" s="7" t="s">
        <v>3</v>
      </c>
      <c r="D5" s="40">
        <v>100</v>
      </c>
      <c r="E5" s="41"/>
      <c r="F5" s="8"/>
      <c r="G5" s="4"/>
      <c r="H5" s="4"/>
      <c r="I5" s="24"/>
      <c r="J5" s="24"/>
      <c r="K5" s="24"/>
    </row>
    <row r="6" spans="1:11" ht="14.1" customHeight="1">
      <c r="A6" s="9"/>
      <c r="B6" s="47"/>
      <c r="C6" s="11" t="s">
        <v>4</v>
      </c>
      <c r="D6" s="40">
        <v>0</v>
      </c>
      <c r="E6" s="41"/>
      <c r="F6" s="10"/>
      <c r="G6" s="4"/>
      <c r="H6" s="4"/>
      <c r="I6" s="24"/>
      <c r="J6" s="24"/>
      <c r="K6" s="24"/>
    </row>
    <row r="7" spans="1:11" ht="27.95" customHeight="1" thickBot="1">
      <c r="A7" s="9"/>
      <c r="B7" s="54" t="s">
        <v>5</v>
      </c>
      <c r="C7" s="54"/>
      <c r="D7" s="55">
        <f>SUM(D5:E6)</f>
        <v>100</v>
      </c>
      <c r="E7" s="55"/>
      <c r="F7" s="10"/>
      <c r="G7" s="4"/>
      <c r="H7" s="4"/>
      <c r="I7" s="24"/>
      <c r="J7" s="24"/>
      <c r="K7" s="24"/>
    </row>
    <row r="8" spans="1:11" ht="4.9000000000000004" customHeight="1" thickTop="1">
      <c r="A8" s="9"/>
      <c r="B8" s="28"/>
      <c r="C8" s="28"/>
      <c r="D8" s="28"/>
      <c r="E8" s="28"/>
      <c r="F8" s="10"/>
      <c r="G8" s="4"/>
      <c r="H8" s="4"/>
      <c r="I8" s="24"/>
      <c r="J8" s="24"/>
      <c r="K8" s="24"/>
    </row>
    <row r="9" spans="1:11" ht="14.1" customHeight="1">
      <c r="A9" s="9"/>
      <c r="B9" s="32" t="s">
        <v>6</v>
      </c>
      <c r="C9" s="12" t="s">
        <v>7</v>
      </c>
      <c r="D9" s="18">
        <v>6.4999999999999997E-3</v>
      </c>
      <c r="E9" s="19">
        <f t="shared" ref="E9:E16" si="0">$D$25*D9</f>
        <v>1.2999997725000396</v>
      </c>
      <c r="F9" s="10"/>
      <c r="G9" s="4"/>
      <c r="H9" s="4"/>
      <c r="I9" s="24"/>
      <c r="J9" s="24"/>
      <c r="K9" s="24"/>
    </row>
    <row r="10" spans="1:11" ht="14.1" customHeight="1">
      <c r="A10" s="9"/>
      <c r="B10" s="33"/>
      <c r="C10" s="12" t="s">
        <v>8</v>
      </c>
      <c r="D10" s="18">
        <v>0.03</v>
      </c>
      <c r="E10" s="19">
        <f t="shared" si="0"/>
        <v>5.9999989500001831</v>
      </c>
      <c r="F10" s="10"/>
      <c r="G10" s="4"/>
      <c r="H10" s="4"/>
      <c r="I10" s="24"/>
      <c r="J10" s="24"/>
      <c r="K10" s="24"/>
    </row>
    <row r="11" spans="1:11" ht="14.1" customHeight="1">
      <c r="A11" s="9"/>
      <c r="B11" s="33"/>
      <c r="C11" s="7" t="s">
        <v>9</v>
      </c>
      <c r="D11" s="18">
        <v>0.2</v>
      </c>
      <c r="E11" s="19">
        <f t="shared" si="0"/>
        <v>39.999993000001226</v>
      </c>
      <c r="F11" s="10"/>
      <c r="G11" s="4"/>
      <c r="H11" s="4"/>
      <c r="I11" s="24" t="s">
        <v>10</v>
      </c>
      <c r="J11" s="25">
        <f>K11/$K$15</f>
        <v>0.50000008750000002</v>
      </c>
      <c r="K11" s="26">
        <f>D7</f>
        <v>100</v>
      </c>
    </row>
    <row r="12" spans="1:11" ht="14.1" customHeight="1">
      <c r="A12" s="9"/>
      <c r="B12" s="33"/>
      <c r="C12" s="7" t="s">
        <v>11</v>
      </c>
      <c r="D12" s="20">
        <f>D11*D26</f>
        <v>0</v>
      </c>
      <c r="E12" s="19">
        <f t="shared" si="0"/>
        <v>0</v>
      </c>
      <c r="F12" s="10"/>
      <c r="G12" s="4"/>
      <c r="H12" s="4"/>
      <c r="I12" s="24" t="s">
        <v>12</v>
      </c>
      <c r="J12" s="25">
        <f>K12/$K$15</f>
        <v>0.2465</v>
      </c>
      <c r="K12" s="26">
        <f>E17</f>
        <v>49.299991372501509</v>
      </c>
    </row>
    <row r="13" spans="1:11" ht="14.1" customHeight="1">
      <c r="A13" s="9"/>
      <c r="B13" s="34"/>
      <c r="C13" s="12" t="s">
        <v>4</v>
      </c>
      <c r="D13" s="18">
        <v>0</v>
      </c>
      <c r="E13" s="19">
        <f t="shared" si="0"/>
        <v>0</v>
      </c>
      <c r="F13" s="10"/>
      <c r="G13" s="4"/>
      <c r="H13" s="4"/>
      <c r="I13" s="24" t="s">
        <v>13</v>
      </c>
      <c r="J13" s="25">
        <f>K13/$K$15</f>
        <v>0.15</v>
      </c>
      <c r="K13" s="26">
        <f>E19</f>
        <v>29.999994750000916</v>
      </c>
    </row>
    <row r="14" spans="1:11" ht="14.1" customHeight="1">
      <c r="A14" s="9"/>
      <c r="B14" s="35" t="s">
        <v>4</v>
      </c>
      <c r="C14" s="12" t="s">
        <v>14</v>
      </c>
      <c r="D14" s="18">
        <v>0.01</v>
      </c>
      <c r="E14" s="19">
        <f t="shared" si="0"/>
        <v>1.9999996500000612</v>
      </c>
      <c r="F14" s="10"/>
      <c r="G14" s="4"/>
      <c r="H14" s="4"/>
      <c r="I14" s="24" t="s">
        <v>15</v>
      </c>
      <c r="J14" s="25">
        <f>K14/$K$15</f>
        <v>0.10349991249999996</v>
      </c>
      <c r="K14" s="26">
        <f>E21</f>
        <v>20.699978877503685</v>
      </c>
    </row>
    <row r="15" spans="1:11" ht="14.1" customHeight="1">
      <c r="A15" s="9"/>
      <c r="B15" s="35"/>
      <c r="C15" s="12" t="s">
        <v>16</v>
      </c>
      <c r="D15" s="18">
        <v>0</v>
      </c>
      <c r="E15" s="19">
        <f t="shared" si="0"/>
        <v>0</v>
      </c>
      <c r="F15" s="10"/>
      <c r="G15" s="4"/>
      <c r="H15" s="4"/>
      <c r="I15" s="24"/>
      <c r="J15" s="24"/>
      <c r="K15" s="26">
        <f>SUM(K11:K14)</f>
        <v>199.99996500000611</v>
      </c>
    </row>
    <row r="16" spans="1:11" ht="14.1" customHeight="1">
      <c r="A16" s="9"/>
      <c r="B16" s="35"/>
      <c r="C16" s="7" t="s">
        <v>4</v>
      </c>
      <c r="D16" s="18">
        <v>0</v>
      </c>
      <c r="E16" s="19">
        <f t="shared" si="0"/>
        <v>0</v>
      </c>
      <c r="F16" s="10"/>
      <c r="G16" s="4"/>
      <c r="H16" s="4"/>
      <c r="I16" s="24"/>
      <c r="J16" s="24"/>
      <c r="K16" s="24"/>
    </row>
    <row r="17" spans="1:11" ht="27.95" customHeight="1" thickBot="1">
      <c r="A17" s="9"/>
      <c r="B17" s="36" t="s">
        <v>17</v>
      </c>
      <c r="C17" s="37"/>
      <c r="D17" s="14">
        <f>SUM(D9:D16)</f>
        <v>0.24650000000000002</v>
      </c>
      <c r="E17" s="15">
        <f>SUM(E9:E16)</f>
        <v>49.299991372501509</v>
      </c>
      <c r="F17" s="10"/>
      <c r="G17" s="4"/>
      <c r="H17" s="4"/>
      <c r="I17" s="24"/>
      <c r="J17" s="24"/>
      <c r="K17" s="24"/>
    </row>
    <row r="18" spans="1:11" ht="4.9000000000000004" customHeight="1" thickTop="1">
      <c r="A18" s="9"/>
      <c r="B18" s="29"/>
      <c r="C18" s="29"/>
      <c r="D18" s="29"/>
      <c r="E18" s="29"/>
      <c r="F18" s="10"/>
      <c r="G18" s="4"/>
      <c r="H18" s="4"/>
      <c r="I18" s="24"/>
      <c r="J18" s="24"/>
      <c r="K18" s="24"/>
    </row>
    <row r="19" spans="1:11" ht="27.95" customHeight="1" thickBot="1">
      <c r="A19" s="9"/>
      <c r="B19" s="36" t="s">
        <v>18</v>
      </c>
      <c r="C19" s="37"/>
      <c r="D19" s="23">
        <v>0.15</v>
      </c>
      <c r="E19" s="15">
        <f>$D$25*D19</f>
        <v>29.999994750000916</v>
      </c>
      <c r="F19" s="10"/>
      <c r="G19" s="4"/>
      <c r="H19" s="4"/>
      <c r="I19" s="24"/>
      <c r="J19" s="24"/>
      <c r="K19" s="24"/>
    </row>
    <row r="20" spans="1:11" s="16" customFormat="1" ht="4.9000000000000004" customHeight="1" thickTop="1">
      <c r="A20" s="9"/>
      <c r="B20" s="29"/>
      <c r="C20" s="29"/>
      <c r="D20" s="29"/>
      <c r="E20" s="29"/>
      <c r="F20" s="10"/>
      <c r="G20" s="4"/>
      <c r="H20" s="4"/>
      <c r="I20" s="24"/>
      <c r="J20" s="24"/>
      <c r="K20" s="24"/>
    </row>
    <row r="21" spans="1:11" ht="27.95" customHeight="1" thickBot="1">
      <c r="A21" s="9"/>
      <c r="B21" s="36" t="s">
        <v>19</v>
      </c>
      <c r="C21" s="37"/>
      <c r="D21" s="23">
        <v>0.10349991249999994</v>
      </c>
      <c r="E21" s="15">
        <f>$D$25*D21</f>
        <v>20.699978877503685</v>
      </c>
      <c r="F21" s="10"/>
      <c r="G21" s="4"/>
      <c r="H21" s="4"/>
      <c r="I21" s="24"/>
      <c r="J21" s="24"/>
      <c r="K21" s="24"/>
    </row>
    <row r="22" spans="1:11" ht="4.9000000000000004" customHeight="1" thickTop="1">
      <c r="A22" s="9"/>
      <c r="B22" s="29"/>
      <c r="C22" s="29"/>
      <c r="D22" s="29"/>
      <c r="E22" s="29"/>
      <c r="F22" s="10"/>
      <c r="G22" s="4"/>
      <c r="H22" s="4"/>
      <c r="I22" s="24"/>
      <c r="J22" s="24"/>
      <c r="K22" s="24"/>
    </row>
    <row r="23" spans="1:11" ht="27.95" customHeight="1" thickBot="1">
      <c r="A23" s="9"/>
      <c r="B23" s="36" t="s">
        <v>20</v>
      </c>
      <c r="C23" s="37"/>
      <c r="D23" s="38">
        <f>D27/D7</f>
        <v>1.9999996500000612</v>
      </c>
      <c r="E23" s="38"/>
      <c r="F23" s="10"/>
      <c r="G23" s="4"/>
      <c r="H23" s="4"/>
      <c r="I23" s="24"/>
      <c r="J23" s="24"/>
      <c r="K23" s="24"/>
    </row>
    <row r="24" spans="1:11" ht="4.9000000000000004" customHeight="1" thickTop="1">
      <c r="A24" s="9"/>
      <c r="B24" s="29"/>
      <c r="C24" s="29"/>
      <c r="D24" s="29"/>
      <c r="E24" s="29"/>
      <c r="F24" s="10"/>
      <c r="G24" s="4"/>
      <c r="H24" s="4"/>
      <c r="I24" s="24"/>
      <c r="J24" s="24"/>
      <c r="K24" s="24"/>
    </row>
    <row r="25" spans="1:11" ht="14.1" customHeight="1">
      <c r="A25" s="9"/>
      <c r="B25" s="53" t="s">
        <v>21</v>
      </c>
      <c r="C25" s="22" t="s">
        <v>22</v>
      </c>
      <c r="D25" s="30">
        <f>D7/(1-D17-D19-D21)</f>
        <v>199.99996500000611</v>
      </c>
      <c r="E25" s="31"/>
      <c r="F25" s="10"/>
      <c r="G25" s="4"/>
      <c r="H25" s="4"/>
      <c r="I25" s="24"/>
      <c r="J25" s="24"/>
      <c r="K25" s="24"/>
    </row>
    <row r="26" spans="1:11" ht="14.1" customHeight="1">
      <c r="A26" s="9"/>
      <c r="B26" s="53"/>
      <c r="C26" s="12" t="s">
        <v>23</v>
      </c>
      <c r="D26" s="21">
        <v>0</v>
      </c>
      <c r="E26" s="13">
        <f>$D$25*D26</f>
        <v>0</v>
      </c>
      <c r="F26" s="10"/>
      <c r="G26" s="4"/>
      <c r="H26" s="4"/>
      <c r="I26" s="24"/>
      <c r="J26" s="24"/>
      <c r="K26" s="24"/>
    </row>
    <row r="27" spans="1:11" ht="27.95" customHeight="1" thickBot="1">
      <c r="A27" s="9"/>
      <c r="B27" s="48" t="s">
        <v>24</v>
      </c>
      <c r="C27" s="49"/>
      <c r="D27" s="50">
        <f>D25+E26</f>
        <v>199.99996500000611</v>
      </c>
      <c r="E27" s="51"/>
      <c r="F27" s="10"/>
      <c r="G27" s="4"/>
      <c r="H27" s="4"/>
      <c r="I27" s="27"/>
      <c r="J27" s="24"/>
      <c r="K27" s="24"/>
    </row>
    <row r="28" spans="1:11" ht="13.15" thickTop="1">
      <c r="A28" s="9"/>
      <c r="B28" s="52" t="s">
        <v>25</v>
      </c>
      <c r="C28" s="52"/>
      <c r="D28" s="52"/>
      <c r="E28" s="52"/>
      <c r="G28" s="4"/>
      <c r="H28" s="4"/>
      <c r="I28" s="24"/>
      <c r="J28" s="24"/>
      <c r="K28" s="24"/>
    </row>
    <row r="29" spans="1:11">
      <c r="A29" s="5"/>
      <c r="B29" s="43" t="s">
        <v>26</v>
      </c>
      <c r="C29" s="44"/>
      <c r="D29" s="44"/>
      <c r="E29" s="44"/>
      <c r="G29" s="4"/>
      <c r="H29" s="4"/>
      <c r="K29" s="17" t="s">
        <v>27</v>
      </c>
    </row>
    <row r="30" spans="1:11" hidden="1"/>
    <row r="31" spans="1:11" hidden="1"/>
    <row r="32" spans="1:11" hidden="1"/>
    <row r="33" spans="9:11" hidden="1"/>
    <row r="34" spans="9:11" hidden="1"/>
    <row r="35" spans="9:11" hidden="1"/>
    <row r="36" spans="9:11" hidden="1"/>
    <row r="37" spans="9:11" hidden="1"/>
    <row r="38" spans="9:11" hidden="1"/>
    <row r="39" spans="9:11" hidden="1"/>
    <row r="40" spans="9:11" hidden="1"/>
    <row r="41" spans="9:11" hidden="1">
      <c r="I41" s="39"/>
      <c r="J41" s="39"/>
      <c r="K41" s="39"/>
    </row>
    <row r="42" spans="9:11" hidden="1"/>
    <row r="43" spans="9:11" hidden="1"/>
    <row r="44" spans="9:11" hidden="1"/>
    <row r="45" spans="9:11" hidden="1"/>
    <row r="46" spans="9:11" hidden="1"/>
    <row r="47" spans="9:11" hidden="1"/>
    <row r="48" spans="9:11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</sheetData>
  <sheetProtection algorithmName="SHA-512" hashValue="FhoNNRQV15kxqvDAGDOBGrYcxmQZygBgV+jXERrKFkTqR0L+acA/4Zo4PR3z/53v4amQS6CyshHyzG1Nbmw8Ag==" saltValue="kD+4Y1hD9gF1F3PwBpSebw==" spinCount="100000" sheet="1" objects="1" scenarios="1" selectLockedCells="1"/>
  <mergeCells count="27">
    <mergeCell ref="I41:K41"/>
    <mergeCell ref="D6:E6"/>
    <mergeCell ref="B2:J2"/>
    <mergeCell ref="B3:J3"/>
    <mergeCell ref="B29:E29"/>
    <mergeCell ref="B4:E4"/>
    <mergeCell ref="B5:B6"/>
    <mergeCell ref="D5:E5"/>
    <mergeCell ref="B27:C27"/>
    <mergeCell ref="D27:E27"/>
    <mergeCell ref="B28:E28"/>
    <mergeCell ref="B24:E24"/>
    <mergeCell ref="B25:B26"/>
    <mergeCell ref="B7:C7"/>
    <mergeCell ref="D7:E7"/>
    <mergeCell ref="B8:E8"/>
    <mergeCell ref="B18:E18"/>
    <mergeCell ref="D25:E25"/>
    <mergeCell ref="B9:B13"/>
    <mergeCell ref="B14:B16"/>
    <mergeCell ref="B17:C17"/>
    <mergeCell ref="B22:E22"/>
    <mergeCell ref="B19:C19"/>
    <mergeCell ref="B20:E20"/>
    <mergeCell ref="B21:C21"/>
    <mergeCell ref="B23:C23"/>
    <mergeCell ref="D23:E23"/>
  </mergeCells>
  <dataValidations count="2">
    <dataValidation type="decimal" operator="greaterThanOrEqual" showInputMessage="1" showErrorMessage="1" errorTitle="Valor Inválido !" error="Por gentileza inserir um valor numérico maior ou igual a zero." sqref="D19 D21 D26 D9:D11 D13:D16 D5:E6" xr:uid="{00000000-0002-0000-0100-000000000000}">
      <formula1>0</formula1>
    </dataValidation>
    <dataValidation type="decimal" operator="greaterThanOrEqual" showInputMessage="1" showErrorMessage="1" sqref="D12 D17:E17" xr:uid="{00000000-0002-0000-0100-000001000000}">
      <formula1>0</formula1>
    </dataValidation>
  </dataValidations>
  <hyperlinks>
    <hyperlink ref="B29" r:id="rId1" xr:uid="{9E830AA6-707B-4E3C-9DD8-39F74DA75AD6}"/>
  </hyperlinks>
  <pageMargins left="0.51181102362204722" right="0.51181102362204722" top="0.78740157480314965" bottom="0.78740157480314965" header="0.31496062992125984" footer="0.31496062992125984"/>
  <pageSetup paperSize="9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D2275A4AD96241A659F6160AF069AD" ma:contentTypeVersion="0" ma:contentTypeDescription="Crie um novo documento." ma:contentTypeScope="" ma:versionID="16832059dbb8cd74b40ee0dc6072b1b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2EDB2D-6325-4F7D-8A9F-E900135E2F50}"/>
</file>

<file path=customXml/itemProps2.xml><?xml version="1.0" encoding="utf-8"?>
<ds:datastoreItem xmlns:ds="http://schemas.openxmlformats.org/officeDocument/2006/customXml" ds:itemID="{010A5D83-8BF3-4374-9D77-15655B4809F2}"/>
</file>

<file path=customXml/itemProps3.xml><?xml version="1.0" encoding="utf-8"?>
<ds:datastoreItem xmlns:ds="http://schemas.openxmlformats.org/officeDocument/2006/customXml" ds:itemID="{8EC92DCA-4349-446D-8B0E-C601008A4B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Ivan Monma</cp:lastModifiedBy>
  <cp:revision/>
  <dcterms:created xsi:type="dcterms:W3CDTF">2009-08-12T18:27:02Z</dcterms:created>
  <dcterms:modified xsi:type="dcterms:W3CDTF">2020-05-29T21:43:20Z</dcterms:modified>
  <cp:category/>
  <cp:contentStatus/>
</cp:coreProperties>
</file>