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que Bennett\Documents\AIF_54_Environment\data\"/>
    </mc:Choice>
  </mc:AlternateContent>
  <xr:revisionPtr revIDLastSave="0" documentId="13_ncr:1_{7B75F6DA-0CF4-401A-86D6-30CC80571416}" xr6:coauthVersionLast="45" xr6:coauthVersionMax="45" xr10:uidLastSave="{00000000-0000-0000-0000-000000000000}"/>
  <bookViews>
    <workbookView xWindow="-120" yWindow="-120" windowWidth="29040" windowHeight="15840" xr2:uid="{D9E6832A-6265-4E83-B406-5DC4A52006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4" i="1" l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</calcChain>
</file>

<file path=xl/sharedStrings.xml><?xml version="1.0" encoding="utf-8"?>
<sst xmlns="http://schemas.openxmlformats.org/spreadsheetml/2006/main" count="203" uniqueCount="172">
  <si>
    <t>Angola</t>
  </si>
  <si>
    <t>Botswana</t>
  </si>
  <si>
    <t>Comoros</t>
  </si>
  <si>
    <t>Djibouti</t>
  </si>
  <si>
    <t>Eritrea</t>
  </si>
  <si>
    <t>Ethiopia</t>
  </si>
  <si>
    <t>Kenya</t>
  </si>
  <si>
    <t>Lesotho</t>
  </si>
  <si>
    <t>Madagascar</t>
  </si>
  <si>
    <t>Malawi</t>
  </si>
  <si>
    <t>Mauritius</t>
  </si>
  <si>
    <t>Mayotte</t>
  </si>
  <si>
    <t>Mozambique</t>
  </si>
  <si>
    <t>Namibia</t>
  </si>
  <si>
    <t>Réunion</t>
  </si>
  <si>
    <t>Seychelles</t>
  </si>
  <si>
    <t>Somalia</t>
  </si>
  <si>
    <t>South Africa</t>
  </si>
  <si>
    <t>Swaziland</t>
  </si>
  <si>
    <t>Uganda</t>
  </si>
  <si>
    <t>Zambia</t>
  </si>
  <si>
    <t>Zimbabwe</t>
  </si>
  <si>
    <t>Algeria</t>
  </si>
  <si>
    <t>Egypt</t>
  </si>
  <si>
    <t>Mauritania</t>
  </si>
  <si>
    <t>Morocco</t>
  </si>
  <si>
    <t>South Sudan</t>
  </si>
  <si>
    <t>Sudan</t>
  </si>
  <si>
    <t>Tunisia</t>
  </si>
  <si>
    <t>Western Sahara</t>
  </si>
  <si>
    <t>Benin</t>
  </si>
  <si>
    <t>Burkina Faso</t>
  </si>
  <si>
    <t>Burundi</t>
  </si>
  <si>
    <t>Cameroon</t>
  </si>
  <si>
    <t>Cape Verde</t>
  </si>
  <si>
    <t>Central African Republic</t>
  </si>
  <si>
    <t>Chad</t>
  </si>
  <si>
    <t>Côte d'Ivoire</t>
  </si>
  <si>
    <t>Democratic Republic of the Congo</t>
  </si>
  <si>
    <t>Equatorial Guinea</t>
  </si>
  <si>
    <t>Gabon</t>
  </si>
  <si>
    <t>Gambia</t>
  </si>
  <si>
    <t>Ghana</t>
  </si>
  <si>
    <t>Guinea</t>
  </si>
  <si>
    <t>Guinea-Bissau</t>
  </si>
  <si>
    <t>Liberia</t>
  </si>
  <si>
    <t>Mali</t>
  </si>
  <si>
    <t>Niger</t>
  </si>
  <si>
    <t>Nigeria</t>
  </si>
  <si>
    <t>Rwanda</t>
  </si>
  <si>
    <t>Saint Helena</t>
  </si>
  <si>
    <t>Sao Tome and Principe</t>
  </si>
  <si>
    <t>Senegal</t>
  </si>
  <si>
    <t>Sierra Leone</t>
  </si>
  <si>
    <t>Togo</t>
  </si>
  <si>
    <t>1990_1000fa</t>
  </si>
  <si>
    <t>2000_1000fa</t>
  </si>
  <si>
    <t>2005_1000fa</t>
  </si>
  <si>
    <t>2010_1000fa</t>
  </si>
  <si>
    <t>2015_1000fa</t>
  </si>
  <si>
    <t>90_05</t>
  </si>
  <si>
    <t>90_00</t>
  </si>
  <si>
    <t>90_10</t>
  </si>
  <si>
    <t>90_15</t>
  </si>
  <si>
    <t>00_05</t>
  </si>
  <si>
    <t>00_10</t>
  </si>
  <si>
    <t>00_15</t>
  </si>
  <si>
    <t>05_10</t>
  </si>
  <si>
    <t>05_15</t>
  </si>
  <si>
    <t>10_15</t>
  </si>
  <si>
    <t>1990_2000</t>
  </si>
  <si>
    <t>1990_2010</t>
  </si>
  <si>
    <t>1990_2015</t>
  </si>
  <si>
    <t>2000_2005</t>
  </si>
  <si>
    <t>2000_2010</t>
  </si>
  <si>
    <t>2000_2015</t>
  </si>
  <si>
    <t>2005_2010</t>
  </si>
  <si>
    <t>2005_2015</t>
  </si>
  <si>
    <t>2010_2015</t>
  </si>
  <si>
    <t>country</t>
  </si>
  <si>
    <t>total_forest_area</t>
  </si>
  <si>
    <t>1990_2005</t>
  </si>
  <si>
    <t>Tanzania</t>
  </si>
  <si>
    <t>Republic of Congo</t>
  </si>
  <si>
    <t>Libya</t>
  </si>
  <si>
    <t>0.64</t>
  </si>
  <si>
    <t>0.00</t>
  </si>
  <si>
    <t>0.18</t>
  </si>
  <si>
    <t>-0.21</t>
  </si>
  <si>
    <t>-0.94</t>
  </si>
  <si>
    <t>-0.98</t>
  </si>
  <si>
    <t>-0.18</t>
  </si>
  <si>
    <t>-0.02</t>
  </si>
  <si>
    <t>1.79</t>
  </si>
  <si>
    <t>-0.07</t>
  </si>
  <si>
    <t>-0.27</t>
  </si>
  <si>
    <t>-1.12</t>
  </si>
  <si>
    <t>0.07</t>
  </si>
  <si>
    <t>-0.20</t>
  </si>
  <si>
    <t>2.05</t>
  </si>
  <si>
    <t>-0.68</t>
  </si>
  <si>
    <t>-0.28</t>
  </si>
  <si>
    <t>-1.76</t>
  </si>
  <si>
    <t>0.40</t>
  </si>
  <si>
    <t>0.32</t>
  </si>
  <si>
    <t>-0.53</t>
  </si>
  <si>
    <t>-0.47</t>
  </si>
  <si>
    <t>0.82</t>
  </si>
  <si>
    <t>-0.66</t>
  </si>
  <si>
    <t>-0.37</t>
  </si>
  <si>
    <t>-0.85</t>
  </si>
  <si>
    <t>-1.39</t>
  </si>
  <si>
    <t>-2.43</t>
  </si>
  <si>
    <t>-0.25</t>
  </si>
  <si>
    <t>-2.40</t>
  </si>
  <si>
    <t>0.51</t>
  </si>
  <si>
    <t>-2.11</t>
  </si>
  <si>
    <t>-1.15</t>
  </si>
  <si>
    <t>-3.54</t>
  </si>
  <si>
    <t>0.05</t>
  </si>
  <si>
    <t>1.66</t>
  </si>
  <si>
    <t>-0.49</t>
  </si>
  <si>
    <t>-0.10</t>
  </si>
  <si>
    <t>-1.05</t>
  </si>
  <si>
    <t>-0.81</t>
  </si>
  <si>
    <t>0.87</t>
  </si>
  <si>
    <t>-0.77</t>
  </si>
  <si>
    <t>-4.04</t>
  </si>
  <si>
    <t>2.95</t>
  </si>
  <si>
    <t>-2.26</t>
  </si>
  <si>
    <t>-0.33</t>
  </si>
  <si>
    <t>-1.80</t>
  </si>
  <si>
    <t>1.44</t>
  </si>
  <si>
    <t>2.24</t>
  </si>
  <si>
    <t>-0.96</t>
  </si>
  <si>
    <t>-1.03</t>
  </si>
  <si>
    <t>-1.07</t>
  </si>
  <si>
    <t>0.61</t>
  </si>
  <si>
    <t>-1.72</t>
  </si>
  <si>
    <t>-1.30</t>
  </si>
  <si>
    <t>1.43</t>
  </si>
  <si>
    <t>-0.70</t>
  </si>
  <si>
    <t>-1.61</t>
  </si>
  <si>
    <t>0.30</t>
  </si>
  <si>
    <t>0.38</t>
  </si>
  <si>
    <t>0.31</t>
  </si>
  <si>
    <t>-0.54</t>
  </si>
  <si>
    <t>-0.48</t>
  </si>
  <si>
    <t>1.45</t>
  </si>
  <si>
    <t>0.03</t>
  </si>
  <si>
    <t>-0.29</t>
  </si>
  <si>
    <t>-0.83</t>
  </si>
  <si>
    <t>-1.48</t>
  </si>
  <si>
    <t>-2.27</t>
  </si>
  <si>
    <t>-0.55</t>
  </si>
  <si>
    <t>-2.67</t>
  </si>
  <si>
    <t>1.81</t>
  </si>
  <si>
    <t>-0.99</t>
  </si>
  <si>
    <t>-0.00</t>
  </si>
  <si>
    <t>-1.06</t>
  </si>
  <si>
    <t>-3.12</t>
  </si>
  <si>
    <t>0.08</t>
  </si>
  <si>
    <t>2.25</t>
  </si>
  <si>
    <t>-1.10</t>
  </si>
  <si>
    <t>0.83</t>
  </si>
  <si>
    <t>-0.80</t>
  </si>
  <si>
    <t>-5.14</t>
  </si>
  <si>
    <t>1.46</t>
  </si>
  <si>
    <t>-3.06</t>
  </si>
  <si>
    <t>-1.95</t>
  </si>
  <si>
    <t>n1990_2015</t>
  </si>
  <si>
    <t>n2000_2015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</si>
</sst>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8"/>
      <name val="Ariel"/>
    </font>
    <font>
      <sz val="8"/>
      <name val="Ariel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/>
    <xf numFmtId="10" fontId="2" fillId="0" borderId="1" xfId="0" applyNumberFormat="1" applyFont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123A-4636-45DE-997F-B5776267B5A3}">
  <dimension ref="A1:AC59"/>
  <sheetViews>
    <sheetView tabSelected="1" topLeftCell="E1" workbookViewId="0">
      <selection activeCell="AC1" sqref="AC1"/>
    </sheetView>
  </sheetViews>
  <sheetFormatPr defaultRowHeight="15"/>
  <cols>
    <col min="2" max="2" width="13.28515625" customWidth="1"/>
  </cols>
  <sheetData>
    <row r="1" spans="1:29" ht="22.5">
      <c r="A1" s="1" t="s">
        <v>79</v>
      </c>
      <c r="B1" s="1" t="s">
        <v>80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61</v>
      </c>
      <c r="I1" s="1" t="s">
        <v>60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81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5" t="s">
        <v>170</v>
      </c>
      <c r="AC1" s="5" t="s">
        <v>171</v>
      </c>
    </row>
    <row r="2" spans="1:29">
      <c r="A2" s="2" t="s">
        <v>22</v>
      </c>
      <c r="B2" s="2">
        <v>1956</v>
      </c>
      <c r="C2" s="2">
        <v>1667</v>
      </c>
      <c r="D2" s="2">
        <v>1579</v>
      </c>
      <c r="E2" s="2">
        <v>1536</v>
      </c>
      <c r="F2" s="2">
        <v>1918</v>
      </c>
      <c r="G2" s="2">
        <v>1956</v>
      </c>
      <c r="H2" s="3">
        <f>IF(OR(ISBLANK(D2), ISBLANK(C2)), "", (D2 - C2) / 10)</f>
        <v>-8.8000000000000007</v>
      </c>
      <c r="I2" s="3">
        <f>IF(OR(ISBLANK(E2), ISBLANK(C2)), "", (E2 - C2) / 15)</f>
        <v>-8.7333333333333325</v>
      </c>
      <c r="J2" s="3">
        <f>IF(OR(ISBLANK(F2), ISBLANK(C2)), "", (F2 - C2) / 20)</f>
        <v>12.55</v>
      </c>
      <c r="K2" s="3">
        <f>IF(OR(ISBLANK(G2), ISBLANK(C2)), "", (G2 - C2) / 25)</f>
        <v>11.56</v>
      </c>
      <c r="L2" s="3">
        <f>IF(OR(ISBLANK(E2), ISBLANK(D2)), "", (E2 - D2) / 5)</f>
        <v>-8.6</v>
      </c>
      <c r="M2" s="3">
        <f>IF(OR(ISBLANK(F2), ISBLANK(D2)), "", (F2 - D2) / 10)</f>
        <v>33.9</v>
      </c>
      <c r="N2" s="3">
        <f>IF(OR(ISBLANK(G2), ISBLANK(D2)), "", (G2 - D2) / 15)</f>
        <v>25.133333333333333</v>
      </c>
      <c r="O2" s="3">
        <f>IF(OR(ISBLANK(F2), ISBLANK(E2)), "", (F2 - E2) / 5)</f>
        <v>76.400000000000006</v>
      </c>
      <c r="P2" s="3">
        <f>IF(OR(ISBLANK(G2), ISBLANK(E2)), "", (G2 - E2) / 10)</f>
        <v>42</v>
      </c>
      <c r="Q2" s="3">
        <f>IF(OR(ISBLANK(G2), ISBLANK(F2)), "", (G2 - F2) / 5)</f>
        <v>7.6</v>
      </c>
      <c r="R2" s="4">
        <f>IF(AND(D2 &gt; 0, C2 &gt; 0), POWER(D2 / C2,  1 / 10) - 1, "")</f>
        <v>-5.4087068375064939E-3</v>
      </c>
      <c r="S2" s="4">
        <f>IF(AND(E2 &gt; 0, C2 &gt; 0), POWER(E2 / C2,  1 / 15) - 1, "")</f>
        <v>-5.4414062271961328E-3</v>
      </c>
      <c r="T2" s="4">
        <f>IF(AND(F2 &gt; 0, C2 &gt; 0), POWER(F2 / C2,  1 / 20) - 1, "")</f>
        <v>7.0375163813218844E-3</v>
      </c>
      <c r="U2" s="4">
        <f>IF(AND(G2 &gt; 0, C2 &gt; 0), POWER(G2 / C2,  1 / 25) - 1, "")</f>
        <v>6.4155306327500217E-3</v>
      </c>
      <c r="V2" s="4">
        <f>IF(AND(E2 &gt; 0, D2 &gt; 0), POWER(E2 / D2,  1 / 5) - 1, "")</f>
        <v>-5.5068017814163817E-3</v>
      </c>
      <c r="W2" s="4">
        <f>IF(AND(F2 &gt; 0, D2 &gt; 0), POWER(F2 / D2,  1 / 10) - 1, "")</f>
        <v>1.9639490483430277E-2</v>
      </c>
      <c r="X2" s="4">
        <f>IF(AND(G2 &gt; 0, D2 &gt; 0), POWER(G2 / D2,  1 / 15) - 1, "")</f>
        <v>1.4376348919364679E-2</v>
      </c>
      <c r="Y2" s="4">
        <f>IF(AND(F2 &gt; 0, E2 &gt; 0), POWER(F2 / E2,  1 / 5) - 1, "")</f>
        <v>4.5421620193723422E-2</v>
      </c>
      <c r="Z2" s="4">
        <f>IF(AND(G2 &gt; 0, E2 &gt; 0), POWER(G2 / E2,  1 / 10) - 1, "")</f>
        <v>2.4466504511769127E-2</v>
      </c>
      <c r="AA2" s="4">
        <f>IF(AND(G2 &gt; 0, F2 &gt; 0), POWER(G2 / F2,  1 / 5) - 1, "")</f>
        <v>3.9314268936563312E-3</v>
      </c>
      <c r="AB2" t="s">
        <v>85</v>
      </c>
      <c r="AC2" t="s">
        <v>132</v>
      </c>
    </row>
    <row r="3" spans="1:29">
      <c r="A3" s="2" t="s">
        <v>0</v>
      </c>
      <c r="B3" s="2">
        <v>57856</v>
      </c>
      <c r="C3" s="2">
        <v>60976</v>
      </c>
      <c r="D3" s="2">
        <v>59728</v>
      </c>
      <c r="E3" s="2">
        <v>59104</v>
      </c>
      <c r="F3" s="2">
        <v>58480</v>
      </c>
      <c r="G3" s="2">
        <v>57856</v>
      </c>
      <c r="H3" s="3">
        <f>IF(OR(ISBLANK(D3), ISBLANK(C3)), "", (D3 - C3) / 10)</f>
        <v>-124.8</v>
      </c>
      <c r="I3" s="3">
        <f>IF(OR(ISBLANK(E3), ISBLANK(C3)), "", (E3 - C3) / 15)</f>
        <v>-124.8</v>
      </c>
      <c r="J3" s="3">
        <f>IF(OR(ISBLANK(F3), ISBLANK(C3)), "", (F3 - C3) / 20)</f>
        <v>-124.8</v>
      </c>
      <c r="K3" s="3">
        <f>IF(OR(ISBLANK(G3), ISBLANK(C3)), "", (G3 - C3) / 25)</f>
        <v>-124.8</v>
      </c>
      <c r="L3" s="3">
        <f>IF(OR(ISBLANK(E3), ISBLANK(D3)), "", (E3 - D3) / 5)</f>
        <v>-124.8</v>
      </c>
      <c r="M3" s="3">
        <f>IF(OR(ISBLANK(F3), ISBLANK(D3)), "", (F3 - D3) / 10)</f>
        <v>-124.8</v>
      </c>
      <c r="N3" s="3">
        <f>IF(OR(ISBLANK(G3), ISBLANK(D3)), "", (G3 - D3) / 15)</f>
        <v>-124.8</v>
      </c>
      <c r="O3" s="3">
        <f>IF(OR(ISBLANK(F3), ISBLANK(E3)), "", (F3 - E3) / 5)</f>
        <v>-124.8</v>
      </c>
      <c r="P3" s="3">
        <f>IF(OR(ISBLANK(G3), ISBLANK(E3)), "", (G3 - E3) / 10)</f>
        <v>-124.8</v>
      </c>
      <c r="Q3" s="3">
        <f>IF(OR(ISBLANK(G3), ISBLANK(F3)), "", (G3 - F3) / 5)</f>
        <v>-124.8</v>
      </c>
      <c r="R3" s="4">
        <f>IF(AND(D3 &gt; 0, C3 &gt; 0), POWER(D3 / C3,  1 / 10) - 1, "")</f>
        <v>-2.0658054765892997E-3</v>
      </c>
      <c r="S3" s="4">
        <f>IF(AND(E3 &gt; 0, C3 &gt; 0), POWER(E3 / C3,  1 / 15) - 1, "")</f>
        <v>-2.0766235020173163E-3</v>
      </c>
      <c r="T3" s="4">
        <f>IF(AND(F3 &gt; 0, C3 &gt; 0), POWER(F3 / C3,  1 / 20) - 1, "")</f>
        <v>-2.0875943719982359E-3</v>
      </c>
      <c r="U3" s="4">
        <f>IF(AND(G3 &gt; 0, C3 &gt; 0), POWER(G3 / C3,  1 / 25) - 1, "")</f>
        <v>-2.0987217717094442E-3</v>
      </c>
      <c r="V3" s="4">
        <f>IF(AND(E3 &gt; 0, D3 &gt; 0), POWER(E3 / D3,  1 / 5) - 1, "")</f>
        <v>-2.0982592010587719E-3</v>
      </c>
      <c r="W3" s="4">
        <f>IF(AND(F3 &gt; 0, D3 &gt; 0), POWER(F3 / D3,  1 / 10) - 1, "")</f>
        <v>-2.1093827916685015E-3</v>
      </c>
      <c r="X3" s="4">
        <f>IF(AND(G3 &gt; 0, D3 &gt; 0), POWER(G3 / D3,  1 / 15) - 1, "")</f>
        <v>-2.1206653652732221E-3</v>
      </c>
      <c r="Y3" s="4">
        <f>IF(AND(F3 &gt; 0, E3 &gt; 0), POWER(F3 / E3,  1 / 5) - 1, "")</f>
        <v>-2.1205062582837497E-3</v>
      </c>
      <c r="Z3" s="4">
        <f>IF(AND(G3 &gt; 0, E3 &gt; 0), POWER(G3 / E3,  1 / 10) - 1, "")</f>
        <v>-2.1318682587202487E-3</v>
      </c>
      <c r="AA3" s="4">
        <f>IF(AND(G3 &gt; 0, F3 &gt; 0), POWER(G3 / F3,  1 / 5) - 1, "")</f>
        <v>-2.1432301297873435E-3</v>
      </c>
      <c r="AB3" s="6" t="s">
        <v>88</v>
      </c>
      <c r="AC3" s="6" t="s">
        <v>88</v>
      </c>
    </row>
    <row r="4" spans="1:29">
      <c r="A4" s="2" t="s">
        <v>30</v>
      </c>
      <c r="B4" s="2">
        <v>4311</v>
      </c>
      <c r="C4" s="2">
        <v>5761</v>
      </c>
      <c r="D4" s="2">
        <v>5061</v>
      </c>
      <c r="E4" s="2">
        <v>4811</v>
      </c>
      <c r="F4" s="2">
        <v>4561</v>
      </c>
      <c r="G4" s="2">
        <v>4311</v>
      </c>
      <c r="H4" s="3">
        <f>IF(OR(ISBLANK(D4), ISBLANK(C4)), "", (D4 - C4) / 10)</f>
        <v>-70</v>
      </c>
      <c r="I4" s="3">
        <f>IF(OR(ISBLANK(E4), ISBLANK(C4)), "", (E4 - C4) / 15)</f>
        <v>-63.333333333333336</v>
      </c>
      <c r="J4" s="3">
        <f>IF(OR(ISBLANK(F4), ISBLANK(C4)), "", (F4 - C4) / 20)</f>
        <v>-60</v>
      </c>
      <c r="K4" s="3">
        <f>IF(OR(ISBLANK(G4), ISBLANK(C4)), "", (G4 - C4) / 25)</f>
        <v>-58</v>
      </c>
      <c r="L4" s="3">
        <f>IF(OR(ISBLANK(E4), ISBLANK(D4)), "", (E4 - D4) / 5)</f>
        <v>-50</v>
      </c>
      <c r="M4" s="3">
        <f>IF(OR(ISBLANK(F4), ISBLANK(D4)), "", (F4 - D4) / 10)</f>
        <v>-50</v>
      </c>
      <c r="N4" s="3">
        <f>IF(OR(ISBLANK(G4), ISBLANK(D4)), "", (G4 - D4) / 15)</f>
        <v>-50</v>
      </c>
      <c r="O4" s="3">
        <f>IF(OR(ISBLANK(F4), ISBLANK(E4)), "", (F4 - E4) / 5)</f>
        <v>-50</v>
      </c>
      <c r="P4" s="3">
        <f>IF(OR(ISBLANK(G4), ISBLANK(E4)), "", (G4 - E4) / 10)</f>
        <v>-50</v>
      </c>
      <c r="Q4" s="3">
        <f>IF(OR(ISBLANK(G4), ISBLANK(F4)), "", (G4 - F4) / 5)</f>
        <v>-50</v>
      </c>
      <c r="R4" s="4">
        <f>IF(AND(D4 &gt; 0, C4 &gt; 0), POWER(D4 / C4,  1 / 10) - 1, "")</f>
        <v>-1.2871146935067856E-2</v>
      </c>
      <c r="S4" s="4">
        <f>IF(AND(E4 &gt; 0, C4 &gt; 0), POWER(E4 / C4,  1 / 15) - 1, "")</f>
        <v>-1.1941863679270193E-2</v>
      </c>
      <c r="T4" s="4">
        <f>IF(AND(F4 &gt; 0, C4 &gt; 0), POWER(F4 / C4,  1 / 20) - 1, "")</f>
        <v>-1.1610530143372211E-2</v>
      </c>
      <c r="U4" s="4">
        <f>IF(AND(G4 &gt; 0, C4 &gt; 0), POWER(G4 / C4,  1 / 25) - 1, "")</f>
        <v>-1.1530653530428037E-2</v>
      </c>
      <c r="V4" s="4">
        <f>IF(AND(E4 &gt; 0, D4 &gt; 0), POWER(E4 / D4,  1 / 5) - 1, "")</f>
        <v>-1.0080671861907531E-2</v>
      </c>
      <c r="W4" s="4">
        <f>IF(AND(F4 &gt; 0, D4 &gt; 0), POWER(F4 / D4,  1 / 10) - 1, "")</f>
        <v>-1.0348303476034992E-2</v>
      </c>
      <c r="X4" s="4">
        <f>IF(AND(G4 &gt; 0, D4 &gt; 0), POWER(G4 / D4,  1 / 15) - 1, "")</f>
        <v>-1.0635980106194598E-2</v>
      </c>
      <c r="Y4" s="4">
        <f>IF(AND(F4 &gt; 0, E4 &gt; 0), POWER(F4 / E4,  1 / 5) - 1, "")</f>
        <v>-1.061586273408377E-2</v>
      </c>
      <c r="Z4" s="4">
        <f>IF(AND(G4 &gt; 0, E4 &gt; 0), POWER(G4 / E4,  1 / 10) - 1, "")</f>
        <v>-1.0913517402120321E-2</v>
      </c>
      <c r="AA4" s="4">
        <f>IF(AND(G4 &gt; 0, F4 &gt; 0), POWER(G4 / F4,  1 / 5) - 1, "")</f>
        <v>-1.1211082521216165E-2</v>
      </c>
      <c r="AB4" s="6" t="s">
        <v>117</v>
      </c>
      <c r="AC4" s="6" t="s">
        <v>159</v>
      </c>
    </row>
    <row r="5" spans="1:29">
      <c r="A5" s="2" t="s">
        <v>1</v>
      </c>
      <c r="B5" s="2">
        <v>10840</v>
      </c>
      <c r="C5" s="2">
        <v>13718</v>
      </c>
      <c r="D5" s="2">
        <v>12535</v>
      </c>
      <c r="E5" s="2">
        <v>11943</v>
      </c>
      <c r="F5" s="2">
        <v>11351</v>
      </c>
      <c r="G5" s="2">
        <v>10840</v>
      </c>
      <c r="H5" s="3">
        <f>IF(OR(ISBLANK(D5), ISBLANK(C5)), "", (D5 - C5) / 10)</f>
        <v>-118.3</v>
      </c>
      <c r="I5" s="3">
        <f>IF(OR(ISBLANK(E5), ISBLANK(C5)), "", (E5 - C5) / 15)</f>
        <v>-118.33333333333333</v>
      </c>
      <c r="J5" s="3">
        <f>IF(OR(ISBLANK(F5), ISBLANK(C5)), "", (F5 - C5) / 20)</f>
        <v>-118.35</v>
      </c>
      <c r="K5" s="3">
        <f>IF(OR(ISBLANK(G5), ISBLANK(C5)), "", (G5 - C5) / 25)</f>
        <v>-115.12</v>
      </c>
      <c r="L5" s="3">
        <f>IF(OR(ISBLANK(E5), ISBLANK(D5)), "", (E5 - D5) / 5)</f>
        <v>-118.4</v>
      </c>
      <c r="M5" s="3">
        <f>IF(OR(ISBLANK(F5), ISBLANK(D5)), "", (F5 - D5) / 10)</f>
        <v>-118.4</v>
      </c>
      <c r="N5" s="3">
        <f>IF(OR(ISBLANK(G5), ISBLANK(D5)), "", (G5 - D5) / 15)</f>
        <v>-113</v>
      </c>
      <c r="O5" s="3">
        <f>IF(OR(ISBLANK(F5), ISBLANK(E5)), "", (F5 - E5) / 5)</f>
        <v>-118.4</v>
      </c>
      <c r="P5" s="3">
        <f>IF(OR(ISBLANK(G5), ISBLANK(E5)), "", (G5 - E5) / 10)</f>
        <v>-110.3</v>
      </c>
      <c r="Q5" s="3">
        <f>IF(OR(ISBLANK(G5), ISBLANK(F5)), "", (G5 - F5) / 5)</f>
        <v>-102.2</v>
      </c>
      <c r="R5" s="4">
        <f>IF(AND(D5 &gt; 0, C5 &gt; 0), POWER(D5 / C5,  1 / 10) - 1, "")</f>
        <v>-8.9778668525285488E-3</v>
      </c>
      <c r="S5" s="4">
        <f>IF(AND(E5 &gt; 0, C5 &gt; 0), POWER(E5 / C5,  1 / 15) - 1, "")</f>
        <v>-9.1950318446569757E-3</v>
      </c>
      <c r="T5" s="4">
        <f>IF(AND(F5 &gt; 0, C5 &gt; 0), POWER(F5 / C5,  1 / 20) - 1, "")</f>
        <v>-9.4254490164222826E-3</v>
      </c>
      <c r="U5" s="4">
        <f>IF(AND(G5 &gt; 0, C5 &gt; 0), POWER(G5 / C5,  1 / 25) - 1, "")</f>
        <v>-9.3744173202796599E-3</v>
      </c>
      <c r="V5" s="4">
        <f>IF(AND(E5 &gt; 0, D5 &gt; 0), POWER(E5 / D5,  1 / 5) - 1, "")</f>
        <v>-9.6292190757278906E-3</v>
      </c>
      <c r="W5" s="4">
        <f>IF(AND(F5 &gt; 0, D5 &gt; 0), POWER(F5 / D5,  1 / 10) - 1, "")</f>
        <v>-9.8728290356951964E-3</v>
      </c>
      <c r="X5" s="4">
        <f>IF(AND(G5 &gt; 0, D5 &gt; 0), POWER(G5 / D5,  1 / 15) - 1, "")</f>
        <v>-9.6386961410532823E-3</v>
      </c>
      <c r="Y5" s="4">
        <f>IF(AND(F5 &gt; 0, E5 &gt; 0), POWER(F5 / E5,  1 / 5) - 1, "")</f>
        <v>-1.011637907284002E-2</v>
      </c>
      <c r="Z5" s="4">
        <f>IF(AND(G5 &gt; 0, E5 &gt; 0), POWER(G5 / E5,  1 / 10) - 1, "")</f>
        <v>-9.6434346397079596E-3</v>
      </c>
      <c r="AA5" s="4">
        <f>IF(AND(G5 &gt; 0, F5 &gt; 0), POWER(G5 / F5,  1 / 5) - 1, "")</f>
        <v>-9.1702642442182958E-3</v>
      </c>
      <c r="AB5" s="6" t="s">
        <v>89</v>
      </c>
      <c r="AC5" s="6" t="s">
        <v>134</v>
      </c>
    </row>
    <row r="6" spans="1:29">
      <c r="A6" s="2" t="s">
        <v>31</v>
      </c>
      <c r="B6" s="2">
        <v>5350</v>
      </c>
      <c r="C6" s="2">
        <v>6847</v>
      </c>
      <c r="D6" s="2">
        <v>6248</v>
      </c>
      <c r="E6" s="2">
        <v>5949</v>
      </c>
      <c r="F6" s="2">
        <v>5649</v>
      </c>
      <c r="G6" s="2">
        <v>5350</v>
      </c>
      <c r="H6" s="3">
        <f>IF(OR(ISBLANK(D6), ISBLANK(C6)), "", (D6 - C6) / 10)</f>
        <v>-59.9</v>
      </c>
      <c r="I6" s="3">
        <f>IF(OR(ISBLANK(E6), ISBLANK(C6)), "", (E6 - C6) / 15)</f>
        <v>-59.866666666666667</v>
      </c>
      <c r="J6" s="3">
        <f>IF(OR(ISBLANK(F6), ISBLANK(C6)), "", (F6 - C6) / 20)</f>
        <v>-59.9</v>
      </c>
      <c r="K6" s="3">
        <f>IF(OR(ISBLANK(G6), ISBLANK(C6)), "", (G6 - C6) / 25)</f>
        <v>-59.88</v>
      </c>
      <c r="L6" s="3">
        <f>IF(OR(ISBLANK(E6), ISBLANK(D6)), "", (E6 - D6) / 5)</f>
        <v>-59.8</v>
      </c>
      <c r="M6" s="3">
        <f>IF(OR(ISBLANK(F6), ISBLANK(D6)), "", (F6 - D6) / 10)</f>
        <v>-59.9</v>
      </c>
      <c r="N6" s="3">
        <f>IF(OR(ISBLANK(G6), ISBLANK(D6)), "", (G6 - D6) / 15)</f>
        <v>-59.866666666666667</v>
      </c>
      <c r="O6" s="3">
        <f>IF(OR(ISBLANK(F6), ISBLANK(E6)), "", (F6 - E6) / 5)</f>
        <v>-60</v>
      </c>
      <c r="P6" s="3">
        <f>IF(OR(ISBLANK(G6), ISBLANK(E6)), "", (G6 - E6) / 10)</f>
        <v>-59.9</v>
      </c>
      <c r="Q6" s="3">
        <f>IF(OR(ISBLANK(G6), ISBLANK(F6)), "", (G6 - F6) / 5)</f>
        <v>-59.8</v>
      </c>
      <c r="R6" s="4">
        <f>IF(AND(D6 &gt; 0, C6 &gt; 0), POWER(D6 / C6,  1 / 10) - 1, "")</f>
        <v>-9.1131400820760877E-3</v>
      </c>
      <c r="S6" s="4">
        <f>IF(AND(E6 &gt; 0, C6 &gt; 0), POWER(E6 / C6,  1 / 15) - 1, "")</f>
        <v>-9.3287125061072285E-3</v>
      </c>
      <c r="T6" s="4">
        <f>IF(AND(F6 &gt; 0, C6 &gt; 0), POWER(F6 / C6,  1 / 20) - 1, "")</f>
        <v>-9.5705114290263182E-3</v>
      </c>
      <c r="U6" s="4">
        <f>IF(AND(G6 &gt; 0, C6 &gt; 0), POWER(G6 / C6,  1 / 25) - 1, "")</f>
        <v>-9.8200271018548113E-3</v>
      </c>
      <c r="V6" s="4">
        <f>IF(AND(E6 &gt; 0, D6 &gt; 0), POWER(E6 / D6,  1 / 5) - 1, "")</f>
        <v>-9.7597166677747538E-3</v>
      </c>
      <c r="W6" s="4">
        <f>IF(AND(F6 &gt; 0, D6 &gt; 0), POWER(F6 / D6,  1 / 10) - 1, "")</f>
        <v>-1.0027671663530358E-2</v>
      </c>
      <c r="X6" s="4">
        <f>IF(AND(G6 &gt; 0, D6 &gt; 0), POWER(G6 / D6,  1 / 15) - 1, "")</f>
        <v>-1.0291004934563142E-2</v>
      </c>
      <c r="Y6" s="4">
        <f>IF(AND(F6 &gt; 0, E6 &gt; 0), POWER(F6 / E6,  1 / 5) - 1, "")</f>
        <v>-1.0295554151753206E-2</v>
      </c>
      <c r="Z6" s="4">
        <f>IF(AND(G6 &gt; 0, E6 &gt; 0), POWER(G6 / E6,  1 / 10) - 1, "")</f>
        <v>-1.0556542164938731E-2</v>
      </c>
      <c r="AA6" s="4">
        <f>IF(AND(G6 &gt; 0, F6 &gt; 0), POWER(G6 / F6,  1 / 5) - 1, "")</f>
        <v>-1.081746135480699E-2</v>
      </c>
      <c r="AB6" s="6" t="s">
        <v>90</v>
      </c>
      <c r="AC6" s="6" t="s">
        <v>135</v>
      </c>
    </row>
    <row r="7" spans="1:29">
      <c r="A7" s="2" t="s">
        <v>32</v>
      </c>
      <c r="B7" s="2">
        <v>276</v>
      </c>
      <c r="C7" s="2">
        <v>289</v>
      </c>
      <c r="D7" s="2">
        <v>198</v>
      </c>
      <c r="E7" s="2">
        <v>181</v>
      </c>
      <c r="F7" s="2">
        <v>253</v>
      </c>
      <c r="G7" s="2">
        <v>276</v>
      </c>
      <c r="H7" s="3">
        <f>IF(OR(ISBLANK(D7), ISBLANK(C7)), "", (D7 - C7) / 10)</f>
        <v>-9.1</v>
      </c>
      <c r="I7" s="3">
        <f>IF(OR(ISBLANK(E7), ISBLANK(C7)), "", (E7 - C7) / 15)</f>
        <v>-7.2</v>
      </c>
      <c r="J7" s="3">
        <f>IF(OR(ISBLANK(F7), ISBLANK(C7)), "", (F7 - C7) / 20)</f>
        <v>-1.8</v>
      </c>
      <c r="K7" s="3">
        <f>IF(OR(ISBLANK(G7), ISBLANK(C7)), "", (G7 - C7) / 25)</f>
        <v>-0.52</v>
      </c>
      <c r="L7" s="3">
        <f>IF(OR(ISBLANK(E7), ISBLANK(D7)), "", (E7 - D7) / 5)</f>
        <v>-3.4</v>
      </c>
      <c r="M7" s="3">
        <f>IF(OR(ISBLANK(F7), ISBLANK(D7)), "", (F7 - D7) / 10)</f>
        <v>5.5</v>
      </c>
      <c r="N7" s="3">
        <f>IF(OR(ISBLANK(G7), ISBLANK(D7)), "", (G7 - D7) / 15)</f>
        <v>5.2</v>
      </c>
      <c r="O7" s="3">
        <f>IF(OR(ISBLANK(F7), ISBLANK(E7)), "", (F7 - E7) / 5)</f>
        <v>14.4</v>
      </c>
      <c r="P7" s="3">
        <f>IF(OR(ISBLANK(G7), ISBLANK(E7)), "", (G7 - E7) / 10)</f>
        <v>9.5</v>
      </c>
      <c r="Q7" s="3">
        <f>IF(OR(ISBLANK(G7), ISBLANK(F7)), "", (G7 - F7) / 5)</f>
        <v>4.5999999999999996</v>
      </c>
      <c r="R7" s="4">
        <f>IF(AND(D7 &gt; 0, C7 &gt; 0), POWER(D7 / C7,  1 / 10) - 1, "")</f>
        <v>-3.7109870642980214E-2</v>
      </c>
      <c r="S7" s="4">
        <f>IF(AND(E7 &gt; 0, C7 &gt; 0), POWER(E7 / C7,  1 / 15) - 1, "")</f>
        <v>-3.0713757150971022E-2</v>
      </c>
      <c r="T7" s="4">
        <f>IF(AND(F7 &gt; 0, C7 &gt; 0), POWER(F7 / C7,  1 / 20) - 1, "")</f>
        <v>-6.6297853216615854E-3</v>
      </c>
      <c r="U7" s="4">
        <f>IF(AND(G7 &gt; 0, C7 &gt; 0), POWER(G7 / C7,  1 / 25) - 1, "")</f>
        <v>-1.8393392342711534E-3</v>
      </c>
      <c r="V7" s="4">
        <f>IF(AND(E7 &gt; 0, D7 &gt; 0), POWER(E7 / D7,  1 / 5) - 1, "")</f>
        <v>-1.7793787082843515E-2</v>
      </c>
      <c r="W7" s="4">
        <f>IF(AND(F7 &gt; 0, D7 &gt; 0), POWER(F7 / D7,  1 / 10) - 1, "")</f>
        <v>2.4815140714989026E-2</v>
      </c>
      <c r="X7" s="4">
        <f>IF(AND(G7 &gt; 0, D7 &gt; 0), POWER(G7 / D7,  1 / 15) - 1, "")</f>
        <v>2.2389214786933342E-2</v>
      </c>
      <c r="Y7" s="4">
        <f>IF(AND(F7 &gt; 0, E7 &gt; 0), POWER(F7 / E7,  1 / 5) - 1, "")</f>
        <v>6.9272479471950588E-2</v>
      </c>
      <c r="Z7" s="4">
        <f>IF(AND(G7 &gt; 0, E7 &gt; 0), POWER(G7 / E7,  1 / 10) - 1, "")</f>
        <v>4.3093047496038484E-2</v>
      </c>
      <c r="AA7" s="4">
        <f>IF(AND(G7 &gt; 0, F7 &gt; 0), POWER(G7 / F7,  1 / 5) - 1, "")</f>
        <v>1.7554577175587616E-2</v>
      </c>
      <c r="AB7" s="6" t="s">
        <v>91</v>
      </c>
      <c r="AC7" s="6" t="s">
        <v>133</v>
      </c>
    </row>
    <row r="8" spans="1:29">
      <c r="A8" s="2" t="s">
        <v>33</v>
      </c>
      <c r="B8" s="2">
        <v>18816</v>
      </c>
      <c r="C8" s="2">
        <v>24316</v>
      </c>
      <c r="D8" s="2">
        <v>22116</v>
      </c>
      <c r="E8" s="2">
        <v>21016</v>
      </c>
      <c r="F8" s="2">
        <v>19916</v>
      </c>
      <c r="G8" s="2">
        <v>18816</v>
      </c>
      <c r="H8" s="3">
        <f>IF(OR(ISBLANK(D8), ISBLANK(C8)), "", (D8 - C8) / 10)</f>
        <v>-220</v>
      </c>
      <c r="I8" s="3">
        <f>IF(OR(ISBLANK(E8), ISBLANK(C8)), "", (E8 - C8) / 15)</f>
        <v>-220</v>
      </c>
      <c r="J8" s="3">
        <f>IF(OR(ISBLANK(F8), ISBLANK(C8)), "", (F8 - C8) / 20)</f>
        <v>-220</v>
      </c>
      <c r="K8" s="3">
        <f>IF(OR(ISBLANK(G8), ISBLANK(C8)), "", (G8 - C8) / 25)</f>
        <v>-220</v>
      </c>
      <c r="L8" s="3">
        <f>IF(OR(ISBLANK(E8), ISBLANK(D8)), "", (E8 - D8) / 5)</f>
        <v>-220</v>
      </c>
      <c r="M8" s="3">
        <f>IF(OR(ISBLANK(F8), ISBLANK(D8)), "", (F8 - D8) / 10)</f>
        <v>-220</v>
      </c>
      <c r="N8" s="3">
        <f>IF(OR(ISBLANK(G8), ISBLANK(D8)), "", (G8 - D8) / 15)</f>
        <v>-220</v>
      </c>
      <c r="O8" s="3">
        <f>IF(OR(ISBLANK(F8), ISBLANK(E8)), "", (F8 - E8) / 5)</f>
        <v>-220</v>
      </c>
      <c r="P8" s="3">
        <f>IF(OR(ISBLANK(G8), ISBLANK(E8)), "", (G8 - E8) / 10)</f>
        <v>-220</v>
      </c>
      <c r="Q8" s="3">
        <f>IF(OR(ISBLANK(G8), ISBLANK(F8)), "", (G8 - F8) / 5)</f>
        <v>-220</v>
      </c>
      <c r="R8" s="4">
        <f>IF(AND(D8 &gt; 0, C8 &gt; 0), POWER(D8 / C8,  1 / 10) - 1, "")</f>
        <v>-9.4384992309890503E-3</v>
      </c>
      <c r="S8" s="4">
        <f>IF(AND(E8 &gt; 0, C8 &gt; 0), POWER(E8 / C8,  1 / 15) - 1, "")</f>
        <v>-9.6762487349765225E-3</v>
      </c>
      <c r="T8" s="4">
        <f>IF(AND(F8 &gt; 0, C8 &gt; 0), POWER(F8 / C8,  1 / 20) - 1, "")</f>
        <v>-9.9309165795562482E-3</v>
      </c>
      <c r="U8" s="4">
        <f>IF(AND(G8 &gt; 0, C8 &gt; 0), POWER(G8 / C8,  1 / 25) - 1, "")</f>
        <v>-1.0204655476193536E-2</v>
      </c>
      <c r="V8" s="4">
        <f>IF(AND(E8 &gt; 0, D8 &gt; 0), POWER(E8 / D8,  1 / 5) - 1, "")</f>
        <v>-1.0151576566388321E-2</v>
      </c>
      <c r="W8" s="4">
        <f>IF(AND(F8 &gt; 0, D8 &gt; 0), POWER(F8 / D8,  1 / 10) - 1, "")</f>
        <v>-1.0423089142872932E-2</v>
      </c>
      <c r="X8" s="4">
        <f>IF(AND(G8 &gt; 0, D8 &gt; 0), POWER(G8 / D8,  1 / 15) - 1, "")</f>
        <v>-1.0715097062175105E-2</v>
      </c>
      <c r="Y8" s="4">
        <f>IF(AND(F8 &gt; 0, E8 &gt; 0), POWER(F8 / E8,  1 / 5) - 1, "")</f>
        <v>-1.0694527244238472E-2</v>
      </c>
      <c r="Z8" s="4">
        <f>IF(AND(G8 &gt; 0, E8 &gt; 0), POWER(G8 / E8,  1 / 10) - 1, "")</f>
        <v>-1.0996736994114409E-2</v>
      </c>
      <c r="AA8" s="4">
        <f>IF(AND(G8 &gt; 0, F8 &gt; 0), POWER(G8 / F8,  1 / 5) - 1, "")</f>
        <v>-1.1298854425959792E-2</v>
      </c>
      <c r="AB8" s="6" t="s">
        <v>92</v>
      </c>
      <c r="AC8" s="6" t="s">
        <v>136</v>
      </c>
    </row>
    <row r="9" spans="1:29">
      <c r="A9" s="2" t="s">
        <v>34</v>
      </c>
      <c r="B9" s="2">
        <v>89.903000000000006</v>
      </c>
      <c r="C9" s="2">
        <v>57.75</v>
      </c>
      <c r="D9" s="2">
        <v>82.09</v>
      </c>
      <c r="E9" s="2">
        <v>83.59</v>
      </c>
      <c r="F9" s="2">
        <v>85.09</v>
      </c>
      <c r="G9" s="2">
        <v>89.903000000000006</v>
      </c>
      <c r="H9" s="3">
        <f>IF(OR(ISBLANK(D9), ISBLANK(C9)), "", (D9 - C9) / 10)</f>
        <v>2.4340000000000002</v>
      </c>
      <c r="I9" s="3">
        <f>IF(OR(ISBLANK(E9), ISBLANK(C9)), "", (E9 - C9) / 15)</f>
        <v>1.7226666666666668</v>
      </c>
      <c r="J9" s="3">
        <f>IF(OR(ISBLANK(F9), ISBLANK(C9)), "", (F9 - C9) / 20)</f>
        <v>1.3670000000000002</v>
      </c>
      <c r="K9" s="3">
        <f>IF(OR(ISBLANK(G9), ISBLANK(C9)), "", (G9 - C9) / 25)</f>
        <v>1.2861200000000002</v>
      </c>
      <c r="L9" s="3">
        <f>IF(OR(ISBLANK(E9), ISBLANK(D9)), "", (E9 - D9) / 5)</f>
        <v>0.3</v>
      </c>
      <c r="M9" s="3">
        <f>IF(OR(ISBLANK(F9), ISBLANK(D9)), "", (F9 - D9) / 10)</f>
        <v>0.3</v>
      </c>
      <c r="N9" s="3">
        <f>IF(OR(ISBLANK(G9), ISBLANK(D9)), "", (G9 - D9) / 15)</f>
        <v>0.52086666666666681</v>
      </c>
      <c r="O9" s="3">
        <f>IF(OR(ISBLANK(F9), ISBLANK(E9)), "", (F9 - E9) / 5)</f>
        <v>0.3</v>
      </c>
      <c r="P9" s="3">
        <f>IF(OR(ISBLANK(G9), ISBLANK(E9)), "", (G9 - E9) / 10)</f>
        <v>0.63130000000000019</v>
      </c>
      <c r="Q9" s="3">
        <f>IF(OR(ISBLANK(G9), ISBLANK(F9)), "", (G9 - F9) / 5)</f>
        <v>0.96260000000000046</v>
      </c>
      <c r="R9" s="4">
        <f>IF(AND(D9 &gt; 0, C9 &gt; 0), POWER(D9 / C9,  1 / 10) - 1, "")</f>
        <v>3.579503924268912E-2</v>
      </c>
      <c r="S9" s="4">
        <f>IF(AND(E9 &gt; 0, C9 &gt; 0), POWER(E9 / C9,  1 / 15) - 1, "")</f>
        <v>2.4959776881901652E-2</v>
      </c>
      <c r="T9" s="4">
        <f>IF(AND(F9 &gt; 0, C9 &gt; 0), POWER(F9 / C9,  1 / 20) - 1, "")</f>
        <v>1.9568306229819532E-2</v>
      </c>
      <c r="U9" s="4">
        <f>IF(AND(G9 &gt; 0, C9 &gt; 0), POWER(G9 / C9,  1 / 25) - 1, "")</f>
        <v>1.7861968913862381E-2</v>
      </c>
      <c r="V9" s="4">
        <f>IF(AND(E9 &gt; 0, D9 &gt; 0), POWER(E9 / D9,  1 / 5) - 1, "")</f>
        <v>3.6281035620251423E-3</v>
      </c>
      <c r="W9" s="4">
        <f>IF(AND(F9 &gt; 0, D9 &gt; 0), POWER(F9 / D9,  1 / 10) - 1, "")</f>
        <v>3.595780713892216E-3</v>
      </c>
      <c r="X9" s="4">
        <f>IF(AND(G9 &gt; 0, D9 &gt; 0), POWER(G9 / D9,  1 / 15) - 1, "")</f>
        <v>6.0794120666891605E-3</v>
      </c>
      <c r="Y9" s="4">
        <f>IF(AND(F9 &gt; 0, E9 &gt; 0), POWER(F9 / E9,  1 / 5) - 1, "")</f>
        <v>3.5634589067490285E-3</v>
      </c>
      <c r="Z9" s="4">
        <f>IF(AND(G9 &gt; 0, E9 &gt; 0), POWER(G9 / E9,  1 / 10) - 1, "")</f>
        <v>7.3073106026082524E-3</v>
      </c>
      <c r="AA9" s="4">
        <f>IF(AND(G9 &gt; 0, F9 &gt; 0), POWER(G9 / F9,  1 / 5) - 1, "")</f>
        <v>1.1065128954383718E-2</v>
      </c>
      <c r="AB9" s="6" t="s">
        <v>93</v>
      </c>
      <c r="AC9" s="6" t="s">
        <v>137</v>
      </c>
    </row>
    <row r="10" spans="1:29">
      <c r="A10" s="2" t="s">
        <v>35</v>
      </c>
      <c r="B10" s="2">
        <v>22170</v>
      </c>
      <c r="C10" s="2">
        <v>22560</v>
      </c>
      <c r="D10" s="2">
        <v>22404</v>
      </c>
      <c r="E10" s="2">
        <v>22326</v>
      </c>
      <c r="F10" s="2">
        <v>22248</v>
      </c>
      <c r="G10" s="2">
        <v>22170</v>
      </c>
      <c r="H10" s="3">
        <f>IF(OR(ISBLANK(D10), ISBLANK(C10)), "", (D10 - C10) / 10)</f>
        <v>-15.6</v>
      </c>
      <c r="I10" s="3">
        <f>IF(OR(ISBLANK(E10), ISBLANK(C10)), "", (E10 - C10) / 15)</f>
        <v>-15.6</v>
      </c>
      <c r="J10" s="3">
        <f>IF(OR(ISBLANK(F10), ISBLANK(C10)), "", (F10 - C10) / 20)</f>
        <v>-15.6</v>
      </c>
      <c r="K10" s="3">
        <f>IF(OR(ISBLANK(G10), ISBLANK(C10)), "", (G10 - C10) / 25)</f>
        <v>-15.6</v>
      </c>
      <c r="L10" s="3">
        <f>IF(OR(ISBLANK(E10), ISBLANK(D10)), "", (E10 - D10) / 5)</f>
        <v>-15.6</v>
      </c>
      <c r="M10" s="3">
        <f>IF(OR(ISBLANK(F10), ISBLANK(D10)), "", (F10 - D10) / 10)</f>
        <v>-15.6</v>
      </c>
      <c r="N10" s="3">
        <f>IF(OR(ISBLANK(G10), ISBLANK(D10)), "", (G10 - D10) / 15)</f>
        <v>-15.6</v>
      </c>
      <c r="O10" s="3">
        <f>IF(OR(ISBLANK(F10), ISBLANK(E10)), "", (F10 - E10) / 5)</f>
        <v>-15.6</v>
      </c>
      <c r="P10" s="3">
        <f>IF(OR(ISBLANK(G10), ISBLANK(E10)), "", (G10 - E10) / 10)</f>
        <v>-15.6</v>
      </c>
      <c r="Q10" s="3">
        <f>IF(OR(ISBLANK(G10), ISBLANK(F10)), "", (G10 - F10) / 5)</f>
        <v>-15.6</v>
      </c>
      <c r="R10" s="4">
        <f>IF(AND(D10 &gt; 0, C10 &gt; 0), POWER(D10 / C10,  1 / 10) - 1, "")</f>
        <v>-6.9365054138226245E-4</v>
      </c>
      <c r="S10" s="4">
        <f>IF(AND(E10 &gt; 0, C10 &gt; 0), POWER(E10 / C10,  1 / 15) - 1, "")</f>
        <v>-6.9485900940868817E-4</v>
      </c>
      <c r="T10" s="4">
        <f>IF(AND(F10 &gt; 0, C10 &gt; 0), POWER(F10 / C10,  1 / 20) - 1, "")</f>
        <v>-6.9607311354136225E-4</v>
      </c>
      <c r="U10" s="4">
        <f>IF(AND(G10 &gt; 0, C10 &gt; 0), POWER(G10 / C10,  1 / 25) - 1, "")</f>
        <v>-6.9729289830144925E-4</v>
      </c>
      <c r="V10" s="4">
        <f>IF(AND(E10 &gt; 0, D10 &gt; 0), POWER(E10 / D10,  1 / 5) - 1, "")</f>
        <v>-6.9727594107726887E-4</v>
      </c>
      <c r="W10" s="4">
        <f>IF(AND(F10 &gt; 0, D10 &gt; 0), POWER(F10 / D10,  1 / 10) - 1, "")</f>
        <v>-6.9849567982749328E-4</v>
      </c>
      <c r="X10" s="4">
        <f>IF(AND(G10 &gt; 0, D10 &gt; 0), POWER(G10 / D10,  1 / 15) - 1, "")</f>
        <v>-6.9972112887195514E-4</v>
      </c>
      <c r="Y10" s="4">
        <f>IF(AND(F10 &gt; 0, E10 &gt; 0), POWER(F10 / E10,  1 / 5) - 1, "")</f>
        <v>-6.9971541708901963E-4</v>
      </c>
      <c r="Z10" s="4">
        <f>IF(AND(G10 &gt; 0, E10 &gt; 0), POWER(G10 / E10,  1 / 10) - 1, "")</f>
        <v>-7.0094372052564857E-4</v>
      </c>
      <c r="AA10" s="4">
        <f>IF(AND(G10 &gt; 0, F10 &gt; 0), POWER(G10 / F10,  1 / 5) - 1, "")</f>
        <v>-7.0217202245248522E-4</v>
      </c>
      <c r="AB10" s="6" t="s">
        <v>94</v>
      </c>
      <c r="AC10" s="6" t="s">
        <v>94</v>
      </c>
    </row>
    <row r="11" spans="1:29">
      <c r="A11" s="2" t="s">
        <v>36</v>
      </c>
      <c r="B11" s="2">
        <v>4875</v>
      </c>
      <c r="C11" s="2">
        <v>6705</v>
      </c>
      <c r="D11" s="2">
        <v>6326</v>
      </c>
      <c r="E11" s="2">
        <v>6141</v>
      </c>
      <c r="F11" s="2">
        <v>5508</v>
      </c>
      <c r="G11" s="2">
        <v>4875</v>
      </c>
      <c r="H11" s="3">
        <f>IF(OR(ISBLANK(D11), ISBLANK(C11)), "", (D11 - C11) / 10)</f>
        <v>-37.9</v>
      </c>
      <c r="I11" s="3">
        <f>IF(OR(ISBLANK(E11), ISBLANK(C11)), "", (E11 - C11) / 15)</f>
        <v>-37.6</v>
      </c>
      <c r="J11" s="3">
        <f>IF(OR(ISBLANK(F11), ISBLANK(C11)), "", (F11 - C11) / 20)</f>
        <v>-59.85</v>
      </c>
      <c r="K11" s="3">
        <f>IF(OR(ISBLANK(G11), ISBLANK(C11)), "", (G11 - C11) / 25)</f>
        <v>-73.2</v>
      </c>
      <c r="L11" s="3">
        <f>IF(OR(ISBLANK(E11), ISBLANK(D11)), "", (E11 - D11) / 5)</f>
        <v>-37</v>
      </c>
      <c r="M11" s="3">
        <f>IF(OR(ISBLANK(F11), ISBLANK(D11)), "", (F11 - D11) / 10)</f>
        <v>-81.8</v>
      </c>
      <c r="N11" s="3">
        <f>IF(OR(ISBLANK(G11), ISBLANK(D11)), "", (G11 - D11) / 15)</f>
        <v>-96.733333333333334</v>
      </c>
      <c r="O11" s="3">
        <f>IF(OR(ISBLANK(F11), ISBLANK(E11)), "", (F11 - E11) / 5)</f>
        <v>-126.6</v>
      </c>
      <c r="P11" s="3">
        <f>IF(OR(ISBLANK(G11), ISBLANK(E11)), "", (G11 - E11) / 10)</f>
        <v>-126.6</v>
      </c>
      <c r="Q11" s="3">
        <f>IF(OR(ISBLANK(G11), ISBLANK(F11)), "", (G11 - F11) / 5)</f>
        <v>-126.6</v>
      </c>
      <c r="R11" s="4">
        <f>IF(AND(D11 &gt; 0, C11 &gt; 0), POWER(D11 / C11,  1 / 10) - 1, "")</f>
        <v>-5.8016442696858794E-3</v>
      </c>
      <c r="S11" s="4">
        <f>IF(AND(E11 &gt; 0, C11 &gt; 0), POWER(E11 / C11,  1 / 15) - 1, "")</f>
        <v>-5.840605053572423E-3</v>
      </c>
      <c r="T11" s="4">
        <f>IF(AND(F11 &gt; 0, C11 &gt; 0), POWER(F11 / C11,  1 / 20) - 1, "")</f>
        <v>-9.7844148606606174E-3</v>
      </c>
      <c r="U11" s="4">
        <f>IF(AND(G11 &gt; 0, C11 &gt; 0), POWER(G11 / C11,  1 / 25) - 1, "")</f>
        <v>-1.2668407994176234E-2</v>
      </c>
      <c r="V11" s="4">
        <f>IF(AND(E11 &gt; 0, D11 &gt; 0), POWER(E11 / D11,  1 / 5) - 1, "")</f>
        <v>-5.9185220410032935E-3</v>
      </c>
      <c r="W11" s="4">
        <f>IF(AND(F11 &gt; 0, D11 &gt; 0), POWER(F11 / D11,  1 / 10) - 1, "")</f>
        <v>-1.3751230424664085E-2</v>
      </c>
      <c r="X11" s="4">
        <f>IF(AND(G11 &gt; 0, D11 &gt; 0), POWER(G11 / D11,  1 / 15) - 1, "")</f>
        <v>-1.7219881541964077E-2</v>
      </c>
      <c r="Y11" s="4">
        <f>IF(AND(F11 &gt; 0, E11 &gt; 0), POWER(F11 / E11,  1 / 5) - 1, "")</f>
        <v>-2.1522222216693532E-2</v>
      </c>
      <c r="Z11" s="4">
        <f>IF(AND(G11 &gt; 0, E11 &gt; 0), POWER(G11 / E11,  1 / 10) - 1, "")</f>
        <v>-2.2822289180590927E-2</v>
      </c>
      <c r="AA11" s="4">
        <f>IF(AND(G11 &gt; 0, F11 &gt; 0), POWER(G11 / F11,  1 / 5) - 1, "")</f>
        <v>-2.4120628793955712E-2</v>
      </c>
      <c r="AB11" s="6" t="s">
        <v>95</v>
      </c>
      <c r="AC11" s="6" t="s">
        <v>138</v>
      </c>
    </row>
    <row r="12" spans="1:29">
      <c r="A12" s="2" t="s">
        <v>2</v>
      </c>
      <c r="B12" s="2">
        <v>37</v>
      </c>
      <c r="C12" s="2">
        <v>49</v>
      </c>
      <c r="D12" s="2">
        <v>45</v>
      </c>
      <c r="E12" s="2">
        <v>42</v>
      </c>
      <c r="F12" s="2">
        <v>39</v>
      </c>
      <c r="G12" s="2">
        <v>37</v>
      </c>
      <c r="H12" s="3">
        <f>IF(OR(ISBLANK(D12), ISBLANK(C12)), "", (D12 - C12) / 10)</f>
        <v>-0.4</v>
      </c>
      <c r="I12" s="3">
        <f>IF(OR(ISBLANK(E12), ISBLANK(C12)), "", (E12 - C12) / 15)</f>
        <v>-0.46666666666666667</v>
      </c>
      <c r="J12" s="3">
        <f>IF(OR(ISBLANK(F12), ISBLANK(C12)), "", (F12 - C12) / 20)</f>
        <v>-0.5</v>
      </c>
      <c r="K12" s="3">
        <f>IF(OR(ISBLANK(G12), ISBLANK(C12)), "", (G12 - C12) / 25)</f>
        <v>-0.48</v>
      </c>
      <c r="L12" s="3">
        <f>IF(OR(ISBLANK(E12), ISBLANK(D12)), "", (E12 - D12) / 5)</f>
        <v>-0.6</v>
      </c>
      <c r="M12" s="3">
        <f>IF(OR(ISBLANK(F12), ISBLANK(D12)), "", (F12 - D12) / 10)</f>
        <v>-0.6</v>
      </c>
      <c r="N12" s="3">
        <f>IF(OR(ISBLANK(G12), ISBLANK(D12)), "", (G12 - D12) / 15)</f>
        <v>-0.53333333333333333</v>
      </c>
      <c r="O12" s="3">
        <f>IF(OR(ISBLANK(F12), ISBLANK(E12)), "", (F12 - E12) / 5)</f>
        <v>-0.6</v>
      </c>
      <c r="P12" s="3">
        <f>IF(OR(ISBLANK(G12), ISBLANK(E12)), "", (G12 - E12) / 10)</f>
        <v>-0.5</v>
      </c>
      <c r="Q12" s="3">
        <f>IF(OR(ISBLANK(G12), ISBLANK(F12)), "", (G12 - F12) / 5)</f>
        <v>-0.4</v>
      </c>
      <c r="R12" s="4">
        <f>IF(AND(D12 &gt; 0, C12 &gt; 0), POWER(D12 / C12,  1 / 10) - 1, "")</f>
        <v>-8.4796242789827447E-3</v>
      </c>
      <c r="S12" s="4">
        <f>IF(AND(E12 &gt; 0, C12 &gt; 0), POWER(E12 / C12,  1 / 15) - 1, "")</f>
        <v>-1.0224087008700145E-2</v>
      </c>
      <c r="T12" s="4">
        <f>IF(AND(F12 &gt; 0, C12 &gt; 0), POWER(F12 / C12,  1 / 20) - 1, "")</f>
        <v>-1.1348052143786092E-2</v>
      </c>
      <c r="U12" s="4">
        <f>IF(AND(G12 &gt; 0, C12 &gt; 0), POWER(G12 / C12,  1 / 25) - 1, "")</f>
        <v>-1.1173206261766544E-2</v>
      </c>
      <c r="V12" s="4">
        <f>IF(AND(E12 &gt; 0, D12 &gt; 0), POWER(E12 / D12,  1 / 5) - 1, "")</f>
        <v>-1.3703810340970568E-2</v>
      </c>
      <c r="W12" s="4">
        <f>IF(AND(F12 &gt; 0, D12 &gt; 0), POWER(F12 / D12,  1 / 10) - 1, "")</f>
        <v>-1.4208181764179151E-2</v>
      </c>
      <c r="X12" s="4">
        <f>IF(AND(G12 &gt; 0, D12 &gt; 0), POWER(G12 / D12,  1 / 15) - 1, "")</f>
        <v>-1.2964861114886816E-2</v>
      </c>
      <c r="Y12" s="4">
        <f>IF(AND(F12 &gt; 0, E12 &gt; 0), POWER(F12 / E12,  1 / 5) - 1, "")</f>
        <v>-1.4712295262298669E-2</v>
      </c>
      <c r="Z12" s="4">
        <f>IF(AND(G12 &gt; 0, E12 &gt; 0), POWER(G12 / E12,  1 / 10) - 1, "")</f>
        <v>-1.2595178915447813E-2</v>
      </c>
      <c r="AA12" s="4">
        <f>IF(AND(G12 &gt; 0, F12 &gt; 0), POWER(G12 / F12,  1 / 5) - 1, "")</f>
        <v>-1.0473513459129058E-2</v>
      </c>
      <c r="AB12" s="6" t="s">
        <v>96</v>
      </c>
      <c r="AC12" s="6" t="s">
        <v>139</v>
      </c>
    </row>
    <row r="13" spans="1:29">
      <c r="A13" s="2" t="s">
        <v>37</v>
      </c>
      <c r="B13" s="2">
        <v>10401</v>
      </c>
      <c r="C13" s="2">
        <v>10222</v>
      </c>
      <c r="D13" s="2">
        <v>10328</v>
      </c>
      <c r="E13" s="2">
        <v>10405</v>
      </c>
      <c r="F13" s="2">
        <v>10403</v>
      </c>
      <c r="G13" s="2">
        <v>10401</v>
      </c>
      <c r="H13" s="3">
        <f>IF(OR(ISBLANK(D13), ISBLANK(C13)), "", (D13 - C13) / 10)</f>
        <v>10.6</v>
      </c>
      <c r="I13" s="3">
        <f>IF(OR(ISBLANK(E13), ISBLANK(C13)), "", (E13 - C13) / 15)</f>
        <v>12.2</v>
      </c>
      <c r="J13" s="3">
        <f>IF(OR(ISBLANK(F13), ISBLANK(C13)), "", (F13 - C13) / 20)</f>
        <v>9.0500000000000007</v>
      </c>
      <c r="K13" s="3">
        <f>IF(OR(ISBLANK(G13), ISBLANK(C13)), "", (G13 - C13) / 25)</f>
        <v>7.16</v>
      </c>
      <c r="L13" s="3">
        <f>IF(OR(ISBLANK(E13), ISBLANK(D13)), "", (E13 - D13) / 5)</f>
        <v>15.4</v>
      </c>
      <c r="M13" s="3">
        <f>IF(OR(ISBLANK(F13), ISBLANK(D13)), "", (F13 - D13) / 10)</f>
        <v>7.5</v>
      </c>
      <c r="N13" s="3">
        <f>IF(OR(ISBLANK(G13), ISBLANK(D13)), "", (G13 - D13) / 15)</f>
        <v>4.8666666666666663</v>
      </c>
      <c r="O13" s="3">
        <f>IF(OR(ISBLANK(F13), ISBLANK(E13)), "", (F13 - E13) / 5)</f>
        <v>-0.4</v>
      </c>
      <c r="P13" s="3">
        <f>IF(OR(ISBLANK(G13), ISBLANK(E13)), "", (G13 - E13) / 10)</f>
        <v>-0.4</v>
      </c>
      <c r="Q13" s="3">
        <f>IF(OR(ISBLANK(G13), ISBLANK(F13)), "", (G13 - F13) / 5)</f>
        <v>-0.4</v>
      </c>
      <c r="R13" s="4">
        <f>IF(AND(D13 &gt; 0, C13 &gt; 0), POWER(D13 / C13,  1 / 10) - 1, "")</f>
        <v>1.0321716427077465E-3</v>
      </c>
      <c r="S13" s="4">
        <f>IF(AND(E13 &gt; 0, C13 &gt; 0), POWER(E13 / C13,  1 / 15) - 1, "")</f>
        <v>1.1836465906460703E-3</v>
      </c>
      <c r="T13" s="4">
        <f>IF(AND(F13 &gt; 0, C13 &gt; 0), POWER(F13 / C13,  1 / 20) - 1, "")</f>
        <v>8.7798348918632918E-4</v>
      </c>
      <c r="U13" s="4">
        <f>IF(AND(G13 &gt; 0, C13 &gt; 0), POWER(G13 / C13,  1 / 25) - 1, "")</f>
        <v>6.9462894401772779E-4</v>
      </c>
      <c r="V13" s="4">
        <f>IF(AND(E13 &gt; 0, D13 &gt; 0), POWER(E13 / D13,  1 / 5) - 1, "")</f>
        <v>1.486665252995456E-3</v>
      </c>
      <c r="W13" s="4">
        <f>IF(AND(F13 &gt; 0, D13 &gt; 0), POWER(F13 / D13,  1 / 10) - 1, "")</f>
        <v>7.2381908513796667E-4</v>
      </c>
      <c r="X13" s="4">
        <f>IF(AND(G13 &gt; 0, D13 &gt; 0), POWER(G13 / D13,  1 / 15) - 1, "")</f>
        <v>4.6966371259049566E-4</v>
      </c>
      <c r="Y13" s="4">
        <f>IF(AND(F13 &gt; 0, E13 &gt; 0), POWER(F13 / E13,  1 / 5) - 1, "")</f>
        <v>-3.8446012301074362E-5</v>
      </c>
      <c r="Z13" s="4">
        <f>IF(AND(G13 &gt; 0, E13 &gt; 0), POWER(G13 / E13,  1 / 10) - 1, "")</f>
        <v>-3.8449708251175885E-5</v>
      </c>
      <c r="AA13" s="4">
        <f>IF(AND(G13 &gt; 0, F13 &gt; 0), POWER(G13 / F13,  1 / 5) - 1, "")</f>
        <v>-3.8453404201277408E-5</v>
      </c>
      <c r="AB13" s="6" t="s">
        <v>97</v>
      </c>
      <c r="AC13" s="6" t="s">
        <v>119</v>
      </c>
    </row>
    <row r="14" spans="1:29">
      <c r="A14" s="2" t="s">
        <v>38</v>
      </c>
      <c r="B14" s="2">
        <v>152578</v>
      </c>
      <c r="C14" s="2">
        <v>160363</v>
      </c>
      <c r="D14" s="2">
        <v>157249</v>
      </c>
      <c r="E14" s="2">
        <v>155692</v>
      </c>
      <c r="F14" s="2">
        <v>154135</v>
      </c>
      <c r="G14" s="2">
        <v>152578</v>
      </c>
      <c r="H14" s="3">
        <f>IF(OR(ISBLANK(D14), ISBLANK(C14)), "", (D14 - C14) / 10)</f>
        <v>-311.39999999999998</v>
      </c>
      <c r="I14" s="3">
        <f>IF(OR(ISBLANK(E14), ISBLANK(C14)), "", (E14 - C14) / 15)</f>
        <v>-311.39999999999998</v>
      </c>
      <c r="J14" s="3">
        <f>IF(OR(ISBLANK(F14), ISBLANK(C14)), "", (F14 - C14) / 20)</f>
        <v>-311.39999999999998</v>
      </c>
      <c r="K14" s="3">
        <f>IF(OR(ISBLANK(G14), ISBLANK(C14)), "", (G14 - C14) / 25)</f>
        <v>-311.39999999999998</v>
      </c>
      <c r="L14" s="3">
        <f>IF(OR(ISBLANK(E14), ISBLANK(D14)), "", (E14 - D14) / 5)</f>
        <v>-311.39999999999998</v>
      </c>
      <c r="M14" s="3">
        <f>IF(OR(ISBLANK(F14), ISBLANK(D14)), "", (F14 - D14) / 10)</f>
        <v>-311.39999999999998</v>
      </c>
      <c r="N14" s="3">
        <f>IF(OR(ISBLANK(G14), ISBLANK(D14)), "", (G14 - D14) / 15)</f>
        <v>-311.39999999999998</v>
      </c>
      <c r="O14" s="3">
        <f>IF(OR(ISBLANK(F14), ISBLANK(E14)), "", (F14 - E14) / 5)</f>
        <v>-311.39999999999998</v>
      </c>
      <c r="P14" s="3">
        <f>IF(OR(ISBLANK(G14), ISBLANK(E14)), "", (G14 - E14) / 10)</f>
        <v>-311.39999999999998</v>
      </c>
      <c r="Q14" s="3">
        <f>IF(OR(ISBLANK(G14), ISBLANK(F14)), "", (G14 - F14) / 5)</f>
        <v>-311.39999999999998</v>
      </c>
      <c r="R14" s="4">
        <f>IF(AND(D14 &gt; 0, C14 &gt; 0), POWER(D14 / C14,  1 / 10) - 1, "")</f>
        <v>-1.9590245263320094E-3</v>
      </c>
      <c r="S14" s="4">
        <f>IF(AND(E14 &gt; 0, C14 &gt; 0), POWER(E14 / C14,  1 / 15) - 1, "")</f>
        <v>-1.9687460619319808E-3</v>
      </c>
      <c r="T14" s="4">
        <f>IF(AND(F14 &gt; 0, C14 &gt; 0), POWER(F14 / C14,  1 / 20) - 1, "")</f>
        <v>-1.9785976761171886E-3</v>
      </c>
      <c r="U14" s="4">
        <f>IF(AND(G14 &gt; 0, C14 &gt; 0), POWER(G14 / C14,  1 / 25) - 1, "")</f>
        <v>-1.9885823372993716E-3</v>
      </c>
      <c r="V14" s="4">
        <f>IF(AND(E14 &gt; 0, D14 &gt; 0), POWER(E14 / D14,  1 / 5) - 1, "")</f>
        <v>-1.9881888490513866E-3</v>
      </c>
      <c r="W14" s="4">
        <f>IF(AND(F14 &gt; 0, D14 &gt; 0), POWER(F14 / D14,  1 / 10) - 1, "")</f>
        <v>-1.9981704420420909E-3</v>
      </c>
      <c r="X14" s="4">
        <f>IF(AND(G14 &gt; 0, D14 &gt; 0), POWER(G14 / D14,  1 / 15) - 1, "")</f>
        <v>-2.0082870582875945E-3</v>
      </c>
      <c r="Y14" s="4">
        <f>IF(AND(F14 &gt; 0, E14 &gt; 0), POWER(F14 / E14,  1 / 5) - 1, "")</f>
        <v>-2.008151935202207E-3</v>
      </c>
      <c r="Z14" s="4">
        <f>IF(AND(G14 &gt; 0, E14 &gt; 0), POWER(G14 / E14,  1 / 10) - 1, "")</f>
        <v>-2.0183360111266646E-3</v>
      </c>
      <c r="AA14" s="4">
        <f>IF(AND(G14 &gt; 0, F14 &gt; 0), POWER(G14 / F14,  1 / 5) - 1, "")</f>
        <v>-2.0285199831270306E-3</v>
      </c>
      <c r="AB14" s="6" t="s">
        <v>98</v>
      </c>
      <c r="AC14" s="6" t="s">
        <v>98</v>
      </c>
    </row>
    <row r="15" spans="1:29">
      <c r="A15" s="2" t="s">
        <v>3</v>
      </c>
      <c r="B15" s="2">
        <v>5.6</v>
      </c>
      <c r="C15" s="2">
        <v>5.6</v>
      </c>
      <c r="D15" s="2">
        <v>5.6</v>
      </c>
      <c r="E15" s="2">
        <v>5.6</v>
      </c>
      <c r="F15" s="2">
        <v>5.6</v>
      </c>
      <c r="G15" s="2">
        <v>5.6</v>
      </c>
      <c r="H15" s="3">
        <f>IF(OR(ISBLANK(D15), ISBLANK(C15)), "", (D15 - C15) / 10)</f>
        <v>0</v>
      </c>
      <c r="I15" s="3">
        <f>IF(OR(ISBLANK(E15), ISBLANK(C15)), "", (E15 - C15) / 15)</f>
        <v>0</v>
      </c>
      <c r="J15" s="3">
        <f>IF(OR(ISBLANK(F15), ISBLANK(C15)), "", (F15 - C15) / 20)</f>
        <v>0</v>
      </c>
      <c r="K15" s="3">
        <f>IF(OR(ISBLANK(G15), ISBLANK(C15)), "", (G15 - C15) / 25)</f>
        <v>0</v>
      </c>
      <c r="L15" s="3">
        <f>IF(OR(ISBLANK(E15), ISBLANK(D15)), "", (E15 - D15) / 5)</f>
        <v>0</v>
      </c>
      <c r="M15" s="3">
        <f>IF(OR(ISBLANK(F15), ISBLANK(D15)), "", (F15 - D15) / 10)</f>
        <v>0</v>
      </c>
      <c r="N15" s="3">
        <f>IF(OR(ISBLANK(G15), ISBLANK(D15)), "", (G15 - D15) / 15)</f>
        <v>0</v>
      </c>
      <c r="O15" s="3">
        <f>IF(OR(ISBLANK(F15), ISBLANK(E15)), "", (F15 - E15) / 5)</f>
        <v>0</v>
      </c>
      <c r="P15" s="3">
        <f>IF(OR(ISBLANK(G15), ISBLANK(E15)), "", (G15 - E15) / 10)</f>
        <v>0</v>
      </c>
      <c r="Q15" s="3">
        <f>IF(OR(ISBLANK(G15), ISBLANK(F15)), "", (G15 - F15) / 5)</f>
        <v>0</v>
      </c>
      <c r="R15" s="4">
        <f>IF(AND(D15 &gt; 0, C15 &gt; 0), POWER(D15 / C15,  1 / 10) - 1, "")</f>
        <v>0</v>
      </c>
      <c r="S15" s="4">
        <f>IF(AND(E15 &gt; 0, C15 &gt; 0), POWER(E15 / C15,  1 / 15) - 1, "")</f>
        <v>0</v>
      </c>
      <c r="T15" s="4">
        <f>IF(AND(F15 &gt; 0, C15 &gt; 0), POWER(F15 / C15,  1 / 20) - 1, "")</f>
        <v>0</v>
      </c>
      <c r="U15" s="4">
        <f>IF(AND(G15 &gt; 0, C15 &gt; 0), POWER(G15 / C15,  1 / 25) - 1, "")</f>
        <v>0</v>
      </c>
      <c r="V15" s="4">
        <f>IF(AND(E15 &gt; 0, D15 &gt; 0), POWER(E15 / D15,  1 / 5) - 1, "")</f>
        <v>0</v>
      </c>
      <c r="W15" s="4">
        <f>IF(AND(F15 &gt; 0, D15 &gt; 0), POWER(F15 / D15,  1 / 10) - 1, "")</f>
        <v>0</v>
      </c>
      <c r="X15" s="4">
        <f>IF(AND(G15 &gt; 0, D15 &gt; 0), POWER(G15 / D15,  1 / 15) - 1, "")</f>
        <v>0</v>
      </c>
      <c r="Y15" s="4">
        <f>IF(AND(F15 &gt; 0, E15 &gt; 0), POWER(F15 / E15,  1 / 5) - 1, "")</f>
        <v>0</v>
      </c>
      <c r="Z15" s="4">
        <f>IF(AND(G15 &gt; 0, E15 &gt; 0), POWER(G15 / E15,  1 / 10) - 1, "")</f>
        <v>0</v>
      </c>
      <c r="AA15" s="4">
        <f>IF(AND(G15 &gt; 0, F15 &gt; 0), POWER(G15 / F15,  1 / 5) - 1, "")</f>
        <v>0</v>
      </c>
      <c r="AB15" s="6" t="s">
        <v>86</v>
      </c>
      <c r="AC15" s="6" t="s">
        <v>86</v>
      </c>
    </row>
    <row r="16" spans="1:29">
      <c r="A16" s="2" t="s">
        <v>23</v>
      </c>
      <c r="B16" s="2">
        <v>73</v>
      </c>
      <c r="C16" s="2">
        <v>44</v>
      </c>
      <c r="D16" s="2">
        <v>59</v>
      </c>
      <c r="E16" s="2">
        <v>67</v>
      </c>
      <c r="F16" s="2">
        <v>70</v>
      </c>
      <c r="G16" s="2">
        <v>73</v>
      </c>
      <c r="H16" s="3">
        <f>IF(OR(ISBLANK(D16), ISBLANK(C16)), "", (D16 - C16) / 10)</f>
        <v>1.5</v>
      </c>
      <c r="I16" s="3">
        <f>IF(OR(ISBLANK(E16), ISBLANK(C16)), "", (E16 - C16) / 15)</f>
        <v>1.5333333333333334</v>
      </c>
      <c r="J16" s="3">
        <f>IF(OR(ISBLANK(F16), ISBLANK(C16)), "", (F16 - C16) / 20)</f>
        <v>1.3</v>
      </c>
      <c r="K16" s="3">
        <f>IF(OR(ISBLANK(G16), ISBLANK(C16)), "", (G16 - C16) / 25)</f>
        <v>1.1599999999999999</v>
      </c>
      <c r="L16" s="3">
        <f>IF(OR(ISBLANK(E16), ISBLANK(D16)), "", (E16 - D16) / 5)</f>
        <v>1.6</v>
      </c>
      <c r="M16" s="3">
        <f>IF(OR(ISBLANK(F16), ISBLANK(D16)), "", (F16 - D16) / 10)</f>
        <v>1.1000000000000001</v>
      </c>
      <c r="N16" s="3">
        <f>IF(OR(ISBLANK(G16), ISBLANK(D16)), "", (G16 - D16) / 15)</f>
        <v>0.93333333333333335</v>
      </c>
      <c r="O16" s="3">
        <f>IF(OR(ISBLANK(F16), ISBLANK(E16)), "", (F16 - E16) / 5)</f>
        <v>0.6</v>
      </c>
      <c r="P16" s="3">
        <f>IF(OR(ISBLANK(G16), ISBLANK(E16)), "", (G16 - E16) / 10)</f>
        <v>0.6</v>
      </c>
      <c r="Q16" s="3">
        <f>IF(OR(ISBLANK(G16), ISBLANK(F16)), "", (G16 - F16) / 5)</f>
        <v>0.6</v>
      </c>
      <c r="R16" s="4">
        <f>IF(AND(D16 &gt; 0, C16 &gt; 0), POWER(D16 / C16,  1 / 10) - 1, "")</f>
        <v>2.976928396352907E-2</v>
      </c>
      <c r="S16" s="4">
        <f>IF(AND(E16 &gt; 0, C16 &gt; 0), POWER(E16 / C16,  1 / 15) - 1, "")</f>
        <v>2.843016953890265E-2</v>
      </c>
      <c r="T16" s="4">
        <f>IF(AND(F16 &gt; 0, C16 &gt; 0), POWER(F16 / C16,  1 / 20) - 1, "")</f>
        <v>2.3486852497545119E-2</v>
      </c>
      <c r="U16" s="4">
        <f>IF(AND(G16 &gt; 0, C16 &gt; 0), POWER(G16 / C16,  1 / 25) - 1, "")</f>
        <v>2.0457230742639387E-2</v>
      </c>
      <c r="V16" s="4">
        <f>IF(AND(E16 &gt; 0, D16 &gt; 0), POWER(E16 / D16,  1 / 5) - 1, "")</f>
        <v>2.5757162587888072E-2</v>
      </c>
      <c r="W16" s="4">
        <f>IF(AND(F16 &gt; 0, D16 &gt; 0), POWER(F16 / D16,  1 / 10) - 1, "")</f>
        <v>1.7242748981073142E-2</v>
      </c>
      <c r="X16" s="4">
        <f>IF(AND(G16 &gt; 0, D16 &gt; 0), POWER(G16 / D16,  1 / 15) - 1, "")</f>
        <v>1.4296024374110594E-2</v>
      </c>
      <c r="Y16" s="4">
        <f>IF(AND(F16 &gt; 0, E16 &gt; 0), POWER(F16 / E16,  1 / 5) - 1, "")</f>
        <v>8.7990102295867345E-3</v>
      </c>
      <c r="Z16" s="4">
        <f>IF(AND(G16 &gt; 0, E16 &gt; 0), POWER(G16 / E16,  1 / 10) - 1, "")</f>
        <v>8.6135672895359949E-3</v>
      </c>
      <c r="AA16" s="4">
        <f>IF(AND(G16 &gt; 0, F16 &gt; 0), POWER(G16 / F16,  1 / 5) - 1, "")</f>
        <v>8.4281584386185493E-3</v>
      </c>
      <c r="AB16" s="6" t="s">
        <v>99</v>
      </c>
      <c r="AC16" s="6" t="s">
        <v>140</v>
      </c>
    </row>
    <row r="17" spans="1:29">
      <c r="A17" s="2" t="s">
        <v>39</v>
      </c>
      <c r="B17" s="2">
        <v>1568</v>
      </c>
      <c r="C17" s="2">
        <v>1860</v>
      </c>
      <c r="D17" s="2">
        <v>1743</v>
      </c>
      <c r="E17" s="2">
        <v>1685</v>
      </c>
      <c r="F17" s="2">
        <v>1626</v>
      </c>
      <c r="G17" s="2">
        <v>1568</v>
      </c>
      <c r="H17" s="3">
        <f>IF(OR(ISBLANK(D17), ISBLANK(C17)), "", (D17 - C17) / 10)</f>
        <v>-11.7</v>
      </c>
      <c r="I17" s="3">
        <f>IF(OR(ISBLANK(E17), ISBLANK(C17)), "", (E17 - C17) / 15)</f>
        <v>-11.666666666666666</v>
      </c>
      <c r="J17" s="3">
        <f>IF(OR(ISBLANK(F17), ISBLANK(C17)), "", (F17 - C17) / 20)</f>
        <v>-11.7</v>
      </c>
      <c r="K17" s="3">
        <f>IF(OR(ISBLANK(G17), ISBLANK(C17)), "", (G17 - C17) / 25)</f>
        <v>-11.68</v>
      </c>
      <c r="L17" s="3">
        <f>IF(OR(ISBLANK(E17), ISBLANK(D17)), "", (E17 - D17) / 5)</f>
        <v>-11.6</v>
      </c>
      <c r="M17" s="3">
        <f>IF(OR(ISBLANK(F17), ISBLANK(D17)), "", (F17 - D17) / 10)</f>
        <v>-11.7</v>
      </c>
      <c r="N17" s="3">
        <f>IF(OR(ISBLANK(G17), ISBLANK(D17)), "", (G17 - D17) / 15)</f>
        <v>-11.666666666666666</v>
      </c>
      <c r="O17" s="3">
        <f>IF(OR(ISBLANK(F17), ISBLANK(E17)), "", (F17 - E17) / 5)</f>
        <v>-11.8</v>
      </c>
      <c r="P17" s="3">
        <f>IF(OR(ISBLANK(G17), ISBLANK(E17)), "", (G17 - E17) / 10)</f>
        <v>-11.7</v>
      </c>
      <c r="Q17" s="3">
        <f>IF(OR(ISBLANK(G17), ISBLANK(F17)), "", (G17 - F17) / 5)</f>
        <v>-11.6</v>
      </c>
      <c r="R17" s="4">
        <f>IF(AND(D17 &gt; 0, C17 &gt; 0), POWER(D17 / C17,  1 / 10) - 1, "")</f>
        <v>-6.4758130757095467E-3</v>
      </c>
      <c r="S17" s="4">
        <f>IF(AND(E17 &gt; 0, C17 &gt; 0), POWER(E17 / C17,  1 / 15) - 1, "")</f>
        <v>-6.5657456057128805E-3</v>
      </c>
      <c r="T17" s="4">
        <f>IF(AND(F17 &gt; 0, C17 &gt; 0), POWER(F17 / C17,  1 / 20) - 1, "")</f>
        <v>-6.7001272110763788E-3</v>
      </c>
      <c r="U17" s="4">
        <f>IF(AND(G17 &gt; 0, C17 &gt; 0), POWER(G17 / C17,  1 / 25) - 1, "")</f>
        <v>-6.8077442320286785E-3</v>
      </c>
      <c r="V17" s="4">
        <f>IF(AND(E17 &gt; 0, D17 &gt; 0), POWER(E17 / D17,  1 / 5) - 1, "")</f>
        <v>-6.7455862447260984E-3</v>
      </c>
      <c r="W17" s="4">
        <f>IF(AND(F17 &gt; 0, D17 &gt; 0), POWER(F17 / D17,  1 / 10) - 1, "")</f>
        <v>-6.924390701645633E-3</v>
      </c>
      <c r="X17" s="4">
        <f>IF(AND(G17 &gt; 0, D17 &gt; 0), POWER(G17 / D17,  1 / 15) - 1, "")</f>
        <v>-7.0289700581558368E-3</v>
      </c>
      <c r="Y17" s="4">
        <f>IF(AND(F17 &gt; 0, E17 &gt; 0), POWER(F17 / E17,  1 / 5) - 1, "")</f>
        <v>-7.103162970403254E-3</v>
      </c>
      <c r="Z17" s="4">
        <f>IF(AND(G17 &gt; 0, E17 &gt; 0), POWER(G17 / E17,  1 / 10) - 1, "")</f>
        <v>-7.1706316440118822E-3</v>
      </c>
      <c r="AA17" s="4">
        <f>IF(AND(G17 &gt; 0, F17 &gt; 0), POWER(G17 / F17,  1 / 5) - 1, "")</f>
        <v>-7.2380957330335782E-3</v>
      </c>
      <c r="AB17" s="6" t="s">
        <v>100</v>
      </c>
      <c r="AC17" s="6" t="s">
        <v>141</v>
      </c>
    </row>
    <row r="18" spans="1:29">
      <c r="A18" s="2" t="s">
        <v>4</v>
      </c>
      <c r="B18" s="2">
        <v>1510</v>
      </c>
      <c r="C18" s="2">
        <v>1621</v>
      </c>
      <c r="D18" s="2">
        <v>1576</v>
      </c>
      <c r="E18" s="2">
        <v>1554</v>
      </c>
      <c r="F18" s="2">
        <v>1532</v>
      </c>
      <c r="G18" s="2">
        <v>1510</v>
      </c>
      <c r="H18" s="3">
        <f>IF(OR(ISBLANK(D18), ISBLANK(C18)), "", (D18 - C18) / 10)</f>
        <v>-4.5</v>
      </c>
      <c r="I18" s="3">
        <f>IF(OR(ISBLANK(E18), ISBLANK(C18)), "", (E18 - C18) / 15)</f>
        <v>-4.4666666666666668</v>
      </c>
      <c r="J18" s="3">
        <f>IF(OR(ISBLANK(F18), ISBLANK(C18)), "", (F18 - C18) / 20)</f>
        <v>-4.45</v>
      </c>
      <c r="K18" s="3">
        <f>IF(OR(ISBLANK(G18), ISBLANK(C18)), "", (G18 - C18) / 25)</f>
        <v>-4.4400000000000004</v>
      </c>
      <c r="L18" s="3">
        <f>IF(OR(ISBLANK(E18), ISBLANK(D18)), "", (E18 - D18) / 5)</f>
        <v>-4.4000000000000004</v>
      </c>
      <c r="M18" s="3">
        <f>IF(OR(ISBLANK(F18), ISBLANK(D18)), "", (F18 - D18) / 10)</f>
        <v>-4.4000000000000004</v>
      </c>
      <c r="N18" s="3">
        <f>IF(OR(ISBLANK(G18), ISBLANK(D18)), "", (G18 - D18) / 15)</f>
        <v>-4.4000000000000004</v>
      </c>
      <c r="O18" s="3">
        <f>IF(OR(ISBLANK(F18), ISBLANK(E18)), "", (F18 - E18) / 5)</f>
        <v>-4.4000000000000004</v>
      </c>
      <c r="P18" s="3">
        <f>IF(OR(ISBLANK(G18), ISBLANK(E18)), "", (G18 - E18) / 10)</f>
        <v>-4.4000000000000004</v>
      </c>
      <c r="Q18" s="3">
        <f>IF(OR(ISBLANK(G18), ISBLANK(F18)), "", (G18 - F18) / 5)</f>
        <v>-4.4000000000000004</v>
      </c>
      <c r="R18" s="4">
        <f>IF(AND(D18 &gt; 0, C18 &gt; 0), POWER(D18 / C18,  1 / 10) - 1, "")</f>
        <v>-2.8113658204408365E-3</v>
      </c>
      <c r="S18" s="4">
        <f>IF(AND(E18 &gt; 0, C18 &gt; 0), POWER(E18 / C18,  1 / 15) - 1, "")</f>
        <v>-2.8101102814660495E-3</v>
      </c>
      <c r="T18" s="4">
        <f>IF(AND(F18 &gt; 0, C18 &gt; 0), POWER(F18 / C18,  1 / 20) - 1, "")</f>
        <v>-2.8194763613541562E-3</v>
      </c>
      <c r="U18" s="4">
        <f>IF(AND(G18 &gt; 0, C18 &gt; 0), POWER(G18 / C18,  1 / 25) - 1, "")</f>
        <v>-2.8333222218133169E-3</v>
      </c>
      <c r="V18" s="4">
        <f>IF(AND(E18 &gt; 0, D18 &gt; 0), POWER(E18 / D18,  1 / 5) - 1, "")</f>
        <v>-2.8075991987740467E-3</v>
      </c>
      <c r="W18" s="4">
        <f>IF(AND(F18 &gt; 0, D18 &gt; 0), POWER(F18 / D18,  1 / 10) - 1, "")</f>
        <v>-2.8275868363011325E-3</v>
      </c>
      <c r="X18" s="4">
        <f>IF(AND(G18 &gt; 0, D18 &gt; 0), POWER(G18 / D18,  1 / 15) - 1, "")</f>
        <v>-2.8479595541485159E-3</v>
      </c>
      <c r="Y18" s="4">
        <f>IF(AND(F18 &gt; 0, E18 &gt; 0), POWER(F18 / E18,  1 / 5) - 1, "")</f>
        <v>-2.8475740731976895E-3</v>
      </c>
      <c r="Z18" s="4">
        <f>IF(AND(G18 &gt; 0, E18 &gt; 0), POWER(G18 / E18,  1 / 10) - 1, "")</f>
        <v>-2.868139119252322E-3</v>
      </c>
      <c r="AA18" s="4">
        <f>IF(AND(G18 &gt; 0, F18 &gt; 0), POWER(G18 / F18,  1 / 5) - 1, "")</f>
        <v>-2.8887037411780003E-3</v>
      </c>
      <c r="AB18" s="6" t="s">
        <v>101</v>
      </c>
      <c r="AC18" s="6" t="s">
        <v>101</v>
      </c>
    </row>
    <row r="19" spans="1:29">
      <c r="A19" s="2" t="s">
        <v>5</v>
      </c>
      <c r="B19" s="2">
        <v>12499</v>
      </c>
      <c r="C19" s="2">
        <v>15114</v>
      </c>
      <c r="D19" s="2">
        <v>13705</v>
      </c>
      <c r="E19" s="2">
        <v>13000</v>
      </c>
      <c r="F19" s="2">
        <v>12296</v>
      </c>
      <c r="G19" s="2">
        <v>12499</v>
      </c>
      <c r="H19" s="3">
        <f>IF(OR(ISBLANK(D19), ISBLANK(C19)), "", (D19 - C19) / 10)</f>
        <v>-140.9</v>
      </c>
      <c r="I19" s="3">
        <f>IF(OR(ISBLANK(E19), ISBLANK(C19)), "", (E19 - C19) / 15)</f>
        <v>-140.93333333333334</v>
      </c>
      <c r="J19" s="3">
        <f>IF(OR(ISBLANK(F19), ISBLANK(C19)), "", (F19 - C19) / 20)</f>
        <v>-140.9</v>
      </c>
      <c r="K19" s="3">
        <f>IF(OR(ISBLANK(G19), ISBLANK(C19)), "", (G19 - C19) / 25)</f>
        <v>-104.6</v>
      </c>
      <c r="L19" s="3">
        <f>IF(OR(ISBLANK(E19), ISBLANK(D19)), "", (E19 - D19) / 5)</f>
        <v>-141</v>
      </c>
      <c r="M19" s="3">
        <f>IF(OR(ISBLANK(F19), ISBLANK(D19)), "", (F19 - D19) / 10)</f>
        <v>-140.9</v>
      </c>
      <c r="N19" s="3">
        <f>IF(OR(ISBLANK(G19), ISBLANK(D19)), "", (G19 - D19) / 15)</f>
        <v>-80.400000000000006</v>
      </c>
      <c r="O19" s="3">
        <f>IF(OR(ISBLANK(F19), ISBLANK(E19)), "", (F19 - E19) / 5)</f>
        <v>-140.80000000000001</v>
      </c>
      <c r="P19" s="3">
        <f>IF(OR(ISBLANK(G19), ISBLANK(E19)), "", (G19 - E19) / 10)</f>
        <v>-50.1</v>
      </c>
      <c r="Q19" s="3">
        <f>IF(OR(ISBLANK(G19), ISBLANK(F19)), "", (G19 - F19) / 5)</f>
        <v>40.6</v>
      </c>
      <c r="R19" s="4">
        <f>IF(AND(D19 &gt; 0, C19 &gt; 0), POWER(D19 / C19,  1 / 10) - 1, "")</f>
        <v>-9.7383458814479518E-3</v>
      </c>
      <c r="S19" s="4">
        <f>IF(AND(E19 &gt; 0, C19 &gt; 0), POWER(E19 / C19,  1 / 15) - 1, "")</f>
        <v>-9.9945266929452048E-3</v>
      </c>
      <c r="T19" s="4">
        <f>IF(AND(F19 &gt; 0, C19 &gt; 0), POWER(F19 / C19,  1 / 20) - 1, "")</f>
        <v>-1.0264331498226476E-2</v>
      </c>
      <c r="U19" s="4">
        <f>IF(AND(G19 &gt; 0, C19 &gt; 0), POWER(G19 / C19,  1 / 25) - 1, "")</f>
        <v>-7.5701142726383175E-3</v>
      </c>
      <c r="V19" s="4">
        <f>IF(AND(E19 &gt; 0, D19 &gt; 0), POWER(E19 / D19,  1 / 5) - 1, "")</f>
        <v>-1.0506689511062706E-2</v>
      </c>
      <c r="W19" s="4">
        <f>IF(AND(F19 &gt; 0, D19 &gt; 0), POWER(F19 / D19,  1 / 10) - 1, "")</f>
        <v>-1.0790037733421465E-2</v>
      </c>
      <c r="X19" s="4">
        <f>IF(AND(G19 &gt; 0, D19 &gt; 0), POWER(G19 / D19,  1 / 15) - 1, "")</f>
        <v>-6.1219896964398446E-3</v>
      </c>
      <c r="Y19" s="4">
        <f>IF(AND(F19 &gt; 0, E19 &gt; 0), POWER(F19 / E19,  1 / 5) - 1, "")</f>
        <v>-1.1073304817065699E-2</v>
      </c>
      <c r="Z19" s="4">
        <f>IF(AND(G19 &gt; 0, E19 &gt; 0), POWER(G19 / E19,  1 / 10) - 1, "")</f>
        <v>-3.9223590108461437E-3</v>
      </c>
      <c r="AA19" s="4">
        <f>IF(AND(G19 &gt; 0, F19 &gt; 0), POWER(G19 / F19,  1 / 5) - 1, "")</f>
        <v>3.2802954065096479E-3</v>
      </c>
      <c r="AB19" s="6" t="s">
        <v>102</v>
      </c>
      <c r="AC19" s="6" t="s">
        <v>142</v>
      </c>
    </row>
    <row r="20" spans="1:29">
      <c r="A20" s="2" t="s">
        <v>40</v>
      </c>
      <c r="B20" s="2">
        <v>23000</v>
      </c>
      <c r="C20" s="2">
        <v>22000</v>
      </c>
      <c r="D20" s="2">
        <v>22000</v>
      </c>
      <c r="E20" s="2">
        <v>22000</v>
      </c>
      <c r="F20" s="2">
        <v>22000</v>
      </c>
      <c r="G20" s="2">
        <v>23000</v>
      </c>
      <c r="H20" s="3">
        <f>IF(OR(ISBLANK(D20), ISBLANK(C20)), "", (D20 - C20) / 10)</f>
        <v>0</v>
      </c>
      <c r="I20" s="3">
        <f>IF(OR(ISBLANK(E20), ISBLANK(C20)), "", (E20 - C20) / 15)</f>
        <v>0</v>
      </c>
      <c r="J20" s="3">
        <f>IF(OR(ISBLANK(F20), ISBLANK(C20)), "", (F20 - C20) / 20)</f>
        <v>0</v>
      </c>
      <c r="K20" s="3">
        <f>IF(OR(ISBLANK(G20), ISBLANK(C20)), "", (G20 - C20) / 25)</f>
        <v>40</v>
      </c>
      <c r="L20" s="3">
        <f>IF(OR(ISBLANK(E20), ISBLANK(D20)), "", (E20 - D20) / 5)</f>
        <v>0</v>
      </c>
      <c r="M20" s="3">
        <f>IF(OR(ISBLANK(F20), ISBLANK(D20)), "", (F20 - D20) / 10)</f>
        <v>0</v>
      </c>
      <c r="N20" s="3">
        <f>IF(OR(ISBLANK(G20), ISBLANK(D20)), "", (G20 - D20) / 15)</f>
        <v>66.666666666666671</v>
      </c>
      <c r="O20" s="3">
        <f>IF(OR(ISBLANK(F20), ISBLANK(E20)), "", (F20 - E20) / 5)</f>
        <v>0</v>
      </c>
      <c r="P20" s="3">
        <f>IF(OR(ISBLANK(G20), ISBLANK(E20)), "", (G20 - E20) / 10)</f>
        <v>100</v>
      </c>
      <c r="Q20" s="3">
        <f>IF(OR(ISBLANK(G20), ISBLANK(F20)), "", (G20 - F20) / 5)</f>
        <v>200</v>
      </c>
      <c r="R20" s="4">
        <f>IF(AND(D20 &gt; 0, C20 &gt; 0), POWER(D20 / C20,  1 / 10) - 1, "")</f>
        <v>0</v>
      </c>
      <c r="S20" s="4">
        <f>IF(AND(E20 &gt; 0, C20 &gt; 0), POWER(E20 / C20,  1 / 15) - 1, "")</f>
        <v>0</v>
      </c>
      <c r="T20" s="4">
        <f>IF(AND(F20 &gt; 0, C20 &gt; 0), POWER(F20 / C20,  1 / 20) - 1, "")</f>
        <v>0</v>
      </c>
      <c r="U20" s="4">
        <f>IF(AND(G20 &gt; 0, C20 &gt; 0), POWER(G20 / C20,  1 / 25) - 1, "")</f>
        <v>1.7796522075117505E-3</v>
      </c>
      <c r="V20" s="4">
        <f>IF(AND(E20 &gt; 0, D20 &gt; 0), POWER(E20 / D20,  1 / 5) - 1, "")</f>
        <v>0</v>
      </c>
      <c r="W20" s="4">
        <f>IF(AND(F20 &gt; 0, D20 &gt; 0), POWER(F20 / D20,  1 / 10) - 1, "")</f>
        <v>0</v>
      </c>
      <c r="X20" s="4">
        <f>IF(AND(G20 &gt; 0, D20 &gt; 0), POWER(G20 / D20,  1 / 15) - 1, "")</f>
        <v>2.9678461992301841E-3</v>
      </c>
      <c r="Y20" s="4">
        <f>IF(AND(F20 &gt; 0, E20 &gt; 0), POWER(F20 / E20,  1 / 5) - 1, "")</f>
        <v>0</v>
      </c>
      <c r="Z20" s="4">
        <f>IF(AND(G20 &gt; 0, E20 &gt; 0), POWER(G20 / E20,  1 / 10) - 1, "")</f>
        <v>4.4550707084893837E-3</v>
      </c>
      <c r="AA20" s="4">
        <f>IF(AND(G20 &gt; 0, F20 &gt; 0), POWER(G20 / F20,  1 / 5) - 1, "")</f>
        <v>8.9299890719962693E-3</v>
      </c>
      <c r="AB20" s="6" t="s">
        <v>87</v>
      </c>
      <c r="AC20" s="6" t="s">
        <v>143</v>
      </c>
    </row>
    <row r="21" spans="1:29">
      <c r="A21" s="2" t="s">
        <v>41</v>
      </c>
      <c r="B21" s="2">
        <v>488</v>
      </c>
      <c r="C21" s="2">
        <v>442</v>
      </c>
      <c r="D21" s="2">
        <v>461</v>
      </c>
      <c r="E21" s="2">
        <v>471</v>
      </c>
      <c r="F21" s="2">
        <v>480</v>
      </c>
      <c r="G21" s="2">
        <v>488</v>
      </c>
      <c r="H21" s="3">
        <f>IF(OR(ISBLANK(D21), ISBLANK(C21)), "", (D21 - C21) / 10)</f>
        <v>1.9</v>
      </c>
      <c r="I21" s="3">
        <f>IF(OR(ISBLANK(E21), ISBLANK(C21)), "", (E21 - C21) / 15)</f>
        <v>1.9333333333333333</v>
      </c>
      <c r="J21" s="3">
        <f>IF(OR(ISBLANK(F21), ISBLANK(C21)), "", (F21 - C21) / 20)</f>
        <v>1.9</v>
      </c>
      <c r="K21" s="3">
        <f>IF(OR(ISBLANK(G21), ISBLANK(C21)), "", (G21 - C21) / 25)</f>
        <v>1.84</v>
      </c>
      <c r="L21" s="3">
        <f>IF(OR(ISBLANK(E21), ISBLANK(D21)), "", (E21 - D21) / 5)</f>
        <v>2</v>
      </c>
      <c r="M21" s="3">
        <f>IF(OR(ISBLANK(F21), ISBLANK(D21)), "", (F21 - D21) / 10)</f>
        <v>1.9</v>
      </c>
      <c r="N21" s="3">
        <f>IF(OR(ISBLANK(G21), ISBLANK(D21)), "", (G21 - D21) / 15)</f>
        <v>1.8</v>
      </c>
      <c r="O21" s="3">
        <f>IF(OR(ISBLANK(F21), ISBLANK(E21)), "", (F21 - E21) / 5)</f>
        <v>1.8</v>
      </c>
      <c r="P21" s="3">
        <f>IF(OR(ISBLANK(G21), ISBLANK(E21)), "", (G21 - E21) / 10)</f>
        <v>1.7</v>
      </c>
      <c r="Q21" s="3">
        <f>IF(OR(ISBLANK(G21), ISBLANK(F21)), "", (G21 - F21) / 5)</f>
        <v>1.6</v>
      </c>
      <c r="R21" s="4">
        <f>IF(AND(D21 &gt; 0, C21 &gt; 0), POWER(D21 / C21,  1 / 10) - 1, "")</f>
        <v>4.2176855973496963E-3</v>
      </c>
      <c r="S21" s="4">
        <f>IF(AND(E21 &gt; 0, C21 &gt; 0), POWER(E21 / C21,  1 / 15) - 1, "")</f>
        <v>4.2455343163783077E-3</v>
      </c>
      <c r="T21" s="4">
        <f>IF(AND(F21 &gt; 0, C21 &gt; 0), POWER(F21 / C21,  1 / 20) - 1, "")</f>
        <v>4.1323257003598179E-3</v>
      </c>
      <c r="U21" s="4">
        <f>IF(AND(G21 &gt; 0, C21 &gt; 0), POWER(G21 / C21,  1 / 25) - 1, "")</f>
        <v>3.9680729878537324E-3</v>
      </c>
      <c r="V21" s="4">
        <f>IF(AND(E21 &gt; 0, D21 &gt; 0), POWER(E21 / D21,  1 / 5) - 1, "")</f>
        <v>4.3012340713390884E-3</v>
      </c>
      <c r="W21" s="4">
        <f>IF(AND(F21 &gt; 0, D21 &gt; 0), POWER(F21 / D21,  1 / 10) - 1, "")</f>
        <v>4.0469730590797504E-3</v>
      </c>
      <c r="X21" s="4">
        <f>IF(AND(G21 &gt; 0, D21 &gt; 0), POWER(G21 / D21,  1 / 15) - 1, "")</f>
        <v>3.8016990517915072E-3</v>
      </c>
      <c r="Y21" s="4">
        <f>IF(AND(F21 &gt; 0, E21 &gt; 0), POWER(F21 / E21,  1 / 5) - 1, "")</f>
        <v>3.7927764186049817E-3</v>
      </c>
      <c r="Z21" s="4">
        <f>IF(AND(G21 &gt; 0, E21 &gt; 0), POWER(G21 / E21,  1 / 10) - 1, "")</f>
        <v>3.5520247246896286E-3</v>
      </c>
      <c r="AA21" s="4">
        <f>IF(AND(G21 &gt; 0, F21 &gt; 0), POWER(G21 / F21,  1 / 5) - 1, "")</f>
        <v>3.3113307731482688E-3</v>
      </c>
      <c r="AB21" s="6" t="s">
        <v>103</v>
      </c>
      <c r="AC21" s="6" t="s">
        <v>144</v>
      </c>
    </row>
    <row r="22" spans="1:29">
      <c r="A22" s="2" t="s">
        <v>42</v>
      </c>
      <c r="B22" s="2">
        <v>9337</v>
      </c>
      <c r="C22" s="2">
        <v>8627</v>
      </c>
      <c r="D22" s="2">
        <v>8909</v>
      </c>
      <c r="E22" s="2">
        <v>9053</v>
      </c>
      <c r="F22" s="2">
        <v>9195</v>
      </c>
      <c r="G22" s="2">
        <v>9337</v>
      </c>
      <c r="H22" s="3">
        <f>IF(OR(ISBLANK(D22), ISBLANK(C22)), "", (D22 - C22) / 10)</f>
        <v>28.2</v>
      </c>
      <c r="I22" s="3">
        <f>IF(OR(ISBLANK(E22), ISBLANK(C22)), "", (E22 - C22) / 15)</f>
        <v>28.4</v>
      </c>
      <c r="J22" s="3">
        <f>IF(OR(ISBLANK(F22), ISBLANK(C22)), "", (F22 - C22) / 20)</f>
        <v>28.4</v>
      </c>
      <c r="K22" s="3">
        <f>IF(OR(ISBLANK(G22), ISBLANK(C22)), "", (G22 - C22) / 25)</f>
        <v>28.4</v>
      </c>
      <c r="L22" s="3">
        <f>IF(OR(ISBLANK(E22), ISBLANK(D22)), "", (E22 - D22) / 5)</f>
        <v>28.8</v>
      </c>
      <c r="M22" s="3">
        <f>IF(OR(ISBLANK(F22), ISBLANK(D22)), "", (F22 - D22) / 10)</f>
        <v>28.6</v>
      </c>
      <c r="N22" s="3">
        <f>IF(OR(ISBLANK(G22), ISBLANK(D22)), "", (G22 - D22) / 15)</f>
        <v>28.533333333333335</v>
      </c>
      <c r="O22" s="3">
        <f>IF(OR(ISBLANK(F22), ISBLANK(E22)), "", (F22 - E22) / 5)</f>
        <v>28.4</v>
      </c>
      <c r="P22" s="3">
        <f>IF(OR(ISBLANK(G22), ISBLANK(E22)), "", (G22 - E22) / 10)</f>
        <v>28.4</v>
      </c>
      <c r="Q22" s="3">
        <f>IF(OR(ISBLANK(G22), ISBLANK(F22)), "", (G22 - F22) / 5)</f>
        <v>28.4</v>
      </c>
      <c r="R22" s="4">
        <f>IF(AND(D22 &gt; 0, C22 &gt; 0), POWER(D22 / C22,  1 / 10) - 1, "")</f>
        <v>3.2216967097640214E-3</v>
      </c>
      <c r="S22" s="4">
        <f>IF(AND(E22 &gt; 0, C22 &gt; 0), POWER(E22 / C22,  1 / 15) - 1, "")</f>
        <v>3.2184597822439986E-3</v>
      </c>
      <c r="T22" s="4">
        <f>IF(AND(F22 &gt; 0, C22 &gt; 0), POWER(F22 / C22,  1 / 20) - 1, "")</f>
        <v>3.1932394595575175E-3</v>
      </c>
      <c r="U22" s="4">
        <f>IF(AND(G22 &gt; 0, C22 &gt; 0), POWER(G22 / C22,  1 / 25) - 1, "")</f>
        <v>3.1685364895337464E-3</v>
      </c>
      <c r="V22" s="4">
        <f>IF(AND(E22 &gt; 0, D22 &gt; 0), POWER(E22 / D22,  1 / 5) - 1, "")</f>
        <v>3.2119859585362232E-3</v>
      </c>
      <c r="W22" s="4">
        <f>IF(AND(F22 &gt; 0, D22 &gt; 0), POWER(F22 / D22,  1 / 10) - 1, "")</f>
        <v>3.1647830165657531E-3</v>
      </c>
      <c r="X22" s="4">
        <f>IF(AND(G22 &gt; 0, D22 &gt; 0), POWER(G22 / D22,  1 / 15) - 1, "")</f>
        <v>3.133097907685789E-3</v>
      </c>
      <c r="Y22" s="4">
        <f>IF(AND(F22 &gt; 0, E22 &gt; 0), POWER(F22 / E22,  1 / 5) - 1, "")</f>
        <v>3.1175822955793464E-3</v>
      </c>
      <c r="Z22" s="4">
        <f>IF(AND(G22 &gt; 0, E22 &gt; 0), POWER(G22 / E22,  1 / 10) - 1, "")</f>
        <v>3.0936562085659425E-3</v>
      </c>
      <c r="AA22" s="4">
        <f>IF(AND(G22 &gt; 0, F22 &gt; 0), POWER(G22 / F22,  1 / 5) - 1, "")</f>
        <v>3.069730692230932E-3</v>
      </c>
      <c r="AB22" s="6" t="s">
        <v>104</v>
      </c>
      <c r="AC22" s="6" t="s">
        <v>145</v>
      </c>
    </row>
    <row r="23" spans="1:29">
      <c r="A23" s="2" t="s">
        <v>43</v>
      </c>
      <c r="B23" s="2">
        <v>6364</v>
      </c>
      <c r="C23" s="2">
        <v>7264</v>
      </c>
      <c r="D23" s="2">
        <v>6904</v>
      </c>
      <c r="E23" s="2">
        <v>6724</v>
      </c>
      <c r="F23" s="2">
        <v>6544</v>
      </c>
      <c r="G23" s="2">
        <v>6364</v>
      </c>
      <c r="H23" s="3">
        <f>IF(OR(ISBLANK(D23), ISBLANK(C23)), "", (D23 - C23) / 10)</f>
        <v>-36</v>
      </c>
      <c r="I23" s="3">
        <f>IF(OR(ISBLANK(E23), ISBLANK(C23)), "", (E23 - C23) / 15)</f>
        <v>-36</v>
      </c>
      <c r="J23" s="3">
        <f>IF(OR(ISBLANK(F23), ISBLANK(C23)), "", (F23 - C23) / 20)</f>
        <v>-36</v>
      </c>
      <c r="K23" s="3">
        <f>IF(OR(ISBLANK(G23), ISBLANK(C23)), "", (G23 - C23) / 25)</f>
        <v>-36</v>
      </c>
      <c r="L23" s="3">
        <f>IF(OR(ISBLANK(E23), ISBLANK(D23)), "", (E23 - D23) / 5)</f>
        <v>-36</v>
      </c>
      <c r="M23" s="3">
        <f>IF(OR(ISBLANK(F23), ISBLANK(D23)), "", (F23 - D23) / 10)</f>
        <v>-36</v>
      </c>
      <c r="N23" s="3">
        <f>IF(OR(ISBLANK(G23), ISBLANK(D23)), "", (G23 - D23) / 15)</f>
        <v>-36</v>
      </c>
      <c r="O23" s="3">
        <f>IF(OR(ISBLANK(F23), ISBLANK(E23)), "", (F23 - E23) / 5)</f>
        <v>-36</v>
      </c>
      <c r="P23" s="3">
        <f>IF(OR(ISBLANK(G23), ISBLANK(E23)), "", (G23 - E23) / 10)</f>
        <v>-36</v>
      </c>
      <c r="Q23" s="3">
        <f>IF(OR(ISBLANK(G23), ISBLANK(F23)), "", (G23 - F23) / 5)</f>
        <v>-36</v>
      </c>
      <c r="R23" s="4">
        <f>IF(AND(D23 &gt; 0, C23 &gt; 0), POWER(D23 / C23,  1 / 10) - 1, "")</f>
        <v>-5.0700723260826974E-3</v>
      </c>
      <c r="S23" s="4">
        <f>IF(AND(E23 &gt; 0, C23 &gt; 0), POWER(E23 / C23,  1 / 15) - 1, "")</f>
        <v>-5.1365907509124398E-3</v>
      </c>
      <c r="T23" s="4">
        <f>IF(AND(F23 &gt; 0, C23 &gt; 0), POWER(F23 / C23,  1 / 20) - 1, "")</f>
        <v>-5.205506249556513E-3</v>
      </c>
      <c r="U23" s="4">
        <f>IF(AND(G23 &gt; 0, C23 &gt; 0), POWER(G23 / C23,  1 / 25) - 1, "")</f>
        <v>-5.2769688565749151E-3</v>
      </c>
      <c r="V23" s="4">
        <f>IF(AND(E23 &gt; 0, D23 &gt; 0), POWER(E23 / D23,  1 / 5) - 1, "")</f>
        <v>-5.2696142591229789E-3</v>
      </c>
      <c r="W23" s="4">
        <f>IF(AND(F23 &gt; 0, D23 &gt; 0), POWER(F23 / D23,  1 / 10) - 1, "")</f>
        <v>-5.3409217372117901E-3</v>
      </c>
      <c r="X23" s="4">
        <f>IF(AND(G23 &gt; 0, D23 &gt; 0), POWER(G23 / D23,  1 / 15) - 1, "")</f>
        <v>-5.4148759739558461E-3</v>
      </c>
      <c r="Y23" s="4">
        <f>IF(AND(F23 &gt; 0, E23 &gt; 0), POWER(F23 / E23,  1 / 5) - 1, "")</f>
        <v>-5.4122241036076435E-3</v>
      </c>
      <c r="Z23" s="4">
        <f>IF(AND(G23 &gt; 0, E23 &gt; 0), POWER(G23 / E23,  1 / 10) - 1, "")</f>
        <v>-5.4874988763978783E-3</v>
      </c>
      <c r="AA23" s="4">
        <f>IF(AND(G23 &gt; 0, F23 &gt; 0), POWER(G23 / F23,  1 / 5) - 1, "")</f>
        <v>-5.5627679520624529E-3</v>
      </c>
      <c r="AB23" s="6" t="s">
        <v>105</v>
      </c>
      <c r="AC23" s="6" t="s">
        <v>146</v>
      </c>
    </row>
    <row r="24" spans="1:29">
      <c r="A24" s="2" t="s">
        <v>44</v>
      </c>
      <c r="B24" s="2">
        <v>1972</v>
      </c>
      <c r="C24" s="2">
        <v>2216</v>
      </c>
      <c r="D24" s="2">
        <v>2120</v>
      </c>
      <c r="E24" s="2">
        <v>2072</v>
      </c>
      <c r="F24" s="2">
        <v>2022</v>
      </c>
      <c r="G24" s="2">
        <v>1972</v>
      </c>
      <c r="H24" s="3">
        <f>IF(OR(ISBLANK(D24), ISBLANK(C24)), "", (D24 - C24) / 10)</f>
        <v>-9.6</v>
      </c>
      <c r="I24" s="3">
        <f>IF(OR(ISBLANK(E24), ISBLANK(C24)), "", (E24 - C24) / 15)</f>
        <v>-9.6</v>
      </c>
      <c r="J24" s="3">
        <f>IF(OR(ISBLANK(F24), ISBLANK(C24)), "", (F24 - C24) / 20)</f>
        <v>-9.6999999999999993</v>
      </c>
      <c r="K24" s="3">
        <f>IF(OR(ISBLANK(G24), ISBLANK(C24)), "", (G24 - C24) / 25)</f>
        <v>-9.76</v>
      </c>
      <c r="L24" s="3">
        <f>IF(OR(ISBLANK(E24), ISBLANK(D24)), "", (E24 - D24) / 5)</f>
        <v>-9.6</v>
      </c>
      <c r="M24" s="3">
        <f>IF(OR(ISBLANK(F24), ISBLANK(D24)), "", (F24 - D24) / 10)</f>
        <v>-9.8000000000000007</v>
      </c>
      <c r="N24" s="3">
        <f>IF(OR(ISBLANK(G24), ISBLANK(D24)), "", (G24 - D24) / 15)</f>
        <v>-9.8666666666666671</v>
      </c>
      <c r="O24" s="3">
        <f>IF(OR(ISBLANK(F24), ISBLANK(E24)), "", (F24 - E24) / 5)</f>
        <v>-10</v>
      </c>
      <c r="P24" s="3">
        <f>IF(OR(ISBLANK(G24), ISBLANK(E24)), "", (G24 - E24) / 10)</f>
        <v>-10</v>
      </c>
      <c r="Q24" s="3">
        <f>IF(OR(ISBLANK(G24), ISBLANK(F24)), "", (G24 - F24) / 5)</f>
        <v>-10</v>
      </c>
      <c r="R24" s="4">
        <f>IF(AND(D24 &gt; 0, C24 &gt; 0), POWER(D24 / C24,  1 / 10) - 1, "")</f>
        <v>-4.4189754886407862E-3</v>
      </c>
      <c r="S24" s="4">
        <f>IF(AND(E24 &gt; 0, C24 &gt; 0), POWER(E24 / C24,  1 / 15) - 1, "")</f>
        <v>-4.4692792135980763E-3</v>
      </c>
      <c r="T24" s="4">
        <f>IF(AND(F24 &gt; 0, C24 &gt; 0), POWER(F24 / C24,  1 / 20) - 1, "")</f>
        <v>-4.5703564039210054E-3</v>
      </c>
      <c r="U24" s="4">
        <f>IF(AND(G24 &gt; 0, C24 &gt; 0), POWER(G24 / C24,  1 / 25) - 1, "")</f>
        <v>-4.6553506149468182E-3</v>
      </c>
      <c r="V24" s="4">
        <f>IF(AND(E24 &gt; 0, D24 &gt; 0), POWER(E24 / D24,  1 / 5) - 1, "")</f>
        <v>-4.5698790385518828E-3</v>
      </c>
      <c r="W24" s="4">
        <f>IF(AND(F24 &gt; 0, D24 &gt; 0), POWER(F24 / D24,  1 / 10) - 1, "")</f>
        <v>-4.7217143013040808E-3</v>
      </c>
      <c r="X24" s="4">
        <f>IF(AND(G24 &gt; 0, D24 &gt; 0), POWER(G24 / D24,  1 / 15) - 1, "")</f>
        <v>-4.812902853218004E-3</v>
      </c>
      <c r="Y24" s="4">
        <f>IF(AND(F24 &gt; 0, E24 &gt; 0), POWER(F24 / E24,  1 / 5) - 1, "")</f>
        <v>-4.8735264042718551E-3</v>
      </c>
      <c r="Z24" s="4">
        <f>IF(AND(G24 &gt; 0, E24 &gt; 0), POWER(G24 / E24,  1 / 10) - 1, "")</f>
        <v>-4.9343925102531827E-3</v>
      </c>
      <c r="AA24" s="4">
        <f>IF(AND(G24 &gt; 0, F24 &gt; 0), POWER(G24 / F24,  1 / 5) - 1, "")</f>
        <v>-4.9952548934082408E-3</v>
      </c>
      <c r="AB24" s="6" t="s">
        <v>106</v>
      </c>
      <c r="AC24" s="6" t="s">
        <v>147</v>
      </c>
    </row>
    <row r="25" spans="1:29">
      <c r="A25" s="2" t="s">
        <v>6</v>
      </c>
      <c r="B25" s="2">
        <v>4413</v>
      </c>
      <c r="C25" s="2">
        <v>4724</v>
      </c>
      <c r="D25" s="2">
        <v>3557</v>
      </c>
      <c r="E25" s="2">
        <v>4047</v>
      </c>
      <c r="F25" s="2">
        <v>4230</v>
      </c>
      <c r="G25" s="2">
        <v>4413</v>
      </c>
      <c r="H25" s="3">
        <f>IF(OR(ISBLANK(D25), ISBLANK(C25)), "", (D25 - C25) / 10)</f>
        <v>-116.7</v>
      </c>
      <c r="I25" s="3">
        <f>IF(OR(ISBLANK(E25), ISBLANK(C25)), "", (E25 - C25) / 15)</f>
        <v>-45.133333333333333</v>
      </c>
      <c r="J25" s="3">
        <f>IF(OR(ISBLANK(F25), ISBLANK(C25)), "", (F25 - C25) / 20)</f>
        <v>-24.7</v>
      </c>
      <c r="K25" s="3">
        <f>IF(OR(ISBLANK(G25), ISBLANK(C25)), "", (G25 - C25) / 25)</f>
        <v>-12.44</v>
      </c>
      <c r="L25" s="3">
        <f>IF(OR(ISBLANK(E25), ISBLANK(D25)), "", (E25 - D25) / 5)</f>
        <v>98</v>
      </c>
      <c r="M25" s="3">
        <f>IF(OR(ISBLANK(F25), ISBLANK(D25)), "", (F25 - D25) / 10)</f>
        <v>67.3</v>
      </c>
      <c r="N25" s="3">
        <f>IF(OR(ISBLANK(G25), ISBLANK(D25)), "", (G25 - D25) / 15)</f>
        <v>57.06666666666667</v>
      </c>
      <c r="O25" s="3">
        <f>IF(OR(ISBLANK(F25), ISBLANK(E25)), "", (F25 - E25) / 5)</f>
        <v>36.6</v>
      </c>
      <c r="P25" s="3">
        <f>IF(OR(ISBLANK(G25), ISBLANK(E25)), "", (G25 - E25) / 10)</f>
        <v>36.6</v>
      </c>
      <c r="Q25" s="3">
        <f>IF(OR(ISBLANK(G25), ISBLANK(F25)), "", (G25 - F25) / 5)</f>
        <v>36.6</v>
      </c>
      <c r="R25" s="4">
        <f>IF(AND(D25 &gt; 0, C25 &gt; 0), POWER(D25 / C25,  1 / 10) - 1, "")</f>
        <v>-2.7975083447402849E-2</v>
      </c>
      <c r="S25" s="4">
        <f>IF(AND(E25 &gt; 0, C25 &gt; 0), POWER(E25 / C25,  1 / 15) - 1, "")</f>
        <v>-1.0259015756838741E-2</v>
      </c>
      <c r="T25" s="4">
        <f>IF(AND(F25 &gt; 0, C25 &gt; 0), POWER(F25 / C25,  1 / 20) - 1, "")</f>
        <v>-5.5074732174906771E-3</v>
      </c>
      <c r="U25" s="4">
        <f>IF(AND(G25 &gt; 0, C25 &gt; 0), POWER(G25 / C25,  1 / 25) - 1, "")</f>
        <v>-2.7203398732769113E-3</v>
      </c>
      <c r="V25" s="4">
        <f>IF(AND(E25 &gt; 0, D25 &gt; 0), POWER(E25 / D25,  1 / 5) - 1, "")</f>
        <v>2.61476805880827E-2</v>
      </c>
      <c r="W25" s="4">
        <f>IF(AND(F25 &gt; 0, D25 &gt; 0), POWER(F25 / D25,  1 / 10) - 1, "")</f>
        <v>1.7479458586227903E-2</v>
      </c>
      <c r="X25" s="4">
        <f>IF(AND(G25 &gt; 0, D25 &gt; 0), POWER(G25 / D25,  1 / 15) - 1, "")</f>
        <v>1.4479644807178671E-2</v>
      </c>
      <c r="Y25" s="4">
        <f>IF(AND(F25 &gt; 0, E25 &gt; 0), POWER(F25 / E25,  1 / 5) - 1, "")</f>
        <v>8.8844600336825952E-3</v>
      </c>
      <c r="Z25" s="4">
        <f>IF(AND(G25 &gt; 0, E25 &gt; 0), POWER(G25 / E25,  1 / 10) - 1, "")</f>
        <v>8.6954743371061571E-3</v>
      </c>
      <c r="AA25" s="4">
        <f>IF(AND(G25 &gt; 0, F25 &gt; 0), POWER(G25 / F25,  1 / 5) - 1, "")</f>
        <v>8.5065240416040133E-3</v>
      </c>
      <c r="AB25" s="6" t="s">
        <v>95</v>
      </c>
      <c r="AC25" s="6" t="s">
        <v>148</v>
      </c>
    </row>
    <row r="26" spans="1:29">
      <c r="A26" s="2" t="s">
        <v>7</v>
      </c>
      <c r="B26" s="2">
        <v>49</v>
      </c>
      <c r="C26" s="2">
        <v>40</v>
      </c>
      <c r="D26" s="2">
        <v>42</v>
      </c>
      <c r="E26" s="2">
        <v>43</v>
      </c>
      <c r="F26" s="2">
        <v>44</v>
      </c>
      <c r="G26" s="2">
        <v>49</v>
      </c>
      <c r="H26" s="3">
        <f>IF(OR(ISBLANK(D26), ISBLANK(C26)), "", (D26 - C26) / 10)</f>
        <v>0.2</v>
      </c>
      <c r="I26" s="3">
        <f>IF(OR(ISBLANK(E26), ISBLANK(C26)), "", (E26 - C26) / 15)</f>
        <v>0.2</v>
      </c>
      <c r="J26" s="3">
        <f>IF(OR(ISBLANK(F26), ISBLANK(C26)), "", (F26 - C26) / 20)</f>
        <v>0.2</v>
      </c>
      <c r="K26" s="3">
        <f>IF(OR(ISBLANK(G26), ISBLANK(C26)), "", (G26 - C26) / 25)</f>
        <v>0.36</v>
      </c>
      <c r="L26" s="3">
        <f>IF(OR(ISBLANK(E26), ISBLANK(D26)), "", (E26 - D26) / 5)</f>
        <v>0.2</v>
      </c>
      <c r="M26" s="3">
        <f>IF(OR(ISBLANK(F26), ISBLANK(D26)), "", (F26 - D26) / 10)</f>
        <v>0.2</v>
      </c>
      <c r="N26" s="3">
        <f>IF(OR(ISBLANK(G26), ISBLANK(D26)), "", (G26 - D26) / 15)</f>
        <v>0.46666666666666667</v>
      </c>
      <c r="O26" s="3">
        <f>IF(OR(ISBLANK(F26), ISBLANK(E26)), "", (F26 - E26) / 5)</f>
        <v>0.2</v>
      </c>
      <c r="P26" s="3">
        <f>IF(OR(ISBLANK(G26), ISBLANK(E26)), "", (G26 - E26) / 10)</f>
        <v>0.6</v>
      </c>
      <c r="Q26" s="3">
        <f>IF(OR(ISBLANK(G26), ISBLANK(F26)), "", (G26 - F26) / 5)</f>
        <v>1</v>
      </c>
      <c r="R26" s="4">
        <f>IF(AND(D26 &gt; 0, C26 &gt; 0), POWER(D26 / C26,  1 / 10) - 1, "")</f>
        <v>4.8909381985118294E-3</v>
      </c>
      <c r="S26" s="4">
        <f>IF(AND(E26 &gt; 0, C26 &gt; 0), POWER(E26 / C26,  1 / 15) - 1, "")</f>
        <v>4.8330189807479496E-3</v>
      </c>
      <c r="T26" s="4">
        <f>IF(AND(F26 &gt; 0, C26 &gt; 0), POWER(F26 / C26,  1 / 20) - 1, "")</f>
        <v>4.776882087206058E-3</v>
      </c>
      <c r="U26" s="4">
        <f>IF(AND(G26 &gt; 0, C26 &gt; 0), POWER(G26 / C26,  1 / 25) - 1, "")</f>
        <v>8.1506710832555118E-3</v>
      </c>
      <c r="V26" s="4">
        <f>IF(AND(E26 &gt; 0, D26 &gt; 0), POWER(E26 / D26,  1 / 5) - 1, "")</f>
        <v>4.7171905599527886E-3</v>
      </c>
      <c r="W26" s="4">
        <f>IF(AND(F26 &gt; 0, D26 &gt; 0), POWER(F26 / D26,  1 / 10) - 1, "")</f>
        <v>4.662838921381196E-3</v>
      </c>
      <c r="X26" s="4">
        <f>IF(AND(G26 &gt; 0, D26 &gt; 0), POWER(G26 / D26,  1 / 15) - 1, "")</f>
        <v>1.0329698747467919E-2</v>
      </c>
      <c r="Y26" s="4">
        <f>IF(AND(F26 &gt; 0, E26 &gt; 0), POWER(F26 / E26,  1 / 5) - 1, "")</f>
        <v>4.6084902230403291E-3</v>
      </c>
      <c r="Z26" s="4">
        <f>IF(AND(G26 &gt; 0, E26 &gt; 0), POWER(G26 / E26,  1 / 10) - 1, "")</f>
        <v>1.3147699050317652E-2</v>
      </c>
      <c r="AA26" s="4">
        <f>IF(AND(G26 &gt; 0, F26 &gt; 0), POWER(G26 / F26,  1 / 5) - 1, "")</f>
        <v>2.1759491464241165E-2</v>
      </c>
      <c r="AB26" s="6" t="s">
        <v>107</v>
      </c>
      <c r="AC26" s="6" t="s">
        <v>149</v>
      </c>
    </row>
    <row r="27" spans="1:29">
      <c r="A27" s="2" t="s">
        <v>45</v>
      </c>
      <c r="B27" s="2">
        <v>4179</v>
      </c>
      <c r="C27" s="2">
        <v>4929</v>
      </c>
      <c r="D27" s="2">
        <v>4629</v>
      </c>
      <c r="E27" s="2">
        <v>4479</v>
      </c>
      <c r="F27" s="2">
        <v>4329</v>
      </c>
      <c r="G27" s="2">
        <v>4179</v>
      </c>
      <c r="H27" s="3">
        <f>IF(OR(ISBLANK(D27), ISBLANK(C27)), "", (D27 - C27) / 10)</f>
        <v>-30</v>
      </c>
      <c r="I27" s="3">
        <f>IF(OR(ISBLANK(E27), ISBLANK(C27)), "", (E27 - C27) / 15)</f>
        <v>-30</v>
      </c>
      <c r="J27" s="3">
        <f>IF(OR(ISBLANK(F27), ISBLANK(C27)), "", (F27 - C27) / 20)</f>
        <v>-30</v>
      </c>
      <c r="K27" s="3">
        <f>IF(OR(ISBLANK(G27), ISBLANK(C27)), "", (G27 - C27) / 25)</f>
        <v>-30</v>
      </c>
      <c r="L27" s="3">
        <f>IF(OR(ISBLANK(E27), ISBLANK(D27)), "", (E27 - D27) / 5)</f>
        <v>-30</v>
      </c>
      <c r="M27" s="3">
        <f>IF(OR(ISBLANK(F27), ISBLANK(D27)), "", (F27 - D27) / 10)</f>
        <v>-30</v>
      </c>
      <c r="N27" s="3">
        <f>IF(OR(ISBLANK(G27), ISBLANK(D27)), "", (G27 - D27) / 15)</f>
        <v>-30</v>
      </c>
      <c r="O27" s="3">
        <f>IF(OR(ISBLANK(F27), ISBLANK(E27)), "", (F27 - E27) / 5)</f>
        <v>-30</v>
      </c>
      <c r="P27" s="3">
        <f>IF(OR(ISBLANK(G27), ISBLANK(E27)), "", (G27 - E27) / 10)</f>
        <v>-30</v>
      </c>
      <c r="Q27" s="3">
        <f>IF(OR(ISBLANK(G27), ISBLANK(F27)), "", (G27 - F27) / 5)</f>
        <v>-30</v>
      </c>
      <c r="R27" s="4">
        <f>IF(AND(D27 &gt; 0, C27 &gt; 0), POWER(D27 / C27,  1 / 10) - 1, "")</f>
        <v>-6.2598515452719772E-3</v>
      </c>
      <c r="S27" s="4">
        <f>IF(AND(E27 &gt; 0, C27 &gt; 0), POWER(E27 / C27,  1 / 15) - 1, "")</f>
        <v>-6.3620969778805936E-3</v>
      </c>
      <c r="T27" s="4">
        <f>IF(AND(F27 &gt; 0, C27 &gt; 0), POWER(F27 / C27,  1 / 20) - 1, "")</f>
        <v>-6.4689635418085922E-3</v>
      </c>
      <c r="U27" s="4">
        <f>IF(AND(G27 &gt; 0, C27 &gt; 0), POWER(G27 / C27,  1 / 25) - 1, "")</f>
        <v>-6.5808167257471739E-3</v>
      </c>
      <c r="V27" s="4">
        <f>IF(AND(E27 &gt; 0, D27 &gt; 0), POWER(E27 / D27,  1 / 5) - 1, "")</f>
        <v>-6.5665562842341929E-3</v>
      </c>
      <c r="W27" s="4">
        <f>IF(AND(F27 &gt; 0, D27 &gt; 0), POWER(F27 / D27,  1 / 10) - 1, "")</f>
        <v>-6.6780315350641883E-3</v>
      </c>
      <c r="X27" s="4">
        <f>IF(AND(G27 &gt; 0, D27 &gt; 0), POWER(G27 / D27,  1 / 15) - 1, "")</f>
        <v>-6.7947359175575262E-3</v>
      </c>
      <c r="Y27" s="4">
        <f>IF(AND(F27 &gt; 0, E27 &gt; 0), POWER(F27 / E27,  1 / 5) - 1, "")</f>
        <v>-6.7894942770222455E-3</v>
      </c>
      <c r="Z27" s="4">
        <f>IF(AND(G27 &gt; 0, E27 &gt; 0), POWER(G27 / E27,  1 / 10) - 1, "")</f>
        <v>-6.9088060796796968E-3</v>
      </c>
      <c r="AA27" s="4">
        <f>IF(AND(G27 &gt; 0, F27 &gt; 0), POWER(G27 / F27,  1 / 5) - 1, "")</f>
        <v>-7.0281035497196109E-3</v>
      </c>
      <c r="AB27" s="6" t="s">
        <v>108</v>
      </c>
      <c r="AC27" s="6" t="s">
        <v>100</v>
      </c>
    </row>
    <row r="28" spans="1:29">
      <c r="A28" s="2" t="s">
        <v>84</v>
      </c>
      <c r="B28" s="2">
        <v>217</v>
      </c>
      <c r="C28" s="2">
        <v>217</v>
      </c>
      <c r="D28" s="2">
        <v>217</v>
      </c>
      <c r="E28" s="2">
        <v>217</v>
      </c>
      <c r="F28" s="2">
        <v>217</v>
      </c>
      <c r="G28" s="2">
        <v>217</v>
      </c>
      <c r="H28" s="3">
        <f>IF(OR(ISBLANK(D28), ISBLANK(C28)), "", (D28 - C28) / 10)</f>
        <v>0</v>
      </c>
      <c r="I28" s="3">
        <f>IF(OR(ISBLANK(E28), ISBLANK(C28)), "", (E28 - C28) / 15)</f>
        <v>0</v>
      </c>
      <c r="J28" s="3">
        <f>IF(OR(ISBLANK(F28), ISBLANK(C28)), "", (F28 - C28) / 20)</f>
        <v>0</v>
      </c>
      <c r="K28" s="3">
        <f>IF(OR(ISBLANK(G28), ISBLANK(C28)), "", (G28 - C28) / 25)</f>
        <v>0</v>
      </c>
      <c r="L28" s="3">
        <f>IF(OR(ISBLANK(E28), ISBLANK(D28)), "", (E28 - D28) / 5)</f>
        <v>0</v>
      </c>
      <c r="M28" s="3">
        <f>IF(OR(ISBLANK(F28), ISBLANK(D28)), "", (F28 - D28) / 10)</f>
        <v>0</v>
      </c>
      <c r="N28" s="3">
        <f>IF(OR(ISBLANK(G28), ISBLANK(D28)), "", (G28 - D28) / 15)</f>
        <v>0</v>
      </c>
      <c r="O28" s="3">
        <f>IF(OR(ISBLANK(F28), ISBLANK(E28)), "", (F28 - E28) / 5)</f>
        <v>0</v>
      </c>
      <c r="P28" s="3">
        <f>IF(OR(ISBLANK(G28), ISBLANK(E28)), "", (G28 - E28) / 10)</f>
        <v>0</v>
      </c>
      <c r="Q28" s="3">
        <f>IF(OR(ISBLANK(G28), ISBLANK(F28)), "", (G28 - F28) / 5)</f>
        <v>0</v>
      </c>
      <c r="R28" s="4">
        <f>IF(AND(D28 &gt; 0, C28 &gt; 0), POWER(D28 / C28,  1 / 10) - 1, "")</f>
        <v>0</v>
      </c>
      <c r="S28" s="4">
        <f>IF(AND(E28 &gt; 0, C28 &gt; 0), POWER(E28 / C28,  1 / 15) - 1, "")</f>
        <v>0</v>
      </c>
      <c r="T28" s="4">
        <f>IF(AND(F28 &gt; 0, C28 &gt; 0), POWER(F28 / C28,  1 / 20) - 1, "")</f>
        <v>0</v>
      </c>
      <c r="U28" s="4">
        <f>IF(AND(G28 &gt; 0, C28 &gt; 0), POWER(G28 / C28,  1 / 25) - 1, "")</f>
        <v>0</v>
      </c>
      <c r="V28" s="4">
        <f>IF(AND(E28 &gt; 0, D28 &gt; 0), POWER(E28 / D28,  1 / 5) - 1, "")</f>
        <v>0</v>
      </c>
      <c r="W28" s="4">
        <f>IF(AND(F28 &gt; 0, D28 &gt; 0), POWER(F28 / D28,  1 / 10) - 1, "")</f>
        <v>0</v>
      </c>
      <c r="X28" s="4">
        <f>IF(AND(G28 &gt; 0, D28 &gt; 0), POWER(G28 / D28,  1 / 15) - 1, "")</f>
        <v>0</v>
      </c>
      <c r="Y28" s="4">
        <f>IF(AND(F28 &gt; 0, E28 &gt; 0), POWER(F28 / E28,  1 / 5) - 1, "")</f>
        <v>0</v>
      </c>
      <c r="Z28" s="4">
        <f>IF(AND(G28 &gt; 0, E28 &gt; 0), POWER(G28 / E28,  1 / 10) - 1, "")</f>
        <v>0</v>
      </c>
      <c r="AA28" s="4">
        <f>IF(AND(G28 &gt; 0, F28 &gt; 0), POWER(G28 / F28,  1 / 5) - 1, "")</f>
        <v>0</v>
      </c>
      <c r="AB28" s="6" t="s">
        <v>86</v>
      </c>
      <c r="AC28" s="6" t="s">
        <v>86</v>
      </c>
    </row>
    <row r="29" spans="1:29">
      <c r="A29" s="2" t="s">
        <v>8</v>
      </c>
      <c r="B29" s="2">
        <v>12473</v>
      </c>
      <c r="C29" s="2">
        <v>13692</v>
      </c>
      <c r="D29" s="2">
        <v>13023</v>
      </c>
      <c r="E29" s="2">
        <v>12838</v>
      </c>
      <c r="F29" s="2">
        <v>12553</v>
      </c>
      <c r="G29" s="2">
        <v>12473</v>
      </c>
      <c r="H29" s="3">
        <f>IF(OR(ISBLANK(D29), ISBLANK(C29)), "", (D29 - C29) / 10)</f>
        <v>-66.900000000000006</v>
      </c>
      <c r="I29" s="3">
        <f>IF(OR(ISBLANK(E29), ISBLANK(C29)), "", (E29 - C29) / 15)</f>
        <v>-56.93333333333333</v>
      </c>
      <c r="J29" s="3">
        <f>IF(OR(ISBLANK(F29), ISBLANK(C29)), "", (F29 - C29) / 20)</f>
        <v>-56.95</v>
      </c>
      <c r="K29" s="3">
        <f>IF(OR(ISBLANK(G29), ISBLANK(C29)), "", (G29 - C29) / 25)</f>
        <v>-48.76</v>
      </c>
      <c r="L29" s="3">
        <f>IF(OR(ISBLANK(E29), ISBLANK(D29)), "", (E29 - D29) / 5)</f>
        <v>-37</v>
      </c>
      <c r="M29" s="3">
        <f>IF(OR(ISBLANK(F29), ISBLANK(D29)), "", (F29 - D29) / 10)</f>
        <v>-47</v>
      </c>
      <c r="N29" s="3">
        <f>IF(OR(ISBLANK(G29), ISBLANK(D29)), "", (G29 - D29) / 15)</f>
        <v>-36.666666666666664</v>
      </c>
      <c r="O29" s="3">
        <f>IF(OR(ISBLANK(F29), ISBLANK(E29)), "", (F29 - E29) / 5)</f>
        <v>-57</v>
      </c>
      <c r="P29" s="3">
        <f>IF(OR(ISBLANK(G29), ISBLANK(E29)), "", (G29 - E29) / 10)</f>
        <v>-36.5</v>
      </c>
      <c r="Q29" s="3">
        <f>IF(OR(ISBLANK(G29), ISBLANK(F29)), "", (G29 - F29) / 5)</f>
        <v>-16</v>
      </c>
      <c r="R29" s="4">
        <f>IF(AND(D29 &gt; 0, C29 &gt; 0), POWER(D29 / C29,  1 / 10) - 1, "")</f>
        <v>-4.9969431012737431E-3</v>
      </c>
      <c r="S29" s="4">
        <f>IF(AND(E29 &gt; 0, C29 &gt; 0), POWER(E29 / C29,  1 / 15) - 1, "")</f>
        <v>-4.2842760441035299E-3</v>
      </c>
      <c r="T29" s="4">
        <f>IF(AND(F29 &gt; 0, C29 &gt; 0), POWER(F29 / C29,  1 / 20) - 1, "")</f>
        <v>-4.3331865296966088E-3</v>
      </c>
      <c r="U29" s="4">
        <f>IF(AND(G29 &gt; 0, C29 &gt; 0), POWER(G29 / C29,  1 / 25) - 1, "")</f>
        <v>-3.7228693752611175E-3</v>
      </c>
      <c r="V29" s="4">
        <f>IF(AND(E29 &gt; 0, D29 &gt; 0), POWER(E29 / D29,  1 / 5) - 1, "")</f>
        <v>-2.8574102291617498E-3</v>
      </c>
      <c r="W29" s="4">
        <f>IF(AND(F29 &gt; 0, D29 &gt; 0), POWER(F29 / D29,  1 / 10) - 1, "")</f>
        <v>-3.6689871727599854E-3</v>
      </c>
      <c r="X29" s="4">
        <f>IF(AND(G29 &gt; 0, D29 &gt; 0), POWER(G29 / D29,  1 / 15) - 1, "")</f>
        <v>-2.8725806779518193E-3</v>
      </c>
      <c r="Y29" s="4">
        <f>IF(AND(F29 &gt; 0, E29 &gt; 0), POWER(F29 / E29,  1 / 5) - 1, "")</f>
        <v>-4.4799035717759672E-3</v>
      </c>
      <c r="Z29" s="4">
        <f>IF(AND(G29 &gt; 0, E29 &gt; 0), POWER(G29 / E29,  1 / 10) - 1, "")</f>
        <v>-2.8801658157957544E-3</v>
      </c>
      <c r="AA29" s="4">
        <f>IF(AND(G29 &gt; 0, F29 &gt; 0), POWER(G29 / F29,  1 / 5) - 1, "")</f>
        <v>-1.2778573825414918E-3</v>
      </c>
      <c r="AB29" s="6" t="s">
        <v>109</v>
      </c>
      <c r="AC29" s="6" t="s">
        <v>150</v>
      </c>
    </row>
    <row r="30" spans="1:29">
      <c r="A30" s="2" t="s">
        <v>9</v>
      </c>
      <c r="B30" s="2">
        <v>3147</v>
      </c>
      <c r="C30" s="2">
        <v>3896</v>
      </c>
      <c r="D30" s="2">
        <v>3567</v>
      </c>
      <c r="E30" s="2">
        <v>3402</v>
      </c>
      <c r="F30" s="2">
        <v>3237</v>
      </c>
      <c r="G30" s="2">
        <v>3147</v>
      </c>
      <c r="H30" s="3">
        <f>IF(OR(ISBLANK(D30), ISBLANK(C30)), "", (D30 - C30) / 10)</f>
        <v>-32.9</v>
      </c>
      <c r="I30" s="3">
        <f>IF(OR(ISBLANK(E30), ISBLANK(C30)), "", (E30 - C30) / 15)</f>
        <v>-32.93333333333333</v>
      </c>
      <c r="J30" s="3">
        <f>IF(OR(ISBLANK(F30), ISBLANK(C30)), "", (F30 - C30) / 20)</f>
        <v>-32.950000000000003</v>
      </c>
      <c r="K30" s="3">
        <f>IF(OR(ISBLANK(G30), ISBLANK(C30)), "", (G30 - C30) / 25)</f>
        <v>-29.96</v>
      </c>
      <c r="L30" s="3">
        <f>IF(OR(ISBLANK(E30), ISBLANK(D30)), "", (E30 - D30) / 5)</f>
        <v>-33</v>
      </c>
      <c r="M30" s="3">
        <f>IF(OR(ISBLANK(F30), ISBLANK(D30)), "", (F30 - D30) / 10)</f>
        <v>-33</v>
      </c>
      <c r="N30" s="3">
        <f>IF(OR(ISBLANK(G30), ISBLANK(D30)), "", (G30 - D30) / 15)</f>
        <v>-28</v>
      </c>
      <c r="O30" s="3">
        <f>IF(OR(ISBLANK(F30), ISBLANK(E30)), "", (F30 - E30) / 5)</f>
        <v>-33</v>
      </c>
      <c r="P30" s="3">
        <f>IF(OR(ISBLANK(G30), ISBLANK(E30)), "", (G30 - E30) / 10)</f>
        <v>-25.5</v>
      </c>
      <c r="Q30" s="3">
        <f>IF(OR(ISBLANK(G30), ISBLANK(F30)), "", (G30 - F30) / 5)</f>
        <v>-18</v>
      </c>
      <c r="R30" s="4">
        <f>IF(AND(D30 &gt; 0, C30 &gt; 0), POWER(D30 / C30,  1 / 10) - 1, "")</f>
        <v>-8.7837434662362268E-3</v>
      </c>
      <c r="S30" s="4">
        <f>IF(AND(E30 &gt; 0, C30 &gt; 0), POWER(E30 / C30,  1 / 15) - 1, "")</f>
        <v>-8.9983960337794988E-3</v>
      </c>
      <c r="T30" s="4">
        <f>IF(AND(F30 &gt; 0, C30 &gt; 0), POWER(F30 / C30,  1 / 20) - 1, "")</f>
        <v>-9.2223811016813872E-3</v>
      </c>
      <c r="U30" s="4">
        <f>IF(AND(G30 &gt; 0, C30 &gt; 0), POWER(G30 / C30,  1 / 25) - 1, "")</f>
        <v>-8.5036682315208223E-3</v>
      </c>
      <c r="V30" s="4">
        <f>IF(AND(E30 &gt; 0, D30 &gt; 0), POWER(E30 / D30,  1 / 5) - 1, "")</f>
        <v>-9.4275617268467782E-3</v>
      </c>
      <c r="W30" s="4">
        <f>IF(AND(F30 &gt; 0, D30 &gt; 0), POWER(F30 / D30,  1 / 10) - 1, "")</f>
        <v>-9.660824629156739E-3</v>
      </c>
      <c r="X30" s="4">
        <f>IF(AND(G30 &gt; 0, D30 &gt; 0), POWER(G30 / D30,  1 / 15) - 1, "")</f>
        <v>-8.3169074446137747E-3</v>
      </c>
      <c r="Y30" s="4">
        <f>IF(AND(F30 &gt; 0, E30 &gt; 0), POWER(F30 / E30,  1 / 5) - 1, "")</f>
        <v>-9.8940326020343639E-3</v>
      </c>
      <c r="Z30" s="4">
        <f>IF(AND(G30 &gt; 0, E30 &gt; 0), POWER(G30 / E30,  1 / 10) - 1, "")</f>
        <v>-7.7611134058471754E-3</v>
      </c>
      <c r="AA30" s="4">
        <f>IF(AND(G30 &gt; 0, F30 &gt; 0), POWER(G30 / F30,  1 / 5) - 1, "")</f>
        <v>-5.6235994042075355E-3</v>
      </c>
      <c r="AB30" s="6" t="s">
        <v>110</v>
      </c>
      <c r="AC30" s="6" t="s">
        <v>151</v>
      </c>
    </row>
    <row r="31" spans="1:29">
      <c r="A31" s="2" t="s">
        <v>46</v>
      </c>
      <c r="B31" s="2">
        <v>4715</v>
      </c>
      <c r="C31" s="2">
        <v>6690</v>
      </c>
      <c r="D31" s="2">
        <v>5900</v>
      </c>
      <c r="E31" s="2">
        <v>5505</v>
      </c>
      <c r="F31" s="2">
        <v>5110</v>
      </c>
      <c r="G31" s="2">
        <v>4715</v>
      </c>
      <c r="H31" s="3">
        <f>IF(OR(ISBLANK(D31), ISBLANK(C31)), "", (D31 - C31) / 10)</f>
        <v>-79</v>
      </c>
      <c r="I31" s="3">
        <f>IF(OR(ISBLANK(E31), ISBLANK(C31)), "", (E31 - C31) / 15)</f>
        <v>-79</v>
      </c>
      <c r="J31" s="3">
        <f>IF(OR(ISBLANK(F31), ISBLANK(C31)), "", (F31 - C31) / 20)</f>
        <v>-79</v>
      </c>
      <c r="K31" s="3">
        <f>IF(OR(ISBLANK(G31), ISBLANK(C31)), "", (G31 - C31) / 25)</f>
        <v>-79</v>
      </c>
      <c r="L31" s="3">
        <f>IF(OR(ISBLANK(E31), ISBLANK(D31)), "", (E31 - D31) / 5)</f>
        <v>-79</v>
      </c>
      <c r="M31" s="3">
        <f>IF(OR(ISBLANK(F31), ISBLANK(D31)), "", (F31 - D31) / 10)</f>
        <v>-79</v>
      </c>
      <c r="N31" s="3">
        <f>IF(OR(ISBLANK(G31), ISBLANK(D31)), "", (G31 - D31) / 15)</f>
        <v>-79</v>
      </c>
      <c r="O31" s="3">
        <f>IF(OR(ISBLANK(F31), ISBLANK(E31)), "", (F31 - E31) / 5)</f>
        <v>-79</v>
      </c>
      <c r="P31" s="3">
        <f>IF(OR(ISBLANK(G31), ISBLANK(E31)), "", (G31 - E31) / 10)</f>
        <v>-79</v>
      </c>
      <c r="Q31" s="3">
        <f>IF(OR(ISBLANK(G31), ISBLANK(F31)), "", (G31 - F31) / 5)</f>
        <v>-79</v>
      </c>
      <c r="R31" s="4">
        <f>IF(AND(D31 &gt; 0, C31 &gt; 0), POWER(D31 / C31,  1 / 10) - 1, "")</f>
        <v>-1.2487527910776008E-2</v>
      </c>
      <c r="S31" s="4">
        <f>IF(AND(E31 &gt; 0, C31 &gt; 0), POWER(E31 / C31,  1 / 15) - 1, "")</f>
        <v>-1.2913042176001754E-2</v>
      </c>
      <c r="T31" s="4">
        <f>IF(AND(F31 &gt; 0, C31 &gt; 0), POWER(F31 / C31,  1 / 20) - 1, "")</f>
        <v>-1.3380399332623583E-2</v>
      </c>
      <c r="U31" s="4">
        <f>IF(AND(G31 &gt; 0, C31 &gt; 0), POWER(G31 / C31,  1 / 25) - 1, "")</f>
        <v>-1.3897129141527187E-2</v>
      </c>
      <c r="V31" s="4">
        <f>IF(AND(E31 &gt; 0, D31 &gt; 0), POWER(E31 / D31,  1 / 5) - 1, "")</f>
        <v>-1.3763520729449197E-2</v>
      </c>
      <c r="W31" s="4">
        <f>IF(AND(F31 &gt; 0, D31 &gt; 0), POWER(F31 / D31,  1 / 10) - 1, "")</f>
        <v>-1.427246345390687E-2</v>
      </c>
      <c r="X31" s="4">
        <f>IF(AND(G31 &gt; 0, D31 &gt; 0), POWER(G31 / D31,  1 / 15) - 1, "")</f>
        <v>-1.4835745283647728E-2</v>
      </c>
      <c r="Y31" s="4">
        <f>IF(AND(F31 &gt; 0, E31 &gt; 0), POWER(F31 / E31,  1 / 5) - 1, "")</f>
        <v>-1.4781143540850805E-2</v>
      </c>
      <c r="Z31" s="4">
        <f>IF(AND(G31 &gt; 0, E31 &gt; 0), POWER(G31 / E31,  1 / 10) - 1, "")</f>
        <v>-1.5371420340343667E-2</v>
      </c>
      <c r="AA31" s="4">
        <f>IF(AND(G31 &gt; 0, F31 &gt; 0), POWER(G31 / F31,  1 / 5) - 1, "")</f>
        <v>-1.59613434857242E-2</v>
      </c>
      <c r="AB31" s="6" t="s">
        <v>111</v>
      </c>
      <c r="AC31" s="6" t="s">
        <v>152</v>
      </c>
    </row>
    <row r="32" spans="1:29">
      <c r="A32" s="2" t="s">
        <v>24</v>
      </c>
      <c r="B32" s="2">
        <v>224.5</v>
      </c>
      <c r="C32" s="2">
        <v>415</v>
      </c>
      <c r="D32" s="2">
        <v>317</v>
      </c>
      <c r="E32" s="2">
        <v>267</v>
      </c>
      <c r="F32" s="2">
        <v>242</v>
      </c>
      <c r="G32" s="2">
        <v>224.5</v>
      </c>
      <c r="H32" s="3">
        <f>IF(OR(ISBLANK(D32), ISBLANK(C32)), "", (D32 - C32) / 10)</f>
        <v>-9.8000000000000007</v>
      </c>
      <c r="I32" s="3">
        <f>IF(OR(ISBLANK(E32), ISBLANK(C32)), "", (E32 - C32) / 15)</f>
        <v>-9.8666666666666671</v>
      </c>
      <c r="J32" s="3">
        <f>IF(OR(ISBLANK(F32), ISBLANK(C32)), "", (F32 - C32) / 20)</f>
        <v>-8.65</v>
      </c>
      <c r="K32" s="3">
        <f>IF(OR(ISBLANK(G32), ISBLANK(C32)), "", (G32 - C32) / 25)</f>
        <v>-7.62</v>
      </c>
      <c r="L32" s="3">
        <f>IF(OR(ISBLANK(E32), ISBLANK(D32)), "", (E32 - D32) / 5)</f>
        <v>-10</v>
      </c>
      <c r="M32" s="3">
        <f>IF(OR(ISBLANK(F32), ISBLANK(D32)), "", (F32 - D32) / 10)</f>
        <v>-7.5</v>
      </c>
      <c r="N32" s="3">
        <f>IF(OR(ISBLANK(G32), ISBLANK(D32)), "", (G32 - D32) / 15)</f>
        <v>-6.166666666666667</v>
      </c>
      <c r="O32" s="3">
        <f>IF(OR(ISBLANK(F32), ISBLANK(E32)), "", (F32 - E32) / 5)</f>
        <v>-5</v>
      </c>
      <c r="P32" s="3">
        <f>IF(OR(ISBLANK(G32), ISBLANK(E32)), "", (G32 - E32) / 10)</f>
        <v>-4.25</v>
      </c>
      <c r="Q32" s="3">
        <f>IF(OR(ISBLANK(G32), ISBLANK(F32)), "", (G32 - F32) / 5)</f>
        <v>-3.5</v>
      </c>
      <c r="R32" s="4">
        <f>IF(AND(D32 &gt; 0, C32 &gt; 0), POWER(D32 / C32,  1 / 10) - 1, "")</f>
        <v>-2.6578091490814693E-2</v>
      </c>
      <c r="S32" s="4">
        <f>IF(AND(E32 &gt; 0, C32 &gt; 0), POWER(E32 / C32,  1 / 15) - 1, "")</f>
        <v>-2.8973957525819105E-2</v>
      </c>
      <c r="T32" s="4">
        <f>IF(AND(F32 &gt; 0, C32 &gt; 0), POWER(F32 / C32,  1 / 20) - 1, "")</f>
        <v>-2.6606675672009805E-2</v>
      </c>
      <c r="U32" s="4">
        <f>IF(AND(G32 &gt; 0, C32 &gt; 0), POWER(G32 / C32,  1 / 25) - 1, "")</f>
        <v>-2.4276578678212202E-2</v>
      </c>
      <c r="V32" s="4">
        <f>IF(AND(E32 &gt; 0, D32 &gt; 0), POWER(E32 / D32,  1 / 5) - 1, "")</f>
        <v>-3.3748013402355781E-2</v>
      </c>
      <c r="W32" s="4">
        <f>IF(AND(F32 &gt; 0, D32 &gt; 0), POWER(F32 / D32,  1 / 10) - 1, "")</f>
        <v>-2.6635259013840673E-2</v>
      </c>
      <c r="X32" s="4">
        <f>IF(AND(G32 &gt; 0, D32 &gt; 0), POWER(G32 / D32,  1 / 15) - 1, "")</f>
        <v>-2.2739214492118798E-2</v>
      </c>
      <c r="Y32" s="4">
        <f>IF(AND(F32 &gt; 0, E32 &gt; 0), POWER(F32 / E32,  1 / 5) - 1, "")</f>
        <v>-1.9470146362995489E-2</v>
      </c>
      <c r="Z32" s="4">
        <f>IF(AND(G32 &gt; 0, E32 &gt; 0), POWER(G32 / E32,  1 / 10) - 1, "")</f>
        <v>-1.7187869015082624E-2</v>
      </c>
      <c r="AA32" s="4">
        <f>IF(AND(G32 &gt; 0, F32 &gt; 0), POWER(G32 / F32,  1 / 5) - 1, "")</f>
        <v>-1.4900279447584097E-2</v>
      </c>
      <c r="AB32" s="6" t="s">
        <v>112</v>
      </c>
      <c r="AC32" s="6" t="s">
        <v>153</v>
      </c>
    </row>
    <row r="33" spans="1:29">
      <c r="A33" s="2" t="s">
        <v>10</v>
      </c>
      <c r="B33" s="2">
        <v>38.6</v>
      </c>
      <c r="C33" s="2">
        <v>41.1</v>
      </c>
      <c r="D33" s="2">
        <v>41.9</v>
      </c>
      <c r="E33" s="2">
        <v>38.200000000000003</v>
      </c>
      <c r="F33" s="2">
        <v>38.4</v>
      </c>
      <c r="G33" s="2">
        <v>38.6</v>
      </c>
      <c r="H33" s="3">
        <f>IF(OR(ISBLANK(D33), ISBLANK(C33)), "", (D33 - C33) / 10)</f>
        <v>7.999999999999971E-2</v>
      </c>
      <c r="I33" s="3">
        <f>IF(OR(ISBLANK(E33), ISBLANK(C33)), "", (E33 - C33) / 15)</f>
        <v>-0.19333333333333325</v>
      </c>
      <c r="J33" s="3">
        <f>IF(OR(ISBLANK(F33), ISBLANK(C33)), "", (F33 - C33) / 20)</f>
        <v>-0.13500000000000015</v>
      </c>
      <c r="K33" s="3">
        <f>IF(OR(ISBLANK(G33), ISBLANK(C33)), "", (G33 - C33) / 25)</f>
        <v>-0.1</v>
      </c>
      <c r="L33" s="3">
        <f>IF(OR(ISBLANK(E33), ISBLANK(D33)), "", (E33 - D33) / 5)</f>
        <v>-0.7399999999999991</v>
      </c>
      <c r="M33" s="3">
        <f>IF(OR(ISBLANK(F33), ISBLANK(D33)), "", (F33 - D33) / 10)</f>
        <v>-0.35</v>
      </c>
      <c r="N33" s="3">
        <f>IF(OR(ISBLANK(G33), ISBLANK(D33)), "", (G33 - D33) / 15)</f>
        <v>-0.21999999999999981</v>
      </c>
      <c r="O33" s="3">
        <f>IF(OR(ISBLANK(F33), ISBLANK(E33)), "", (F33 - E33) / 5)</f>
        <v>3.9999999999999147E-2</v>
      </c>
      <c r="P33" s="3">
        <f>IF(OR(ISBLANK(G33), ISBLANK(E33)), "", (G33 - E33) / 10)</f>
        <v>3.9999999999999855E-2</v>
      </c>
      <c r="Q33" s="3">
        <f>IF(OR(ISBLANK(G33), ISBLANK(F33)), "", (G33 - F33) / 5)</f>
        <v>4.000000000000057E-2</v>
      </c>
      <c r="R33" s="4">
        <f>IF(AND(D33 &gt; 0, C33 &gt; 0), POWER(D33 / C33,  1 / 10) - 1, "")</f>
        <v>1.929629886827211E-3</v>
      </c>
      <c r="S33" s="4">
        <f>IF(AND(E33 &gt; 0, C33 &gt; 0), POWER(E33 / C33,  1 / 15) - 1, "")</f>
        <v>-4.8662947602626794E-3</v>
      </c>
      <c r="T33" s="4">
        <f>IF(AND(F33 &gt; 0, C33 &gt; 0), POWER(F33 / C33,  1 / 20) - 1, "")</f>
        <v>-3.3917680107282688E-3</v>
      </c>
      <c r="U33" s="4">
        <f>IF(AND(G33 &gt; 0, C33 &gt; 0), POWER(G33 / C33,  1 / 25) - 1, "")</f>
        <v>-2.5070857990124873E-3</v>
      </c>
      <c r="V33" s="4">
        <f>IF(AND(E33 &gt; 0, D33 &gt; 0), POWER(E33 / D33,  1 / 5) - 1, "")</f>
        <v>-1.8320169780822515E-2</v>
      </c>
      <c r="W33" s="4">
        <f>IF(AND(F33 &gt; 0, D33 &gt; 0), POWER(F33 / D33,  1 / 10) - 1, "")</f>
        <v>-8.6849031693253531E-3</v>
      </c>
      <c r="X33" s="4">
        <f>IF(AND(G33 &gt; 0, D33 &gt; 0), POWER(G33 / D33,  1 / 15) - 1, "")</f>
        <v>-5.4539761360714589E-3</v>
      </c>
      <c r="Y33" s="4">
        <f>IF(AND(F33 &gt; 0, E33 &gt; 0), POWER(F33 / E33,  1 / 5) - 1, "")</f>
        <v>1.0449343601195427E-3</v>
      </c>
      <c r="Z33" s="4">
        <f>IF(AND(G33 &gt; 0, E33 &gt; 0), POWER(G33 / E33,  1 / 10) - 1, "")</f>
        <v>1.0422188187937387E-3</v>
      </c>
      <c r="AA33" s="4">
        <f>IF(AND(G33 &gt; 0, F33 &gt; 0), POWER(G33 / F33,  1 / 5) - 1, "")</f>
        <v>1.0395032848344865E-3</v>
      </c>
      <c r="AB33" s="6" t="s">
        <v>113</v>
      </c>
      <c r="AC33" s="6" t="s">
        <v>154</v>
      </c>
    </row>
    <row r="34" spans="1:29">
      <c r="A34" s="2" t="s">
        <v>11</v>
      </c>
      <c r="B34" s="2">
        <v>5.82</v>
      </c>
      <c r="C34" s="2">
        <v>10.67</v>
      </c>
      <c r="D34" s="2">
        <v>8.73</v>
      </c>
      <c r="E34" s="2">
        <v>7.76</v>
      </c>
      <c r="F34" s="2">
        <v>6.79</v>
      </c>
      <c r="G34" s="2">
        <v>5.82</v>
      </c>
      <c r="H34" s="3">
        <f>IF(OR(ISBLANK(D34), ISBLANK(C34)), "", (D34 - C34) / 10)</f>
        <v>-0.19399999999999995</v>
      </c>
      <c r="I34" s="3">
        <f>IF(OR(ISBLANK(E34), ISBLANK(C34)), "", (E34 - C34) / 15)</f>
        <v>-0.19400000000000001</v>
      </c>
      <c r="J34" s="3">
        <f>IF(OR(ISBLANK(F34), ISBLANK(C34)), "", (F34 - C34) / 20)</f>
        <v>-0.19400000000000001</v>
      </c>
      <c r="K34" s="3">
        <f>IF(OR(ISBLANK(G34), ISBLANK(C34)), "", (G34 - C34) / 25)</f>
        <v>-0.19399999999999998</v>
      </c>
      <c r="L34" s="3">
        <f>IF(OR(ISBLANK(E34), ISBLANK(D34)), "", (E34 - D34) / 5)</f>
        <v>-0.19400000000000012</v>
      </c>
      <c r="M34" s="3">
        <f>IF(OR(ISBLANK(F34), ISBLANK(D34)), "", (F34 - D34) / 10)</f>
        <v>-0.19400000000000003</v>
      </c>
      <c r="N34" s="3">
        <f>IF(OR(ISBLANK(G34), ISBLANK(D34)), "", (G34 - D34) / 15)</f>
        <v>-0.19400000000000001</v>
      </c>
      <c r="O34" s="3">
        <f>IF(OR(ISBLANK(F34), ISBLANK(E34)), "", (F34 - E34) / 5)</f>
        <v>-0.19399999999999995</v>
      </c>
      <c r="P34" s="3">
        <f>IF(OR(ISBLANK(G34), ISBLANK(E34)), "", (G34 - E34) / 10)</f>
        <v>-0.19399999999999995</v>
      </c>
      <c r="Q34" s="3">
        <f>IF(OR(ISBLANK(G34), ISBLANK(F34)), "", (G34 - F34) / 5)</f>
        <v>-0.19399999999999995</v>
      </c>
      <c r="R34" s="4">
        <f>IF(AND(D34 &gt; 0, C34 &gt; 0), POWER(D34 / C34,  1 / 10) - 1, "")</f>
        <v>-1.9867065968887654E-2</v>
      </c>
      <c r="S34" s="4">
        <f>IF(AND(E34 &gt; 0, C34 &gt; 0), POWER(E34 / C34,  1 / 15) - 1, "")</f>
        <v>-2.1006473410125182E-2</v>
      </c>
      <c r="T34" s="4">
        <f>IF(AND(F34 &gt; 0, C34 &gt; 0), POWER(F34 / C34,  1 / 20) - 1, "")</f>
        <v>-2.2345805850310541E-2</v>
      </c>
      <c r="U34" s="4">
        <f>IF(AND(G34 &gt; 0, C34 &gt; 0), POWER(G34 / C34,  1 / 25) - 1, "")</f>
        <v>-2.3953872734009063E-2</v>
      </c>
      <c r="V34" s="4">
        <f>IF(AND(E34 &gt; 0, D34 &gt; 0), POWER(E34 / D34,  1 / 5) - 1, "")</f>
        <v>-2.3281316138826114E-2</v>
      </c>
      <c r="W34" s="4">
        <f>IF(AND(F34 &gt; 0, D34 &gt; 0), POWER(F34 / D34,  1 / 10) - 1, "")</f>
        <v>-2.481827703981776E-2</v>
      </c>
      <c r="X34" s="4">
        <f>IF(AND(G34 &gt; 0, D34 &gt; 0), POWER(G34 / D34,  1 / 15) - 1, "")</f>
        <v>-2.6668939221457522E-2</v>
      </c>
      <c r="Y34" s="4">
        <f>IF(AND(F34 &gt; 0, E34 &gt; 0), POWER(F34 / E34,  1 / 5) - 1, "")</f>
        <v>-2.6352819384831916E-2</v>
      </c>
      <c r="Z34" s="4">
        <f>IF(AND(G34 &gt; 0, E34 &gt; 0), POWER(G34 / E34,  1 / 10) - 1, "")</f>
        <v>-2.8358342136926451E-2</v>
      </c>
      <c r="AA34" s="4">
        <f>IF(AND(G34 &gt; 0, F34 &gt; 0), POWER(G34 / F34,  1 / 5) - 1, "")</f>
        <v>-3.0359733904420927E-2</v>
      </c>
      <c r="AB34" s="6" t="s">
        <v>114</v>
      </c>
      <c r="AC34" s="6" t="s">
        <v>155</v>
      </c>
    </row>
    <row r="35" spans="1:29">
      <c r="A35" s="2" t="s">
        <v>25</v>
      </c>
      <c r="B35" s="2">
        <v>5632</v>
      </c>
      <c r="C35" s="2">
        <v>4954</v>
      </c>
      <c r="D35" s="2">
        <v>4993</v>
      </c>
      <c r="E35" s="2">
        <v>5401</v>
      </c>
      <c r="F35" s="2">
        <v>5672</v>
      </c>
      <c r="G35" s="2">
        <v>5632</v>
      </c>
      <c r="H35" s="3">
        <f>IF(OR(ISBLANK(D35), ISBLANK(C35)), "", (D35 - C35) / 10)</f>
        <v>3.9</v>
      </c>
      <c r="I35" s="3">
        <f>IF(OR(ISBLANK(E35), ISBLANK(C35)), "", (E35 - C35) / 15)</f>
        <v>29.8</v>
      </c>
      <c r="J35" s="3">
        <f>IF(OR(ISBLANK(F35), ISBLANK(C35)), "", (F35 - C35) / 20)</f>
        <v>35.9</v>
      </c>
      <c r="K35" s="3">
        <f>IF(OR(ISBLANK(G35), ISBLANK(C35)), "", (G35 - C35) / 25)</f>
        <v>27.12</v>
      </c>
      <c r="L35" s="3">
        <f>IF(OR(ISBLANK(E35), ISBLANK(D35)), "", (E35 - D35) / 5)</f>
        <v>81.599999999999994</v>
      </c>
      <c r="M35" s="3">
        <f>IF(OR(ISBLANK(F35), ISBLANK(D35)), "", (F35 - D35) / 10)</f>
        <v>67.900000000000006</v>
      </c>
      <c r="N35" s="3">
        <f>IF(OR(ISBLANK(G35), ISBLANK(D35)), "", (G35 - D35) / 15)</f>
        <v>42.6</v>
      </c>
      <c r="O35" s="3">
        <f>IF(OR(ISBLANK(F35), ISBLANK(E35)), "", (F35 - E35) / 5)</f>
        <v>54.2</v>
      </c>
      <c r="P35" s="3">
        <f>IF(OR(ISBLANK(G35), ISBLANK(E35)), "", (G35 - E35) / 10)</f>
        <v>23.1</v>
      </c>
      <c r="Q35" s="3">
        <f>IF(OR(ISBLANK(G35), ISBLANK(F35)), "", (G35 - F35) / 5)</f>
        <v>-8</v>
      </c>
      <c r="R35" s="4">
        <f>IF(AND(D35 &gt; 0, C35 &gt; 0), POWER(D35 / C35,  1 / 10) - 1, "")</f>
        <v>7.844675789985267E-4</v>
      </c>
      <c r="S35" s="4">
        <f>IF(AND(E35 &gt; 0, C35 &gt; 0), POWER(E35 / C35,  1 / 15) - 1, "")</f>
        <v>5.7758690827482972E-3</v>
      </c>
      <c r="T35" s="4">
        <f>IF(AND(F35 &gt; 0, C35 &gt; 0), POWER(F35 / C35,  1 / 20) - 1, "")</f>
        <v>6.7902729787754357E-3</v>
      </c>
      <c r="U35" s="4">
        <f>IF(AND(G35 &gt; 0, C35 &gt; 0), POWER(G35 / C35,  1 / 25) - 1, "")</f>
        <v>5.1439564597022258E-3</v>
      </c>
      <c r="V35" s="4">
        <f>IF(AND(E35 &gt; 0, D35 &gt; 0), POWER(E35 / D35,  1 / 5) - 1, "")</f>
        <v>1.5833479931580685E-2</v>
      </c>
      <c r="W35" s="4">
        <f>IF(AND(F35 &gt; 0, D35 &gt; 0), POWER(F35 / D35,  1 / 10) - 1, "")</f>
        <v>1.2832119803722453E-2</v>
      </c>
      <c r="X35" s="4">
        <f>IF(AND(G35 &gt; 0, D35 &gt; 0), POWER(G35 / D35,  1 / 15) - 1, "")</f>
        <v>8.0608274179252426E-3</v>
      </c>
      <c r="Y35" s="4">
        <f>IF(AND(F35 &gt; 0, E35 &gt; 0), POWER(F35 / E35,  1 / 5) - 1, "")</f>
        <v>9.839627431057707E-3</v>
      </c>
      <c r="Z35" s="4">
        <f>IF(AND(G35 &gt; 0, E35 &gt; 0), POWER(G35 / E35,  1 / 10) - 1, "")</f>
        <v>4.1968318604734822E-3</v>
      </c>
      <c r="AA35" s="4">
        <f>IF(AND(G35 &gt; 0, F35 &gt; 0), POWER(G35 / F35,  1 / 5) - 1, "")</f>
        <v>-1.4144328204658274E-3</v>
      </c>
      <c r="AB35" s="6" t="s">
        <v>115</v>
      </c>
      <c r="AC35" s="6" t="s">
        <v>156</v>
      </c>
    </row>
    <row r="36" spans="1:29">
      <c r="A36" s="2" t="s">
        <v>12</v>
      </c>
      <c r="B36" s="2">
        <v>37940</v>
      </c>
      <c r="C36" s="2">
        <v>43378</v>
      </c>
      <c r="D36" s="2">
        <v>41188</v>
      </c>
      <c r="E36" s="2">
        <v>40079</v>
      </c>
      <c r="F36" s="2">
        <v>38972</v>
      </c>
      <c r="G36" s="2">
        <v>37940</v>
      </c>
      <c r="H36" s="3">
        <f>IF(OR(ISBLANK(D36), ISBLANK(C36)), "", (D36 - C36) / 10)</f>
        <v>-219</v>
      </c>
      <c r="I36" s="3">
        <f>IF(OR(ISBLANK(E36), ISBLANK(C36)), "", (E36 - C36) / 15)</f>
        <v>-219.93333333333334</v>
      </c>
      <c r="J36" s="3">
        <f>IF(OR(ISBLANK(F36), ISBLANK(C36)), "", (F36 - C36) / 20)</f>
        <v>-220.3</v>
      </c>
      <c r="K36" s="3">
        <f>IF(OR(ISBLANK(G36), ISBLANK(C36)), "", (G36 - C36) / 25)</f>
        <v>-217.52</v>
      </c>
      <c r="L36" s="3">
        <f>IF(OR(ISBLANK(E36), ISBLANK(D36)), "", (E36 - D36) / 5)</f>
        <v>-221.8</v>
      </c>
      <c r="M36" s="3">
        <f>IF(OR(ISBLANK(F36), ISBLANK(D36)), "", (F36 - D36) / 10)</f>
        <v>-221.6</v>
      </c>
      <c r="N36" s="3">
        <f>IF(OR(ISBLANK(G36), ISBLANK(D36)), "", (G36 - D36) / 15)</f>
        <v>-216.53333333333333</v>
      </c>
      <c r="O36" s="3">
        <f>IF(OR(ISBLANK(F36), ISBLANK(E36)), "", (F36 - E36) / 5)</f>
        <v>-221.4</v>
      </c>
      <c r="P36" s="3">
        <f>IF(OR(ISBLANK(G36), ISBLANK(E36)), "", (G36 - E36) / 10)</f>
        <v>-213.9</v>
      </c>
      <c r="Q36" s="3">
        <f>IF(OR(ISBLANK(G36), ISBLANK(F36)), "", (G36 - F36) / 5)</f>
        <v>-206.4</v>
      </c>
      <c r="R36" s="4">
        <f>IF(AND(D36 &gt; 0, C36 &gt; 0), POWER(D36 / C36,  1 / 10) - 1, "")</f>
        <v>-5.1671489548346106E-3</v>
      </c>
      <c r="S36" s="4">
        <f>IF(AND(E36 &gt; 0, C36 &gt; 0), POWER(E36 / C36,  1 / 15) - 1, "")</f>
        <v>-5.2594466746761492E-3</v>
      </c>
      <c r="T36" s="4">
        <f>IF(AND(F36 &gt; 0, C36 &gt; 0), POWER(F36 / C36,  1 / 20) - 1, "")</f>
        <v>-5.3411331826098696E-3</v>
      </c>
      <c r="U36" s="4">
        <f>IF(AND(G36 &gt; 0, C36 &gt; 0), POWER(G36 / C36,  1 / 25) - 1, "")</f>
        <v>-5.3435297072912391E-3</v>
      </c>
      <c r="V36" s="4">
        <f>IF(AND(E36 &gt; 0, D36 &gt; 0), POWER(E36 / D36,  1 / 5) - 1, "")</f>
        <v>-5.44401642580572E-3</v>
      </c>
      <c r="W36" s="4">
        <f>IF(AND(F36 &gt; 0, D36 &gt; 0), POWER(F36 / D36,  1 / 10) - 1, "")</f>
        <v>-5.5150869826490201E-3</v>
      </c>
      <c r="X36" s="4">
        <f>IF(AND(G36 &gt; 0, D36 &gt; 0), POWER(G36 / D36,  1 / 15) - 1, "")</f>
        <v>-5.4610995020557551E-3</v>
      </c>
      <c r="Y36" s="4">
        <f>IF(AND(F36 &gt; 0, E36 &gt; 0), POWER(F36 / E36,  1 / 5) - 1, "")</f>
        <v>-5.5861524608199487E-3</v>
      </c>
      <c r="Z36" s="4">
        <f>IF(AND(G36 &gt; 0, E36 &gt; 0), POWER(G36 / E36,  1 / 10) - 1, "")</f>
        <v>-5.4696409301445703E-3</v>
      </c>
      <c r="AA36" s="4">
        <f>IF(AND(G36 &gt; 0, F36 &gt; 0), POWER(G36 / F36,  1 / 5) - 1, "")</f>
        <v>-5.3531157482747949E-3</v>
      </c>
      <c r="AB36" s="6" t="s">
        <v>105</v>
      </c>
      <c r="AC36" s="6" t="s">
        <v>154</v>
      </c>
    </row>
    <row r="37" spans="1:29">
      <c r="A37" s="2" t="s">
        <v>13</v>
      </c>
      <c r="B37" s="2">
        <v>6919</v>
      </c>
      <c r="C37" s="2">
        <v>8762</v>
      </c>
      <c r="D37" s="2">
        <v>8032</v>
      </c>
      <c r="E37" s="2">
        <v>7661</v>
      </c>
      <c r="F37" s="2">
        <v>7290</v>
      </c>
      <c r="G37" s="2">
        <v>6919</v>
      </c>
      <c r="H37" s="3">
        <f>IF(OR(ISBLANK(D37), ISBLANK(C37)), "", (D37 - C37) / 10)</f>
        <v>-73</v>
      </c>
      <c r="I37" s="3">
        <f>IF(OR(ISBLANK(E37), ISBLANK(C37)), "", (E37 - C37) / 15)</f>
        <v>-73.400000000000006</v>
      </c>
      <c r="J37" s="3">
        <f>IF(OR(ISBLANK(F37), ISBLANK(C37)), "", (F37 - C37) / 20)</f>
        <v>-73.599999999999994</v>
      </c>
      <c r="K37" s="3">
        <f>IF(OR(ISBLANK(G37), ISBLANK(C37)), "", (G37 - C37) / 25)</f>
        <v>-73.72</v>
      </c>
      <c r="L37" s="3">
        <f>IF(OR(ISBLANK(E37), ISBLANK(D37)), "", (E37 - D37) / 5)</f>
        <v>-74.2</v>
      </c>
      <c r="M37" s="3">
        <f>IF(OR(ISBLANK(F37), ISBLANK(D37)), "", (F37 - D37) / 10)</f>
        <v>-74.2</v>
      </c>
      <c r="N37" s="3">
        <f>IF(OR(ISBLANK(G37), ISBLANK(D37)), "", (G37 - D37) / 15)</f>
        <v>-74.2</v>
      </c>
      <c r="O37" s="3">
        <f>IF(OR(ISBLANK(F37), ISBLANK(E37)), "", (F37 - E37) / 5)</f>
        <v>-74.2</v>
      </c>
      <c r="P37" s="3">
        <f>IF(OR(ISBLANK(G37), ISBLANK(E37)), "", (G37 - E37) / 10)</f>
        <v>-74.2</v>
      </c>
      <c r="Q37" s="3">
        <f>IF(OR(ISBLANK(G37), ISBLANK(F37)), "", (G37 - F37) / 5)</f>
        <v>-74.2</v>
      </c>
      <c r="R37" s="4">
        <f>IF(AND(D37 &gt; 0, C37 &gt; 0), POWER(D37 / C37,  1 / 10) - 1, "")</f>
        <v>-8.6613352756288453E-3</v>
      </c>
      <c r="S37" s="4">
        <f>IF(AND(E37 &gt; 0, C37 &gt; 0), POWER(E37 / C37,  1 / 15) - 1, "")</f>
        <v>-8.9121602146204904E-3</v>
      </c>
      <c r="T37" s="4">
        <f>IF(AND(F37 &gt; 0, C37 &gt; 0), POWER(F37 / C37,  1 / 20) - 1, "")</f>
        <v>-9.1538779807862625E-3</v>
      </c>
      <c r="U37" s="4">
        <f>IF(AND(G37 &gt; 0, C37 &gt; 0), POWER(G37 / C37,  1 / 25) - 1, "")</f>
        <v>-9.401643133605031E-3</v>
      </c>
      <c r="V37" s="4">
        <f>IF(AND(E37 &gt; 0, D37 &gt; 0), POWER(E37 / D37,  1 / 5) - 1, "")</f>
        <v>-9.4136197201923899E-3</v>
      </c>
      <c r="W37" s="4">
        <f>IF(AND(F37 &gt; 0, D37 &gt; 0), POWER(F37 / D37,  1 / 10) - 1, "")</f>
        <v>-9.6461759680436243E-3</v>
      </c>
      <c r="X37" s="4">
        <f>IF(AND(G37 &gt; 0, D37 &gt; 0), POWER(G37 / D37,  1 / 15) - 1, "")</f>
        <v>-9.8948745444911168E-3</v>
      </c>
      <c r="Y37" s="4">
        <f>IF(AND(F37 &gt; 0, E37 &gt; 0), POWER(F37 / E37,  1 / 5) - 1, "")</f>
        <v>-9.8786776195370907E-3</v>
      </c>
      <c r="Z37" s="4">
        <f>IF(AND(G37 &gt; 0, E37 &gt; 0), POWER(G37 / E37,  1 / 10) - 1, "")</f>
        <v>-1.0135414271848164E-2</v>
      </c>
      <c r="AA37" s="4">
        <f>IF(AND(G37 &gt; 0, F37 &gt; 0), POWER(G37 / F37,  1 / 5) - 1, "")</f>
        <v>-1.0392084352813913E-2</v>
      </c>
      <c r="AB37" s="6" t="s">
        <v>89</v>
      </c>
      <c r="AC37" s="6" t="s">
        <v>157</v>
      </c>
    </row>
    <row r="38" spans="1:29">
      <c r="A38" s="2" t="s">
        <v>47</v>
      </c>
      <c r="B38" s="2">
        <v>1142</v>
      </c>
      <c r="C38" s="2">
        <v>1945</v>
      </c>
      <c r="D38" s="2">
        <v>1328</v>
      </c>
      <c r="E38" s="2">
        <v>1266</v>
      </c>
      <c r="F38" s="2">
        <v>1204</v>
      </c>
      <c r="G38" s="2">
        <v>1142</v>
      </c>
      <c r="H38" s="3">
        <f>IF(OR(ISBLANK(D38), ISBLANK(C38)), "", (D38 - C38) / 10)</f>
        <v>-61.7</v>
      </c>
      <c r="I38" s="3">
        <f>IF(OR(ISBLANK(E38), ISBLANK(C38)), "", (E38 - C38) / 15)</f>
        <v>-45.266666666666666</v>
      </c>
      <c r="J38" s="3">
        <f>IF(OR(ISBLANK(F38), ISBLANK(C38)), "", (F38 - C38) / 20)</f>
        <v>-37.049999999999997</v>
      </c>
      <c r="K38" s="3">
        <f>IF(OR(ISBLANK(G38), ISBLANK(C38)), "", (G38 - C38) / 25)</f>
        <v>-32.119999999999997</v>
      </c>
      <c r="L38" s="3">
        <f>IF(OR(ISBLANK(E38), ISBLANK(D38)), "", (E38 - D38) / 5)</f>
        <v>-12.4</v>
      </c>
      <c r="M38" s="3">
        <f>IF(OR(ISBLANK(F38), ISBLANK(D38)), "", (F38 - D38) / 10)</f>
        <v>-12.4</v>
      </c>
      <c r="N38" s="3">
        <f>IF(OR(ISBLANK(G38), ISBLANK(D38)), "", (G38 - D38) / 15)</f>
        <v>-12.4</v>
      </c>
      <c r="O38" s="3">
        <f>IF(OR(ISBLANK(F38), ISBLANK(E38)), "", (F38 - E38) / 5)</f>
        <v>-12.4</v>
      </c>
      <c r="P38" s="3">
        <f>IF(OR(ISBLANK(G38), ISBLANK(E38)), "", (G38 - E38) / 10)</f>
        <v>-12.4</v>
      </c>
      <c r="Q38" s="3">
        <f>IF(OR(ISBLANK(G38), ISBLANK(F38)), "", (G38 - F38) / 5)</f>
        <v>-12.4</v>
      </c>
      <c r="R38" s="4">
        <f>IF(AND(D38 &gt; 0, C38 &gt; 0), POWER(D38 / C38,  1 / 10) - 1, "")</f>
        <v>-3.7439918664490257E-2</v>
      </c>
      <c r="S38" s="4">
        <f>IF(AND(E38 &gt; 0, C38 &gt; 0), POWER(E38 / C38,  1 / 15) - 1, "")</f>
        <v>-2.8220783223382173E-2</v>
      </c>
      <c r="T38" s="4">
        <f>IF(AND(F38 &gt; 0, C38 &gt; 0), POWER(F38 / C38,  1 / 20) - 1, "")</f>
        <v>-2.3695380878170025E-2</v>
      </c>
      <c r="U38" s="4">
        <f>IF(AND(G38 &gt; 0, C38 &gt; 0), POWER(G38 / C38,  1 / 25) - 1, "")</f>
        <v>-2.1074007822554752E-2</v>
      </c>
      <c r="V38" s="4">
        <f>IF(AND(E38 &gt; 0, D38 &gt; 0), POWER(E38 / D38,  1 / 5) - 1, "")</f>
        <v>-9.5167716210081688E-3</v>
      </c>
      <c r="W38" s="4">
        <f>IF(AND(F38 &gt; 0, D38 &gt; 0), POWER(F38 / D38,  1 / 10) - 1, "")</f>
        <v>-9.7545828036634807E-3</v>
      </c>
      <c r="X38" s="4">
        <f>IF(AND(G38 &gt; 0, D38 &gt; 0), POWER(G38 / D38,  1 / 15) - 1, "")</f>
        <v>-1.0009101491344374E-2</v>
      </c>
      <c r="Y38" s="4">
        <f>IF(AND(F38 &gt; 0, E38 &gt; 0), POWER(F38 / E38,  1 / 5) - 1, "")</f>
        <v>-9.9923368887758768E-3</v>
      </c>
      <c r="Z38" s="4">
        <f>IF(AND(G38 &gt; 0, E38 &gt; 0), POWER(G38 / E38,  1 / 10) - 1, "")</f>
        <v>-1.025517464979997E-2</v>
      </c>
      <c r="AA38" s="4">
        <f>IF(AND(G38 &gt; 0, F38 &gt; 0), POWER(G38 / F38,  1 / 5) - 1, "")</f>
        <v>-1.0517942629860499E-2</v>
      </c>
      <c r="AB38" s="6" t="s">
        <v>116</v>
      </c>
      <c r="AC38" s="6" t="s">
        <v>158</v>
      </c>
    </row>
    <row r="39" spans="1:29">
      <c r="A39" s="2" t="s">
        <v>48</v>
      </c>
      <c r="B39" s="2">
        <v>6993</v>
      </c>
      <c r="C39" s="2">
        <v>17234</v>
      </c>
      <c r="D39" s="2">
        <v>13137</v>
      </c>
      <c r="E39" s="2">
        <v>11089</v>
      </c>
      <c r="F39" s="2">
        <v>9041</v>
      </c>
      <c r="G39" s="2">
        <v>6993</v>
      </c>
      <c r="H39" s="3">
        <f>IF(OR(ISBLANK(D39), ISBLANK(C39)), "", (D39 - C39) / 10)</f>
        <v>-409.7</v>
      </c>
      <c r="I39" s="3">
        <f>IF(OR(ISBLANK(E39), ISBLANK(C39)), "", (E39 - C39) / 15)</f>
        <v>-409.66666666666669</v>
      </c>
      <c r="J39" s="3">
        <f>IF(OR(ISBLANK(F39), ISBLANK(C39)), "", (F39 - C39) / 20)</f>
        <v>-409.65</v>
      </c>
      <c r="K39" s="3">
        <f>IF(OR(ISBLANK(G39), ISBLANK(C39)), "", (G39 - C39) / 25)</f>
        <v>-409.64</v>
      </c>
      <c r="L39" s="3">
        <f>IF(OR(ISBLANK(E39), ISBLANK(D39)), "", (E39 - D39) / 5)</f>
        <v>-409.6</v>
      </c>
      <c r="M39" s="3">
        <f>IF(OR(ISBLANK(F39), ISBLANK(D39)), "", (F39 - D39) / 10)</f>
        <v>-409.6</v>
      </c>
      <c r="N39" s="3">
        <f>IF(OR(ISBLANK(G39), ISBLANK(D39)), "", (G39 - D39) / 15)</f>
        <v>-409.6</v>
      </c>
      <c r="O39" s="3">
        <f>IF(OR(ISBLANK(F39), ISBLANK(E39)), "", (F39 - E39) / 5)</f>
        <v>-409.6</v>
      </c>
      <c r="P39" s="3">
        <f>IF(OR(ISBLANK(G39), ISBLANK(E39)), "", (G39 - E39) / 10)</f>
        <v>-409.6</v>
      </c>
      <c r="Q39" s="3">
        <f>IF(OR(ISBLANK(G39), ISBLANK(F39)), "", (G39 - F39) / 5)</f>
        <v>-409.6</v>
      </c>
      <c r="R39" s="4">
        <f>IF(AND(D39 &gt; 0, C39 &gt; 0), POWER(D39 / C39,  1 / 10) - 1, "")</f>
        <v>-2.6780031638861113E-2</v>
      </c>
      <c r="S39" s="4">
        <f>IF(AND(E39 &gt; 0, C39 &gt; 0), POWER(E39 / C39,  1 / 15) - 1, "")</f>
        <v>-2.8967528601088866E-2</v>
      </c>
      <c r="T39" s="4">
        <f>IF(AND(F39 &gt; 0, C39 &gt; 0), POWER(F39 / C39,  1 / 20) - 1, "")</f>
        <v>-3.1741052230507605E-2</v>
      </c>
      <c r="U39" s="4">
        <f>IF(AND(G39 &gt; 0, C39 &gt; 0), POWER(G39 / C39,  1 / 25) - 1, "")</f>
        <v>-3.5435891882709125E-2</v>
      </c>
      <c r="V39" s="4">
        <f>IF(AND(E39 &gt; 0, D39 &gt; 0), POWER(E39 / D39,  1 / 5) - 1, "")</f>
        <v>-3.3327783130724487E-2</v>
      </c>
      <c r="W39" s="4">
        <f>IF(AND(F39 &gt; 0, D39 &gt; 0), POWER(F39 / D39,  1 / 10) - 1, "")</f>
        <v>-3.6676783857571782E-2</v>
      </c>
      <c r="X39" s="4">
        <f>IF(AND(G39 &gt; 0, D39 &gt; 0), POWER(G39 / D39,  1 / 15) - 1, "")</f>
        <v>-4.1163653212543672E-2</v>
      </c>
      <c r="Y39" s="4">
        <f>IF(AND(F39 &gt; 0, E39 &gt; 0), POWER(F39 / E39,  1 / 5) - 1, "")</f>
        <v>-4.0014182093241035E-2</v>
      </c>
      <c r="Z39" s="4">
        <f>IF(AND(G39 &gt; 0, E39 &gt; 0), POWER(G39 / E39,  1 / 10) - 1, "")</f>
        <v>-4.5057736813090332E-2</v>
      </c>
      <c r="AA39" s="4">
        <f>IF(AND(G39 &gt; 0, F39 &gt; 0), POWER(G39 / F39,  1 / 5) - 1, "")</f>
        <v>-5.0074793803767337E-2</v>
      </c>
      <c r="AB39" s="6" t="s">
        <v>118</v>
      </c>
      <c r="AC39" s="6" t="s">
        <v>160</v>
      </c>
    </row>
    <row r="40" spans="1:29">
      <c r="A40" s="2" t="s">
        <v>83</v>
      </c>
      <c r="B40" s="2">
        <v>22334</v>
      </c>
      <c r="C40" s="2">
        <v>22726</v>
      </c>
      <c r="D40" s="2">
        <v>22556</v>
      </c>
      <c r="E40" s="2">
        <v>22471</v>
      </c>
      <c r="F40" s="2">
        <v>22411</v>
      </c>
      <c r="G40" s="2">
        <v>22334</v>
      </c>
      <c r="H40" s="3">
        <f>IF(OR(ISBLANK(D40), ISBLANK(C40)), "", (D40 - C40) / 10)</f>
        <v>-17</v>
      </c>
      <c r="I40" s="3">
        <f>IF(OR(ISBLANK(E40), ISBLANK(C40)), "", (E40 - C40) / 15)</f>
        <v>-17</v>
      </c>
      <c r="J40" s="3">
        <f>IF(OR(ISBLANK(F40), ISBLANK(C40)), "", (F40 - C40) / 20)</f>
        <v>-15.75</v>
      </c>
      <c r="K40" s="3">
        <f>IF(OR(ISBLANK(G40), ISBLANK(C40)), "", (G40 - C40) / 25)</f>
        <v>-15.68</v>
      </c>
      <c r="L40" s="3">
        <f>IF(OR(ISBLANK(E40), ISBLANK(D40)), "", (E40 - D40) / 5)</f>
        <v>-17</v>
      </c>
      <c r="M40" s="3">
        <f>IF(OR(ISBLANK(F40), ISBLANK(D40)), "", (F40 - D40) / 10)</f>
        <v>-14.5</v>
      </c>
      <c r="N40" s="3">
        <f>IF(OR(ISBLANK(G40), ISBLANK(D40)), "", (G40 - D40) / 15)</f>
        <v>-14.8</v>
      </c>
      <c r="O40" s="3">
        <f>IF(OR(ISBLANK(F40), ISBLANK(E40)), "", (F40 - E40) / 5)</f>
        <v>-12</v>
      </c>
      <c r="P40" s="3">
        <f>IF(OR(ISBLANK(G40), ISBLANK(E40)), "", (G40 - E40) / 10)</f>
        <v>-13.7</v>
      </c>
      <c r="Q40" s="3">
        <f>IF(OR(ISBLANK(G40), ISBLANK(F40)), "", (G40 - F40) / 5)</f>
        <v>-15.4</v>
      </c>
      <c r="R40" s="4">
        <f>IF(AND(D40 &gt; 0, C40 &gt; 0), POWER(D40 / C40,  1 / 10) - 1, "")</f>
        <v>-7.505719349470974E-4</v>
      </c>
      <c r="S40" s="4">
        <f>IF(AND(E40 &gt; 0, C40 &gt; 0), POWER(E40 / C40,  1 / 15) - 1, "")</f>
        <v>-7.5198741603865749E-4</v>
      </c>
      <c r="T40" s="4">
        <f>IF(AND(F40 &gt; 0, C40 &gt; 0), POWER(F40 / C40,  1 / 20) - 1, "")</f>
        <v>-6.9764322084486796E-4</v>
      </c>
      <c r="U40" s="4">
        <f>IF(AND(G40 &gt; 0, C40 &gt; 0), POWER(G40 / C40,  1 / 25) - 1, "")</f>
        <v>-6.9573636203046352E-4</v>
      </c>
      <c r="V40" s="4">
        <f>IF(AND(E40 &gt; 0, D40 &gt; 0), POWER(E40 / D40,  1 / 5) - 1, "")</f>
        <v>-7.5481837220658932E-4</v>
      </c>
      <c r="W40" s="4">
        <f>IF(AND(F40 &gt; 0, D40 &gt; 0), POWER(F40 / D40,  1 / 10) - 1, "")</f>
        <v>-6.4471170318958215E-4</v>
      </c>
      <c r="X40" s="4">
        <f>IF(AND(G40 &gt; 0, D40 &gt; 0), POWER(G40 / D40,  1 / 15) - 1, "")</f>
        <v>-6.591776416525752E-4</v>
      </c>
      <c r="Y40" s="4">
        <f>IF(AND(F40 &gt; 0, E40 &gt; 0), POWER(F40 / E40,  1 / 5) - 1, "")</f>
        <v>-5.3459290153623495E-4</v>
      </c>
      <c r="Z40" s="4">
        <f>IF(AND(G40 &gt; 0, E40 &gt; 0), POWER(G40 / E40,  1 / 10) - 1, "")</f>
        <v>-6.1135384365829104E-4</v>
      </c>
      <c r="AA40" s="4">
        <f>IF(AND(G40 &gt; 0, F40 &gt; 0), POWER(G40 / F40,  1 / 5) - 1, "")</f>
        <v>-6.8810889038650735E-4</v>
      </c>
      <c r="AB40" s="6" t="s">
        <v>94</v>
      </c>
      <c r="AC40" s="6" t="s">
        <v>94</v>
      </c>
    </row>
    <row r="41" spans="1:29">
      <c r="A41" s="2" t="s">
        <v>14</v>
      </c>
      <c r="B41" s="2">
        <v>88</v>
      </c>
      <c r="C41" s="2">
        <v>87</v>
      </c>
      <c r="D41" s="2">
        <v>87</v>
      </c>
      <c r="E41" s="2">
        <v>85</v>
      </c>
      <c r="F41" s="2">
        <v>88</v>
      </c>
      <c r="G41" s="2">
        <v>88</v>
      </c>
      <c r="H41" s="3">
        <f>IF(OR(ISBLANK(D41), ISBLANK(C41)), "", (D41 - C41) / 10)</f>
        <v>0</v>
      </c>
      <c r="I41" s="3">
        <f>IF(OR(ISBLANK(E41), ISBLANK(C41)), "", (E41 - C41) / 15)</f>
        <v>-0.13333333333333333</v>
      </c>
      <c r="J41" s="3">
        <f>IF(OR(ISBLANK(F41), ISBLANK(C41)), "", (F41 - C41) / 20)</f>
        <v>0.05</v>
      </c>
      <c r="K41" s="3">
        <f>IF(OR(ISBLANK(G41), ISBLANK(C41)), "", (G41 - C41) / 25)</f>
        <v>0.04</v>
      </c>
      <c r="L41" s="3">
        <f>IF(OR(ISBLANK(E41), ISBLANK(D41)), "", (E41 - D41) / 5)</f>
        <v>-0.4</v>
      </c>
      <c r="M41" s="3">
        <f>IF(OR(ISBLANK(F41), ISBLANK(D41)), "", (F41 - D41) / 10)</f>
        <v>0.1</v>
      </c>
      <c r="N41" s="3">
        <f>IF(OR(ISBLANK(G41), ISBLANK(D41)), "", (G41 - D41) / 15)</f>
        <v>6.6666666666666666E-2</v>
      </c>
      <c r="O41" s="3">
        <f>IF(OR(ISBLANK(F41), ISBLANK(E41)), "", (F41 - E41) / 5)</f>
        <v>0.6</v>
      </c>
      <c r="P41" s="3">
        <f>IF(OR(ISBLANK(G41), ISBLANK(E41)), "", (G41 - E41) / 10)</f>
        <v>0.3</v>
      </c>
      <c r="Q41" s="3">
        <f>IF(OR(ISBLANK(G41), ISBLANK(F41)), "", (G41 - F41) / 5)</f>
        <v>0</v>
      </c>
      <c r="R41" s="4">
        <f>IF(AND(D41 &gt; 0, C41 &gt; 0), POWER(D41 / C41,  1 / 10) - 1, "")</f>
        <v>0</v>
      </c>
      <c r="S41" s="4">
        <f>IF(AND(E41 &gt; 0, C41 &gt; 0), POWER(E41 / C41,  1 / 15) - 1, "")</f>
        <v>-1.5492561393777304E-3</v>
      </c>
      <c r="T41" s="4">
        <f>IF(AND(F41 &gt; 0, C41 &gt; 0), POWER(F41 / C41,  1 / 20) - 1, "")</f>
        <v>5.7159809114493143E-4</v>
      </c>
      <c r="U41" s="4">
        <f>IF(AND(G41 &gt; 0, C41 &gt; 0), POWER(G41 / C41,  1 / 25) - 1, "")</f>
        <v>4.5725234094007305E-4</v>
      </c>
      <c r="V41" s="4">
        <f>IF(AND(E41 &gt; 0, D41 &gt; 0), POWER(E41 / D41,  1 / 5) - 1, "")</f>
        <v>-4.6405715528931024E-3</v>
      </c>
      <c r="W41" s="4">
        <f>IF(AND(F41 &gt; 0, D41 &gt; 0), POWER(F41 / D41,  1 / 10) - 1, "")</f>
        <v>1.1435229066678598E-3</v>
      </c>
      <c r="X41" s="4">
        <f>IF(AND(G41 &gt; 0, D41 &gt; 0), POWER(G41 / D41,  1 / 15) - 1, "")</f>
        <v>7.6220338439036972E-4</v>
      </c>
      <c r="Y41" s="4">
        <f>IF(AND(F41 &gt; 0, E41 &gt; 0), POWER(F41 / E41,  1 / 5) - 1, "")</f>
        <v>6.9612290925671338E-3</v>
      </c>
      <c r="Z41" s="4">
        <f>IF(AND(G41 &gt; 0, E41 &gt; 0), POWER(G41 / E41,  1 / 10) - 1, "")</f>
        <v>3.4745781994514058E-3</v>
      </c>
      <c r="AA41" s="4">
        <f>IF(AND(G41 &gt; 0, F41 &gt; 0), POWER(G41 / F41,  1 / 5) - 1, "")</f>
        <v>0</v>
      </c>
      <c r="AB41" s="6" t="s">
        <v>119</v>
      </c>
      <c r="AC41" s="6" t="s">
        <v>161</v>
      </c>
    </row>
    <row r="42" spans="1:29">
      <c r="A42" s="2" t="s">
        <v>49</v>
      </c>
      <c r="B42" s="2">
        <v>480</v>
      </c>
      <c r="C42" s="2">
        <v>318</v>
      </c>
      <c r="D42" s="2">
        <v>344</v>
      </c>
      <c r="E42" s="2">
        <v>385</v>
      </c>
      <c r="F42" s="2">
        <v>446</v>
      </c>
      <c r="G42" s="2">
        <v>480</v>
      </c>
      <c r="H42" s="3">
        <f>IF(OR(ISBLANK(D42), ISBLANK(C42)), "", (D42 - C42) / 10)</f>
        <v>2.6</v>
      </c>
      <c r="I42" s="3">
        <f>IF(OR(ISBLANK(E42), ISBLANK(C42)), "", (E42 - C42) / 15)</f>
        <v>4.4666666666666668</v>
      </c>
      <c r="J42" s="3">
        <f>IF(OR(ISBLANK(F42), ISBLANK(C42)), "", (F42 - C42) / 20)</f>
        <v>6.4</v>
      </c>
      <c r="K42" s="3">
        <f>IF(OR(ISBLANK(G42), ISBLANK(C42)), "", (G42 - C42) / 25)</f>
        <v>6.48</v>
      </c>
      <c r="L42" s="3">
        <f>IF(OR(ISBLANK(E42), ISBLANK(D42)), "", (E42 - D42) / 5)</f>
        <v>8.1999999999999993</v>
      </c>
      <c r="M42" s="3">
        <f>IF(OR(ISBLANK(F42), ISBLANK(D42)), "", (F42 - D42) / 10)</f>
        <v>10.199999999999999</v>
      </c>
      <c r="N42" s="3">
        <f>IF(OR(ISBLANK(G42), ISBLANK(D42)), "", (G42 - D42) / 15)</f>
        <v>9.0666666666666664</v>
      </c>
      <c r="O42" s="3">
        <f>IF(OR(ISBLANK(F42), ISBLANK(E42)), "", (F42 - E42) / 5)</f>
        <v>12.2</v>
      </c>
      <c r="P42" s="3">
        <f>IF(OR(ISBLANK(G42), ISBLANK(E42)), "", (G42 - E42) / 10)</f>
        <v>9.5</v>
      </c>
      <c r="Q42" s="3">
        <f>IF(OR(ISBLANK(G42), ISBLANK(F42)), "", (G42 - F42) / 5)</f>
        <v>6.8</v>
      </c>
      <c r="R42" s="4">
        <f>IF(AND(D42 &gt; 0, C42 &gt; 0), POWER(D42 / C42,  1 / 10) - 1, "")</f>
        <v>7.8899906760649952E-3</v>
      </c>
      <c r="S42" s="4">
        <f>IF(AND(E42 &gt; 0, C42 &gt; 0), POWER(E42 / C42,  1 / 15) - 1, "")</f>
        <v>1.282770825021462E-2</v>
      </c>
      <c r="T42" s="4">
        <f>IF(AND(F42 &gt; 0, C42 &gt; 0), POWER(F42 / C42,  1 / 20) - 1, "")</f>
        <v>1.7057219448904037E-2</v>
      </c>
      <c r="U42" s="4">
        <f>IF(AND(G42 &gt; 0, C42 &gt; 0), POWER(G42 / C42,  1 / 25) - 1, "")</f>
        <v>1.6605756833220964E-2</v>
      </c>
      <c r="V42" s="4">
        <f>IF(AND(E42 &gt; 0, D42 &gt; 0), POWER(E42 / D42,  1 / 5) - 1, "")</f>
        <v>2.2775832491125358E-2</v>
      </c>
      <c r="W42" s="4">
        <f>IF(AND(F42 &gt; 0, D42 &gt; 0), POWER(F42 / D42,  1 / 10) - 1, "")</f>
        <v>2.6307828436003877E-2</v>
      </c>
      <c r="X42" s="4">
        <f>IF(AND(G42 &gt; 0, D42 &gt; 0), POWER(G42 / D42,  1 / 15) - 1, "")</f>
        <v>2.2458099661035069E-2</v>
      </c>
      <c r="Y42" s="4">
        <f>IF(AND(F42 &gt; 0, E42 &gt; 0), POWER(F42 / E42,  1 / 5) - 1, "")</f>
        <v>2.9852021574986898E-2</v>
      </c>
      <c r="Z42" s="4">
        <f>IF(AND(G42 &gt; 0, E42 &gt; 0), POWER(G42 / E42,  1 / 10) - 1, "")</f>
        <v>2.2299270262671422E-2</v>
      </c>
      <c r="AA42" s="4">
        <f>IF(AND(G42 &gt; 0, F42 &gt; 0), POWER(G42 / F42,  1 / 5) - 1, "")</f>
        <v>1.4801909483355358E-2</v>
      </c>
      <c r="AB42" s="6" t="s">
        <v>120</v>
      </c>
      <c r="AC42" s="6" t="s">
        <v>162</v>
      </c>
    </row>
    <row r="43" spans="1:29">
      <c r="A43" s="2" t="s">
        <v>50</v>
      </c>
      <c r="B43" s="2">
        <v>2</v>
      </c>
      <c r="C43" s="2">
        <v>2</v>
      </c>
      <c r="D43" s="2">
        <v>2</v>
      </c>
      <c r="E43" s="2">
        <v>2</v>
      </c>
      <c r="F43" s="2">
        <v>2</v>
      </c>
      <c r="G43" s="2">
        <v>2</v>
      </c>
      <c r="H43" s="3">
        <f>IF(OR(ISBLANK(D43), ISBLANK(C43)), "", (D43 - C43) / 10)</f>
        <v>0</v>
      </c>
      <c r="I43" s="3">
        <f>IF(OR(ISBLANK(E43), ISBLANK(C43)), "", (E43 - C43) / 15)</f>
        <v>0</v>
      </c>
      <c r="J43" s="3">
        <f>IF(OR(ISBLANK(F43), ISBLANK(C43)), "", (F43 - C43) / 20)</f>
        <v>0</v>
      </c>
      <c r="K43" s="3">
        <f>IF(OR(ISBLANK(G43), ISBLANK(C43)), "", (G43 - C43) / 25)</f>
        <v>0</v>
      </c>
      <c r="L43" s="3">
        <f>IF(OR(ISBLANK(E43), ISBLANK(D43)), "", (E43 - D43) / 5)</f>
        <v>0</v>
      </c>
      <c r="M43" s="3">
        <f>IF(OR(ISBLANK(F43), ISBLANK(D43)), "", (F43 - D43) / 10)</f>
        <v>0</v>
      </c>
      <c r="N43" s="3">
        <f>IF(OR(ISBLANK(G43), ISBLANK(D43)), "", (G43 - D43) / 15)</f>
        <v>0</v>
      </c>
      <c r="O43" s="3">
        <f>IF(OR(ISBLANK(F43), ISBLANK(E43)), "", (F43 - E43) / 5)</f>
        <v>0</v>
      </c>
      <c r="P43" s="3">
        <f>IF(OR(ISBLANK(G43), ISBLANK(E43)), "", (G43 - E43) / 10)</f>
        <v>0</v>
      </c>
      <c r="Q43" s="3">
        <f>IF(OR(ISBLANK(G43), ISBLANK(F43)), "", (G43 - F43) / 5)</f>
        <v>0</v>
      </c>
      <c r="R43" s="4">
        <f>IF(AND(D43 &gt; 0, C43 &gt; 0), POWER(D43 / C43,  1 / 10) - 1, "")</f>
        <v>0</v>
      </c>
      <c r="S43" s="4">
        <f>IF(AND(E43 &gt; 0, C43 &gt; 0), POWER(E43 / C43,  1 / 15) - 1, "")</f>
        <v>0</v>
      </c>
      <c r="T43" s="4">
        <f>IF(AND(F43 &gt; 0, C43 &gt; 0), POWER(F43 / C43,  1 / 20) - 1, "")</f>
        <v>0</v>
      </c>
      <c r="U43" s="4">
        <f>IF(AND(G43 &gt; 0, C43 &gt; 0), POWER(G43 / C43,  1 / 25) - 1, "")</f>
        <v>0</v>
      </c>
      <c r="V43" s="4">
        <f>IF(AND(E43 &gt; 0, D43 &gt; 0), POWER(E43 / D43,  1 / 5) - 1, "")</f>
        <v>0</v>
      </c>
      <c r="W43" s="4">
        <f>IF(AND(F43 &gt; 0, D43 &gt; 0), POWER(F43 / D43,  1 / 10) - 1, "")</f>
        <v>0</v>
      </c>
      <c r="X43" s="4">
        <f>IF(AND(G43 &gt; 0, D43 &gt; 0), POWER(G43 / D43,  1 / 15) - 1, "")</f>
        <v>0</v>
      </c>
      <c r="Y43" s="4">
        <f>IF(AND(F43 &gt; 0, E43 &gt; 0), POWER(F43 / E43,  1 / 5) - 1, "")</f>
        <v>0</v>
      </c>
      <c r="Z43" s="4">
        <f>IF(AND(G43 &gt; 0, E43 &gt; 0), POWER(G43 / E43,  1 / 10) - 1, "")</f>
        <v>0</v>
      </c>
      <c r="AA43" s="4">
        <f>IF(AND(G43 &gt; 0, F43 &gt; 0), POWER(G43 / F43,  1 / 5) - 1, "")</f>
        <v>0</v>
      </c>
      <c r="AB43" s="6" t="s">
        <v>86</v>
      </c>
      <c r="AC43" s="6" t="s">
        <v>86</v>
      </c>
    </row>
    <row r="44" spans="1:29">
      <c r="A44" s="2" t="s">
        <v>51</v>
      </c>
      <c r="B44" s="2">
        <v>53.6</v>
      </c>
      <c r="C44" s="2">
        <v>56</v>
      </c>
      <c r="D44" s="2">
        <v>56</v>
      </c>
      <c r="E44" s="2">
        <v>56</v>
      </c>
      <c r="F44" s="2">
        <v>53.6</v>
      </c>
      <c r="G44" s="2">
        <v>53.6</v>
      </c>
      <c r="H44" s="3">
        <f>IF(OR(ISBLANK(D44), ISBLANK(C44)), "", (D44 - C44) / 10)</f>
        <v>0</v>
      </c>
      <c r="I44" s="3">
        <f>IF(OR(ISBLANK(E44), ISBLANK(C44)), "", (E44 - C44) / 15)</f>
        <v>0</v>
      </c>
      <c r="J44" s="3">
        <f>IF(OR(ISBLANK(F44), ISBLANK(C44)), "", (F44 - C44) / 20)</f>
        <v>-0.11999999999999993</v>
      </c>
      <c r="K44" s="3">
        <f>IF(OR(ISBLANK(G44), ISBLANK(C44)), "", (G44 - C44) / 25)</f>
        <v>-9.5999999999999946E-2</v>
      </c>
      <c r="L44" s="3">
        <f>IF(OR(ISBLANK(E44), ISBLANK(D44)), "", (E44 - D44) / 5)</f>
        <v>0</v>
      </c>
      <c r="M44" s="3">
        <f>IF(OR(ISBLANK(F44), ISBLANK(D44)), "", (F44 - D44) / 10)</f>
        <v>-0.23999999999999985</v>
      </c>
      <c r="N44" s="3">
        <f>IF(OR(ISBLANK(G44), ISBLANK(D44)), "", (G44 - D44) / 15)</f>
        <v>-0.15999999999999989</v>
      </c>
      <c r="O44" s="3">
        <f>IF(OR(ISBLANK(F44), ISBLANK(E44)), "", (F44 - E44) / 5)</f>
        <v>-0.4799999999999997</v>
      </c>
      <c r="P44" s="3">
        <f>IF(OR(ISBLANK(G44), ISBLANK(E44)), "", (G44 - E44) / 10)</f>
        <v>-0.23999999999999985</v>
      </c>
      <c r="Q44" s="3">
        <f>IF(OR(ISBLANK(G44), ISBLANK(F44)), "", (G44 - F44) / 5)</f>
        <v>0</v>
      </c>
      <c r="R44" s="4">
        <f>IF(AND(D44 &gt; 0, C44 &gt; 0), POWER(D44 / C44,  1 / 10) - 1, "")</f>
        <v>0</v>
      </c>
      <c r="S44" s="4">
        <f>IF(AND(E44 &gt; 0, C44 &gt; 0), POWER(E44 / C44,  1 / 15) - 1, "")</f>
        <v>0</v>
      </c>
      <c r="T44" s="4">
        <f>IF(AND(F44 &gt; 0, C44 &gt; 0), POWER(F44 / C44,  1 / 20) - 1, "")</f>
        <v>-2.1877345456626784E-3</v>
      </c>
      <c r="U44" s="4">
        <f>IF(AND(G44 &gt; 0, C44 &gt; 0), POWER(G44 / C44,  1 / 25) - 1, "")</f>
        <v>-1.7505708665979114E-3</v>
      </c>
      <c r="V44" s="4">
        <f>IF(AND(E44 &gt; 0, D44 &gt; 0), POWER(E44 / D44,  1 / 5) - 1, "")</f>
        <v>0</v>
      </c>
      <c r="W44" s="4">
        <f>IF(AND(F44 &gt; 0, D44 &gt; 0), POWER(F44 / D44,  1 / 10) - 1, "")</f>
        <v>-4.3706829088830945E-3</v>
      </c>
      <c r="X44" s="4">
        <f>IF(AND(G44 &gt; 0, D44 &gt; 0), POWER(G44 / D44,  1 / 15) - 1, "")</f>
        <v>-2.9159152805654509E-3</v>
      </c>
      <c r="Y44" s="4">
        <f>IF(AND(F44 &gt; 0, E44 &gt; 0), POWER(F44 / E44,  1 / 5) - 1, "")</f>
        <v>-8.7222629486761738E-3</v>
      </c>
      <c r="Z44" s="4">
        <f>IF(AND(G44 &gt; 0, E44 &gt; 0), POWER(G44 / E44,  1 / 10) - 1, "")</f>
        <v>-4.3706829088830945E-3</v>
      </c>
      <c r="AA44" s="4">
        <f>IF(AND(G44 &gt; 0, F44 &gt; 0), POWER(G44 / F44,  1 / 5) - 1, "")</f>
        <v>0</v>
      </c>
      <c r="AB44" s="6" t="s">
        <v>91</v>
      </c>
      <c r="AC44" s="6" t="s">
        <v>150</v>
      </c>
    </row>
    <row r="45" spans="1:29">
      <c r="A45" s="2" t="s">
        <v>52</v>
      </c>
      <c r="B45" s="2">
        <v>8273</v>
      </c>
      <c r="C45" s="2">
        <v>9348</v>
      </c>
      <c r="D45" s="2">
        <v>8898</v>
      </c>
      <c r="E45" s="2">
        <v>8673</v>
      </c>
      <c r="F45" s="2">
        <v>8473</v>
      </c>
      <c r="G45" s="2">
        <v>8273</v>
      </c>
      <c r="H45" s="3">
        <f>IF(OR(ISBLANK(D45), ISBLANK(C45)), "", (D45 - C45) / 10)</f>
        <v>-45</v>
      </c>
      <c r="I45" s="3">
        <f>IF(OR(ISBLANK(E45), ISBLANK(C45)), "", (E45 - C45) / 15)</f>
        <v>-45</v>
      </c>
      <c r="J45" s="3">
        <f>IF(OR(ISBLANK(F45), ISBLANK(C45)), "", (F45 - C45) / 20)</f>
        <v>-43.75</v>
      </c>
      <c r="K45" s="3">
        <f>IF(OR(ISBLANK(G45), ISBLANK(C45)), "", (G45 - C45) / 25)</f>
        <v>-43</v>
      </c>
      <c r="L45" s="3">
        <f>IF(OR(ISBLANK(E45), ISBLANK(D45)), "", (E45 - D45) / 5)</f>
        <v>-45</v>
      </c>
      <c r="M45" s="3">
        <f>IF(OR(ISBLANK(F45), ISBLANK(D45)), "", (F45 - D45) / 10)</f>
        <v>-42.5</v>
      </c>
      <c r="N45" s="3">
        <f>IF(OR(ISBLANK(G45), ISBLANK(D45)), "", (G45 - D45) / 15)</f>
        <v>-41.666666666666664</v>
      </c>
      <c r="O45" s="3">
        <f>IF(OR(ISBLANK(F45), ISBLANK(E45)), "", (F45 - E45) / 5)</f>
        <v>-40</v>
      </c>
      <c r="P45" s="3">
        <f>IF(OR(ISBLANK(G45), ISBLANK(E45)), "", (G45 - E45) / 10)</f>
        <v>-40</v>
      </c>
      <c r="Q45" s="3">
        <f>IF(OR(ISBLANK(G45), ISBLANK(F45)), "", (G45 - F45) / 5)</f>
        <v>-40</v>
      </c>
      <c r="R45" s="4">
        <f>IF(AND(D45 &gt; 0, C45 &gt; 0), POWER(D45 / C45,  1 / 10) - 1, "")</f>
        <v>-4.9214382713864691E-3</v>
      </c>
      <c r="S45" s="4">
        <f>IF(AND(E45 &gt; 0, C45 &gt; 0), POWER(E45 / C45,  1 / 15) - 1, "")</f>
        <v>-4.9840492010162496E-3</v>
      </c>
      <c r="T45" s="4">
        <f>IF(AND(F45 &gt; 0, C45 &gt; 0), POWER(F45 / C45,  1 / 20) - 1, "")</f>
        <v>-4.9018355717018736E-3</v>
      </c>
      <c r="U45" s="4">
        <f>IF(AND(G45 &gt; 0, C45 &gt; 0), POWER(G45 / C45,  1 / 25) - 1, "")</f>
        <v>-4.8746886107580156E-3</v>
      </c>
      <c r="V45" s="4">
        <f>IF(AND(E45 &gt; 0, D45 &gt; 0), POWER(E45 / D45,  1 / 5) - 1, "")</f>
        <v>-5.1092592419741401E-3</v>
      </c>
      <c r="W45" s="4">
        <f>IF(AND(F45 &gt; 0, D45 &gt; 0), POWER(F45 / D45,  1 / 10) - 1, "")</f>
        <v>-4.8822324858509569E-3</v>
      </c>
      <c r="X45" s="4">
        <f>IF(AND(G45 &gt; 0, D45 &gt; 0), POWER(G45 / D45,  1 / 15) - 1, "")</f>
        <v>-4.8435209501566101E-3</v>
      </c>
      <c r="Y45" s="4">
        <f>IF(AND(F45 &gt; 0, E45 &gt; 0), POWER(F45 / E45,  1 / 5) - 1, "")</f>
        <v>-4.6551539238903761E-3</v>
      </c>
      <c r="Z45" s="4">
        <f>IF(AND(G45 &gt; 0, E45 &gt; 0), POWER(G45 / E45,  1 / 10) - 1, "")</f>
        <v>-4.710625188123041E-3</v>
      </c>
      <c r="AA45" s="4">
        <f>IF(AND(G45 &gt; 0, F45 &gt; 0), POWER(G45 / F45,  1 / 5) - 1, "")</f>
        <v>-4.7660933609033895E-3</v>
      </c>
      <c r="AB45" s="6" t="s">
        <v>121</v>
      </c>
      <c r="AC45" s="6" t="s">
        <v>147</v>
      </c>
    </row>
    <row r="46" spans="1:29">
      <c r="A46" s="2" t="s">
        <v>15</v>
      </c>
      <c r="B46" s="2">
        <v>40.665999999999997</v>
      </c>
      <c r="C46" s="2">
        <v>40.665999999999997</v>
      </c>
      <c r="D46" s="2">
        <v>40.665999999999997</v>
      </c>
      <c r="E46" s="2">
        <v>40.665999999999997</v>
      </c>
      <c r="F46" s="2">
        <v>40.665999999999997</v>
      </c>
      <c r="G46" s="2">
        <v>40.665999999999997</v>
      </c>
      <c r="H46" s="3">
        <f>IF(OR(ISBLANK(D46), ISBLANK(C46)), "", (D46 - C46) / 10)</f>
        <v>0</v>
      </c>
      <c r="I46" s="3">
        <f>IF(OR(ISBLANK(E46), ISBLANK(C46)), "", (E46 - C46) / 15)</f>
        <v>0</v>
      </c>
      <c r="J46" s="3">
        <f>IF(OR(ISBLANK(F46), ISBLANK(C46)), "", (F46 - C46) / 20)</f>
        <v>0</v>
      </c>
      <c r="K46" s="3">
        <f>IF(OR(ISBLANK(G46), ISBLANK(C46)), "", (G46 - C46) / 25)</f>
        <v>0</v>
      </c>
      <c r="L46" s="3">
        <f>IF(OR(ISBLANK(E46), ISBLANK(D46)), "", (E46 - D46) / 5)</f>
        <v>0</v>
      </c>
      <c r="M46" s="3">
        <f>IF(OR(ISBLANK(F46), ISBLANK(D46)), "", (F46 - D46) / 10)</f>
        <v>0</v>
      </c>
      <c r="N46" s="3">
        <f>IF(OR(ISBLANK(G46), ISBLANK(D46)), "", (G46 - D46) / 15)</f>
        <v>0</v>
      </c>
      <c r="O46" s="3">
        <f>IF(OR(ISBLANK(F46), ISBLANK(E46)), "", (F46 - E46) / 5)</f>
        <v>0</v>
      </c>
      <c r="P46" s="3">
        <f>IF(OR(ISBLANK(G46), ISBLANK(E46)), "", (G46 - E46) / 10)</f>
        <v>0</v>
      </c>
      <c r="Q46" s="3">
        <f>IF(OR(ISBLANK(G46), ISBLANK(F46)), "", (G46 - F46) / 5)</f>
        <v>0</v>
      </c>
      <c r="R46" s="4">
        <f>IF(AND(D46 &gt; 0, C46 &gt; 0), POWER(D46 / C46,  1 / 10) - 1, "")</f>
        <v>0</v>
      </c>
      <c r="S46" s="4">
        <f>IF(AND(E46 &gt; 0, C46 &gt; 0), POWER(E46 / C46,  1 / 15) - 1, "")</f>
        <v>0</v>
      </c>
      <c r="T46" s="4">
        <f>IF(AND(F46 &gt; 0, C46 &gt; 0), POWER(F46 / C46,  1 / 20) - 1, "")</f>
        <v>0</v>
      </c>
      <c r="U46" s="4">
        <f>IF(AND(G46 &gt; 0, C46 &gt; 0), POWER(G46 / C46,  1 / 25) - 1, "")</f>
        <v>0</v>
      </c>
      <c r="V46" s="4">
        <f>IF(AND(E46 &gt; 0, D46 &gt; 0), POWER(E46 / D46,  1 / 5) - 1, "")</f>
        <v>0</v>
      </c>
      <c r="W46" s="4">
        <f>IF(AND(F46 &gt; 0, D46 &gt; 0), POWER(F46 / D46,  1 / 10) - 1, "")</f>
        <v>0</v>
      </c>
      <c r="X46" s="4">
        <f>IF(AND(G46 &gt; 0, D46 &gt; 0), POWER(G46 / D46,  1 / 15) - 1, "")</f>
        <v>0</v>
      </c>
      <c r="Y46" s="4">
        <f>IF(AND(F46 &gt; 0, E46 &gt; 0), POWER(F46 / E46,  1 / 5) - 1, "")</f>
        <v>0</v>
      </c>
      <c r="Z46" s="4">
        <f>IF(AND(G46 &gt; 0, E46 &gt; 0), POWER(G46 / E46,  1 / 10) - 1, "")</f>
        <v>0</v>
      </c>
      <c r="AA46" s="4">
        <f>IF(AND(G46 &gt; 0, F46 &gt; 0), POWER(G46 / F46,  1 / 5) - 1, "")</f>
        <v>0</v>
      </c>
      <c r="AB46" s="6" t="s">
        <v>86</v>
      </c>
      <c r="AC46" s="6" t="s">
        <v>86</v>
      </c>
    </row>
    <row r="47" spans="1:29">
      <c r="A47" s="2" t="s">
        <v>53</v>
      </c>
      <c r="B47" s="2">
        <v>3044</v>
      </c>
      <c r="C47" s="2">
        <v>3118</v>
      </c>
      <c r="D47" s="2">
        <v>2922</v>
      </c>
      <c r="E47" s="2">
        <v>2824</v>
      </c>
      <c r="F47" s="2">
        <v>2726</v>
      </c>
      <c r="G47" s="2">
        <v>3044</v>
      </c>
      <c r="H47" s="3">
        <f>IF(OR(ISBLANK(D47), ISBLANK(C47)), "", (D47 - C47) / 10)</f>
        <v>-19.600000000000001</v>
      </c>
      <c r="I47" s="3">
        <f>IF(OR(ISBLANK(E47), ISBLANK(C47)), "", (E47 - C47) / 15)</f>
        <v>-19.600000000000001</v>
      </c>
      <c r="J47" s="3">
        <f>IF(OR(ISBLANK(F47), ISBLANK(C47)), "", (F47 - C47) / 20)</f>
        <v>-19.600000000000001</v>
      </c>
      <c r="K47" s="3">
        <f>IF(OR(ISBLANK(G47), ISBLANK(C47)), "", (G47 - C47) / 25)</f>
        <v>-2.96</v>
      </c>
      <c r="L47" s="3">
        <f>IF(OR(ISBLANK(E47), ISBLANK(D47)), "", (E47 - D47) / 5)</f>
        <v>-19.600000000000001</v>
      </c>
      <c r="M47" s="3">
        <f>IF(OR(ISBLANK(F47), ISBLANK(D47)), "", (F47 - D47) / 10)</f>
        <v>-19.600000000000001</v>
      </c>
      <c r="N47" s="3">
        <f>IF(OR(ISBLANK(G47), ISBLANK(D47)), "", (G47 - D47) / 15)</f>
        <v>8.1333333333333329</v>
      </c>
      <c r="O47" s="3">
        <f>IF(OR(ISBLANK(F47), ISBLANK(E47)), "", (F47 - E47) / 5)</f>
        <v>-19.600000000000001</v>
      </c>
      <c r="P47" s="3">
        <f>IF(OR(ISBLANK(G47), ISBLANK(E47)), "", (G47 - E47) / 10)</f>
        <v>22</v>
      </c>
      <c r="Q47" s="3">
        <f>IF(OR(ISBLANK(G47), ISBLANK(F47)), "", (G47 - F47) / 5)</f>
        <v>63.6</v>
      </c>
      <c r="R47" s="4">
        <f>IF(AND(D47 &gt; 0, C47 &gt; 0), POWER(D47 / C47,  1 / 10) - 1, "")</f>
        <v>-6.4713159895595229E-3</v>
      </c>
      <c r="S47" s="4">
        <f>IF(AND(E47 &gt; 0, C47 &gt; 0), POWER(E47 / C47,  1 / 15) - 1, "")</f>
        <v>-6.5807481434031478E-3</v>
      </c>
      <c r="T47" s="4">
        <f>IF(AND(F47 &gt; 0, C47 &gt; 0), POWER(F47 / C47,  1 / 20) - 1, "")</f>
        <v>-6.6953077462340582E-3</v>
      </c>
      <c r="U47" s="4">
        <f>IF(AND(G47 &gt; 0, C47 &gt; 0), POWER(G47 / C47,  1 / 25) - 1, "")</f>
        <v>-9.6031183062750269E-4</v>
      </c>
      <c r="V47" s="4">
        <f>IF(AND(E47 &gt; 0, D47 &gt; 0), POWER(E47 / D47,  1 / 5) - 1, "")</f>
        <v>-6.7995762922251624E-3</v>
      </c>
      <c r="W47" s="4">
        <f>IF(AND(F47 &gt; 0, D47 &gt; 0), POWER(F47 / D47,  1 / 10) - 1, "")</f>
        <v>-6.9192490038059162E-3</v>
      </c>
      <c r="X47" s="4">
        <f>IF(AND(G47 &gt; 0, D47 &gt; 0), POWER(G47 / D47,  1 / 15) - 1, "")</f>
        <v>2.7306632657837504E-3</v>
      </c>
      <c r="Y47" s="4">
        <f>IF(AND(F47 &gt; 0, E47 &gt; 0), POWER(F47 / E47,  1 / 5) - 1, "")</f>
        <v>-7.0389072957816046E-3</v>
      </c>
      <c r="Z47" s="4">
        <f>IF(AND(G47 &gt; 0, E47 &gt; 0), POWER(G47 / E47,  1 / 10) - 1, "")</f>
        <v>7.5300211243998216E-3</v>
      </c>
      <c r="AA47" s="4">
        <f>IF(AND(G47 &gt; 0, F47 &gt; 0), POWER(G47 / F47,  1 / 5) - 1, "")</f>
        <v>2.2312707844752477E-2</v>
      </c>
      <c r="AB47" s="6" t="s">
        <v>122</v>
      </c>
      <c r="AC47" s="6" t="s">
        <v>95</v>
      </c>
    </row>
    <row r="48" spans="1:29">
      <c r="A48" s="2" t="s">
        <v>16</v>
      </c>
      <c r="B48" s="2">
        <v>6363</v>
      </c>
      <c r="C48" s="2">
        <v>8282</v>
      </c>
      <c r="D48" s="2">
        <v>7515</v>
      </c>
      <c r="E48" s="2">
        <v>7131</v>
      </c>
      <c r="F48" s="2">
        <v>6747</v>
      </c>
      <c r="G48" s="2">
        <v>6363</v>
      </c>
      <c r="H48" s="3">
        <f>IF(OR(ISBLANK(D48), ISBLANK(C48)), "", (D48 - C48) / 10)</f>
        <v>-76.7</v>
      </c>
      <c r="I48" s="3">
        <f>IF(OR(ISBLANK(E48), ISBLANK(C48)), "", (E48 - C48) / 15)</f>
        <v>-76.733333333333334</v>
      </c>
      <c r="J48" s="3">
        <f>IF(OR(ISBLANK(F48), ISBLANK(C48)), "", (F48 - C48) / 20)</f>
        <v>-76.75</v>
      </c>
      <c r="K48" s="3">
        <f>IF(OR(ISBLANK(G48), ISBLANK(C48)), "", (G48 - C48) / 25)</f>
        <v>-76.760000000000005</v>
      </c>
      <c r="L48" s="3">
        <f>IF(OR(ISBLANK(E48), ISBLANK(D48)), "", (E48 - D48) / 5)</f>
        <v>-76.8</v>
      </c>
      <c r="M48" s="3">
        <f>IF(OR(ISBLANK(F48), ISBLANK(D48)), "", (F48 - D48) / 10)</f>
        <v>-76.8</v>
      </c>
      <c r="N48" s="3">
        <f>IF(OR(ISBLANK(G48), ISBLANK(D48)), "", (G48 - D48) / 15)</f>
        <v>-76.8</v>
      </c>
      <c r="O48" s="3">
        <f>IF(OR(ISBLANK(F48), ISBLANK(E48)), "", (F48 - E48) / 5)</f>
        <v>-76.8</v>
      </c>
      <c r="P48" s="3">
        <f>IF(OR(ISBLANK(G48), ISBLANK(E48)), "", (G48 - E48) / 10)</f>
        <v>-76.8</v>
      </c>
      <c r="Q48" s="3">
        <f>IF(OR(ISBLANK(G48), ISBLANK(F48)), "", (G48 - F48) / 5)</f>
        <v>-76.8</v>
      </c>
      <c r="R48" s="4">
        <f>IF(AND(D48 &gt; 0, C48 &gt; 0), POWER(D48 / C48,  1 / 10) - 1, "")</f>
        <v>-9.6712756714388837E-3</v>
      </c>
      <c r="S48" s="4">
        <f>IF(AND(E48 &gt; 0, C48 &gt; 0), POWER(E48 / C48,  1 / 15) - 1, "")</f>
        <v>-9.9259432683687088E-3</v>
      </c>
      <c r="T48" s="4">
        <f>IF(AND(F48 &gt; 0, C48 &gt; 0), POWER(F48 / C48,  1 / 20) - 1, "")</f>
        <v>-1.0196980817910872E-2</v>
      </c>
      <c r="U48" s="4">
        <f>IF(AND(G48 &gt; 0, C48 &gt; 0), POWER(G48 / C48,  1 / 25) - 1, "")</f>
        <v>-1.0487994220157004E-2</v>
      </c>
      <c r="V48" s="4">
        <f>IF(AND(E48 &gt; 0, D48 &gt; 0), POWER(E48 / D48,  1 / 5) - 1, "")</f>
        <v>-1.0435082012229646E-2</v>
      </c>
      <c r="W48" s="4">
        <f>IF(AND(F48 &gt; 0, D48 &gt; 0), POWER(F48 / D48,  1 / 10) - 1, "")</f>
        <v>-1.0722406899569159E-2</v>
      </c>
      <c r="X48" s="4">
        <f>IF(AND(G48 &gt; 0, D48 &gt; 0), POWER(G48 / D48,  1 / 15) - 1, "")</f>
        <v>-1.1032099027666109E-2</v>
      </c>
      <c r="Y48" s="4">
        <f>IF(AND(F48 &gt; 0, E48 &gt; 0), POWER(F48 / E48,  1 / 5) - 1, "")</f>
        <v>-1.1009648360759017E-2</v>
      </c>
      <c r="Z48" s="4">
        <f>IF(AND(G48 &gt; 0, E48 &gt; 0), POWER(G48 / E48,  1 / 10) - 1, "")</f>
        <v>-1.1330472451334561E-2</v>
      </c>
      <c r="AA48" s="4">
        <f>IF(AND(G48 &gt; 0, F48 &gt; 0), POWER(G48 / F48,  1 / 5) - 1, "")</f>
        <v>-1.165119246799573E-2</v>
      </c>
      <c r="AB48" s="6" t="s">
        <v>123</v>
      </c>
      <c r="AC48" s="6" t="s">
        <v>163</v>
      </c>
    </row>
    <row r="49" spans="1:29">
      <c r="A49" s="2" t="s">
        <v>17</v>
      </c>
      <c r="B49" s="2">
        <v>9241</v>
      </c>
      <c r="C49" s="2">
        <v>9241</v>
      </c>
      <c r="D49" s="2">
        <v>9241</v>
      </c>
      <c r="E49" s="2">
        <v>9241</v>
      </c>
      <c r="F49" s="2">
        <v>9241</v>
      </c>
      <c r="G49" s="2">
        <v>9241</v>
      </c>
      <c r="H49" s="3">
        <f>IF(OR(ISBLANK(D49), ISBLANK(C49)), "", (D49 - C49) / 10)</f>
        <v>0</v>
      </c>
      <c r="I49" s="3">
        <f>IF(OR(ISBLANK(E49), ISBLANK(C49)), "", (E49 - C49) / 15)</f>
        <v>0</v>
      </c>
      <c r="J49" s="3">
        <f>IF(OR(ISBLANK(F49), ISBLANK(C49)), "", (F49 - C49) / 20)</f>
        <v>0</v>
      </c>
      <c r="K49" s="3">
        <f>IF(OR(ISBLANK(G49), ISBLANK(C49)), "", (G49 - C49) / 25)</f>
        <v>0</v>
      </c>
      <c r="L49" s="3">
        <f>IF(OR(ISBLANK(E49), ISBLANK(D49)), "", (E49 - D49) / 5)</f>
        <v>0</v>
      </c>
      <c r="M49" s="3">
        <f>IF(OR(ISBLANK(F49), ISBLANK(D49)), "", (F49 - D49) / 10)</f>
        <v>0</v>
      </c>
      <c r="N49" s="3">
        <f>IF(OR(ISBLANK(G49), ISBLANK(D49)), "", (G49 - D49) / 15)</f>
        <v>0</v>
      </c>
      <c r="O49" s="3">
        <f>IF(OR(ISBLANK(F49), ISBLANK(E49)), "", (F49 - E49) / 5)</f>
        <v>0</v>
      </c>
      <c r="P49" s="3">
        <f>IF(OR(ISBLANK(G49), ISBLANK(E49)), "", (G49 - E49) / 10)</f>
        <v>0</v>
      </c>
      <c r="Q49" s="3">
        <f>IF(OR(ISBLANK(G49), ISBLANK(F49)), "", (G49 - F49) / 5)</f>
        <v>0</v>
      </c>
      <c r="R49" s="4">
        <f>IF(AND(D49 &gt; 0, C49 &gt; 0), POWER(D49 / C49,  1 / 10) - 1, "")</f>
        <v>0</v>
      </c>
      <c r="S49" s="4">
        <f>IF(AND(E49 &gt; 0, C49 &gt; 0), POWER(E49 / C49,  1 / 15) - 1, "")</f>
        <v>0</v>
      </c>
      <c r="T49" s="4">
        <f>IF(AND(F49 &gt; 0, C49 &gt; 0), POWER(F49 / C49,  1 / 20) - 1, "")</f>
        <v>0</v>
      </c>
      <c r="U49" s="4">
        <f>IF(AND(G49 &gt; 0, C49 &gt; 0), POWER(G49 / C49,  1 / 25) - 1, "")</f>
        <v>0</v>
      </c>
      <c r="V49" s="4">
        <f>IF(AND(E49 &gt; 0, D49 &gt; 0), POWER(E49 / D49,  1 / 5) - 1, "")</f>
        <v>0</v>
      </c>
      <c r="W49" s="4">
        <f>IF(AND(F49 &gt; 0, D49 &gt; 0), POWER(F49 / D49,  1 / 10) - 1, "")</f>
        <v>0</v>
      </c>
      <c r="X49" s="4">
        <f>IF(AND(G49 &gt; 0, D49 &gt; 0), POWER(G49 / D49,  1 / 15) - 1, "")</f>
        <v>0</v>
      </c>
      <c r="Y49" s="4">
        <f>IF(AND(F49 &gt; 0, E49 &gt; 0), POWER(F49 / E49,  1 / 5) - 1, "")</f>
        <v>0</v>
      </c>
      <c r="Z49" s="4">
        <f>IF(AND(G49 &gt; 0, E49 &gt; 0), POWER(G49 / E49,  1 / 10) - 1, "")</f>
        <v>0</v>
      </c>
      <c r="AA49" s="4">
        <f>IF(AND(G49 &gt; 0, F49 &gt; 0), POWER(G49 / F49,  1 / 5) - 1, "")</f>
        <v>0</v>
      </c>
      <c r="AB49" s="6" t="s">
        <v>86</v>
      </c>
      <c r="AC49" s="6" t="s">
        <v>86</v>
      </c>
    </row>
    <row r="50" spans="1:29">
      <c r="A50" s="2" t="s">
        <v>26</v>
      </c>
      <c r="B50" s="2">
        <v>7157</v>
      </c>
      <c r="C50" s="2">
        <v>7157</v>
      </c>
      <c r="D50" s="2">
        <v>7157</v>
      </c>
      <c r="E50" s="2">
        <v>7157</v>
      </c>
      <c r="F50" s="2">
        <v>7157</v>
      </c>
      <c r="G50" s="2">
        <v>7157</v>
      </c>
      <c r="H50" s="3">
        <f>IF(OR(ISBLANK(D50), ISBLANK(C50)), "", (D50 - C50) / 10)</f>
        <v>0</v>
      </c>
      <c r="I50" s="3">
        <f>IF(OR(ISBLANK(E50), ISBLANK(C50)), "", (E50 - C50) / 15)</f>
        <v>0</v>
      </c>
      <c r="J50" s="3">
        <f>IF(OR(ISBLANK(F50), ISBLANK(C50)), "", (F50 - C50) / 20)</f>
        <v>0</v>
      </c>
      <c r="K50" s="3">
        <f>IF(OR(ISBLANK(G50), ISBLANK(C50)), "", (G50 - C50) / 25)</f>
        <v>0</v>
      </c>
      <c r="L50" s="3">
        <f>IF(OR(ISBLANK(E50), ISBLANK(D50)), "", (E50 - D50) / 5)</f>
        <v>0</v>
      </c>
      <c r="M50" s="3">
        <f>IF(OR(ISBLANK(F50), ISBLANK(D50)), "", (F50 - D50) / 10)</f>
        <v>0</v>
      </c>
      <c r="N50" s="3">
        <f>IF(OR(ISBLANK(G50), ISBLANK(D50)), "", (G50 - D50) / 15)</f>
        <v>0</v>
      </c>
      <c r="O50" s="3">
        <f>IF(OR(ISBLANK(F50), ISBLANK(E50)), "", (F50 - E50) / 5)</f>
        <v>0</v>
      </c>
      <c r="P50" s="3">
        <f>IF(OR(ISBLANK(G50), ISBLANK(E50)), "", (G50 - E50) / 10)</f>
        <v>0</v>
      </c>
      <c r="Q50" s="3">
        <f>IF(OR(ISBLANK(G50), ISBLANK(F50)), "", (G50 - F50) / 5)</f>
        <v>0</v>
      </c>
      <c r="R50" s="4">
        <f>IF(AND(D50 &gt; 0, C50 &gt; 0), POWER(D50 / C50,  1 / 10) - 1, "")</f>
        <v>0</v>
      </c>
      <c r="S50" s="4">
        <f>IF(AND(E50 &gt; 0, C50 &gt; 0), POWER(E50 / C50,  1 / 15) - 1, "")</f>
        <v>0</v>
      </c>
      <c r="T50" s="4">
        <f>IF(AND(F50 &gt; 0, C50 &gt; 0), POWER(F50 / C50,  1 / 20) - 1, "")</f>
        <v>0</v>
      </c>
      <c r="U50" s="4">
        <f>IF(AND(G50 &gt; 0, C50 &gt; 0), POWER(G50 / C50,  1 / 25) - 1, "")</f>
        <v>0</v>
      </c>
      <c r="V50" s="4">
        <f>IF(AND(E50 &gt; 0, D50 &gt; 0), POWER(E50 / D50,  1 / 5) - 1, "")</f>
        <v>0</v>
      </c>
      <c r="W50" s="4">
        <f>IF(AND(F50 &gt; 0, D50 &gt; 0), POWER(F50 / D50,  1 / 10) - 1, "")</f>
        <v>0</v>
      </c>
      <c r="X50" s="4">
        <f>IF(AND(G50 &gt; 0, D50 &gt; 0), POWER(G50 / D50,  1 / 15) - 1, "")</f>
        <v>0</v>
      </c>
      <c r="Y50" s="4">
        <f>IF(AND(F50 &gt; 0, E50 &gt; 0), POWER(F50 / E50,  1 / 5) - 1, "")</f>
        <v>0</v>
      </c>
      <c r="Z50" s="4">
        <f>IF(AND(G50 &gt; 0, E50 &gt; 0), POWER(G50 / E50,  1 / 10) - 1, "")</f>
        <v>0</v>
      </c>
      <c r="AA50" s="4">
        <f>IF(AND(G50 &gt; 0, F50 &gt; 0), POWER(G50 / F50,  1 / 5) - 1, "")</f>
        <v>0</v>
      </c>
      <c r="AB50" s="6" t="s">
        <v>86</v>
      </c>
      <c r="AC50" s="6" t="s">
        <v>86</v>
      </c>
    </row>
    <row r="51" spans="1:29">
      <c r="A51" s="2" t="s">
        <v>27</v>
      </c>
      <c r="B51" s="2">
        <v>19209.937999999998</v>
      </c>
      <c r="C51" s="2">
        <v>23570.312999999998</v>
      </c>
      <c r="D51" s="2">
        <v>21826.163</v>
      </c>
      <c r="E51" s="2">
        <v>20954.088</v>
      </c>
      <c r="F51" s="2">
        <v>20082.011999999999</v>
      </c>
      <c r="G51" s="2">
        <v>19209.937999999998</v>
      </c>
      <c r="H51" s="3">
        <f>IF(OR(ISBLANK(D51), ISBLANK(C51)), "", (D51 - C51) / 10)</f>
        <v>-174.41499999999979</v>
      </c>
      <c r="I51" s="3">
        <f>IF(OR(ISBLANK(E51), ISBLANK(C51)), "", (E51 - C51) / 15)</f>
        <v>-174.41499999999991</v>
      </c>
      <c r="J51" s="3">
        <f>IF(OR(ISBLANK(F51), ISBLANK(C51)), "", (F51 - C51) / 20)</f>
        <v>-174.41504999999998</v>
      </c>
      <c r="K51" s="3">
        <f>IF(OR(ISBLANK(G51), ISBLANK(C51)), "", (G51 - C51) / 25)</f>
        <v>-174.41499999999999</v>
      </c>
      <c r="L51" s="3">
        <f>IF(OR(ISBLANK(E51), ISBLANK(D51)), "", (E51 - D51) / 5)</f>
        <v>-174.41500000000013</v>
      </c>
      <c r="M51" s="3">
        <f>IF(OR(ISBLANK(F51), ISBLANK(D51)), "", (F51 - D51) / 10)</f>
        <v>-174.41510000000017</v>
      </c>
      <c r="N51" s="3">
        <f>IF(OR(ISBLANK(G51), ISBLANK(D51)), "", (G51 - D51) / 15)</f>
        <v>-174.41500000000013</v>
      </c>
      <c r="O51" s="3">
        <f>IF(OR(ISBLANK(F51), ISBLANK(E51)), "", (F51 - E51) / 5)</f>
        <v>-174.4152000000002</v>
      </c>
      <c r="P51" s="3">
        <f>IF(OR(ISBLANK(G51), ISBLANK(E51)), "", (G51 - E51) / 10)</f>
        <v>-174.41500000000013</v>
      </c>
      <c r="Q51" s="3">
        <f>IF(OR(ISBLANK(G51), ISBLANK(F51)), "", (G51 - F51) / 5)</f>
        <v>-174.4148000000001</v>
      </c>
      <c r="R51" s="4">
        <f>IF(AND(D51 &gt; 0, C51 &gt; 0), POWER(D51 / C51,  1 / 10) - 1, "")</f>
        <v>-7.6583848451148295E-3</v>
      </c>
      <c r="S51" s="4">
        <f>IF(AND(E51 &gt; 0, C51 &gt; 0), POWER(E51 / C51,  1 / 15) - 1, "")</f>
        <v>-7.812934970919172E-3</v>
      </c>
      <c r="T51" s="4">
        <f>IF(AND(F51 &gt; 0, C51 &gt; 0), POWER(F51 / C51,  1 / 20) - 1, "")</f>
        <v>-7.9761953599978286E-3</v>
      </c>
      <c r="U51" s="4">
        <f>IF(AND(G51 &gt; 0, C51 &gt; 0), POWER(G51 / C51,  1 / 25) - 1, "")</f>
        <v>-8.1490250888315297E-3</v>
      </c>
      <c r="V51" s="4">
        <f>IF(AND(E51 &gt; 0, D51 &gt; 0), POWER(E51 / D51,  1 / 5) - 1, "")</f>
        <v>-8.1219630160386247E-3</v>
      </c>
      <c r="W51" s="4">
        <f>IF(AND(F51 &gt; 0, D51 &gt; 0), POWER(F51 / D51,  1 / 10) - 1, "")</f>
        <v>-8.293904091863924E-3</v>
      </c>
      <c r="X51" s="4">
        <f>IF(AND(G51 &gt; 0, D51 &gt; 0), POWER(G51 / D51,  1 / 15) - 1, "")</f>
        <v>-8.4759838074248695E-3</v>
      </c>
      <c r="Y51" s="4">
        <f>IF(AND(F51 &gt; 0, E51 &gt; 0), POWER(F51 / E51,  1 / 5) - 1, "")</f>
        <v>-8.4658153618738519E-3</v>
      </c>
      <c r="Z51" s="4">
        <f>IF(AND(G51 &gt; 0, E51 &gt; 0), POWER(G51 / E51,  1 / 10) - 1, "")</f>
        <v>-8.6529468164284751E-3</v>
      </c>
      <c r="AA51" s="4">
        <f>IF(AND(G51 &gt; 0, F51 &gt; 0), POWER(G51 / F51,  1 / 5) - 1, "")</f>
        <v>-8.840042953813243E-3</v>
      </c>
      <c r="AB51" s="6" t="s">
        <v>124</v>
      </c>
      <c r="AC51" s="6" t="s">
        <v>110</v>
      </c>
    </row>
    <row r="52" spans="1:29">
      <c r="A52" s="2" t="s">
        <v>18</v>
      </c>
      <c r="B52" s="2">
        <v>586</v>
      </c>
      <c r="C52" s="2">
        <v>472</v>
      </c>
      <c r="D52" s="2">
        <v>518</v>
      </c>
      <c r="E52" s="2">
        <v>541</v>
      </c>
      <c r="F52" s="2">
        <v>563</v>
      </c>
      <c r="G52" s="2">
        <v>586</v>
      </c>
      <c r="H52" s="3">
        <f>IF(OR(ISBLANK(D52), ISBLANK(C52)), "", (D52 - C52) / 10)</f>
        <v>4.5999999999999996</v>
      </c>
      <c r="I52" s="3">
        <f>IF(OR(ISBLANK(E52), ISBLANK(C52)), "", (E52 - C52) / 15)</f>
        <v>4.5999999999999996</v>
      </c>
      <c r="J52" s="3">
        <f>IF(OR(ISBLANK(F52), ISBLANK(C52)), "", (F52 - C52) / 20)</f>
        <v>4.55</v>
      </c>
      <c r="K52" s="3">
        <f>IF(OR(ISBLANK(G52), ISBLANK(C52)), "", (G52 - C52) / 25)</f>
        <v>4.5599999999999996</v>
      </c>
      <c r="L52" s="3">
        <f>IF(OR(ISBLANK(E52), ISBLANK(D52)), "", (E52 - D52) / 5)</f>
        <v>4.5999999999999996</v>
      </c>
      <c r="M52" s="3">
        <f>IF(OR(ISBLANK(F52), ISBLANK(D52)), "", (F52 - D52) / 10)</f>
        <v>4.5</v>
      </c>
      <c r="N52" s="3">
        <f>IF(OR(ISBLANK(G52), ISBLANK(D52)), "", (G52 - D52) / 15)</f>
        <v>4.5333333333333332</v>
      </c>
      <c r="O52" s="3">
        <f>IF(OR(ISBLANK(F52), ISBLANK(E52)), "", (F52 - E52) / 5)</f>
        <v>4.4000000000000004</v>
      </c>
      <c r="P52" s="3">
        <f>IF(OR(ISBLANK(G52), ISBLANK(E52)), "", (G52 - E52) / 10)</f>
        <v>4.5</v>
      </c>
      <c r="Q52" s="3">
        <f>IF(OR(ISBLANK(G52), ISBLANK(F52)), "", (G52 - F52) / 5)</f>
        <v>4.5999999999999996</v>
      </c>
      <c r="R52" s="4">
        <f>IF(AND(D52 &gt; 0, C52 &gt; 0), POWER(D52 / C52,  1 / 10) - 1, "")</f>
        <v>9.3430015417008683E-3</v>
      </c>
      <c r="S52" s="4">
        <f>IF(AND(E52 &gt; 0, C52 &gt; 0), POWER(E52 / C52,  1 / 15) - 1, "")</f>
        <v>9.1375140527394372E-3</v>
      </c>
      <c r="T52" s="4">
        <f>IF(AND(F52 &gt; 0, C52 &gt; 0), POWER(F52 / C52,  1 / 20) - 1, "")</f>
        <v>8.8539989371474448E-3</v>
      </c>
      <c r="U52" s="4">
        <f>IF(AND(G52 &gt; 0, C52 &gt; 0), POWER(G52 / C52,  1 / 25) - 1, "")</f>
        <v>8.6911830735445506E-3</v>
      </c>
      <c r="V52" s="4">
        <f>IF(AND(E52 &gt; 0, D52 &gt; 0), POWER(E52 / D52,  1 / 5) - 1, "")</f>
        <v>8.7266645690513567E-3</v>
      </c>
      <c r="W52" s="4">
        <f>IF(AND(F52 &gt; 0, D52 &gt; 0), POWER(F52 / D52,  1 / 10) - 1, "")</f>
        <v>8.3652332426897846E-3</v>
      </c>
      <c r="X52" s="4">
        <f>IF(AND(G52 &gt; 0, D52 &gt; 0), POWER(G52 / D52,  1 / 15) - 1, "")</f>
        <v>8.2568712974033787E-3</v>
      </c>
      <c r="Y52" s="4">
        <f>IF(AND(F52 &gt; 0, E52 &gt; 0), POWER(F52 / E52,  1 / 5) - 1, "")</f>
        <v>8.0039314188073973E-3</v>
      </c>
      <c r="Z52" s="4">
        <f>IF(AND(G52 &gt; 0, E52 &gt; 0), POWER(G52 / E52,  1 / 10) - 1, "")</f>
        <v>8.0220567165825152E-3</v>
      </c>
      <c r="AA52" s="4">
        <f>IF(AND(G52 &gt; 0, F52 &gt; 0), POWER(G52 / F52,  1 / 5) - 1, "")</f>
        <v>8.0401823402755923E-3</v>
      </c>
      <c r="AB52" s="6" t="s">
        <v>125</v>
      </c>
      <c r="AC52" s="6" t="s">
        <v>164</v>
      </c>
    </row>
    <row r="53" spans="1:29">
      <c r="A53" s="2" t="s">
        <v>82</v>
      </c>
      <c r="B53" s="2">
        <v>46060</v>
      </c>
      <c r="C53" s="2">
        <v>55920</v>
      </c>
      <c r="D53" s="2">
        <v>51920</v>
      </c>
      <c r="E53" s="2">
        <v>49920</v>
      </c>
      <c r="F53" s="2">
        <v>47920</v>
      </c>
      <c r="G53" s="2">
        <v>46060</v>
      </c>
      <c r="H53" s="3">
        <f>IF(OR(ISBLANK(D53), ISBLANK(C53)), "", (D53 - C53) / 10)</f>
        <v>-400</v>
      </c>
      <c r="I53" s="3">
        <f>IF(OR(ISBLANK(E53), ISBLANK(C53)), "", (E53 - C53) / 15)</f>
        <v>-400</v>
      </c>
      <c r="J53" s="3">
        <f>IF(OR(ISBLANK(F53), ISBLANK(C53)), "", (F53 - C53) / 20)</f>
        <v>-400</v>
      </c>
      <c r="K53" s="3">
        <f>IF(OR(ISBLANK(G53), ISBLANK(C53)), "", (G53 - C53) / 25)</f>
        <v>-394.4</v>
      </c>
      <c r="L53" s="3">
        <f>IF(OR(ISBLANK(E53), ISBLANK(D53)), "", (E53 - D53) / 5)</f>
        <v>-400</v>
      </c>
      <c r="M53" s="3">
        <f>IF(OR(ISBLANK(F53), ISBLANK(D53)), "", (F53 - D53) / 10)</f>
        <v>-400</v>
      </c>
      <c r="N53" s="3">
        <f>IF(OR(ISBLANK(G53), ISBLANK(D53)), "", (G53 - D53) / 15)</f>
        <v>-390.66666666666669</v>
      </c>
      <c r="O53" s="3">
        <f>IF(OR(ISBLANK(F53), ISBLANK(E53)), "", (F53 - E53) / 5)</f>
        <v>-400</v>
      </c>
      <c r="P53" s="3">
        <f>IF(OR(ISBLANK(G53), ISBLANK(E53)), "", (G53 - E53) / 10)</f>
        <v>-386</v>
      </c>
      <c r="Q53" s="3">
        <f>IF(OR(ISBLANK(G53), ISBLANK(F53)), "", (G53 - F53) / 5)</f>
        <v>-372</v>
      </c>
      <c r="R53" s="4">
        <f>IF(AND(D53 &gt; 0, C53 &gt; 0), POWER(D53 / C53,  1 / 10) - 1, "")</f>
        <v>-7.3943289862165029E-3</v>
      </c>
      <c r="S53" s="4">
        <f>IF(AND(E53 &gt; 0, C53 &gt; 0), POWER(E53 / C53,  1 / 15) - 1, "")</f>
        <v>-7.5381362486903747E-3</v>
      </c>
      <c r="T53" s="4">
        <f>IF(AND(F53 &gt; 0, C53 &gt; 0), POWER(F53 / C53,  1 / 20) - 1, "")</f>
        <v>-7.6897387155130392E-3</v>
      </c>
      <c r="U53" s="4">
        <f>IF(AND(G53 &gt; 0, C53 &gt; 0), POWER(G53 / C53,  1 / 25) - 1, "")</f>
        <v>-7.7290641201208654E-3</v>
      </c>
      <c r="V53" s="4">
        <f>IF(AND(E53 &gt; 0, D53 &gt; 0), POWER(E53 / D53,  1 / 5) - 1, "")</f>
        <v>-7.8256882728970911E-3</v>
      </c>
      <c r="W53" s="4">
        <f>IF(AND(F53 &gt; 0, D53 &gt; 0), POWER(F53 / D53,  1 / 10) - 1, "")</f>
        <v>-7.985060527814225E-3</v>
      </c>
      <c r="X53" s="4">
        <f>IF(AND(G53 &gt; 0, D53 &gt; 0), POWER(G53 / D53,  1 / 15) - 1, "")</f>
        <v>-7.9521581613188896E-3</v>
      </c>
      <c r="Y53" s="4">
        <f>IF(AND(F53 &gt; 0, E53 &gt; 0), POWER(F53 / E53,  1 / 5) - 1, "")</f>
        <v>-8.144407182879343E-3</v>
      </c>
      <c r="Z53" s="4">
        <f>IF(AND(G53 &gt; 0, E53 &gt; 0), POWER(G53 / E53,  1 / 10) - 1, "")</f>
        <v>-8.0153870601055166E-3</v>
      </c>
      <c r="AA53" s="4">
        <f>IF(AND(G53 &gt; 0, F53 &gt; 0), POWER(G53 / F53,  1 / 5) - 1, "")</f>
        <v>-7.8863501544530479E-3</v>
      </c>
      <c r="AB53" s="6" t="s">
        <v>126</v>
      </c>
      <c r="AC53" s="6" t="s">
        <v>165</v>
      </c>
    </row>
    <row r="54" spans="1:29">
      <c r="A54" s="2" t="s">
        <v>54</v>
      </c>
      <c r="B54" s="2">
        <v>188</v>
      </c>
      <c r="C54" s="2">
        <v>685</v>
      </c>
      <c r="D54" s="2">
        <v>486</v>
      </c>
      <c r="E54" s="2">
        <v>386</v>
      </c>
      <c r="F54" s="2">
        <v>287</v>
      </c>
      <c r="G54" s="2">
        <v>188</v>
      </c>
      <c r="H54" s="3">
        <f>IF(OR(ISBLANK(D54), ISBLANK(C54)), "", (D54 - C54) / 10)</f>
        <v>-19.899999999999999</v>
      </c>
      <c r="I54" s="3">
        <f>IF(OR(ISBLANK(E54), ISBLANK(C54)), "", (E54 - C54) / 15)</f>
        <v>-19.933333333333334</v>
      </c>
      <c r="J54" s="3">
        <f>IF(OR(ISBLANK(F54), ISBLANK(C54)), "", (F54 - C54) / 20)</f>
        <v>-19.899999999999999</v>
      </c>
      <c r="K54" s="3">
        <f>IF(OR(ISBLANK(G54), ISBLANK(C54)), "", (G54 - C54) / 25)</f>
        <v>-19.88</v>
      </c>
      <c r="L54" s="3">
        <f>IF(OR(ISBLANK(E54), ISBLANK(D54)), "", (E54 - D54) / 5)</f>
        <v>-20</v>
      </c>
      <c r="M54" s="3">
        <f>IF(OR(ISBLANK(F54), ISBLANK(D54)), "", (F54 - D54) / 10)</f>
        <v>-19.899999999999999</v>
      </c>
      <c r="N54" s="3">
        <f>IF(OR(ISBLANK(G54), ISBLANK(D54)), "", (G54 - D54) / 15)</f>
        <v>-19.866666666666667</v>
      </c>
      <c r="O54" s="3">
        <f>IF(OR(ISBLANK(F54), ISBLANK(E54)), "", (F54 - E54) / 5)</f>
        <v>-19.8</v>
      </c>
      <c r="P54" s="3">
        <f>IF(OR(ISBLANK(G54), ISBLANK(E54)), "", (G54 - E54) / 10)</f>
        <v>-19.8</v>
      </c>
      <c r="Q54" s="3">
        <f>IF(OR(ISBLANK(G54), ISBLANK(F54)), "", (G54 - F54) / 5)</f>
        <v>-19.8</v>
      </c>
      <c r="R54" s="4">
        <f>IF(AND(D54 &gt; 0, C54 &gt; 0), POWER(D54 / C54,  1 / 10) - 1, "")</f>
        <v>-3.3738735735506786E-2</v>
      </c>
      <c r="S54" s="4">
        <f>IF(AND(E54 &gt; 0, C54 &gt; 0), POWER(E54 / C54,  1 / 15) - 1, "")</f>
        <v>-3.7516893426803977E-2</v>
      </c>
      <c r="T54" s="4">
        <f>IF(AND(F54 &gt; 0, C54 &gt; 0), POWER(F54 / C54,  1 / 20) - 1, "")</f>
        <v>-4.2564411920265721E-2</v>
      </c>
      <c r="U54" s="4">
        <f>IF(AND(G54 &gt; 0, C54 &gt; 0), POWER(G54 / C54,  1 / 25) - 1, "")</f>
        <v>-5.0404405498130078E-2</v>
      </c>
      <c r="V54" s="4">
        <f>IF(AND(E54 &gt; 0, D54 &gt; 0), POWER(E54 / D54,  1 / 5) - 1, "")</f>
        <v>-4.5028947889626081E-2</v>
      </c>
      <c r="W54" s="4">
        <f>IF(AND(F54 &gt; 0, D54 &gt; 0), POWER(F54 / D54,  1 / 10) - 1, "")</f>
        <v>-5.1309475787219005E-2</v>
      </c>
      <c r="X54" s="4">
        <f>IF(AND(G54 &gt; 0, D54 &gt; 0), POWER(G54 / D54,  1 / 15) - 1, "")</f>
        <v>-6.1354853927700126E-2</v>
      </c>
      <c r="Y54" s="4">
        <f>IF(AND(F54 &gt; 0, E54 &gt; 0), POWER(F54 / E54,  1 / 5) - 1, "")</f>
        <v>-5.75486987357402E-2</v>
      </c>
      <c r="Z54" s="4">
        <f>IF(AND(G54 &gt; 0, E54 &gt; 0), POWER(G54 / E54,  1 / 10) - 1, "")</f>
        <v>-6.9412843207496078E-2</v>
      </c>
      <c r="AA54" s="4">
        <f>IF(AND(G54 &gt; 0, F54 &gt; 0), POWER(G54 / F54,  1 / 5) - 1, "")</f>
        <v>-8.112763468471762E-2</v>
      </c>
      <c r="AB54" s="6" t="s">
        <v>127</v>
      </c>
      <c r="AC54" s="6" t="s">
        <v>166</v>
      </c>
    </row>
    <row r="55" spans="1:29">
      <c r="A55" s="2" t="s">
        <v>28</v>
      </c>
      <c r="B55" s="2">
        <v>1041</v>
      </c>
      <c r="C55" s="2">
        <v>643</v>
      </c>
      <c r="D55" s="2">
        <v>837</v>
      </c>
      <c r="E55" s="2">
        <v>915</v>
      </c>
      <c r="F55" s="2">
        <v>990</v>
      </c>
      <c r="G55" s="2">
        <v>1041</v>
      </c>
      <c r="H55" s="3">
        <f>IF(OR(ISBLANK(D55), ISBLANK(C55)), "", (D55 - C55) / 10)</f>
        <v>19.399999999999999</v>
      </c>
      <c r="I55" s="3">
        <f>IF(OR(ISBLANK(E55), ISBLANK(C55)), "", (E55 - C55) / 15)</f>
        <v>18.133333333333333</v>
      </c>
      <c r="J55" s="3">
        <f>IF(OR(ISBLANK(F55), ISBLANK(C55)), "", (F55 - C55) / 20)</f>
        <v>17.350000000000001</v>
      </c>
      <c r="K55" s="3">
        <f>IF(OR(ISBLANK(G55), ISBLANK(C55)), "", (G55 - C55) / 25)</f>
        <v>15.92</v>
      </c>
      <c r="L55" s="3">
        <f>IF(OR(ISBLANK(E55), ISBLANK(D55)), "", (E55 - D55) / 5)</f>
        <v>15.6</v>
      </c>
      <c r="M55" s="3">
        <f>IF(OR(ISBLANK(F55), ISBLANK(D55)), "", (F55 - D55) / 10)</f>
        <v>15.3</v>
      </c>
      <c r="N55" s="3">
        <f>IF(OR(ISBLANK(G55), ISBLANK(D55)), "", (G55 - D55) / 15)</f>
        <v>13.6</v>
      </c>
      <c r="O55" s="3">
        <f>IF(OR(ISBLANK(F55), ISBLANK(E55)), "", (F55 - E55) / 5)</f>
        <v>15</v>
      </c>
      <c r="P55" s="3">
        <f>IF(OR(ISBLANK(G55), ISBLANK(E55)), "", (G55 - E55) / 10)</f>
        <v>12.6</v>
      </c>
      <c r="Q55" s="3">
        <f>IF(OR(ISBLANK(G55), ISBLANK(F55)), "", (G55 - F55) / 5)</f>
        <v>10.199999999999999</v>
      </c>
      <c r="R55" s="4">
        <f>IF(AND(D55 &gt; 0, C55 &gt; 0), POWER(D55 / C55,  1 / 10) - 1, "")</f>
        <v>2.6718644325061325E-2</v>
      </c>
      <c r="S55" s="4">
        <f>IF(AND(E55 &gt; 0, C55 &gt; 0), POWER(E55 / C55,  1 / 15) - 1, "")</f>
        <v>2.379736647703079E-2</v>
      </c>
      <c r="T55" s="4">
        <f>IF(AND(F55 &gt; 0, C55 &gt; 0), POWER(F55 / C55,  1 / 20) - 1, "")</f>
        <v>2.1812499786499018E-2</v>
      </c>
      <c r="U55" s="4">
        <f>IF(AND(G55 &gt; 0, C55 &gt; 0), POWER(G55 / C55,  1 / 25) - 1, "")</f>
        <v>1.9458591547158788E-2</v>
      </c>
      <c r="V55" s="4">
        <f>IF(AND(E55 &gt; 0, D55 &gt; 0), POWER(E55 / D55,  1 / 5) - 1, "")</f>
        <v>1.7979722485754301E-2</v>
      </c>
      <c r="W55" s="4">
        <f>IF(AND(F55 &gt; 0, D55 &gt; 0), POWER(F55 / D55,  1 / 10) - 1, "")</f>
        <v>1.692979911385506E-2</v>
      </c>
      <c r="X55" s="4">
        <f>IF(AND(G55 &gt; 0, D55 &gt; 0), POWER(G55 / D55,  1 / 15) - 1, "")</f>
        <v>1.4647099222132809E-2</v>
      </c>
      <c r="Y55" s="4">
        <f>IF(AND(F55 &gt; 0, E55 &gt; 0), POWER(F55 / E55,  1 / 5) - 1, "")</f>
        <v>1.5880958611351526E-2</v>
      </c>
      <c r="Z55" s="4">
        <f>IF(AND(G55 &gt; 0, E55 &gt; 0), POWER(G55 / E55,  1 / 10) - 1, "")</f>
        <v>1.298488115609886E-2</v>
      </c>
      <c r="AA55" s="4">
        <f>IF(AND(G55 &gt; 0, F55 &gt; 0), POWER(G55 / F55,  1 / 5) - 1, "")</f>
        <v>1.0097059849911272E-2</v>
      </c>
      <c r="AB55" s="6" t="s">
        <v>128</v>
      </c>
      <c r="AC55" s="6" t="s">
        <v>167</v>
      </c>
    </row>
    <row r="56" spans="1:29">
      <c r="A56" s="2" t="s">
        <v>19</v>
      </c>
      <c r="B56" s="2">
        <v>2077</v>
      </c>
      <c r="C56" s="2">
        <v>4751</v>
      </c>
      <c r="D56" s="2">
        <v>3869</v>
      </c>
      <c r="E56" s="2">
        <v>3429</v>
      </c>
      <c r="F56" s="2">
        <v>2753</v>
      </c>
      <c r="G56" s="2">
        <v>2077</v>
      </c>
      <c r="H56" s="3">
        <f>IF(OR(ISBLANK(D56), ISBLANK(C56)), "", (D56 - C56) / 10)</f>
        <v>-88.2</v>
      </c>
      <c r="I56" s="3">
        <f>IF(OR(ISBLANK(E56), ISBLANK(C56)), "", (E56 - C56) / 15)</f>
        <v>-88.13333333333334</v>
      </c>
      <c r="J56" s="3">
        <f>IF(OR(ISBLANK(F56), ISBLANK(C56)), "", (F56 - C56) / 20)</f>
        <v>-99.9</v>
      </c>
      <c r="K56" s="3">
        <f>IF(OR(ISBLANK(G56), ISBLANK(C56)), "", (G56 - C56) / 25)</f>
        <v>-106.96</v>
      </c>
      <c r="L56" s="3">
        <f>IF(OR(ISBLANK(E56), ISBLANK(D56)), "", (E56 - D56) / 5)</f>
        <v>-88</v>
      </c>
      <c r="M56" s="3">
        <f>IF(OR(ISBLANK(F56), ISBLANK(D56)), "", (F56 - D56) / 10)</f>
        <v>-111.6</v>
      </c>
      <c r="N56" s="3">
        <f>IF(OR(ISBLANK(G56), ISBLANK(D56)), "", (G56 - D56) / 15)</f>
        <v>-119.46666666666667</v>
      </c>
      <c r="O56" s="3">
        <f>IF(OR(ISBLANK(F56), ISBLANK(E56)), "", (F56 - E56) / 5)</f>
        <v>-135.19999999999999</v>
      </c>
      <c r="P56" s="3">
        <f>IF(OR(ISBLANK(G56), ISBLANK(E56)), "", (G56 - E56) / 10)</f>
        <v>-135.19999999999999</v>
      </c>
      <c r="Q56" s="3">
        <f>IF(OR(ISBLANK(G56), ISBLANK(F56)), "", (G56 - F56) / 5)</f>
        <v>-135.19999999999999</v>
      </c>
      <c r="R56" s="4">
        <f>IF(AND(D56 &gt; 0, C56 &gt; 0), POWER(D56 / C56,  1 / 10) - 1, "")</f>
        <v>-2.0326478990514318E-2</v>
      </c>
      <c r="S56" s="4">
        <f>IF(AND(E56 &gt; 0, C56 &gt; 0), POWER(E56 / C56,  1 / 15) - 1, "")</f>
        <v>-2.1504505429856158E-2</v>
      </c>
      <c r="T56" s="4">
        <f>IF(AND(F56 &gt; 0, C56 &gt; 0), POWER(F56 / C56,  1 / 20) - 1, "")</f>
        <v>-2.6914370292182244E-2</v>
      </c>
      <c r="U56" s="4">
        <f>IF(AND(G56 &gt; 0, C56 &gt; 0), POWER(G56 / C56,  1 / 25) - 1, "")</f>
        <v>-3.2555502929180191E-2</v>
      </c>
      <c r="V56" s="4">
        <f>IF(AND(E56 &gt; 0, D56 &gt; 0), POWER(E56 / D56,  1 / 5) - 1, "")</f>
        <v>-2.3856310393224112E-2</v>
      </c>
      <c r="W56" s="4">
        <f>IF(AND(F56 &gt; 0, D56 &gt; 0), POWER(F56 / D56,  1 / 10) - 1, "")</f>
        <v>-3.3457960802952047E-2</v>
      </c>
      <c r="X56" s="4">
        <f>IF(AND(G56 &gt; 0, D56 &gt; 0), POWER(G56 / D56,  1 / 15) - 1, "")</f>
        <v>-4.0623260825884633E-2</v>
      </c>
      <c r="Y56" s="4">
        <f>IF(AND(F56 &gt; 0, E56 &gt; 0), POWER(F56 / E56,  1 / 5) - 1, "")</f>
        <v>-4.2965166417746281E-2</v>
      </c>
      <c r="Z56" s="4">
        <f>IF(AND(G56 &gt; 0, E56 &gt; 0), POWER(G56 / E56,  1 / 10) - 1, "")</f>
        <v>-4.8898424373035598E-2</v>
      </c>
      <c r="AA56" s="4">
        <f>IF(AND(G56 &gt; 0, F56 &gt; 0), POWER(G56 / F56,  1 / 5) - 1, "")</f>
        <v>-5.4794898348548338E-2</v>
      </c>
      <c r="AB56" s="6" t="s">
        <v>129</v>
      </c>
      <c r="AC56" s="6" t="s">
        <v>168</v>
      </c>
    </row>
    <row r="57" spans="1:29">
      <c r="A57" s="2" t="s">
        <v>29</v>
      </c>
      <c r="B57" s="2">
        <v>707</v>
      </c>
      <c r="C57" s="2">
        <v>707</v>
      </c>
      <c r="D57" s="2">
        <v>707</v>
      </c>
      <c r="E57" s="2">
        <v>707</v>
      </c>
      <c r="F57" s="2">
        <v>707</v>
      </c>
      <c r="G57" s="2">
        <v>707</v>
      </c>
      <c r="H57" s="3">
        <f>IF(OR(ISBLANK(D57), ISBLANK(C57)), "", (D57 - C57) / 10)</f>
        <v>0</v>
      </c>
      <c r="I57" s="3">
        <f>IF(OR(ISBLANK(E57), ISBLANK(C57)), "", (E57 - C57) / 15)</f>
        <v>0</v>
      </c>
      <c r="J57" s="3">
        <f>IF(OR(ISBLANK(F57), ISBLANK(C57)), "", (F57 - C57) / 20)</f>
        <v>0</v>
      </c>
      <c r="K57" s="3">
        <f>IF(OR(ISBLANK(G57), ISBLANK(C57)), "", (G57 - C57) / 25)</f>
        <v>0</v>
      </c>
      <c r="L57" s="3">
        <f>IF(OR(ISBLANK(E57), ISBLANK(D57)), "", (E57 - D57) / 5)</f>
        <v>0</v>
      </c>
      <c r="M57" s="3">
        <f>IF(OR(ISBLANK(F57), ISBLANK(D57)), "", (F57 - D57) / 10)</f>
        <v>0</v>
      </c>
      <c r="N57" s="3">
        <f>IF(OR(ISBLANK(G57), ISBLANK(D57)), "", (G57 - D57) / 15)</f>
        <v>0</v>
      </c>
      <c r="O57" s="3">
        <f>IF(OR(ISBLANK(F57), ISBLANK(E57)), "", (F57 - E57) / 5)</f>
        <v>0</v>
      </c>
      <c r="P57" s="3">
        <f>IF(OR(ISBLANK(G57), ISBLANK(E57)), "", (G57 - E57) / 10)</f>
        <v>0</v>
      </c>
      <c r="Q57" s="3">
        <f>IF(OR(ISBLANK(G57), ISBLANK(F57)), "", (G57 - F57) / 5)</f>
        <v>0</v>
      </c>
      <c r="R57" s="4">
        <f>IF(AND(D57 &gt; 0, C57 &gt; 0), POWER(D57 / C57,  1 / 10) - 1, "")</f>
        <v>0</v>
      </c>
      <c r="S57" s="4">
        <f>IF(AND(E57 &gt; 0, C57 &gt; 0), POWER(E57 / C57,  1 / 15) - 1, "")</f>
        <v>0</v>
      </c>
      <c r="T57" s="4">
        <f>IF(AND(F57 &gt; 0, C57 &gt; 0), POWER(F57 / C57,  1 / 20) - 1, "")</f>
        <v>0</v>
      </c>
      <c r="U57" s="4">
        <f>IF(AND(G57 &gt; 0, C57 &gt; 0), POWER(G57 / C57,  1 / 25) - 1, "")</f>
        <v>0</v>
      </c>
      <c r="V57" s="4">
        <f>IF(AND(E57 &gt; 0, D57 &gt; 0), POWER(E57 / D57,  1 / 5) - 1, "")</f>
        <v>0</v>
      </c>
      <c r="W57" s="4">
        <f>IF(AND(F57 &gt; 0, D57 &gt; 0), POWER(F57 / D57,  1 / 10) - 1, "")</f>
        <v>0</v>
      </c>
      <c r="X57" s="4">
        <f>IF(AND(G57 &gt; 0, D57 &gt; 0), POWER(G57 / D57,  1 / 15) - 1, "")</f>
        <v>0</v>
      </c>
      <c r="Y57" s="4">
        <f>IF(AND(F57 &gt; 0, E57 &gt; 0), POWER(F57 / E57,  1 / 5) - 1, "")</f>
        <v>0</v>
      </c>
      <c r="Z57" s="4">
        <f>IF(AND(G57 &gt; 0, E57 &gt; 0), POWER(G57 / E57,  1 / 10) - 1, "")</f>
        <v>0</v>
      </c>
      <c r="AA57" s="4">
        <f>IF(AND(G57 &gt; 0, F57 &gt; 0), POWER(G57 / F57,  1 / 5) - 1, "")</f>
        <v>0</v>
      </c>
      <c r="AB57" s="6" t="s">
        <v>86</v>
      </c>
      <c r="AC57" s="6" t="s">
        <v>86</v>
      </c>
    </row>
    <row r="58" spans="1:29">
      <c r="A58" s="2" t="s">
        <v>20</v>
      </c>
      <c r="B58" s="2">
        <v>48635</v>
      </c>
      <c r="C58" s="2">
        <v>52800</v>
      </c>
      <c r="D58" s="2">
        <v>51134</v>
      </c>
      <c r="E58" s="2">
        <v>50301</v>
      </c>
      <c r="F58" s="2">
        <v>49468</v>
      </c>
      <c r="G58" s="2">
        <v>48635</v>
      </c>
      <c r="H58" s="3">
        <f>IF(OR(ISBLANK(D58), ISBLANK(C58)), "", (D58 - C58) / 10)</f>
        <v>-166.6</v>
      </c>
      <c r="I58" s="3">
        <f>IF(OR(ISBLANK(E58), ISBLANK(C58)), "", (E58 - C58) / 15)</f>
        <v>-166.6</v>
      </c>
      <c r="J58" s="3">
        <f>IF(OR(ISBLANK(F58), ISBLANK(C58)), "", (F58 - C58) / 20)</f>
        <v>-166.6</v>
      </c>
      <c r="K58" s="3">
        <f>IF(OR(ISBLANK(G58), ISBLANK(C58)), "", (G58 - C58) / 25)</f>
        <v>-166.6</v>
      </c>
      <c r="L58" s="3">
        <f>IF(OR(ISBLANK(E58), ISBLANK(D58)), "", (E58 - D58) / 5)</f>
        <v>-166.6</v>
      </c>
      <c r="M58" s="3">
        <f>IF(OR(ISBLANK(F58), ISBLANK(D58)), "", (F58 - D58) / 10)</f>
        <v>-166.6</v>
      </c>
      <c r="N58" s="3">
        <f>IF(OR(ISBLANK(G58), ISBLANK(D58)), "", (G58 - D58) / 15)</f>
        <v>-166.6</v>
      </c>
      <c r="O58" s="3">
        <f>IF(OR(ISBLANK(F58), ISBLANK(E58)), "", (F58 - E58) / 5)</f>
        <v>-166.6</v>
      </c>
      <c r="P58" s="3">
        <f>IF(OR(ISBLANK(G58), ISBLANK(E58)), "", (G58 - E58) / 10)</f>
        <v>-166.6</v>
      </c>
      <c r="Q58" s="3">
        <f>IF(OR(ISBLANK(G58), ISBLANK(F58)), "", (G58 - F58) / 5)</f>
        <v>-166.6</v>
      </c>
      <c r="R58" s="4">
        <f>IF(AND(D58 &gt; 0, C58 &gt; 0), POWER(D58 / C58,  1 / 10) - 1, "")</f>
        <v>-3.2010210449454624E-3</v>
      </c>
      <c r="S58" s="4">
        <f>IF(AND(E58 &gt; 0, C58 &gt; 0), POWER(E58 / C58,  1 / 15) - 1, "")</f>
        <v>-3.2271969085618801E-3</v>
      </c>
      <c r="T58" s="4">
        <f>IF(AND(F58 &gt; 0, C58 &gt; 0), POWER(F58 / C58,  1 / 20) - 1, "")</f>
        <v>-3.2539541202865063E-3</v>
      </c>
      <c r="U58" s="4">
        <f>IF(AND(G58 &gt; 0, C58 &gt; 0), POWER(G58 / C58,  1 / 25) - 1, "")</f>
        <v>-3.2813148563121119E-3</v>
      </c>
      <c r="V58" s="4">
        <f>IF(AND(E58 &gt; 0, D58 &gt; 0), POWER(E58 / D58,  1 / 5) - 1, "")</f>
        <v>-3.2795465736842333E-3</v>
      </c>
      <c r="W58" s="4">
        <f>IF(AND(F58 &gt; 0, D58 &gt; 0), POWER(F58 / D58,  1 / 10) - 1, "")</f>
        <v>-3.3068843847192664E-3</v>
      </c>
      <c r="X58" s="4">
        <f>IF(AND(G58 &gt; 0, D58 &gt; 0), POWER(G58 / D58,  1 / 15) - 1, "")</f>
        <v>-3.3348404706355916E-3</v>
      </c>
      <c r="Y58" s="4">
        <f>IF(AND(F58 &gt; 0, E58 &gt; 0), POWER(F58 / E58,  1 / 5) - 1, "")</f>
        <v>-3.3342214459394226E-3</v>
      </c>
      <c r="Z58" s="4">
        <f>IF(AND(G58 &gt; 0, E58 &gt; 0), POWER(G58 / E58,  1 / 10) - 1, "")</f>
        <v>-3.3624862687976487E-3</v>
      </c>
      <c r="AA58" s="4">
        <f>IF(AND(G58 &gt; 0, F58 &gt; 0), POWER(G58 / F58,  1 / 5) - 1, "")</f>
        <v>-3.3907502900829556E-3</v>
      </c>
      <c r="AB58" s="6" t="s">
        <v>130</v>
      </c>
      <c r="AC58" s="6" t="s">
        <v>130</v>
      </c>
    </row>
    <row r="59" spans="1:29">
      <c r="A59" s="2" t="s">
        <v>21</v>
      </c>
      <c r="B59" s="2">
        <v>14062</v>
      </c>
      <c r="C59" s="2">
        <v>22164</v>
      </c>
      <c r="D59" s="2">
        <v>18894</v>
      </c>
      <c r="E59" s="2">
        <v>17259</v>
      </c>
      <c r="F59" s="2">
        <v>15624</v>
      </c>
      <c r="G59" s="2">
        <v>14062</v>
      </c>
      <c r="H59" s="3">
        <f>IF(OR(ISBLANK(D59), ISBLANK(C59)), "", (D59 - C59) / 10)</f>
        <v>-327</v>
      </c>
      <c r="I59" s="3">
        <f>IF(OR(ISBLANK(E59), ISBLANK(C59)), "", (E59 - C59) / 15)</f>
        <v>-327</v>
      </c>
      <c r="J59" s="3">
        <f>IF(OR(ISBLANK(F59), ISBLANK(C59)), "", (F59 - C59) / 20)</f>
        <v>-327</v>
      </c>
      <c r="K59" s="3">
        <f>IF(OR(ISBLANK(G59), ISBLANK(C59)), "", (G59 - C59) / 25)</f>
        <v>-324.08</v>
      </c>
      <c r="L59" s="3">
        <f>IF(OR(ISBLANK(E59), ISBLANK(D59)), "", (E59 - D59) / 5)</f>
        <v>-327</v>
      </c>
      <c r="M59" s="3">
        <f>IF(OR(ISBLANK(F59), ISBLANK(D59)), "", (F59 - D59) / 10)</f>
        <v>-327</v>
      </c>
      <c r="N59" s="3">
        <f>IF(OR(ISBLANK(G59), ISBLANK(D59)), "", (G59 - D59) / 15)</f>
        <v>-322.13333333333333</v>
      </c>
      <c r="O59" s="3">
        <f>IF(OR(ISBLANK(F59), ISBLANK(E59)), "", (F59 - E59) / 5)</f>
        <v>-327</v>
      </c>
      <c r="P59" s="3">
        <f>IF(OR(ISBLANK(G59), ISBLANK(E59)), "", (G59 - E59) / 10)</f>
        <v>-319.7</v>
      </c>
      <c r="Q59" s="3">
        <f>IF(OR(ISBLANK(G59), ISBLANK(F59)), "", (G59 - F59) / 5)</f>
        <v>-312.39999999999998</v>
      </c>
      <c r="R59" s="4">
        <f>IF(AND(D59 &gt; 0, C59 &gt; 0), POWER(D59 / C59,  1 / 10) - 1, "")</f>
        <v>-1.5835768539611661E-2</v>
      </c>
      <c r="S59" s="4">
        <f>IF(AND(E59 &gt; 0, C59 &gt; 0), POWER(E59 / C59,  1 / 15) - 1, "")</f>
        <v>-1.6537437012283052E-2</v>
      </c>
      <c r="T59" s="4">
        <f>IF(AND(F59 &gt; 0, C59 &gt; 0), POWER(F59 / C59,  1 / 20) - 1, "")</f>
        <v>-1.7331115973486133E-2</v>
      </c>
      <c r="U59" s="4">
        <f>IF(AND(G59 &gt; 0, C59 &gt; 0), POWER(G59 / C59,  1 / 25) - 1, "")</f>
        <v>-1.8035114181329748E-2</v>
      </c>
      <c r="V59" s="4">
        <f>IF(AND(E59 &gt; 0, D59 &gt; 0), POWER(E59 / D59,  1 / 5) - 1, "")</f>
        <v>-1.7939273532318389E-2</v>
      </c>
      <c r="W59" s="4">
        <f>IF(AND(F59 &gt; 0, D59 &gt; 0), POWER(F59 / D59,  1 / 10) - 1, "")</f>
        <v>-1.882419136385749E-2</v>
      </c>
      <c r="X59" s="4">
        <f>IF(AND(G59 &gt; 0, D59 &gt; 0), POWER(G59 / D59,  1 / 15) - 1, "")</f>
        <v>-1.9498613401015885E-2</v>
      </c>
      <c r="Y59" s="4">
        <f>IF(AND(F59 &gt; 0, E59 &gt; 0), POWER(F59 / E59,  1 / 5) - 1, "")</f>
        <v>-1.9708311811337365E-2</v>
      </c>
      <c r="Z59" s="4">
        <f>IF(AND(G59 &gt; 0, E59 &gt; 0), POWER(G59 / E59,  1 / 10) - 1, "")</f>
        <v>-2.0277354605365838E-2</v>
      </c>
      <c r="AA59" s="4">
        <f>IF(AND(G59 &gt; 0, F59 &gt; 0), POWER(G59 / F59,  1 / 5) - 1, "")</f>
        <v>-2.0846067079648423E-2</v>
      </c>
      <c r="AB59" s="6" t="s">
        <v>131</v>
      </c>
      <c r="AC59" s="6" t="s">
        <v>169</v>
      </c>
    </row>
  </sheetData>
  <sortState xmlns:xlrd2="http://schemas.microsoft.com/office/spreadsheetml/2017/richdata2" ref="A2:AA5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Bennett</dc:creator>
  <cp:lastModifiedBy>Monique Bennett</cp:lastModifiedBy>
  <dcterms:created xsi:type="dcterms:W3CDTF">2020-05-07T11:07:28Z</dcterms:created>
  <dcterms:modified xsi:type="dcterms:W3CDTF">2020-05-07T13:07:49Z</dcterms:modified>
</cp:coreProperties>
</file>