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9015" windowHeight="6570" tabRatio="880"/>
  </bookViews>
  <sheets>
    <sheet name="25년 교육훈련계획 시간표_2차 변경" sheetId="21" r:id="rId1"/>
  </sheets>
  <definedNames>
    <definedName name="_xlnm._FilterDatabase" localSheetId="0" hidden="1">'25년 교육훈련계획 시간표_2차 변경'!$A$3:$H$98</definedName>
    <definedName name="_xlnm.Print_Titles" localSheetId="0">'25년 교육훈련계획 시간표_2차 변경'!$2:$4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3" i="21" l="1"/>
  <c r="H102" i="21"/>
  <c r="H101" i="21"/>
  <c r="BA100" i="21"/>
  <c r="AZ100" i="21"/>
  <c r="AY100" i="21"/>
  <c r="AX100" i="21"/>
  <c r="AW100" i="21"/>
  <c r="AV100" i="21"/>
  <c r="AU100" i="21"/>
  <c r="AT100" i="21"/>
  <c r="AS100" i="21"/>
  <c r="AR100" i="21"/>
  <c r="AQ100" i="21"/>
  <c r="AP100" i="21"/>
  <c r="AO100" i="21"/>
  <c r="AN100" i="21"/>
  <c r="AM100" i="21"/>
  <c r="AL100" i="21"/>
  <c r="AK100" i="21"/>
  <c r="AJ100" i="21"/>
  <c r="AI100" i="21"/>
  <c r="AH100" i="21"/>
  <c r="AG100" i="21"/>
  <c r="AF100" i="21"/>
  <c r="AE100" i="21"/>
  <c r="AD100" i="21"/>
  <c r="AC100" i="21"/>
  <c r="AB100" i="21"/>
  <c r="AA100" i="21"/>
  <c r="Z100" i="21"/>
  <c r="Y100" i="21"/>
  <c r="X100" i="21"/>
  <c r="U100" i="21"/>
  <c r="T100" i="21"/>
  <c r="S100" i="21"/>
  <c r="R100" i="21"/>
  <c r="Q100" i="21"/>
  <c r="O100" i="21"/>
  <c r="N100" i="21"/>
  <c r="M100" i="21"/>
  <c r="L100" i="21"/>
  <c r="K100" i="21"/>
  <c r="J100" i="21"/>
  <c r="I100" i="21"/>
  <c r="H100" i="21"/>
  <c r="F100" i="21"/>
  <c r="E100" i="21"/>
  <c r="H99" i="21"/>
  <c r="H98" i="21"/>
  <c r="H97" i="21"/>
  <c r="H96" i="21"/>
  <c r="H95" i="21"/>
  <c r="H94" i="21"/>
  <c r="H93" i="21"/>
  <c r="H92" i="21"/>
  <c r="H91" i="21"/>
  <c r="H90" i="21"/>
  <c r="H89" i="21"/>
  <c r="H88" i="21" s="1"/>
  <c r="BA88" i="21"/>
  <c r="AZ88" i="21"/>
  <c r="AY88" i="21"/>
  <c r="AY75" i="21" s="1"/>
  <c r="AX88" i="21"/>
  <c r="AW88" i="21"/>
  <c r="AW75" i="21" s="1"/>
  <c r="AV88" i="21"/>
  <c r="AU88" i="21"/>
  <c r="AT88" i="21"/>
  <c r="AS88" i="21"/>
  <c r="AS75" i="21" s="1"/>
  <c r="AR88" i="21"/>
  <c r="AQ88" i="21"/>
  <c r="AQ75" i="21" s="1"/>
  <c r="AP88" i="21"/>
  <c r="AO88" i="21"/>
  <c r="AN88" i="21"/>
  <c r="AM88" i="21"/>
  <c r="AM75" i="21" s="1"/>
  <c r="AL88" i="21"/>
  <c r="AK88" i="21"/>
  <c r="AK75" i="21" s="1"/>
  <c r="AJ88" i="21"/>
  <c r="AI88" i="21"/>
  <c r="AH88" i="21"/>
  <c r="AG88" i="21"/>
  <c r="AG75" i="21" s="1"/>
  <c r="AF88" i="21"/>
  <c r="AE88" i="21"/>
  <c r="AE75" i="21" s="1"/>
  <c r="AD88" i="21"/>
  <c r="AC88" i="21"/>
  <c r="AB88" i="21"/>
  <c r="AA88" i="21"/>
  <c r="AA75" i="21" s="1"/>
  <c r="Z88" i="21"/>
  <c r="Y88" i="21"/>
  <c r="Y75" i="21" s="1"/>
  <c r="X88" i="21"/>
  <c r="W88" i="21"/>
  <c r="V88" i="21"/>
  <c r="U88" i="21"/>
  <c r="U75" i="21" s="1"/>
  <c r="T88" i="21"/>
  <c r="S88" i="21"/>
  <c r="S75" i="21" s="1"/>
  <c r="R88" i="21"/>
  <c r="Q88" i="21"/>
  <c r="P88" i="21"/>
  <c r="O88" i="21"/>
  <c r="O75" i="21" s="1"/>
  <c r="N88" i="21"/>
  <c r="M88" i="21"/>
  <c r="M75" i="21" s="1"/>
  <c r="L88" i="21"/>
  <c r="K88" i="21"/>
  <c r="J88" i="21"/>
  <c r="I88" i="21"/>
  <c r="F88" i="21"/>
  <c r="F75" i="21" s="1"/>
  <c r="F5" i="21" s="1"/>
  <c r="E88" i="21"/>
  <c r="E75" i="21" s="1"/>
  <c r="H87" i="21"/>
  <c r="H86" i="21"/>
  <c r="H85" i="21"/>
  <c r="H84" i="21"/>
  <c r="H83" i="21"/>
  <c r="H81" i="21"/>
  <c r="H80" i="21"/>
  <c r="H79" i="21"/>
  <c r="H78" i="21"/>
  <c r="H77" i="21"/>
  <c r="H76" i="21" s="1"/>
  <c r="H75" i="21" s="1"/>
  <c r="BA76" i="21"/>
  <c r="AZ76" i="21"/>
  <c r="AY76" i="21"/>
  <c r="AX76" i="21"/>
  <c r="AW76" i="21"/>
  <c r="AV76" i="21"/>
  <c r="AU76" i="21"/>
  <c r="AT76" i="21"/>
  <c r="AS76" i="21"/>
  <c r="AR76" i="21"/>
  <c r="AQ76" i="21"/>
  <c r="AP76" i="21"/>
  <c r="AO76" i="21"/>
  <c r="AN76" i="21"/>
  <c r="AM76" i="21"/>
  <c r="AL76" i="21"/>
  <c r="AK76" i="21"/>
  <c r="AJ76" i="21"/>
  <c r="AI76" i="21"/>
  <c r="AH76" i="21"/>
  <c r="AG76" i="21"/>
  <c r="AF76" i="21"/>
  <c r="AE76" i="21"/>
  <c r="AD76" i="21"/>
  <c r="AC76" i="21"/>
  <c r="AB76" i="21"/>
  <c r="AA76" i="21"/>
  <c r="Z76" i="21"/>
  <c r="Y76" i="21"/>
  <c r="X76" i="21"/>
  <c r="W76" i="21"/>
  <c r="V76" i="21"/>
  <c r="U76" i="21"/>
  <c r="T76" i="21"/>
  <c r="S76" i="21"/>
  <c r="R76" i="21"/>
  <c r="Q76" i="21"/>
  <c r="P76" i="21"/>
  <c r="O76" i="21"/>
  <c r="N76" i="21"/>
  <c r="M76" i="21"/>
  <c r="L76" i="21"/>
  <c r="K76" i="21"/>
  <c r="J76" i="21"/>
  <c r="I76" i="21"/>
  <c r="F76" i="21"/>
  <c r="E76" i="21"/>
  <c r="BA75" i="21"/>
  <c r="AU75" i="21"/>
  <c r="AO75" i="21"/>
  <c r="AI75" i="21"/>
  <c r="AC75" i="21"/>
  <c r="W75" i="21"/>
  <c r="Q75" i="21"/>
  <c r="K75" i="21"/>
  <c r="I75" i="21"/>
  <c r="H74" i="21"/>
  <c r="H73" i="21"/>
  <c r="H72" i="21"/>
  <c r="H71" i="21"/>
  <c r="H70" i="21"/>
  <c r="H69" i="21"/>
  <c r="H68" i="21"/>
  <c r="H67" i="21"/>
  <c r="H66" i="21"/>
  <c r="H65" i="21"/>
  <c r="BA64" i="21"/>
  <c r="AZ64" i="21"/>
  <c r="AY64" i="21"/>
  <c r="AY28" i="21" s="1"/>
  <c r="AX64" i="21"/>
  <c r="AX28" i="21" s="1"/>
  <c r="AW64" i="21"/>
  <c r="AW28" i="21" s="1"/>
  <c r="AV64" i="21"/>
  <c r="AV28" i="21" s="1"/>
  <c r="AU64" i="21"/>
  <c r="AU28" i="21" s="1"/>
  <c r="AT64" i="21"/>
  <c r="AS64" i="21"/>
  <c r="AS28" i="21" s="1"/>
  <c r="AR64" i="21"/>
  <c r="AR28" i="21" s="1"/>
  <c r="AQ64" i="21"/>
  <c r="AP64" i="21"/>
  <c r="AO64" i="21"/>
  <c r="AO28" i="21" s="1"/>
  <c r="AN64" i="21"/>
  <c r="AN28" i="21" s="1"/>
  <c r="AM64" i="21"/>
  <c r="AM28" i="21" s="1"/>
  <c r="AL64" i="21"/>
  <c r="AL28" i="21" s="1"/>
  <c r="AK64" i="21"/>
  <c r="AJ64" i="21"/>
  <c r="AI64" i="21"/>
  <c r="AI28" i="21" s="1"/>
  <c r="AH64" i="21"/>
  <c r="AG64" i="21"/>
  <c r="AG28" i="21" s="1"/>
  <c r="AF64" i="21"/>
  <c r="AF28" i="21" s="1"/>
  <c r="AE64" i="21"/>
  <c r="AE28" i="21" s="1"/>
  <c r="AD64" i="21"/>
  <c r="AD28" i="21" s="1"/>
  <c r="AC64" i="21"/>
  <c r="AC28" i="21" s="1"/>
  <c r="AB64" i="21"/>
  <c r="AA64" i="21"/>
  <c r="AA28" i="21" s="1"/>
  <c r="Z64" i="21"/>
  <c r="Z28" i="21" s="1"/>
  <c r="Y64" i="21"/>
  <c r="Y28" i="21" s="1"/>
  <c r="X64" i="21"/>
  <c r="W64" i="21"/>
  <c r="W28" i="21" s="1"/>
  <c r="V64" i="21"/>
  <c r="V28" i="21" s="1"/>
  <c r="U64" i="21"/>
  <c r="U28" i="21" s="1"/>
  <c r="T64" i="21"/>
  <c r="T28" i="21" s="1"/>
  <c r="S64" i="21"/>
  <c r="S28" i="21" s="1"/>
  <c r="R64" i="21"/>
  <c r="Q64" i="21"/>
  <c r="Q28" i="21" s="1"/>
  <c r="P64" i="21"/>
  <c r="O64" i="21"/>
  <c r="O28" i="21" s="1"/>
  <c r="N64" i="21"/>
  <c r="N28" i="21" s="1"/>
  <c r="M64" i="21"/>
  <c r="M28" i="21" s="1"/>
  <c r="L64" i="21"/>
  <c r="L28" i="21" s="1"/>
  <c r="K64" i="21"/>
  <c r="K28" i="21" s="1"/>
  <c r="J64" i="21"/>
  <c r="I64" i="21"/>
  <c r="I28" i="21" s="1"/>
  <c r="H64" i="21"/>
  <c r="F64" i="21"/>
  <c r="E64" i="21"/>
  <c r="H63" i="21"/>
  <c r="H62" i="21"/>
  <c r="H61" i="21"/>
  <c r="H60" i="21"/>
  <c r="H59" i="21"/>
  <c r="H58" i="21"/>
  <c r="H57" i="21"/>
  <c r="H56" i="21"/>
  <c r="H55" i="21"/>
  <c r="H54" i="21"/>
  <c r="H53" i="21"/>
  <c r="H52" i="21"/>
  <c r="H51" i="21"/>
  <c r="H50" i="21"/>
  <c r="H49" i="21"/>
  <c r="H48" i="21"/>
  <c r="H47" i="21"/>
  <c r="H46" i="21"/>
  <c r="H45" i="21"/>
  <c r="H44" i="21"/>
  <c r="H43" i="21" s="1"/>
  <c r="BA43" i="21"/>
  <c r="AZ43" i="21"/>
  <c r="AY43" i="21"/>
  <c r="AX43" i="21"/>
  <c r="AW43" i="21"/>
  <c r="AV43" i="21"/>
  <c r="AU43" i="21"/>
  <c r="AT43" i="21"/>
  <c r="AS43" i="21"/>
  <c r="AR43" i="21"/>
  <c r="AQ43" i="21"/>
  <c r="AP43" i="21"/>
  <c r="AO43" i="21"/>
  <c r="AN43" i="21"/>
  <c r="AM43" i="21"/>
  <c r="AL43" i="21"/>
  <c r="AK43" i="21"/>
  <c r="AJ43" i="21"/>
  <c r="AI43" i="21"/>
  <c r="AH43" i="21"/>
  <c r="AG43" i="21"/>
  <c r="AF43" i="21"/>
  <c r="AE43" i="21"/>
  <c r="AD43" i="21"/>
  <c r="AC43" i="21"/>
  <c r="AB43" i="21"/>
  <c r="AA43" i="21"/>
  <c r="Z43" i="21"/>
  <c r="Y43" i="21"/>
  <c r="X43" i="21"/>
  <c r="W43" i="21"/>
  <c r="V43" i="21"/>
  <c r="U43" i="21"/>
  <c r="T43" i="21"/>
  <c r="S43" i="21"/>
  <c r="R43" i="21"/>
  <c r="Q43" i="21"/>
  <c r="P43" i="21"/>
  <c r="O43" i="21"/>
  <c r="N43" i="21"/>
  <c r="M43" i="21"/>
  <c r="L43" i="21"/>
  <c r="K43" i="21"/>
  <c r="J43" i="21"/>
  <c r="I43" i="21"/>
  <c r="F43" i="21"/>
  <c r="E43" i="21"/>
  <c r="H42" i="21"/>
  <c r="H41" i="21"/>
  <c r="H39" i="21"/>
  <c r="H38" i="21"/>
  <c r="H37" i="21"/>
  <c r="H36" i="21"/>
  <c r="H35" i="21"/>
  <c r="H34" i="21"/>
  <c r="H33" i="21"/>
  <c r="H32" i="21"/>
  <c r="H31" i="21"/>
  <c r="H30" i="21"/>
  <c r="H29" i="21" s="1"/>
  <c r="H28" i="21" s="1"/>
  <c r="BA29" i="21"/>
  <c r="AZ29" i="21"/>
  <c r="AY29" i="21"/>
  <c r="AX29" i="21"/>
  <c r="AW29" i="21"/>
  <c r="AV29" i="21"/>
  <c r="AU29" i="21"/>
  <c r="AT29" i="21"/>
  <c r="AS29" i="21"/>
  <c r="AR29" i="21"/>
  <c r="AQ29" i="21"/>
  <c r="AP29" i="21"/>
  <c r="AO29" i="21"/>
  <c r="AN29" i="21"/>
  <c r="AM29" i="21"/>
  <c r="AL29" i="21"/>
  <c r="AK29" i="21"/>
  <c r="AJ29" i="21"/>
  <c r="AI29" i="21"/>
  <c r="AH29" i="21"/>
  <c r="AG29" i="21"/>
  <c r="AF29" i="21"/>
  <c r="AE29" i="21"/>
  <c r="AD29" i="21"/>
  <c r="AC29" i="21"/>
  <c r="AB29" i="21"/>
  <c r="AA29" i="21"/>
  <c r="Z29" i="21"/>
  <c r="Y29" i="21"/>
  <c r="X29" i="21"/>
  <c r="W29" i="21"/>
  <c r="V29" i="21"/>
  <c r="U29" i="21"/>
  <c r="T29" i="21"/>
  <c r="S29" i="21"/>
  <c r="R29" i="21"/>
  <c r="Q29" i="21"/>
  <c r="P29" i="21"/>
  <c r="O29" i="21"/>
  <c r="N29" i="21"/>
  <c r="M29" i="21"/>
  <c r="L29" i="21"/>
  <c r="K29" i="21"/>
  <c r="J29" i="21"/>
  <c r="I29" i="21"/>
  <c r="F29" i="21"/>
  <c r="E29" i="21"/>
  <c r="BA28" i="21"/>
  <c r="AZ28" i="21"/>
  <c r="AT28" i="21"/>
  <c r="AQ28" i="21"/>
  <c r="AP28" i="21"/>
  <c r="AK28" i="21"/>
  <c r="AJ28" i="21"/>
  <c r="AH28" i="21"/>
  <c r="AB28" i="21"/>
  <c r="X28" i="21"/>
  <c r="R28" i="21"/>
  <c r="P28" i="21"/>
  <c r="J28" i="21"/>
  <c r="F28" i="21"/>
  <c r="E28" i="21"/>
  <c r="H27" i="21"/>
  <c r="H26" i="21"/>
  <c r="H25" i="21"/>
  <c r="H24" i="21"/>
  <c r="H23" i="21"/>
  <c r="H22" i="21"/>
  <c r="H21" i="21" s="1"/>
  <c r="BA21" i="21"/>
  <c r="AZ21" i="21"/>
  <c r="AY21" i="21"/>
  <c r="AX21" i="21"/>
  <c r="AW21" i="21"/>
  <c r="AV21" i="21"/>
  <c r="AU21" i="21"/>
  <c r="AT21" i="21"/>
  <c r="AS21" i="21"/>
  <c r="AR21" i="21"/>
  <c r="AQ21" i="21"/>
  <c r="AP21" i="21"/>
  <c r="AO21" i="21"/>
  <c r="AN21" i="21"/>
  <c r="AM21" i="21"/>
  <c r="AL21" i="21"/>
  <c r="AK21" i="21"/>
  <c r="AJ21" i="21"/>
  <c r="AI21" i="21"/>
  <c r="AH21" i="21"/>
  <c r="AG21" i="21"/>
  <c r="AF21" i="21"/>
  <c r="AE21" i="21"/>
  <c r="AD21" i="21"/>
  <c r="AC21" i="21"/>
  <c r="AB21" i="21"/>
  <c r="AA21" i="21"/>
  <c r="Z21" i="21"/>
  <c r="Y21" i="21"/>
  <c r="X21" i="21"/>
  <c r="W21" i="21"/>
  <c r="V21" i="21"/>
  <c r="U21" i="21"/>
  <c r="T21" i="21"/>
  <c r="S21" i="21"/>
  <c r="R21" i="21"/>
  <c r="Q21" i="21"/>
  <c r="P21" i="21"/>
  <c r="O21" i="21"/>
  <c r="N21" i="21"/>
  <c r="M21" i="21"/>
  <c r="L21" i="21"/>
  <c r="K21" i="21"/>
  <c r="J21" i="21"/>
  <c r="I21" i="21"/>
  <c r="F21" i="21"/>
  <c r="E21" i="21"/>
  <c r="E6" i="21" s="1"/>
  <c r="E5" i="21" s="1"/>
  <c r="BA19" i="21"/>
  <c r="AZ19" i="21"/>
  <c r="AY19" i="21"/>
  <c r="AX19" i="21"/>
  <c r="AW19" i="21"/>
  <c r="AV19" i="21"/>
  <c r="AV6" i="21" s="1"/>
  <c r="AU19" i="21"/>
  <c r="AT19" i="21"/>
  <c r="AS19" i="21"/>
  <c r="AR19" i="21"/>
  <c r="AQ19" i="21"/>
  <c r="AP19" i="21"/>
  <c r="AP6" i="21" s="1"/>
  <c r="AO19" i="21"/>
  <c r="AN19" i="21"/>
  <c r="AM19" i="21"/>
  <c r="AL19" i="21"/>
  <c r="AK19" i="21"/>
  <c r="AJ19" i="21"/>
  <c r="AJ6" i="21" s="1"/>
  <c r="AI19" i="21"/>
  <c r="AH19" i="21"/>
  <c r="AG19" i="21"/>
  <c r="AF19" i="21"/>
  <c r="AE19" i="21"/>
  <c r="AD19" i="21"/>
  <c r="AD6" i="21" s="1"/>
  <c r="AC19" i="21"/>
  <c r="AB19" i="21"/>
  <c r="AA19" i="21"/>
  <c r="Z19" i="21"/>
  <c r="Y19" i="21"/>
  <c r="X19" i="21"/>
  <c r="X6" i="21" s="1"/>
  <c r="W19" i="21"/>
  <c r="V19" i="21"/>
  <c r="U19" i="21"/>
  <c r="T19" i="21"/>
  <c r="S19" i="21"/>
  <c r="R19" i="21"/>
  <c r="R6" i="21" s="1"/>
  <c r="Q19" i="21"/>
  <c r="P19" i="21"/>
  <c r="O19" i="21"/>
  <c r="N19" i="21"/>
  <c r="M19" i="21"/>
  <c r="L19" i="21"/>
  <c r="L6" i="21" s="1"/>
  <c r="K19" i="21"/>
  <c r="J19" i="21"/>
  <c r="I19" i="21"/>
  <c r="H19" i="21"/>
  <c r="F19" i="21"/>
  <c r="H18" i="21"/>
  <c r="H17" i="21"/>
  <c r="H16" i="21"/>
  <c r="H15" i="21"/>
  <c r="H14" i="21"/>
  <c r="H13" i="21"/>
  <c r="H12" i="21"/>
  <c r="H11" i="21"/>
  <c r="H10" i="21"/>
  <c r="H7" i="21" s="1"/>
  <c r="H6" i="21" s="1"/>
  <c r="H5" i="21" s="1"/>
  <c r="F10" i="21"/>
  <c r="BA7" i="21"/>
  <c r="AZ7" i="21"/>
  <c r="AY7" i="21"/>
  <c r="AY6" i="21" s="1"/>
  <c r="AX7" i="21"/>
  <c r="AW7" i="21"/>
  <c r="AV7" i="21"/>
  <c r="AU7" i="21"/>
  <c r="AT7" i="21"/>
  <c r="AS7" i="21"/>
  <c r="AR7" i="21"/>
  <c r="AQ7" i="21"/>
  <c r="AP7" i="21"/>
  <c r="AO7" i="21"/>
  <c r="AN7" i="21"/>
  <c r="AM7" i="21"/>
  <c r="AM6" i="21" s="1"/>
  <c r="AL7" i="21"/>
  <c r="AK7" i="21"/>
  <c r="AJ7" i="21"/>
  <c r="AI7" i="21"/>
  <c r="AH7" i="21"/>
  <c r="AG7" i="21"/>
  <c r="AF7" i="21"/>
  <c r="AE7" i="21"/>
  <c r="AD7" i="21"/>
  <c r="AC7" i="21"/>
  <c r="AB7" i="21"/>
  <c r="AA7" i="21"/>
  <c r="AA6" i="21" s="1"/>
  <c r="Z7" i="21"/>
  <c r="Z6" i="21" s="1"/>
  <c r="Y7" i="21"/>
  <c r="X7" i="21"/>
  <c r="W7" i="21"/>
  <c r="V7" i="21"/>
  <c r="U7" i="21"/>
  <c r="T7" i="21"/>
  <c r="S7" i="21"/>
  <c r="R7" i="21"/>
  <c r="Q7" i="21"/>
  <c r="P7" i="21"/>
  <c r="O7" i="21"/>
  <c r="O6" i="21" s="1"/>
  <c r="N7" i="21"/>
  <c r="M7" i="21"/>
  <c r="L7" i="21"/>
  <c r="K7" i="21"/>
  <c r="J7" i="21"/>
  <c r="I7" i="21"/>
  <c r="F7" i="21"/>
  <c r="E7" i="21"/>
  <c r="AX6" i="21"/>
  <c r="AW6" i="21"/>
  <c r="AS6" i="21"/>
  <c r="AR6" i="21"/>
  <c r="AQ6" i="21"/>
  <c r="AL6" i="21"/>
  <c r="AK6" i="21"/>
  <c r="AG6" i="21"/>
  <c r="AF6" i="21"/>
  <c r="AE6" i="21"/>
  <c r="Y6" i="21"/>
  <c r="U6" i="21"/>
  <c r="T6" i="21"/>
  <c r="S6" i="21"/>
  <c r="N6" i="21"/>
  <c r="M6" i="21"/>
  <c r="I6" i="21"/>
  <c r="F6" i="21"/>
  <c r="J75" i="21" l="1"/>
  <c r="P75" i="21"/>
  <c r="V75" i="21"/>
  <c r="AB75" i="21"/>
  <c r="AH75" i="21"/>
  <c r="AN75" i="21"/>
  <c r="AT75" i="21"/>
  <c r="AZ75" i="21"/>
  <c r="N75" i="21"/>
  <c r="T75" i="21"/>
  <c r="T5" i="21" s="1"/>
  <c r="Z75" i="21"/>
  <c r="Z5" i="21" s="1"/>
  <c r="AF75" i="21"/>
  <c r="AL75" i="21"/>
  <c r="AL5" i="21" s="1"/>
  <c r="AR75" i="21"/>
  <c r="AX75" i="21"/>
  <c r="L75" i="21"/>
  <c r="L5" i="21" s="1"/>
  <c r="R75" i="21"/>
  <c r="R5" i="21" s="1"/>
  <c r="X75" i="21"/>
  <c r="X5" i="21" s="1"/>
  <c r="AD75" i="21"/>
  <c r="AJ75" i="21"/>
  <c r="AP75" i="21"/>
  <c r="AP5" i="21" s="1"/>
  <c r="AV75" i="21"/>
  <c r="AV5" i="21" s="1"/>
  <c r="AJ5" i="21"/>
  <c r="AD5" i="21"/>
  <c r="M5" i="21"/>
  <c r="S5" i="21"/>
  <c r="Y5" i="21"/>
  <c r="AE5" i="21"/>
  <c r="AK5" i="21"/>
  <c r="AQ5" i="21"/>
  <c r="AW5" i="21"/>
  <c r="N5" i="21"/>
  <c r="AF5" i="21"/>
  <c r="AR5" i="21"/>
  <c r="AX5" i="21"/>
  <c r="J6" i="21"/>
  <c r="J5" i="21" s="1"/>
  <c r="P6" i="21"/>
  <c r="P5" i="21" s="1"/>
  <c r="V6" i="21"/>
  <c r="V5" i="21" s="1"/>
  <c r="AB6" i="21"/>
  <c r="AH6" i="21"/>
  <c r="AN6" i="21"/>
  <c r="AN5" i="21" s="1"/>
  <c r="AT6" i="21"/>
  <c r="AT5" i="21" s="1"/>
  <c r="AZ6" i="21"/>
  <c r="AZ5" i="21" s="1"/>
  <c r="I5" i="21"/>
  <c r="O5" i="21"/>
  <c r="U5" i="21"/>
  <c r="AA5" i="21"/>
  <c r="AG5" i="21"/>
  <c r="AM5" i="21"/>
  <c r="AS5" i="21"/>
  <c r="AY5" i="21"/>
  <c r="K6" i="21"/>
  <c r="K5" i="21" s="1"/>
  <c r="Q6" i="21"/>
  <c r="Q5" i="21" s="1"/>
  <c r="W6" i="21"/>
  <c r="W5" i="21" s="1"/>
  <c r="AC6" i="21"/>
  <c r="AC5" i="21" s="1"/>
  <c r="AI6" i="21"/>
  <c r="AI5" i="21" s="1"/>
  <c r="AO6" i="21"/>
  <c r="AO5" i="21" s="1"/>
  <c r="AU6" i="21"/>
  <c r="AU5" i="21" s="1"/>
  <c r="BA6" i="21"/>
  <c r="BA5" i="21" s="1"/>
  <c r="AB5" i="21" l="1"/>
  <c r="AH5" i="21"/>
</calcChain>
</file>

<file path=xl/sharedStrings.xml><?xml version="1.0" encoding="utf-8"?>
<sst xmlns="http://schemas.openxmlformats.org/spreadsheetml/2006/main" count="431" uniqueCount="222">
  <si>
    <t>교육대상</t>
  </si>
  <si>
    <t>교육방법</t>
    <phoneticPr fontId="3" type="noConversion"/>
  </si>
  <si>
    <t>교육
기간　</t>
    <phoneticPr fontId="3" type="noConversion"/>
  </si>
  <si>
    <t>과정</t>
  </si>
  <si>
    <t>기수</t>
  </si>
  <si>
    <t>기당
인원</t>
    <phoneticPr fontId="3" type="noConversion"/>
  </si>
  <si>
    <t>연인원</t>
  </si>
  <si>
    <t>신규임용(예정) 공무원</t>
  </si>
  <si>
    <t>대면</t>
    <phoneticPr fontId="3" type="noConversion"/>
  </si>
  <si>
    <t>3주</t>
  </si>
  <si>
    <t>신규공무원 역량향상 심화 과정</t>
  </si>
  <si>
    <t>3일</t>
  </si>
  <si>
    <t>7~8급 승진 공무원</t>
  </si>
  <si>
    <t>4일</t>
  </si>
  <si>
    <t>6급 승진자 역량향상 과정</t>
  </si>
  <si>
    <t>도 6급 승진 공무원</t>
  </si>
  <si>
    <t>도 전입 공무원</t>
  </si>
  <si>
    <t>2일</t>
  </si>
  <si>
    <t>온라인</t>
    <phoneticPr fontId="3" type="noConversion"/>
  </si>
  <si>
    <t>1일</t>
  </si>
  <si>
    <t>맞춤형 규제개혁 과정</t>
  </si>
  <si>
    <t>2h　</t>
  </si>
  <si>
    <t>맞춤형 적극행정 과정</t>
  </si>
  <si>
    <t>2. 장기(1)</t>
  </si>
  <si>
    <t>중견리더 과정</t>
  </si>
  <si>
    <t>6급 공무원</t>
  </si>
  <si>
    <t>43주</t>
  </si>
  <si>
    <t>과장급 필수 역량향상 과정</t>
  </si>
  <si>
    <t>(필수) 도 5급 승진 후 4년 이상 경과자 (선택)도4급공무원</t>
  </si>
  <si>
    <t>시ㆍ군 6급 공무원</t>
  </si>
  <si>
    <t>코칭 리더십 과정</t>
  </si>
  <si>
    <t>도 4급 이상 간부공무원</t>
  </si>
  <si>
    <t>2일</t>
    <phoneticPr fontId="3" type="noConversion"/>
  </si>
  <si>
    <t>예산회계실무 과정</t>
  </si>
  <si>
    <t>5급 이하 공무원</t>
  </si>
  <si>
    <t>기획능력 향상 과정</t>
  </si>
  <si>
    <t>명품 스피치 과정</t>
  </si>
  <si>
    <t>면접관 양성 과정</t>
  </si>
  <si>
    <t>5급 이상 공무원, 도내교수, 관련분야 전문가</t>
  </si>
  <si>
    <t>공공언어 바르게 쓰기</t>
  </si>
  <si>
    <t>감사업무 담당 공무원</t>
  </si>
  <si>
    <t>보조금 단체 회계실무 과정</t>
  </si>
  <si>
    <t>도민, 보조금지원단체 회계담당자 및 임직원</t>
  </si>
  <si>
    <t xml:space="preserve">교육담당자 역량향상 과정 </t>
  </si>
  <si>
    <t>산림정책실무 과정</t>
  </si>
  <si>
    <t>성별영향평가 과정</t>
  </si>
  <si>
    <t>재난관리 실무 과정</t>
  </si>
  <si>
    <t>재난안전 관리자 과정</t>
  </si>
  <si>
    <t>부서장, 재난관리 책임기관 임원</t>
  </si>
  <si>
    <t>저수지‧댐 안전관리 과정</t>
  </si>
  <si>
    <t>도민과 함께하는 지속가능발전 목표(SDGs) 이해 과정</t>
    <phoneticPr fontId="3" type="noConversion"/>
  </si>
  <si>
    <t>4h</t>
  </si>
  <si>
    <t xml:space="preserve">토목실무 과정 </t>
  </si>
  <si>
    <t>특별사법경찰 수사실무 과정</t>
  </si>
  <si>
    <t>정수장 관리 실무</t>
  </si>
  <si>
    <t>지방의회 공무원 실무역량 향상 과정</t>
  </si>
  <si>
    <t>식품 위생감시원 업무담당자</t>
  </si>
  <si>
    <t>중대재해 예방 실무 과정</t>
  </si>
  <si>
    <t>[교류]문화유산 이해 과정</t>
  </si>
  <si>
    <t>지리산 천왕봉 힐링 과정</t>
  </si>
  <si>
    <t>중앙부처, 타시‧도 및 도내 공무원, 공공기관 직원</t>
  </si>
  <si>
    <t>미래설계 과정</t>
  </si>
  <si>
    <t>정년퇴직 1년 이내 예정자</t>
  </si>
  <si>
    <t>2주</t>
  </si>
  <si>
    <t>중앙부처, 타 시․도 및 도내 공무원, 공공기관 직원</t>
  </si>
  <si>
    <t>지역특화 관광 콘텐츠개발 과정</t>
  </si>
  <si>
    <t>기후위기 적응ㆍ대응 과정</t>
  </si>
  <si>
    <t>투자유치 활성화 과정</t>
    <phoneticPr fontId="3" type="noConversion"/>
  </si>
  <si>
    <t>인구소멸 대응과 지역균형 발전 과정</t>
  </si>
  <si>
    <t>3일</t>
    <phoneticPr fontId="3" type="noConversion"/>
  </si>
  <si>
    <t>1인 방송과 영상제작 과정</t>
    <phoneticPr fontId="3" type="noConversion"/>
  </si>
  <si>
    <t>3일　</t>
  </si>
  <si>
    <t>업무용 오피스 활용 과정</t>
  </si>
  <si>
    <t>11월</t>
    <phoneticPr fontId="3" type="noConversion"/>
  </si>
  <si>
    <t>2~3h</t>
  </si>
  <si>
    <t>스마트기기 활용 과정</t>
    <phoneticPr fontId="3" type="noConversion"/>
  </si>
  <si>
    <t>7ㆍ8급 승진자 역량향상 과정</t>
    <phoneticPr fontId="3" type="noConversion"/>
  </si>
  <si>
    <t>시ㆍ군 팀장 리더십 과정</t>
    <phoneticPr fontId="3" type="noConversion"/>
  </si>
  <si>
    <t>시ㆍ군 팀장 역량향상 과정</t>
    <phoneticPr fontId="3" type="noConversion"/>
  </si>
  <si>
    <t>드론 이해 및 행정 활용 과정</t>
    <phoneticPr fontId="3" type="noConversion"/>
  </si>
  <si>
    <t>8. 디지털(11)</t>
    <phoneticPr fontId="3" type="noConversion"/>
  </si>
  <si>
    <t>홍보실무 과정</t>
    <phoneticPr fontId="3" type="noConversion"/>
  </si>
  <si>
    <t>맞춤형 청렴경남 과정</t>
    <phoneticPr fontId="3" type="noConversion"/>
  </si>
  <si>
    <t>도민역량(3)</t>
    <phoneticPr fontId="3" type="noConversion"/>
  </si>
  <si>
    <t>2월</t>
    <phoneticPr fontId="3" type="noConversion"/>
  </si>
  <si>
    <t>3월</t>
    <phoneticPr fontId="3" type="noConversion"/>
  </si>
  <si>
    <t>4월</t>
    <phoneticPr fontId="3" type="noConversion"/>
  </si>
  <si>
    <t>5월</t>
    <phoneticPr fontId="3" type="noConversion"/>
  </si>
  <si>
    <t>6월</t>
    <phoneticPr fontId="3" type="noConversion"/>
  </si>
  <si>
    <t>7월</t>
    <phoneticPr fontId="3" type="noConversion"/>
  </si>
  <si>
    <t>8월</t>
    <phoneticPr fontId="3" type="noConversion"/>
  </si>
  <si>
    <t>10월</t>
    <phoneticPr fontId="3" type="noConversion"/>
  </si>
  <si>
    <t>12월</t>
    <phoneticPr fontId="3" type="noConversion"/>
  </si>
  <si>
    <t>12
16</t>
    <phoneticPr fontId="3" type="noConversion"/>
  </si>
  <si>
    <t>19
23</t>
    <phoneticPr fontId="3" type="noConversion"/>
  </si>
  <si>
    <t>4
8</t>
    <phoneticPr fontId="3" type="noConversion"/>
  </si>
  <si>
    <t>11
15</t>
    <phoneticPr fontId="3" type="noConversion"/>
  </si>
  <si>
    <t>18
22</t>
    <phoneticPr fontId="3" type="noConversion"/>
  </si>
  <si>
    <t>1
5</t>
    <phoneticPr fontId="3" type="noConversion"/>
  </si>
  <si>
    <t>8
12</t>
    <phoneticPr fontId="3" type="noConversion"/>
  </si>
  <si>
    <t>15
19</t>
    <phoneticPr fontId="3" type="noConversion"/>
  </si>
  <si>
    <t>22
26</t>
    <phoneticPr fontId="3" type="noConversion"/>
  </si>
  <si>
    <t>29
3</t>
    <phoneticPr fontId="3" type="noConversion"/>
  </si>
  <si>
    <t>6
10</t>
    <phoneticPr fontId="3" type="noConversion"/>
  </si>
  <si>
    <t>13
17</t>
    <phoneticPr fontId="3" type="noConversion"/>
  </si>
  <si>
    <t>20
24</t>
    <phoneticPr fontId="3" type="noConversion"/>
  </si>
  <si>
    <t>27
31</t>
    <phoneticPr fontId="3" type="noConversion"/>
  </si>
  <si>
    <t>3
7</t>
    <phoneticPr fontId="3" type="noConversion"/>
  </si>
  <si>
    <t>10
14</t>
    <phoneticPr fontId="3" type="noConversion"/>
  </si>
  <si>
    <t>17
21</t>
    <phoneticPr fontId="3" type="noConversion"/>
  </si>
  <si>
    <t>24
28</t>
    <phoneticPr fontId="3" type="noConversion"/>
  </si>
  <si>
    <t>5
9</t>
    <phoneticPr fontId="3" type="noConversion"/>
  </si>
  <si>
    <t>26
30</t>
    <phoneticPr fontId="3" type="noConversion"/>
  </si>
  <si>
    <t>2
6</t>
    <phoneticPr fontId="3" type="noConversion"/>
  </si>
  <si>
    <t>9
13</t>
    <phoneticPr fontId="3" type="noConversion"/>
  </si>
  <si>
    <t>16
20</t>
    <phoneticPr fontId="3" type="noConversion"/>
  </si>
  <si>
    <t>23
27</t>
    <phoneticPr fontId="3" type="noConversion"/>
  </si>
  <si>
    <t>30
4</t>
    <phoneticPr fontId="3" type="noConversion"/>
  </si>
  <si>
    <t>7
11</t>
    <phoneticPr fontId="3" type="noConversion"/>
  </si>
  <si>
    <t>14
18</t>
    <phoneticPr fontId="3" type="noConversion"/>
  </si>
  <si>
    <t>21
25</t>
    <phoneticPr fontId="3" type="noConversion"/>
  </si>
  <si>
    <t>28
1</t>
    <phoneticPr fontId="3" type="noConversion"/>
  </si>
  <si>
    <t>15광복절</t>
    <phoneticPr fontId="3" type="noConversion"/>
  </si>
  <si>
    <t>개천절</t>
    <phoneticPr fontId="3" type="noConversion"/>
  </si>
  <si>
    <t>6. 인문·소양 (10)</t>
    <phoneticPr fontId="3" type="noConversion"/>
  </si>
  <si>
    <t>계약실무 과정</t>
    <phoneticPr fontId="3" type="noConversion"/>
  </si>
  <si>
    <t>을지</t>
    <phoneticPr fontId="3" type="noConversion"/>
  </si>
  <si>
    <t>항노화산업 탐방 과정</t>
    <phoneticPr fontId="3" type="noConversion"/>
  </si>
  <si>
    <t>신규 임용(후보)자 과정</t>
    <phoneticPr fontId="3" type="noConversion"/>
  </si>
  <si>
    <t>식품위생 감시원 직무교육 과정</t>
    <phoneticPr fontId="3" type="noConversion"/>
  </si>
  <si>
    <t>전입공무원 역량향상 과정</t>
    <phoneticPr fontId="3" type="noConversion"/>
  </si>
  <si>
    <t>공직자이해충돌방지 과정</t>
    <phoneticPr fontId="3" type="noConversion"/>
  </si>
  <si>
    <t>3.1절 대체</t>
    <phoneticPr fontId="3" type="noConversion"/>
  </si>
  <si>
    <t>31
4</t>
    <phoneticPr fontId="3" type="noConversion"/>
  </si>
  <si>
    <t>28
2</t>
    <phoneticPr fontId="3" type="noConversion"/>
  </si>
  <si>
    <t>어린이 석가</t>
    <phoneticPr fontId="3" type="noConversion"/>
  </si>
  <si>
    <t>22
29</t>
    <phoneticPr fontId="3" type="noConversion"/>
  </si>
  <si>
    <t>9월</t>
    <phoneticPr fontId="3" type="noConversion"/>
  </si>
  <si>
    <t>90~
180</t>
    <phoneticPr fontId="3" type="noConversion"/>
  </si>
  <si>
    <t>추석 한글날</t>
    <phoneticPr fontId="3" type="noConversion"/>
  </si>
  <si>
    <t>5급 관리자 리더십 과정</t>
    <phoneticPr fontId="3" type="noConversion"/>
  </si>
  <si>
    <t xml:space="preserve">디지털 리더십과 변화관리 과정(★) </t>
    <phoneticPr fontId="3" type="noConversion"/>
  </si>
  <si>
    <t>1일</t>
    <phoneticPr fontId="3" type="noConversion"/>
  </si>
  <si>
    <t>행사실무 과정</t>
    <phoneticPr fontId="3" type="noConversion"/>
  </si>
  <si>
    <t>감사업무 향상 과정</t>
    <phoneticPr fontId="3" type="noConversion"/>
  </si>
  <si>
    <t>강사 양성 과정</t>
    <phoneticPr fontId="3" type="noConversion"/>
  </si>
  <si>
    <t xml:space="preserve">디지털 행정 서비스 과정(★) </t>
    <phoneticPr fontId="3" type="noConversion"/>
  </si>
  <si>
    <t xml:space="preserve">보조금 담당자 실무 과정(★) </t>
    <phoneticPr fontId="3" type="noConversion"/>
  </si>
  <si>
    <t>소통의 고수! 민원응대 스킬업 과정(★)</t>
    <phoneticPr fontId="3" type="noConversion"/>
  </si>
  <si>
    <t>승강기 업무담당자 안전관리 과정</t>
    <phoneticPr fontId="3" type="noConversion"/>
  </si>
  <si>
    <t xml:space="preserve">지속가능발전 목표 이해 과정 </t>
    <phoneticPr fontId="3" type="noConversion"/>
  </si>
  <si>
    <t>지방 소득세 실무 과정</t>
    <phoneticPr fontId="3" type="noConversion"/>
  </si>
  <si>
    <t>기간제 근로자 관리자 과정</t>
    <phoneticPr fontId="3" type="noConversion"/>
  </si>
  <si>
    <t>건축 실무 과정(★)</t>
  </si>
  <si>
    <t>재난안전 통신망 과정(★)</t>
  </si>
  <si>
    <t>공공 노사관계 이해 과정(★)</t>
  </si>
  <si>
    <t>공공기관 소방안전 관리자 과정(★)</t>
  </si>
  <si>
    <t>소방안전 담당 공무원 및 공공기관 직원</t>
  </si>
  <si>
    <t>중앙부처, 전국 시도 공무원, 공공기관 직원</t>
  </si>
  <si>
    <t>건강한 직장생활을 위한 마음치유 과정</t>
    <phoneticPr fontId="3" type="noConversion"/>
  </si>
  <si>
    <t>인생 2모작 준비 과정</t>
    <phoneticPr fontId="3" type="noConversion"/>
  </si>
  <si>
    <t>승마 과정</t>
    <phoneticPr fontId="3" type="noConversion"/>
  </si>
  <si>
    <t>경남의 섬 과정</t>
    <phoneticPr fontId="3" type="noConversion"/>
  </si>
  <si>
    <t>가야사 바로 알기 과정</t>
    <phoneticPr fontId="3" type="noConversion"/>
  </si>
  <si>
    <t>[교류]동서통합 문화관광 탐방 과정</t>
    <phoneticPr fontId="3" type="noConversion"/>
  </si>
  <si>
    <t xml:space="preserve">경남 미래산업과 일자리 과정(★) </t>
    <phoneticPr fontId="3" type="noConversion"/>
  </si>
  <si>
    <t>MICE 사업 유치 역량 강화 과정</t>
    <phoneticPr fontId="3" type="noConversion"/>
  </si>
  <si>
    <t>우주항공산업 발전과 미래</t>
    <phoneticPr fontId="3" type="noConversion"/>
  </si>
  <si>
    <t xml:space="preserve">경남의 교통과 미래항공 모빌리티(AAM)산업 과정(★) </t>
    <phoneticPr fontId="3" type="noConversion"/>
  </si>
  <si>
    <t xml:space="preserve">경남의 복지과정(★) </t>
    <phoneticPr fontId="3" type="noConversion"/>
  </si>
  <si>
    <t>다문화와 사회통합 교육과정(★)</t>
    <phoneticPr fontId="3" type="noConversion"/>
  </si>
  <si>
    <t xml:space="preserve">스마트 경남, 스마트 시티 과정(★) </t>
    <phoneticPr fontId="3" type="noConversion"/>
  </si>
  <si>
    <t>생성형 AI실습 과정</t>
    <phoneticPr fontId="3" type="noConversion"/>
  </si>
  <si>
    <t>AI와 빅데이터 활용</t>
    <phoneticPr fontId="3" type="noConversion"/>
  </si>
  <si>
    <t>엑셀 활용 과정</t>
    <phoneticPr fontId="3" type="noConversion"/>
  </si>
  <si>
    <t>한글 활용 과정</t>
    <phoneticPr fontId="3" type="noConversion"/>
  </si>
  <si>
    <t>파워포인트 활용 과정</t>
    <phoneticPr fontId="3" type="noConversion"/>
  </si>
  <si>
    <t>디자인 플랫폼 활용 과정</t>
    <phoneticPr fontId="3" type="noConversion"/>
  </si>
  <si>
    <t>인포그래픽 활용 과정</t>
    <phoneticPr fontId="3" type="noConversion"/>
  </si>
  <si>
    <t>세대와 마음을 잇는 소통 ON, 공감 UP</t>
    <phoneticPr fontId="3" type="noConversion"/>
  </si>
  <si>
    <t>도 및 시·군 공무원, 공공기관 직원</t>
  </si>
  <si>
    <t>1. 기본(10)</t>
    <phoneticPr fontId="3" type="noConversion"/>
  </si>
  <si>
    <t>총 합(85)</t>
    <phoneticPr fontId="3" type="noConversion"/>
  </si>
  <si>
    <t>기본역량(17)</t>
    <phoneticPr fontId="3" type="noConversion"/>
  </si>
  <si>
    <t>직무역량(43)</t>
    <phoneticPr fontId="3" type="noConversion"/>
  </si>
  <si>
    <t>4. 직무공통(13)</t>
    <phoneticPr fontId="3" type="noConversion"/>
  </si>
  <si>
    <t>5. 직무전문(20)</t>
    <phoneticPr fontId="3" type="noConversion"/>
  </si>
  <si>
    <t>핵심역량(22)</t>
    <phoneticPr fontId="3" type="noConversion"/>
  </si>
  <si>
    <t>3. 리더십(6)</t>
    <phoneticPr fontId="3" type="noConversion"/>
  </si>
  <si>
    <t>7. 핵심과제(11)</t>
    <phoneticPr fontId="3" type="noConversion"/>
  </si>
  <si>
    <t>*심의 자료랑 상이함 변경 필요</t>
    <phoneticPr fontId="3" type="noConversion"/>
  </si>
  <si>
    <t>도민공감 캠퍼스</t>
    <phoneticPr fontId="3" type="noConversion"/>
  </si>
  <si>
    <t>도민</t>
  </si>
  <si>
    <t>도 및 시·군 5급 이하 보조금 담당 공무원</t>
  </si>
  <si>
    <t>경남‧전남 공무원</t>
  </si>
  <si>
    <t>과정명 (★)신규</t>
    <phoneticPr fontId="3" type="noConversion"/>
  </si>
  <si>
    <t>신규 임용(후보)자 과정 수료 후 6개월 경과자</t>
    <phoneticPr fontId="3" type="noConversion"/>
  </si>
  <si>
    <t>2025년 교육훈련계획 시간표</t>
    <phoneticPr fontId="3" type="noConversion"/>
  </si>
  <si>
    <t>도 ’22년 이후 5급 승진자</t>
    <phoneticPr fontId="3" type="noConversion"/>
  </si>
  <si>
    <t>25년 계획(안)</t>
    <phoneticPr fontId="3" type="noConversion"/>
  </si>
  <si>
    <t xml:space="preserve">별도계획 </t>
  </si>
  <si>
    <t xml:space="preserve">별도계획 </t>
    <phoneticPr fontId="3" type="noConversion"/>
  </si>
  <si>
    <t>도민, 위원회</t>
    <phoneticPr fontId="3" type="noConversion"/>
  </si>
  <si>
    <t>4, 5</t>
    <phoneticPr fontId="3" type="noConversion"/>
  </si>
  <si>
    <t>도 및 시⋅군 공무원</t>
    <phoneticPr fontId="3" type="noConversion"/>
  </si>
  <si>
    <t>도 및 시⋅군 공무원, 공공기관 직원</t>
    <phoneticPr fontId="3" type="noConversion"/>
  </si>
  <si>
    <t>도 5급 이상 공무원, 시‧군 6급 이상 공무원</t>
    <phoneticPr fontId="3" type="noConversion"/>
  </si>
  <si>
    <t>도 및 시·군 5급 이하 공무원, 공공기관 직원</t>
    <phoneticPr fontId="3" type="noConversion"/>
  </si>
  <si>
    <t>도 및 시⋅군 민원응대 담당 공무원</t>
    <phoneticPr fontId="3" type="noConversion"/>
  </si>
  <si>
    <t>도 및 시·군 교육업무 담당자</t>
    <phoneticPr fontId="3" type="noConversion"/>
  </si>
  <si>
    <t xml:space="preserve">도 및 시.군 공무원 </t>
    <phoneticPr fontId="3" type="noConversion"/>
  </si>
  <si>
    <t>도 및 시⋅군  6급 이하 공무원</t>
    <phoneticPr fontId="3" type="noConversion"/>
  </si>
  <si>
    <t>도 및 시⋅군  5급 이하 공무원, 공공기관 직원</t>
    <phoneticPr fontId="3" type="noConversion"/>
  </si>
  <si>
    <t>도 및 시⋅군 지방의회사무처 공무원</t>
    <phoneticPr fontId="3" type="noConversion"/>
  </si>
  <si>
    <t>도 및 시·군 정수장 운영 담당자</t>
    <phoneticPr fontId="3" type="noConversion"/>
  </si>
  <si>
    <t>도 및 시⋅군  5급 이하 공무원, 재난관리 책임기관 실무자</t>
    <phoneticPr fontId="3" type="noConversion"/>
  </si>
  <si>
    <t>중앙부처, 타시‧도 및 도 내 공무원, 공공기관 직원</t>
    <phoneticPr fontId="3" type="noConversion"/>
  </si>
  <si>
    <t>경남‧경북 공무원</t>
    <phoneticPr fontId="3" type="noConversion"/>
  </si>
  <si>
    <t>도 및 시⋅군 공무원</t>
  </si>
  <si>
    <t>퇴직 5년 이내 예정자</t>
    <phoneticPr fontId="3" type="noConversion"/>
  </si>
  <si>
    <t>중앙부처, 타시‧도 및 도내 공무원, 공공기관 직원</t>
    <phoneticPr fontId="3" type="noConversion"/>
  </si>
  <si>
    <t>3선거일
6현충일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</si>
</sst>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2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9"/>
      <color rgb="FFFFFF99"/>
      <name val="맑은 고딕"/>
      <family val="3"/>
      <charset val="129"/>
      <scheme val="minor"/>
    </font>
    <font>
      <b/>
      <sz val="9"/>
      <color rgb="FFFFFF99"/>
      <name val="맑은 고딕"/>
      <family val="3"/>
      <charset val="129"/>
      <scheme val="minor"/>
    </font>
    <font>
      <sz val="11"/>
      <color rgb="FFFFFF99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8"/>
      <color rgb="FF000000"/>
      <name val="맑은 고딕"/>
      <family val="3"/>
      <charset val="129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D0EAED"/>
        <bgColor indexed="64"/>
      </patternFill>
    </fill>
    <fill>
      <patternFill patternType="solid">
        <fgColor rgb="FFF4DDED"/>
        <bgColor indexed="64"/>
      </patternFill>
    </fill>
    <fill>
      <patternFill patternType="solid">
        <fgColor rgb="FFFAEDD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C0099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</fills>
  <borders count="5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rgb="FF000000"/>
      </bottom>
      <diagonal/>
    </border>
    <border>
      <left style="medium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 style="medium">
        <color auto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thin">
        <color auto="1"/>
      </right>
      <top style="thin">
        <color rgb="FF000000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auto="1"/>
      </left>
      <right style="thin">
        <color auto="1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hair">
        <color indexed="64"/>
      </left>
      <right style="thick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ck">
        <color indexed="64"/>
      </right>
      <top/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</cellStyleXfs>
  <cellXfs count="220">
    <xf numFmtId="0" fontId="0" fillId="0" borderId="0" xfId="0">
      <alignment vertical="center"/>
    </xf>
    <xf numFmtId="41" fontId="5" fillId="0" borderId="1" xfId="1" applyFont="1" applyBorder="1" applyAlignment="1">
      <alignment horizontal="right" vertical="center" wrapText="1"/>
    </xf>
    <xf numFmtId="41" fontId="6" fillId="4" borderId="1" xfId="1" applyFont="1" applyFill="1" applyBorder="1" applyAlignment="1">
      <alignment horizontal="right" vertical="center" wrapText="1"/>
    </xf>
    <xf numFmtId="41" fontId="6" fillId="3" borderId="1" xfId="1" applyFont="1" applyFill="1" applyBorder="1" applyAlignment="1">
      <alignment horizontal="right" vertical="center" wrapText="1"/>
    </xf>
    <xf numFmtId="0" fontId="0" fillId="0" borderId="0" xfId="0" applyFill="1">
      <alignment vertical="center"/>
    </xf>
    <xf numFmtId="41" fontId="5" fillId="0" borderId="2" xfId="1" applyFont="1" applyBorder="1" applyAlignment="1">
      <alignment horizontal="right" vertical="center" wrapText="1"/>
    </xf>
    <xf numFmtId="41" fontId="5" fillId="0" borderId="3" xfId="1" applyFont="1" applyBorder="1" applyAlignment="1">
      <alignment horizontal="right" vertical="center" wrapText="1"/>
    </xf>
    <xf numFmtId="0" fontId="6" fillId="3" borderId="1" xfId="0" applyFont="1" applyFill="1" applyBorder="1" applyAlignment="1">
      <alignment horizontal="right" vertical="center" wrapText="1"/>
    </xf>
    <xf numFmtId="0" fontId="6" fillId="4" borderId="1" xfId="0" applyFont="1" applyFill="1" applyBorder="1" applyAlignment="1">
      <alignment horizontal="right" vertical="center" wrapText="1"/>
    </xf>
    <xf numFmtId="0" fontId="8" fillId="0" borderId="0" xfId="0" applyFont="1">
      <alignment vertical="center"/>
    </xf>
    <xf numFmtId="41" fontId="8" fillId="0" borderId="0" xfId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41" fontId="5" fillId="0" borderId="1" xfId="1" applyFont="1" applyFill="1" applyBorder="1" applyAlignment="1">
      <alignment horizontal="right" vertical="center" wrapText="1"/>
    </xf>
    <xf numFmtId="0" fontId="9" fillId="0" borderId="0" xfId="0" applyFont="1">
      <alignment vertical="center"/>
    </xf>
    <xf numFmtId="0" fontId="10" fillId="7" borderId="8" xfId="1" applyNumberFormat="1" applyFont="1" applyFill="1" applyBorder="1" applyAlignment="1">
      <alignment horizontal="center" vertical="center" wrapText="1"/>
    </xf>
    <xf numFmtId="0" fontId="4" fillId="6" borderId="8" xfId="1" applyNumberFormat="1" applyFont="1" applyFill="1" applyBorder="1" applyAlignment="1">
      <alignment horizontal="center" vertical="center" wrapText="1"/>
    </xf>
    <xf numFmtId="0" fontId="13" fillId="0" borderId="8" xfId="2" applyNumberFormat="1" applyFont="1" applyFill="1" applyBorder="1" applyAlignment="1">
      <alignment horizontal="center" vertical="center"/>
    </xf>
    <xf numFmtId="0" fontId="13" fillId="8" borderId="8" xfId="2" applyNumberFormat="1" applyFont="1" applyFill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9" fillId="6" borderId="7" xfId="0" applyFont="1" applyFill="1" applyBorder="1" applyAlignment="1">
      <alignment horizontal="center" vertical="center"/>
    </xf>
    <xf numFmtId="0" fontId="9" fillId="6" borderId="8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9" fillId="7" borderId="7" xfId="0" applyFont="1" applyFill="1" applyBorder="1" applyAlignment="1">
      <alignment horizontal="center" vertical="center"/>
    </xf>
    <xf numFmtId="0" fontId="9" fillId="7" borderId="8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11" fillId="13" borderId="8" xfId="0" applyFont="1" applyFill="1" applyBorder="1" applyAlignment="1">
      <alignment horizontal="center" vertical="center"/>
    </xf>
    <xf numFmtId="0" fontId="11" fillId="12" borderId="8" xfId="0" applyFont="1" applyFill="1" applyBorder="1" applyAlignment="1">
      <alignment horizontal="center" vertical="center"/>
    </xf>
    <xf numFmtId="0" fontId="14" fillId="9" borderId="8" xfId="0" applyFont="1" applyFill="1" applyBorder="1" applyAlignment="1">
      <alignment horizontal="center" vertical="center"/>
    </xf>
    <xf numFmtId="0" fontId="11" fillId="14" borderId="8" xfId="0" applyFont="1" applyFill="1" applyBorder="1" applyAlignment="1">
      <alignment horizontal="center" vertical="center"/>
    </xf>
    <xf numFmtId="0" fontId="14" fillId="14" borderId="8" xfId="0" applyFont="1" applyFill="1" applyBorder="1" applyAlignment="1">
      <alignment horizontal="center" vertical="center"/>
    </xf>
    <xf numFmtId="0" fontId="11" fillId="10" borderId="8" xfId="0" applyFont="1" applyFill="1" applyBorder="1" applyAlignment="1">
      <alignment horizontal="center" vertical="center"/>
    </xf>
    <xf numFmtId="0" fontId="11" fillId="15" borderId="8" xfId="0" applyFont="1" applyFill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5" fillId="0" borderId="8" xfId="0" applyNumberFormat="1" applyFont="1" applyFill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/>
    </xf>
    <xf numFmtId="0" fontId="16" fillId="0" borderId="8" xfId="0" applyFont="1" applyFill="1" applyBorder="1" applyAlignment="1">
      <alignment horizontal="center" vertical="center"/>
    </xf>
    <xf numFmtId="0" fontId="16" fillId="16" borderId="8" xfId="0" applyFont="1" applyFill="1" applyBorder="1" applyAlignment="1">
      <alignment horizontal="center" vertical="center"/>
    </xf>
    <xf numFmtId="41" fontId="5" fillId="16" borderId="1" xfId="1" applyFont="1" applyFill="1" applyBorder="1" applyAlignment="1">
      <alignment horizontal="right" vertical="center" wrapText="1"/>
    </xf>
    <xf numFmtId="0" fontId="0" fillId="0" borderId="0" xfId="0" applyBorder="1">
      <alignment vertical="center"/>
    </xf>
    <xf numFmtId="41" fontId="5" fillId="16" borderId="9" xfId="1" applyFont="1" applyFill="1" applyBorder="1" applyAlignment="1">
      <alignment horizontal="right" vertical="center" wrapText="1"/>
    </xf>
    <xf numFmtId="0" fontId="9" fillId="16" borderId="10" xfId="0" applyFont="1" applyFill="1" applyBorder="1" applyAlignment="1">
      <alignment horizontal="center" vertical="center"/>
    </xf>
    <xf numFmtId="0" fontId="9" fillId="16" borderId="11" xfId="0" applyFont="1" applyFill="1" applyBorder="1" applyAlignment="1">
      <alignment horizontal="center" vertical="center"/>
    </xf>
    <xf numFmtId="0" fontId="0" fillId="16" borderId="11" xfId="0" applyFill="1" applyBorder="1" applyAlignment="1">
      <alignment horizontal="center" vertical="center"/>
    </xf>
    <xf numFmtId="0" fontId="10" fillId="5" borderId="12" xfId="0" applyNumberFormat="1" applyFont="1" applyFill="1" applyBorder="1" applyAlignment="1">
      <alignment horizontal="center" vertical="center"/>
    </xf>
    <xf numFmtId="0" fontId="17" fillId="16" borderId="7" xfId="0" applyFont="1" applyFill="1" applyBorder="1" applyAlignment="1">
      <alignment horizontal="center" vertical="center"/>
    </xf>
    <xf numFmtId="0" fontId="17" fillId="16" borderId="8" xfId="0" applyFont="1" applyFill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41" fontId="6" fillId="0" borderId="1" xfId="1" applyFont="1" applyBorder="1" applyAlignment="1">
      <alignment horizontal="right" vertical="center" wrapText="1"/>
    </xf>
    <xf numFmtId="0" fontId="17" fillId="0" borderId="0" xfId="0" applyFont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3" fontId="6" fillId="2" borderId="1" xfId="0" applyNumberFormat="1" applyFont="1" applyFill="1" applyBorder="1" applyAlignment="1">
      <alignment horizontal="right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16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16" borderId="9" xfId="0" applyFont="1" applyFill="1" applyBorder="1" applyAlignment="1">
      <alignment horizontal="center" vertical="center" wrapText="1"/>
    </xf>
    <xf numFmtId="0" fontId="5" fillId="0" borderId="15" xfId="0" applyFont="1" applyBorder="1" applyAlignment="1">
      <alignment horizontal="left" vertical="center" wrapText="1"/>
    </xf>
    <xf numFmtId="0" fontId="6" fillId="2" borderId="16" xfId="0" applyFont="1" applyFill="1" applyBorder="1" applyAlignment="1">
      <alignment vertical="center" wrapText="1"/>
    </xf>
    <xf numFmtId="0" fontId="6" fillId="3" borderId="15" xfId="0" applyFont="1" applyFill="1" applyBorder="1" applyAlignment="1">
      <alignment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left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5" xfId="0" applyFont="1" applyBorder="1" applyAlignment="1">
      <alignment vertical="center" wrapText="1"/>
    </xf>
    <xf numFmtId="0" fontId="6" fillId="0" borderId="15" xfId="0" applyFont="1" applyBorder="1" applyAlignment="1">
      <alignment horizontal="center" vertical="center" wrapText="1"/>
    </xf>
    <xf numFmtId="0" fontId="5" fillId="16" borderId="16" xfId="0" applyFont="1" applyFill="1" applyBorder="1" applyAlignment="1">
      <alignment horizontal="left" vertical="center" wrapText="1"/>
    </xf>
    <xf numFmtId="0" fontId="5" fillId="16" borderId="16" xfId="0" applyFont="1" applyFill="1" applyBorder="1" applyAlignment="1">
      <alignment horizontal="center" vertical="center" wrapText="1"/>
    </xf>
    <xf numFmtId="0" fontId="5" fillId="16" borderId="15" xfId="0" applyFont="1" applyFill="1" applyBorder="1" applyAlignment="1">
      <alignment horizontal="center" vertical="center" wrapText="1"/>
    </xf>
    <xf numFmtId="0" fontId="5" fillId="0" borderId="15" xfId="0" applyFont="1" applyBorder="1" applyAlignment="1">
      <alignment horizontal="left" vertical="center" shrinkToFit="1"/>
    </xf>
    <xf numFmtId="0" fontId="5" fillId="0" borderId="15" xfId="0" applyFont="1" applyBorder="1" applyAlignment="1">
      <alignment horizontal="center" vertical="center" shrinkToFit="1"/>
    </xf>
    <xf numFmtId="0" fontId="5" fillId="0" borderId="15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left" vertical="center" wrapText="1"/>
    </xf>
    <xf numFmtId="0" fontId="6" fillId="0" borderId="16" xfId="0" applyFont="1" applyBorder="1" applyAlignment="1">
      <alignment horizontal="left" vertical="center" wrapText="1"/>
    </xf>
    <xf numFmtId="0" fontId="6" fillId="0" borderId="16" xfId="0" applyFont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left" vertical="center" wrapText="1"/>
    </xf>
    <xf numFmtId="0" fontId="6" fillId="0" borderId="15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vertical="center" wrapText="1"/>
    </xf>
    <xf numFmtId="0" fontId="5" fillId="16" borderId="17" xfId="0" applyFont="1" applyFill="1" applyBorder="1" applyAlignment="1">
      <alignment horizontal="left" vertical="center" shrinkToFit="1"/>
    </xf>
    <xf numFmtId="0" fontId="5" fillId="16" borderId="18" xfId="0" applyFont="1" applyFill="1" applyBorder="1" applyAlignment="1">
      <alignment horizontal="center" vertical="center" wrapText="1"/>
    </xf>
    <xf numFmtId="0" fontId="5" fillId="16" borderId="17" xfId="0" applyFont="1" applyFill="1" applyBorder="1" applyAlignment="1">
      <alignment horizontal="center" vertical="center" wrapText="1"/>
    </xf>
    <xf numFmtId="0" fontId="16" fillId="11" borderId="8" xfId="0" applyFont="1" applyFill="1" applyBorder="1" applyAlignment="1">
      <alignment horizontal="center" vertical="center"/>
    </xf>
    <xf numFmtId="0" fontId="14" fillId="0" borderId="8" xfId="0" applyFont="1" applyFill="1" applyBorder="1" applyAlignment="1">
      <alignment horizontal="center" vertical="center"/>
    </xf>
    <xf numFmtId="0" fontId="14" fillId="0" borderId="7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10" fillId="5" borderId="20" xfId="0" applyNumberFormat="1" applyFont="1" applyFill="1" applyBorder="1" applyAlignment="1">
      <alignment horizontal="center" vertical="center"/>
    </xf>
    <xf numFmtId="0" fontId="10" fillId="7" borderId="7" xfId="1" applyNumberFormat="1" applyFont="1" applyFill="1" applyBorder="1" applyAlignment="1">
      <alignment horizontal="center" vertical="center" wrapText="1"/>
    </xf>
    <xf numFmtId="0" fontId="4" fillId="6" borderId="7" xfId="1" applyNumberFormat="1" applyFont="1" applyFill="1" applyBorder="1" applyAlignment="1">
      <alignment horizontal="center" vertical="center" wrapText="1"/>
    </xf>
    <xf numFmtId="0" fontId="11" fillId="13" borderId="7" xfId="0" applyFont="1" applyFill="1" applyBorder="1" applyAlignment="1">
      <alignment horizontal="center" vertical="center"/>
    </xf>
    <xf numFmtId="0" fontId="5" fillId="0" borderId="27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16" borderId="26" xfId="0" applyFont="1" applyFill="1" applyBorder="1" applyAlignment="1">
      <alignment horizontal="left" vertical="center" wrapText="1"/>
    </xf>
    <xf numFmtId="0" fontId="6" fillId="0" borderId="26" xfId="0" applyFont="1" applyFill="1" applyBorder="1" applyAlignment="1">
      <alignment horizontal="left" vertical="center" wrapText="1"/>
    </xf>
    <xf numFmtId="0" fontId="6" fillId="0" borderId="26" xfId="0" applyFont="1" applyBorder="1" applyAlignment="1">
      <alignment horizontal="left" vertical="center" wrapText="1"/>
    </xf>
    <xf numFmtId="0" fontId="5" fillId="0" borderId="27" xfId="0" applyFont="1" applyFill="1" applyBorder="1" applyAlignment="1">
      <alignment horizontal="left" vertical="center" wrapText="1"/>
    </xf>
    <xf numFmtId="0" fontId="5" fillId="0" borderId="27" xfId="0" applyFont="1" applyBorder="1" applyAlignment="1">
      <alignment vertical="center" wrapText="1"/>
    </xf>
    <xf numFmtId="0" fontId="5" fillId="0" borderId="27" xfId="0" applyFont="1" applyFill="1" applyBorder="1" applyAlignment="1">
      <alignment horizontal="left" vertical="center" shrinkToFit="1"/>
    </xf>
    <xf numFmtId="0" fontId="5" fillId="16" borderId="31" xfId="0" applyFont="1" applyFill="1" applyBorder="1" applyAlignment="1">
      <alignment horizontal="left" vertical="center" shrinkToFit="1"/>
    </xf>
    <xf numFmtId="0" fontId="12" fillId="17" borderId="7" xfId="0" applyNumberFormat="1" applyFont="1" applyFill="1" applyBorder="1" applyAlignment="1">
      <alignment horizontal="center" vertical="center" wrapText="1"/>
    </xf>
    <xf numFmtId="0" fontId="12" fillId="17" borderId="8" xfId="0" applyNumberFormat="1" applyFont="1" applyFill="1" applyBorder="1" applyAlignment="1">
      <alignment horizontal="center" vertical="center" wrapText="1"/>
    </xf>
    <xf numFmtId="0" fontId="12" fillId="17" borderId="13" xfId="0" applyNumberFormat="1" applyFont="1" applyFill="1" applyBorder="1" applyAlignment="1">
      <alignment horizontal="center" vertical="center" shrinkToFit="1"/>
    </xf>
    <xf numFmtId="0" fontId="12" fillId="17" borderId="14" xfId="0" applyNumberFormat="1" applyFont="1" applyFill="1" applyBorder="1" applyAlignment="1">
      <alignment horizontal="center" vertical="center" shrinkToFit="1"/>
    </xf>
    <xf numFmtId="0" fontId="15" fillId="0" borderId="7" xfId="0" applyNumberFormat="1" applyFont="1" applyFill="1" applyBorder="1" applyAlignment="1">
      <alignment horizontal="center" vertical="center" wrapText="1"/>
    </xf>
    <xf numFmtId="0" fontId="13" fillId="18" borderId="8" xfId="2" applyNumberFormat="1" applyFont="1" applyFill="1" applyBorder="1" applyAlignment="1">
      <alignment horizontal="center" vertical="center"/>
    </xf>
    <xf numFmtId="0" fontId="13" fillId="18" borderId="8" xfId="0" applyNumberFormat="1" applyFont="1" applyFill="1" applyBorder="1" applyAlignment="1">
      <alignment horizontal="center" vertical="center" wrapText="1"/>
    </xf>
    <xf numFmtId="0" fontId="18" fillId="20" borderId="8" xfId="0" applyNumberFormat="1" applyFont="1" applyFill="1" applyBorder="1" applyAlignment="1">
      <alignment horizontal="center" vertical="center" wrapText="1"/>
    </xf>
    <xf numFmtId="0" fontId="19" fillId="20" borderId="8" xfId="2" applyNumberFormat="1" applyFont="1" applyFill="1" applyBorder="1" applyAlignment="1">
      <alignment horizontal="center" vertical="center"/>
    </xf>
    <xf numFmtId="0" fontId="20" fillId="20" borderId="8" xfId="0" applyFont="1" applyFill="1" applyBorder="1" applyAlignment="1">
      <alignment horizontal="center" vertical="center"/>
    </xf>
    <xf numFmtId="0" fontId="16" fillId="20" borderId="8" xfId="0" applyFont="1" applyFill="1" applyBorder="1" applyAlignment="1">
      <alignment horizontal="center" vertical="center"/>
    </xf>
    <xf numFmtId="0" fontId="0" fillId="20" borderId="8" xfId="0" applyFill="1" applyBorder="1" applyAlignment="1">
      <alignment horizontal="center" vertical="center"/>
    </xf>
    <xf numFmtId="0" fontId="11" fillId="20" borderId="8" xfId="0" applyFont="1" applyFill="1" applyBorder="1" applyAlignment="1">
      <alignment horizontal="center" vertical="center"/>
    </xf>
    <xf numFmtId="0" fontId="14" fillId="20" borderId="8" xfId="0" applyFont="1" applyFill="1" applyBorder="1" applyAlignment="1">
      <alignment horizontal="center" vertical="center"/>
    </xf>
    <xf numFmtId="0" fontId="12" fillId="19" borderId="14" xfId="0" applyNumberFormat="1" applyFont="1" applyFill="1" applyBorder="1" applyAlignment="1">
      <alignment horizontal="center" vertical="center" shrinkToFit="1"/>
    </xf>
    <xf numFmtId="41" fontId="6" fillId="3" borderId="1" xfId="0" applyNumberFormat="1" applyFont="1" applyFill="1" applyBorder="1" applyAlignment="1">
      <alignment horizontal="right" vertical="center" wrapText="1"/>
    </xf>
    <xf numFmtId="0" fontId="6" fillId="0" borderId="1" xfId="0" applyFont="1" applyFill="1" applyBorder="1" applyAlignment="1">
      <alignment horizontal="center" vertical="center" wrapText="1"/>
    </xf>
    <xf numFmtId="41" fontId="6" fillId="0" borderId="1" xfId="1" applyFont="1" applyFill="1" applyBorder="1" applyAlignment="1">
      <alignment horizontal="right" vertical="center" wrapText="1"/>
    </xf>
    <xf numFmtId="0" fontId="12" fillId="17" borderId="40" xfId="0" applyNumberFormat="1" applyFont="1" applyFill="1" applyBorder="1" applyAlignment="1">
      <alignment horizontal="center" vertical="center" wrapText="1"/>
    </xf>
    <xf numFmtId="0" fontId="12" fillId="17" borderId="41" xfId="0" applyNumberFormat="1" applyFont="1" applyFill="1" applyBorder="1" applyAlignment="1">
      <alignment horizontal="center" vertical="center" shrinkToFit="1"/>
    </xf>
    <xf numFmtId="0" fontId="10" fillId="5" borderId="42" xfId="0" applyNumberFormat="1" applyFont="1" applyFill="1" applyBorder="1" applyAlignment="1">
      <alignment horizontal="center" vertical="center"/>
    </xf>
    <xf numFmtId="0" fontId="10" fillId="7" borderId="40" xfId="1" applyNumberFormat="1" applyFont="1" applyFill="1" applyBorder="1" applyAlignment="1">
      <alignment horizontal="center" vertical="center" wrapText="1"/>
    </xf>
    <xf numFmtId="0" fontId="4" fillId="6" borderId="40" xfId="1" applyNumberFormat="1" applyFont="1" applyFill="1" applyBorder="1" applyAlignment="1">
      <alignment horizontal="center" vertical="center" wrapText="1"/>
    </xf>
    <xf numFmtId="0" fontId="16" fillId="0" borderId="40" xfId="0" applyFont="1" applyFill="1" applyBorder="1" applyAlignment="1">
      <alignment horizontal="center" vertical="center"/>
    </xf>
    <xf numFmtId="0" fontId="15" fillId="0" borderId="40" xfId="0" applyNumberFormat="1" applyFont="1" applyFill="1" applyBorder="1" applyAlignment="1">
      <alignment horizontal="center" vertical="center" wrapText="1"/>
    </xf>
    <xf numFmtId="0" fontId="13" fillId="18" borderId="40" xfId="0" applyNumberFormat="1" applyFont="1" applyFill="1" applyBorder="1" applyAlignment="1">
      <alignment horizontal="center" vertical="center" wrapText="1"/>
    </xf>
    <xf numFmtId="0" fontId="16" fillId="16" borderId="40" xfId="0" applyFont="1" applyFill="1" applyBorder="1" applyAlignment="1">
      <alignment horizontal="center" vertical="center"/>
    </xf>
    <xf numFmtId="0" fontId="9" fillId="6" borderId="40" xfId="0" applyFont="1" applyFill="1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11" fillId="10" borderId="40" xfId="0" applyFont="1" applyFill="1" applyBorder="1" applyAlignment="1">
      <alignment horizontal="center" vertical="center"/>
    </xf>
    <xf numFmtId="0" fontId="0" fillId="0" borderId="40" xfId="0" applyFill="1" applyBorder="1" applyAlignment="1">
      <alignment horizontal="center" vertical="center"/>
    </xf>
    <xf numFmtId="0" fontId="9" fillId="7" borderId="40" xfId="0" applyFont="1" applyFill="1" applyBorder="1" applyAlignment="1">
      <alignment horizontal="center" vertical="center"/>
    </xf>
    <xf numFmtId="0" fontId="16" fillId="0" borderId="40" xfId="0" applyFont="1" applyBorder="1" applyAlignment="1">
      <alignment horizontal="center" vertical="center"/>
    </xf>
    <xf numFmtId="0" fontId="16" fillId="11" borderId="40" xfId="0" applyFont="1" applyFill="1" applyBorder="1" applyAlignment="1">
      <alignment horizontal="center" vertical="center"/>
    </xf>
    <xf numFmtId="0" fontId="14" fillId="0" borderId="40" xfId="0" applyFont="1" applyBorder="1" applyAlignment="1">
      <alignment horizontal="center" vertical="center"/>
    </xf>
    <xf numFmtId="0" fontId="11" fillId="13" borderId="40" xfId="0" applyFont="1" applyFill="1" applyBorder="1" applyAlignment="1">
      <alignment horizontal="center" vertical="center"/>
    </xf>
    <xf numFmtId="0" fontId="0" fillId="16" borderId="43" xfId="0" applyFill="1" applyBorder="1" applyAlignment="1">
      <alignment horizontal="center" vertical="center"/>
    </xf>
    <xf numFmtId="0" fontId="13" fillId="0" borderId="40" xfId="2" applyNumberFormat="1" applyFont="1" applyFill="1" applyBorder="1" applyAlignment="1">
      <alignment horizontal="center" vertical="center"/>
    </xf>
    <xf numFmtId="0" fontId="13" fillId="18" borderId="40" xfId="2" applyNumberFormat="1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6" fillId="0" borderId="27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left" vertical="center" wrapText="1"/>
    </xf>
    <xf numFmtId="41" fontId="22" fillId="0" borderId="1" xfId="1" applyFont="1" applyFill="1" applyBorder="1" applyAlignment="1">
      <alignment horizontal="right" vertical="center" wrapText="1"/>
    </xf>
    <xf numFmtId="0" fontId="5" fillId="0" borderId="16" xfId="0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left" vertical="center" wrapText="1"/>
    </xf>
    <xf numFmtId="0" fontId="6" fillId="4" borderId="15" xfId="0" applyFont="1" applyFill="1" applyBorder="1" applyAlignment="1">
      <alignment horizontal="left" vertical="center" wrapText="1"/>
    </xf>
    <xf numFmtId="0" fontId="5" fillId="0" borderId="26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 wrapText="1"/>
    </xf>
    <xf numFmtId="41" fontId="5" fillId="0" borderId="4" xfId="1" applyFont="1" applyBorder="1" applyAlignment="1">
      <alignment horizontal="right" vertical="center" wrapText="1"/>
    </xf>
    <xf numFmtId="41" fontId="6" fillId="2" borderId="25" xfId="1" applyFont="1" applyFill="1" applyBorder="1" applyAlignment="1">
      <alignment horizontal="center" vertical="center" wrapText="1"/>
    </xf>
    <xf numFmtId="41" fontId="6" fillId="3" borderId="25" xfId="1" applyFont="1" applyFill="1" applyBorder="1" applyAlignment="1">
      <alignment horizontal="center" vertical="center" wrapText="1"/>
    </xf>
    <xf numFmtId="41" fontId="6" fillId="4" borderId="25" xfId="1" applyFont="1" applyFill="1" applyBorder="1" applyAlignment="1">
      <alignment horizontal="center" vertical="center" wrapText="1"/>
    </xf>
    <xf numFmtId="41" fontId="5" fillId="0" borderId="25" xfId="1" applyFont="1" applyBorder="1" applyAlignment="1">
      <alignment horizontal="center" vertical="center" wrapText="1"/>
    </xf>
    <xf numFmtId="41" fontId="5" fillId="0" borderId="25" xfId="1" applyFont="1" applyFill="1" applyBorder="1" applyAlignment="1">
      <alignment horizontal="center" vertical="center" wrapText="1"/>
    </xf>
    <xf numFmtId="41" fontId="5" fillId="16" borderId="25" xfId="1" applyFont="1" applyFill="1" applyBorder="1" applyAlignment="1">
      <alignment horizontal="center" vertical="center" wrapText="1"/>
    </xf>
    <xf numFmtId="41" fontId="6" fillId="0" borderId="25" xfId="1" applyFont="1" applyBorder="1" applyAlignment="1">
      <alignment horizontal="center" vertical="center" wrapText="1"/>
    </xf>
    <xf numFmtId="41" fontId="22" fillId="0" borderId="25" xfId="1" applyFont="1" applyFill="1" applyBorder="1" applyAlignment="1">
      <alignment horizontal="center" vertical="center" wrapText="1"/>
    </xf>
    <xf numFmtId="0" fontId="5" fillId="0" borderId="16" xfId="0" applyFont="1" applyFill="1" applyBorder="1" applyAlignment="1">
      <alignment horizontal="left" vertical="center" shrinkToFit="1"/>
    </xf>
    <xf numFmtId="41" fontId="6" fillId="0" borderId="25" xfId="1" applyFont="1" applyFill="1" applyBorder="1" applyAlignment="1">
      <alignment horizontal="center" vertical="center" wrapText="1"/>
    </xf>
    <xf numFmtId="0" fontId="21" fillId="0" borderId="56" xfId="0" applyFont="1" applyBorder="1" applyAlignment="1">
      <alignment horizontal="left" vertical="center"/>
    </xf>
    <xf numFmtId="41" fontId="5" fillId="0" borderId="28" xfId="1" applyFont="1" applyBorder="1" applyAlignment="1">
      <alignment horizontal="center" vertical="center" wrapText="1"/>
    </xf>
    <xf numFmtId="41" fontId="5" fillId="0" borderId="29" xfId="1" applyFont="1" applyBorder="1" applyAlignment="1">
      <alignment horizontal="center" vertical="center" wrapText="1"/>
    </xf>
    <xf numFmtId="41" fontId="5" fillId="0" borderId="30" xfId="1" applyFont="1" applyBorder="1" applyAlignment="1">
      <alignment horizontal="center" vertical="center" wrapText="1"/>
    </xf>
    <xf numFmtId="41" fontId="5" fillId="16" borderId="32" xfId="1" applyFont="1" applyFill="1" applyBorder="1" applyAlignment="1">
      <alignment horizontal="center" vertical="center" wrapText="1"/>
    </xf>
    <xf numFmtId="0" fontId="2" fillId="0" borderId="44" xfId="0" applyFont="1" applyBorder="1" applyAlignment="1">
      <alignment horizontal="center" vertical="center"/>
    </xf>
    <xf numFmtId="0" fontId="6" fillId="17" borderId="21" xfId="0" applyFont="1" applyFill="1" applyBorder="1" applyAlignment="1">
      <alignment horizontal="center" vertical="center" wrapText="1"/>
    </xf>
    <xf numFmtId="0" fontId="6" fillId="17" borderId="24" xfId="0" applyFont="1" applyFill="1" applyBorder="1" applyAlignment="1">
      <alignment horizontal="center" vertical="center" wrapText="1"/>
    </xf>
    <xf numFmtId="0" fontId="6" fillId="17" borderId="22" xfId="0" applyFont="1" applyFill="1" applyBorder="1" applyAlignment="1">
      <alignment horizontal="center" vertical="center" wrapText="1"/>
    </xf>
    <xf numFmtId="0" fontId="6" fillId="17" borderId="1" xfId="0" applyFont="1" applyFill="1" applyBorder="1" applyAlignment="1">
      <alignment horizontal="center" vertical="center" wrapText="1"/>
    </xf>
    <xf numFmtId="0" fontId="6" fillId="17" borderId="23" xfId="0" applyFont="1" applyFill="1" applyBorder="1" applyAlignment="1">
      <alignment horizontal="center" vertical="center" wrapText="1"/>
    </xf>
    <xf numFmtId="0" fontId="12" fillId="17" borderId="6" xfId="0" applyNumberFormat="1" applyFont="1" applyFill="1" applyBorder="1" applyAlignment="1">
      <alignment horizontal="center" vertical="center" wrapText="1"/>
    </xf>
    <xf numFmtId="0" fontId="12" fillId="17" borderId="5" xfId="0" applyNumberFormat="1" applyFont="1" applyFill="1" applyBorder="1" applyAlignment="1">
      <alignment horizontal="center" vertical="center" wrapText="1"/>
    </xf>
    <xf numFmtId="0" fontId="6" fillId="2" borderId="26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12" fillId="17" borderId="33" xfId="0" applyNumberFormat="1" applyFont="1" applyFill="1" applyBorder="1" applyAlignment="1">
      <alignment horizontal="center" vertical="center" wrapText="1"/>
    </xf>
    <xf numFmtId="0" fontId="12" fillId="17" borderId="34" xfId="0" applyNumberFormat="1" applyFont="1" applyFill="1" applyBorder="1" applyAlignment="1">
      <alignment horizontal="center" vertical="center" wrapText="1"/>
    </xf>
    <xf numFmtId="0" fontId="12" fillId="17" borderId="35" xfId="0" applyNumberFormat="1" applyFont="1" applyFill="1" applyBorder="1" applyAlignment="1">
      <alignment horizontal="center" vertical="center" wrapText="1"/>
    </xf>
    <xf numFmtId="0" fontId="5" fillId="0" borderId="37" xfId="0" applyFont="1" applyFill="1" applyBorder="1" applyAlignment="1">
      <alignment horizontal="center" vertical="center" wrapText="1"/>
    </xf>
    <xf numFmtId="0" fontId="5" fillId="0" borderId="16" xfId="0" applyFont="1" applyFill="1" applyBorder="1" applyAlignment="1">
      <alignment horizontal="center" vertical="center" wrapText="1"/>
    </xf>
    <xf numFmtId="0" fontId="12" fillId="17" borderId="39" xfId="0" applyNumberFormat="1" applyFont="1" applyFill="1" applyBorder="1" applyAlignment="1">
      <alignment horizontal="center" vertical="center" wrapText="1"/>
    </xf>
    <xf numFmtId="41" fontId="6" fillId="17" borderId="25" xfId="1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41" fontId="5" fillId="0" borderId="4" xfId="1" applyFont="1" applyBorder="1" applyAlignment="1">
      <alignment horizontal="center" vertical="center" wrapText="1"/>
    </xf>
    <xf numFmtId="41" fontId="5" fillId="0" borderId="19" xfId="1" applyFont="1" applyBorder="1" applyAlignment="1">
      <alignment horizontal="center" vertical="center" wrapText="1"/>
    </xf>
    <xf numFmtId="41" fontId="5" fillId="0" borderId="28" xfId="1" applyFont="1" applyBorder="1" applyAlignment="1">
      <alignment horizontal="center" vertical="center" wrapText="1"/>
    </xf>
    <xf numFmtId="41" fontId="5" fillId="0" borderId="38" xfId="1" applyFont="1" applyBorder="1" applyAlignment="1">
      <alignment horizontal="center" vertical="center" wrapText="1"/>
    </xf>
    <xf numFmtId="0" fontId="6" fillId="3" borderId="27" xfId="0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justify" vertical="center" wrapText="1"/>
    </xf>
    <xf numFmtId="0" fontId="6" fillId="4" borderId="15" xfId="0" applyFont="1" applyFill="1" applyBorder="1" applyAlignment="1">
      <alignment horizontal="justify" vertical="center" wrapText="1"/>
    </xf>
    <xf numFmtId="0" fontId="5" fillId="0" borderId="36" xfId="0" applyFont="1" applyFill="1" applyBorder="1" applyAlignment="1">
      <alignment horizontal="left" vertical="center" wrapText="1"/>
    </xf>
    <xf numFmtId="0" fontId="5" fillId="0" borderId="26" xfId="0" applyFont="1" applyFill="1" applyBorder="1" applyAlignment="1">
      <alignment horizontal="left" vertical="center" wrapText="1"/>
    </xf>
    <xf numFmtId="0" fontId="5" fillId="0" borderId="37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23" fillId="16" borderId="47" xfId="0" applyFont="1" applyFill="1" applyBorder="1" applyAlignment="1">
      <alignment horizontal="center" vertical="center"/>
    </xf>
    <xf numFmtId="0" fontId="23" fillId="16" borderId="48" xfId="0" applyFont="1" applyFill="1" applyBorder="1" applyAlignment="1">
      <alignment horizontal="center" vertical="center"/>
    </xf>
    <xf numFmtId="0" fontId="23" fillId="16" borderId="46" xfId="0" applyFont="1" applyFill="1" applyBorder="1" applyAlignment="1">
      <alignment horizontal="center" vertical="center"/>
    </xf>
    <xf numFmtId="0" fontId="23" fillId="16" borderId="49" xfId="0" applyFont="1" applyFill="1" applyBorder="1" applyAlignment="1">
      <alignment horizontal="center" vertical="center"/>
    </xf>
    <xf numFmtId="0" fontId="23" fillId="16" borderId="0" xfId="0" applyFont="1" applyFill="1" applyBorder="1" applyAlignment="1">
      <alignment horizontal="center" vertical="center"/>
    </xf>
    <xf numFmtId="0" fontId="23" fillId="16" borderId="45" xfId="0" applyFont="1" applyFill="1" applyBorder="1" applyAlignment="1">
      <alignment horizontal="center" vertical="center"/>
    </xf>
    <xf numFmtId="0" fontId="23" fillId="16" borderId="50" xfId="0" applyFont="1" applyFill="1" applyBorder="1" applyAlignment="1">
      <alignment horizontal="center" vertical="center"/>
    </xf>
    <xf numFmtId="0" fontId="23" fillId="16" borderId="51" xfId="0" applyFont="1" applyFill="1" applyBorder="1" applyAlignment="1">
      <alignment horizontal="center" vertical="center"/>
    </xf>
    <xf numFmtId="0" fontId="23" fillId="16" borderId="52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left" vertical="center" wrapText="1"/>
    </xf>
    <xf numFmtId="0" fontId="6" fillId="4" borderId="15" xfId="0" applyFont="1" applyFill="1" applyBorder="1" applyAlignment="1">
      <alignment horizontal="left" vertical="center" wrapText="1"/>
    </xf>
    <xf numFmtId="0" fontId="9" fillId="16" borderId="53" xfId="0" applyFont="1" applyFill="1" applyBorder="1" applyAlignment="1">
      <alignment horizontal="center" vertical="center"/>
    </xf>
    <xf numFmtId="0" fontId="9" fillId="16" borderId="54" xfId="0" applyFont="1" applyFill="1" applyBorder="1" applyAlignment="1">
      <alignment horizontal="center" vertical="center"/>
    </xf>
    <xf numFmtId="0" fontId="9" fillId="16" borderId="55" xfId="0" applyFont="1" applyFill="1" applyBorder="1" applyAlignment="1">
      <alignment horizontal="center" vertical="center"/>
    </xf>
    <xf numFmtId="0" fontId="24" fillId="19" borderId="14" xfId="0" applyNumberFormat="1" applyFont="1" applyFill="1" applyBorder="1" applyAlignment="1">
      <alignment horizontal="center" vertical="center" wrapText="1" shrinkToFit="1"/>
    </xf>
  </cellXfs>
  <cellStyles count="3">
    <cellStyle name="쉼표 [0]" xfId="1" builtinId="6"/>
    <cellStyle name="쉼표 [0] 2" xfId="2"/>
    <cellStyle name="표준" xfId="0" builtinId="0"/>
  </cellStyles>
  <dxfs count="0"/>
  <tableStyles count="0" defaultTableStyle="TableStyleMedium2" defaultPivotStyle="PivotStyleLight16"/>
  <colors>
    <mruColors>
      <color rgb="FFCC99FF"/>
      <color rgb="FFFFFF99"/>
      <color rgb="FFFFFFCC"/>
      <color rgb="FF009999"/>
      <color rgb="FF0000FF"/>
      <color rgb="FFF1CFF2"/>
      <color rgb="FF800000"/>
      <color rgb="FFCC0099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B103"/>
  <sheetViews>
    <sheetView tabSelected="1" zoomScale="70" zoomScaleNormal="70" workbookViewId="0">
      <pane xSplit="8" ySplit="5" topLeftCell="I6" activePane="bottomRight" state="frozen"/>
      <selection pane="topRight" activeCell="W1" sqref="W1"/>
      <selection pane="bottomLeft" activeCell="A6" sqref="A6"/>
      <selection pane="bottomRight" activeCell="L16" sqref="L16:O18"/>
    </sheetView>
  </sheetViews>
  <sheetFormatPr defaultRowHeight="24" customHeight="1"/>
  <cols>
    <col min="1" max="1" width="44.25" style="9" customWidth="1"/>
    <col min="2" max="2" width="41.5" style="9" customWidth="1"/>
    <col min="3" max="3" width="8.75" style="11" customWidth="1"/>
    <col min="4" max="7" width="6.625" style="9" customWidth="1"/>
    <col min="8" max="8" width="10.5" style="10" customWidth="1"/>
    <col min="9" max="53" width="5.625" customWidth="1"/>
    <col min="54" max="54" width="0" hidden="1" customWidth="1"/>
  </cols>
  <sheetData>
    <row r="1" spans="1:54" ht="45.75" customHeight="1" thickBot="1">
      <c r="A1" s="174" t="s">
        <v>197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4"/>
      <c r="V1" s="174"/>
      <c r="W1" s="174"/>
      <c r="X1" s="174"/>
      <c r="Y1" s="174"/>
      <c r="Z1" s="174"/>
      <c r="AA1" s="174"/>
      <c r="AB1" s="174"/>
      <c r="AC1" s="174"/>
      <c r="AD1" s="174"/>
      <c r="AE1" s="174"/>
      <c r="AF1" s="174"/>
      <c r="AG1" s="174"/>
      <c r="AH1" s="174"/>
      <c r="AI1" s="174"/>
      <c r="AJ1" s="174"/>
      <c r="AK1" s="174"/>
      <c r="AL1" s="174"/>
      <c r="AM1" s="174"/>
      <c r="AN1" s="174"/>
      <c r="AO1" s="174"/>
      <c r="AP1" s="174"/>
      <c r="AQ1" s="174"/>
      <c r="AR1" s="174"/>
      <c r="AS1" s="174"/>
      <c r="AT1" s="174"/>
      <c r="AU1" s="174"/>
      <c r="AV1" s="174"/>
      <c r="AW1" s="174"/>
      <c r="AX1" s="174"/>
      <c r="AY1" s="174"/>
      <c r="AZ1" s="174"/>
      <c r="BA1" s="174"/>
    </row>
    <row r="2" spans="1:54" ht="24" customHeight="1">
      <c r="A2" s="175" t="s">
        <v>195</v>
      </c>
      <c r="B2" s="177" t="s">
        <v>0</v>
      </c>
      <c r="C2" s="177" t="s">
        <v>1</v>
      </c>
      <c r="D2" s="177" t="s">
        <v>2</v>
      </c>
      <c r="E2" s="177" t="s">
        <v>199</v>
      </c>
      <c r="F2" s="177"/>
      <c r="G2" s="177"/>
      <c r="H2" s="179"/>
      <c r="I2" s="180" t="s">
        <v>84</v>
      </c>
      <c r="J2" s="181"/>
      <c r="K2" s="181"/>
      <c r="L2" s="181" t="s">
        <v>85</v>
      </c>
      <c r="M2" s="181"/>
      <c r="N2" s="181"/>
      <c r="O2" s="181"/>
      <c r="P2" s="181" t="s">
        <v>86</v>
      </c>
      <c r="Q2" s="181"/>
      <c r="R2" s="181"/>
      <c r="S2" s="181"/>
      <c r="T2" s="181" t="s">
        <v>87</v>
      </c>
      <c r="U2" s="181"/>
      <c r="V2" s="181"/>
      <c r="W2" s="181"/>
      <c r="X2" s="181"/>
      <c r="Y2" s="181" t="s">
        <v>88</v>
      </c>
      <c r="Z2" s="181"/>
      <c r="AA2" s="181"/>
      <c r="AB2" s="181"/>
      <c r="AC2" s="184" t="s">
        <v>89</v>
      </c>
      <c r="AD2" s="185"/>
      <c r="AE2" s="185"/>
      <c r="AF2" s="185"/>
      <c r="AG2" s="186"/>
      <c r="AH2" s="184" t="s">
        <v>90</v>
      </c>
      <c r="AI2" s="185"/>
      <c r="AJ2" s="185"/>
      <c r="AK2" s="186"/>
      <c r="AL2" s="181" t="s">
        <v>137</v>
      </c>
      <c r="AM2" s="181"/>
      <c r="AN2" s="181"/>
      <c r="AO2" s="181"/>
      <c r="AP2" s="181" t="s">
        <v>91</v>
      </c>
      <c r="AQ2" s="181"/>
      <c r="AR2" s="181"/>
      <c r="AS2" s="181"/>
      <c r="AT2" s="181"/>
      <c r="AU2" s="181" t="s">
        <v>73</v>
      </c>
      <c r="AV2" s="181"/>
      <c r="AW2" s="181"/>
      <c r="AX2" s="181"/>
      <c r="AY2" s="181" t="s">
        <v>92</v>
      </c>
      <c r="AZ2" s="181"/>
      <c r="BA2" s="189"/>
    </row>
    <row r="3" spans="1:54" s="13" customFormat="1" ht="24" customHeight="1">
      <c r="A3" s="176"/>
      <c r="B3" s="178"/>
      <c r="C3" s="178"/>
      <c r="D3" s="178"/>
      <c r="E3" s="178" t="s">
        <v>3</v>
      </c>
      <c r="F3" s="178" t="s">
        <v>4</v>
      </c>
      <c r="G3" s="178" t="s">
        <v>5</v>
      </c>
      <c r="H3" s="190" t="s">
        <v>6</v>
      </c>
      <c r="I3" s="107" t="s">
        <v>108</v>
      </c>
      <c r="J3" s="108" t="s">
        <v>109</v>
      </c>
      <c r="K3" s="108" t="s">
        <v>110</v>
      </c>
      <c r="L3" s="108" t="s">
        <v>107</v>
      </c>
      <c r="M3" s="108" t="s">
        <v>108</v>
      </c>
      <c r="N3" s="108" t="s">
        <v>109</v>
      </c>
      <c r="O3" s="108" t="s">
        <v>110</v>
      </c>
      <c r="P3" s="108" t="s">
        <v>133</v>
      </c>
      <c r="Q3" s="108" t="s">
        <v>118</v>
      </c>
      <c r="R3" s="108" t="s">
        <v>119</v>
      </c>
      <c r="S3" s="108" t="s">
        <v>120</v>
      </c>
      <c r="T3" s="108" t="s">
        <v>134</v>
      </c>
      <c r="U3" s="108" t="s">
        <v>111</v>
      </c>
      <c r="V3" s="108" t="s">
        <v>93</v>
      </c>
      <c r="W3" s="108" t="s">
        <v>94</v>
      </c>
      <c r="X3" s="108" t="s">
        <v>112</v>
      </c>
      <c r="Y3" s="108" t="s">
        <v>113</v>
      </c>
      <c r="Z3" s="108" t="s">
        <v>114</v>
      </c>
      <c r="AA3" s="108" t="s">
        <v>115</v>
      </c>
      <c r="AB3" s="108" t="s">
        <v>116</v>
      </c>
      <c r="AC3" s="108" t="s">
        <v>117</v>
      </c>
      <c r="AD3" s="108" t="s">
        <v>118</v>
      </c>
      <c r="AE3" s="108" t="s">
        <v>119</v>
      </c>
      <c r="AF3" s="108" t="s">
        <v>120</v>
      </c>
      <c r="AG3" s="108" t="s">
        <v>121</v>
      </c>
      <c r="AH3" s="108" t="s">
        <v>95</v>
      </c>
      <c r="AI3" s="108" t="s">
        <v>96</v>
      </c>
      <c r="AJ3" s="108" t="s">
        <v>97</v>
      </c>
      <c r="AK3" s="108" t="s">
        <v>136</v>
      </c>
      <c r="AL3" s="108" t="s">
        <v>98</v>
      </c>
      <c r="AM3" s="108" t="s">
        <v>99</v>
      </c>
      <c r="AN3" s="108" t="s">
        <v>100</v>
      </c>
      <c r="AO3" s="108" t="s">
        <v>101</v>
      </c>
      <c r="AP3" s="108" t="s">
        <v>102</v>
      </c>
      <c r="AQ3" s="108" t="s">
        <v>103</v>
      </c>
      <c r="AR3" s="108" t="s">
        <v>104</v>
      </c>
      <c r="AS3" s="108" t="s">
        <v>105</v>
      </c>
      <c r="AT3" s="108" t="s">
        <v>106</v>
      </c>
      <c r="AU3" s="108" t="s">
        <v>107</v>
      </c>
      <c r="AV3" s="108" t="s">
        <v>108</v>
      </c>
      <c r="AW3" s="108" t="s">
        <v>109</v>
      </c>
      <c r="AX3" s="108" t="s">
        <v>110</v>
      </c>
      <c r="AY3" s="108" t="s">
        <v>98</v>
      </c>
      <c r="AZ3" s="108" t="s">
        <v>99</v>
      </c>
      <c r="BA3" s="125" t="s">
        <v>100</v>
      </c>
    </row>
    <row r="4" spans="1:54" s="13" customFormat="1" ht="24" customHeight="1">
      <c r="A4" s="176"/>
      <c r="B4" s="178"/>
      <c r="C4" s="178"/>
      <c r="D4" s="178"/>
      <c r="E4" s="178"/>
      <c r="F4" s="178"/>
      <c r="G4" s="178"/>
      <c r="H4" s="190"/>
      <c r="I4" s="109"/>
      <c r="J4" s="110"/>
      <c r="K4" s="110"/>
      <c r="L4" s="121" t="s">
        <v>132</v>
      </c>
      <c r="M4" s="110"/>
      <c r="N4" s="110"/>
      <c r="O4" s="110"/>
      <c r="P4" s="110"/>
      <c r="Q4" s="110"/>
      <c r="R4" s="110"/>
      <c r="S4" s="110"/>
      <c r="T4" s="110"/>
      <c r="U4" s="121" t="s">
        <v>135</v>
      </c>
      <c r="V4" s="110"/>
      <c r="W4" s="110"/>
      <c r="X4" s="110"/>
      <c r="Y4" s="219" t="s">
        <v>221</v>
      </c>
      <c r="Z4" s="110"/>
      <c r="AA4" s="110"/>
      <c r="AB4" s="110"/>
      <c r="AC4" s="110"/>
      <c r="AD4" s="110"/>
      <c r="AE4" s="110"/>
      <c r="AF4" s="110"/>
      <c r="AG4" s="110"/>
      <c r="AH4" s="110"/>
      <c r="AI4" s="121" t="s">
        <v>122</v>
      </c>
      <c r="AJ4" s="121" t="s">
        <v>126</v>
      </c>
      <c r="AK4" s="110"/>
      <c r="AL4" s="110"/>
      <c r="AM4" s="110"/>
      <c r="AN4" s="110"/>
      <c r="AO4" s="110"/>
      <c r="AP4" s="121" t="s">
        <v>123</v>
      </c>
      <c r="AQ4" s="121" t="s">
        <v>139</v>
      </c>
      <c r="AR4" s="110"/>
      <c r="AS4" s="110"/>
      <c r="AT4" s="110"/>
      <c r="AU4" s="110"/>
      <c r="AV4" s="110"/>
      <c r="AW4" s="110"/>
      <c r="AX4" s="110"/>
      <c r="AY4" s="110"/>
      <c r="AZ4" s="110"/>
      <c r="BA4" s="126"/>
    </row>
    <row r="5" spans="1:54" s="13" customFormat="1" ht="24" customHeight="1">
      <c r="A5" s="182" t="s">
        <v>182</v>
      </c>
      <c r="B5" s="183"/>
      <c r="C5" s="152"/>
      <c r="D5" s="66"/>
      <c r="E5" s="54">
        <f>SUM(E6,E28,E75,E100:E100)</f>
        <v>85</v>
      </c>
      <c r="F5" s="55">
        <f>SUM(F6,F28,F75,F100:F100)</f>
        <v>233</v>
      </c>
      <c r="G5" s="55"/>
      <c r="H5" s="159">
        <f>SUM(H6,H28,H75,H100:H100)</f>
        <v>15713</v>
      </c>
      <c r="I5" s="94">
        <f t="shared" ref="I5:BA5" si="0">SUM(I6,I28,I75,I100)</f>
        <v>1</v>
      </c>
      <c r="J5" s="47">
        <f t="shared" si="0"/>
        <v>3</v>
      </c>
      <c r="K5" s="47">
        <f t="shared" si="0"/>
        <v>6</v>
      </c>
      <c r="L5" s="47">
        <f t="shared" si="0"/>
        <v>6</v>
      </c>
      <c r="M5" s="47">
        <f t="shared" si="0"/>
        <v>9</v>
      </c>
      <c r="N5" s="47">
        <f t="shared" si="0"/>
        <v>6</v>
      </c>
      <c r="O5" s="47">
        <f t="shared" si="0"/>
        <v>8</v>
      </c>
      <c r="P5" s="47">
        <f t="shared" si="0"/>
        <v>9</v>
      </c>
      <c r="Q5" s="47">
        <f t="shared" si="0"/>
        <v>7</v>
      </c>
      <c r="R5" s="47">
        <f t="shared" si="0"/>
        <v>7</v>
      </c>
      <c r="S5" s="47">
        <f t="shared" si="0"/>
        <v>8</v>
      </c>
      <c r="T5" s="47">
        <f t="shared" si="0"/>
        <v>6</v>
      </c>
      <c r="U5" s="47">
        <f t="shared" si="0"/>
        <v>6</v>
      </c>
      <c r="V5" s="47">
        <f t="shared" si="0"/>
        <v>7</v>
      </c>
      <c r="W5" s="47">
        <f t="shared" si="0"/>
        <v>8</v>
      </c>
      <c r="X5" s="47">
        <f t="shared" si="0"/>
        <v>8</v>
      </c>
      <c r="Y5" s="47">
        <f t="shared" si="0"/>
        <v>3</v>
      </c>
      <c r="Z5" s="47">
        <f t="shared" si="0"/>
        <v>5</v>
      </c>
      <c r="AA5" s="47">
        <f t="shared" si="0"/>
        <v>8</v>
      </c>
      <c r="AB5" s="47">
        <f t="shared" si="0"/>
        <v>2</v>
      </c>
      <c r="AC5" s="47">
        <f t="shared" si="0"/>
        <v>5</v>
      </c>
      <c r="AD5" s="47">
        <f t="shared" si="0"/>
        <v>7</v>
      </c>
      <c r="AE5" s="47">
        <f t="shared" si="0"/>
        <v>7</v>
      </c>
      <c r="AF5" s="47">
        <f t="shared" si="0"/>
        <v>6</v>
      </c>
      <c r="AG5" s="47">
        <f t="shared" si="0"/>
        <v>6</v>
      </c>
      <c r="AH5" s="47">
        <f t="shared" si="0"/>
        <v>2</v>
      </c>
      <c r="AI5" s="47">
        <f t="shared" si="0"/>
        <v>2</v>
      </c>
      <c r="AJ5" s="47">
        <f t="shared" si="0"/>
        <v>1</v>
      </c>
      <c r="AK5" s="47">
        <f t="shared" si="0"/>
        <v>1</v>
      </c>
      <c r="AL5" s="47">
        <f t="shared" si="0"/>
        <v>6</v>
      </c>
      <c r="AM5" s="47">
        <f t="shared" si="0"/>
        <v>7</v>
      </c>
      <c r="AN5" s="47">
        <f t="shared" si="0"/>
        <v>7</v>
      </c>
      <c r="AO5" s="47">
        <f t="shared" si="0"/>
        <v>7</v>
      </c>
      <c r="AP5" s="47">
        <f t="shared" si="0"/>
        <v>6</v>
      </c>
      <c r="AQ5" s="47">
        <f t="shared" si="0"/>
        <v>1</v>
      </c>
      <c r="AR5" s="47">
        <f t="shared" si="0"/>
        <v>4</v>
      </c>
      <c r="AS5" s="47">
        <f t="shared" si="0"/>
        <v>7</v>
      </c>
      <c r="AT5" s="47">
        <f t="shared" si="0"/>
        <v>5</v>
      </c>
      <c r="AU5" s="47">
        <f t="shared" si="0"/>
        <v>9</v>
      </c>
      <c r="AV5" s="47">
        <f t="shared" si="0"/>
        <v>5</v>
      </c>
      <c r="AW5" s="47">
        <f t="shared" si="0"/>
        <v>6</v>
      </c>
      <c r="AX5" s="47">
        <f t="shared" si="0"/>
        <v>4</v>
      </c>
      <c r="AY5" s="47">
        <f t="shared" si="0"/>
        <v>6</v>
      </c>
      <c r="AZ5" s="47">
        <f t="shared" si="0"/>
        <v>3</v>
      </c>
      <c r="BA5" s="127">
        <f t="shared" si="0"/>
        <v>5</v>
      </c>
    </row>
    <row r="6" spans="1:54" s="13" customFormat="1" ht="24" customHeight="1">
      <c r="A6" s="197" t="s">
        <v>183</v>
      </c>
      <c r="B6" s="198"/>
      <c r="C6" s="151"/>
      <c r="D6" s="67"/>
      <c r="E6" s="56">
        <f>SUM(E7,E19,E21)</f>
        <v>17</v>
      </c>
      <c r="F6" s="122">
        <f>SUM(F7,F19,F21)</f>
        <v>97</v>
      </c>
      <c r="G6" s="7"/>
      <c r="H6" s="160">
        <f t="shared" ref="H6:BA6" si="1">SUM(H7,H19,H21)</f>
        <v>11223</v>
      </c>
      <c r="I6" s="95">
        <f t="shared" si="1"/>
        <v>0</v>
      </c>
      <c r="J6" s="14">
        <f t="shared" si="1"/>
        <v>1</v>
      </c>
      <c r="K6" s="14">
        <f t="shared" si="1"/>
        <v>3</v>
      </c>
      <c r="L6" s="14">
        <f t="shared" si="1"/>
        <v>3</v>
      </c>
      <c r="M6" s="14">
        <f t="shared" si="1"/>
        <v>4</v>
      </c>
      <c r="N6" s="14">
        <f t="shared" si="1"/>
        <v>2</v>
      </c>
      <c r="O6" s="14">
        <f t="shared" si="1"/>
        <v>4</v>
      </c>
      <c r="P6" s="14">
        <f t="shared" si="1"/>
        <v>4</v>
      </c>
      <c r="Q6" s="14">
        <f t="shared" si="1"/>
        <v>2</v>
      </c>
      <c r="R6" s="14">
        <f t="shared" si="1"/>
        <v>3</v>
      </c>
      <c r="S6" s="14">
        <f t="shared" si="1"/>
        <v>3</v>
      </c>
      <c r="T6" s="14">
        <f t="shared" si="1"/>
        <v>3</v>
      </c>
      <c r="U6" s="14">
        <f t="shared" si="1"/>
        <v>4</v>
      </c>
      <c r="V6" s="14">
        <f t="shared" si="1"/>
        <v>2</v>
      </c>
      <c r="W6" s="14">
        <f t="shared" si="1"/>
        <v>1</v>
      </c>
      <c r="X6" s="14">
        <f t="shared" si="1"/>
        <v>3</v>
      </c>
      <c r="Y6" s="14">
        <f t="shared" si="1"/>
        <v>1</v>
      </c>
      <c r="Z6" s="14">
        <f t="shared" si="1"/>
        <v>2</v>
      </c>
      <c r="AA6" s="14">
        <f t="shared" si="1"/>
        <v>2</v>
      </c>
      <c r="AB6" s="14">
        <f t="shared" si="1"/>
        <v>1</v>
      </c>
      <c r="AC6" s="14">
        <f t="shared" si="1"/>
        <v>3</v>
      </c>
      <c r="AD6" s="14">
        <f t="shared" si="1"/>
        <v>3</v>
      </c>
      <c r="AE6" s="14">
        <f t="shared" si="1"/>
        <v>3</v>
      </c>
      <c r="AF6" s="14">
        <f t="shared" si="1"/>
        <v>3</v>
      </c>
      <c r="AG6" s="14">
        <f t="shared" si="1"/>
        <v>2</v>
      </c>
      <c r="AH6" s="14">
        <f t="shared" si="1"/>
        <v>1</v>
      </c>
      <c r="AI6" s="14">
        <f t="shared" si="1"/>
        <v>1</v>
      </c>
      <c r="AJ6" s="14">
        <f t="shared" si="1"/>
        <v>1</v>
      </c>
      <c r="AK6" s="14">
        <f t="shared" si="1"/>
        <v>1</v>
      </c>
      <c r="AL6" s="14">
        <f t="shared" si="1"/>
        <v>3</v>
      </c>
      <c r="AM6" s="14">
        <f t="shared" si="1"/>
        <v>3</v>
      </c>
      <c r="AN6" s="14">
        <f t="shared" si="1"/>
        <v>3</v>
      </c>
      <c r="AO6" s="14">
        <f t="shared" si="1"/>
        <v>2</v>
      </c>
      <c r="AP6" s="14">
        <f t="shared" si="1"/>
        <v>3</v>
      </c>
      <c r="AQ6" s="14">
        <f t="shared" si="1"/>
        <v>1</v>
      </c>
      <c r="AR6" s="14">
        <f t="shared" si="1"/>
        <v>1</v>
      </c>
      <c r="AS6" s="14">
        <f t="shared" si="1"/>
        <v>2</v>
      </c>
      <c r="AT6" s="14">
        <f t="shared" si="1"/>
        <v>3</v>
      </c>
      <c r="AU6" s="14">
        <f t="shared" si="1"/>
        <v>4</v>
      </c>
      <c r="AV6" s="14">
        <f t="shared" si="1"/>
        <v>3</v>
      </c>
      <c r="AW6" s="14">
        <f t="shared" si="1"/>
        <v>4</v>
      </c>
      <c r="AX6" s="14">
        <f t="shared" si="1"/>
        <v>2</v>
      </c>
      <c r="AY6" s="14">
        <f t="shared" si="1"/>
        <v>3</v>
      </c>
      <c r="AZ6" s="14">
        <f t="shared" si="1"/>
        <v>2</v>
      </c>
      <c r="BA6" s="128">
        <f t="shared" si="1"/>
        <v>3</v>
      </c>
    </row>
    <row r="7" spans="1:54" s="13" customFormat="1" ht="24" customHeight="1">
      <c r="A7" s="199" t="s">
        <v>181</v>
      </c>
      <c r="B7" s="200"/>
      <c r="C7" s="68"/>
      <c r="D7" s="69"/>
      <c r="E7" s="57">
        <f>SUM(E8:E18)</f>
        <v>10</v>
      </c>
      <c r="F7" s="8">
        <f>SUM(F8:F18)</f>
        <v>78</v>
      </c>
      <c r="G7" s="8"/>
      <c r="H7" s="161">
        <f>SUM(H8:H18)</f>
        <v>10780</v>
      </c>
      <c r="I7" s="96">
        <f t="shared" ref="I7:BA7" si="2">COUNT(I8:I18)</f>
        <v>0</v>
      </c>
      <c r="J7" s="15">
        <f t="shared" si="2"/>
        <v>0</v>
      </c>
      <c r="K7" s="15">
        <f t="shared" si="2"/>
        <v>1</v>
      </c>
      <c r="L7" s="15">
        <f t="shared" si="2"/>
        <v>2</v>
      </c>
      <c r="M7" s="15">
        <f t="shared" si="2"/>
        <v>3</v>
      </c>
      <c r="N7" s="15">
        <f t="shared" si="2"/>
        <v>1</v>
      </c>
      <c r="O7" s="15">
        <f t="shared" si="2"/>
        <v>2</v>
      </c>
      <c r="P7" s="15">
        <f t="shared" si="2"/>
        <v>2</v>
      </c>
      <c r="Q7" s="15">
        <f t="shared" si="2"/>
        <v>1</v>
      </c>
      <c r="R7" s="15">
        <f t="shared" si="2"/>
        <v>1</v>
      </c>
      <c r="S7" s="15">
        <f t="shared" si="2"/>
        <v>1</v>
      </c>
      <c r="T7" s="15">
        <f t="shared" si="2"/>
        <v>1</v>
      </c>
      <c r="U7" s="15">
        <f t="shared" si="2"/>
        <v>2</v>
      </c>
      <c r="V7" s="15">
        <f t="shared" si="2"/>
        <v>1</v>
      </c>
      <c r="W7" s="15">
        <f t="shared" si="2"/>
        <v>0</v>
      </c>
      <c r="X7" s="15">
        <f t="shared" si="2"/>
        <v>1</v>
      </c>
      <c r="Y7" s="15">
        <f t="shared" si="2"/>
        <v>0</v>
      </c>
      <c r="Z7" s="15">
        <f t="shared" si="2"/>
        <v>1</v>
      </c>
      <c r="AA7" s="15">
        <f t="shared" si="2"/>
        <v>0</v>
      </c>
      <c r="AB7" s="15">
        <f t="shared" si="2"/>
        <v>0</v>
      </c>
      <c r="AC7" s="15">
        <f t="shared" si="2"/>
        <v>1</v>
      </c>
      <c r="AD7" s="15">
        <f>COUNT(AD8:AD18)</f>
        <v>2</v>
      </c>
      <c r="AE7" s="15">
        <f>COUNT(AE8:AE18)</f>
        <v>2</v>
      </c>
      <c r="AF7" s="15">
        <f>COUNT(AF8:AF18)</f>
        <v>2</v>
      </c>
      <c r="AG7" s="15">
        <f t="shared" si="2"/>
        <v>0</v>
      </c>
      <c r="AH7" s="15">
        <f t="shared" si="2"/>
        <v>0</v>
      </c>
      <c r="AI7" s="15">
        <f t="shared" si="2"/>
        <v>0</v>
      </c>
      <c r="AJ7" s="15">
        <f t="shared" si="2"/>
        <v>0</v>
      </c>
      <c r="AK7" s="15">
        <f t="shared" si="2"/>
        <v>0</v>
      </c>
      <c r="AL7" s="15">
        <f t="shared" si="2"/>
        <v>1</v>
      </c>
      <c r="AM7" s="15">
        <f t="shared" si="2"/>
        <v>1</v>
      </c>
      <c r="AN7" s="15">
        <f t="shared" si="2"/>
        <v>0</v>
      </c>
      <c r="AO7" s="15">
        <f t="shared" si="2"/>
        <v>1</v>
      </c>
      <c r="AP7" s="15">
        <f t="shared" si="2"/>
        <v>2</v>
      </c>
      <c r="AQ7" s="15">
        <f t="shared" si="2"/>
        <v>0</v>
      </c>
      <c r="AR7" s="15">
        <f t="shared" si="2"/>
        <v>0</v>
      </c>
      <c r="AS7" s="15">
        <f t="shared" si="2"/>
        <v>1</v>
      </c>
      <c r="AT7" s="15">
        <f t="shared" si="2"/>
        <v>1</v>
      </c>
      <c r="AU7" s="15">
        <f t="shared" si="2"/>
        <v>3</v>
      </c>
      <c r="AV7" s="15">
        <f t="shared" si="2"/>
        <v>2</v>
      </c>
      <c r="AW7" s="15">
        <f t="shared" si="2"/>
        <v>2</v>
      </c>
      <c r="AX7" s="15">
        <f t="shared" si="2"/>
        <v>1</v>
      </c>
      <c r="AY7" s="15">
        <f t="shared" si="2"/>
        <v>2</v>
      </c>
      <c r="AZ7" s="15">
        <f t="shared" si="2"/>
        <v>1</v>
      </c>
      <c r="BA7" s="129">
        <f t="shared" si="2"/>
        <v>2</v>
      </c>
    </row>
    <row r="8" spans="1:54" ht="19.5" customHeight="1">
      <c r="A8" s="201" t="s">
        <v>128</v>
      </c>
      <c r="B8" s="203" t="s">
        <v>7</v>
      </c>
      <c r="C8" s="187" t="s">
        <v>8</v>
      </c>
      <c r="D8" s="187" t="s">
        <v>9</v>
      </c>
      <c r="E8" s="191">
        <v>1</v>
      </c>
      <c r="F8" s="193">
        <v>7</v>
      </c>
      <c r="G8" s="193" t="s">
        <v>138</v>
      </c>
      <c r="H8" s="195">
        <v>990</v>
      </c>
      <c r="I8" s="111"/>
      <c r="J8" s="16"/>
      <c r="K8" s="16"/>
      <c r="L8" s="112">
        <v>1</v>
      </c>
      <c r="M8" s="113">
        <v>1</v>
      </c>
      <c r="N8" s="112">
        <v>1</v>
      </c>
      <c r="O8" s="16"/>
      <c r="P8" s="112">
        <v>2</v>
      </c>
      <c r="Q8" s="113">
        <v>2</v>
      </c>
      <c r="R8" s="112">
        <v>2</v>
      </c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12">
        <v>3</v>
      </c>
      <c r="AE8" s="113">
        <v>3</v>
      </c>
      <c r="AF8" s="112">
        <v>3</v>
      </c>
      <c r="AG8" s="16"/>
      <c r="AH8" s="114"/>
      <c r="AI8" s="114"/>
      <c r="AJ8" s="114"/>
      <c r="AK8" s="115"/>
      <c r="AL8" s="16"/>
      <c r="AM8" s="16"/>
      <c r="AN8" s="16"/>
      <c r="AO8" s="16"/>
      <c r="AP8" s="16"/>
      <c r="AQ8" s="16"/>
      <c r="AR8" s="16"/>
      <c r="AS8" s="112">
        <v>4</v>
      </c>
      <c r="AT8" s="113">
        <v>4</v>
      </c>
      <c r="AU8" s="112">
        <v>4</v>
      </c>
      <c r="AV8" s="16"/>
      <c r="AW8" s="112">
        <v>6</v>
      </c>
      <c r="AX8" s="112">
        <v>6</v>
      </c>
      <c r="AY8" s="112">
        <v>6</v>
      </c>
      <c r="AZ8" s="16"/>
      <c r="BA8" s="144"/>
    </row>
    <row r="9" spans="1:54" ht="19.5" customHeight="1">
      <c r="A9" s="202"/>
      <c r="B9" s="204"/>
      <c r="C9" s="188"/>
      <c r="D9" s="188"/>
      <c r="E9" s="192"/>
      <c r="F9" s="194"/>
      <c r="G9" s="194"/>
      <c r="H9" s="196"/>
      <c r="I9" s="111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14"/>
      <c r="AI9" s="114"/>
      <c r="AJ9" s="114"/>
      <c r="AK9" s="115"/>
      <c r="AL9" s="16"/>
      <c r="AM9" s="16"/>
      <c r="AN9" s="16"/>
      <c r="AO9" s="16"/>
      <c r="AP9" s="16"/>
      <c r="AQ9" s="16"/>
      <c r="AR9" s="16"/>
      <c r="AS9" s="16"/>
      <c r="AT9" s="16"/>
      <c r="AU9" s="112">
        <v>5</v>
      </c>
      <c r="AV9" s="112">
        <v>5</v>
      </c>
      <c r="AW9" s="112">
        <v>5</v>
      </c>
      <c r="AX9" s="16"/>
      <c r="AY9" s="112">
        <v>7</v>
      </c>
      <c r="AZ9" s="112">
        <v>7</v>
      </c>
      <c r="BA9" s="145">
        <v>7</v>
      </c>
      <c r="BB9" t="s">
        <v>190</v>
      </c>
    </row>
    <row r="10" spans="1:54" ht="19.5" customHeight="1">
      <c r="A10" s="155" t="s">
        <v>10</v>
      </c>
      <c r="B10" s="156" t="s">
        <v>196</v>
      </c>
      <c r="C10" s="150" t="s">
        <v>8</v>
      </c>
      <c r="D10" s="80" t="s">
        <v>11</v>
      </c>
      <c r="E10" s="58">
        <v>1</v>
      </c>
      <c r="F10" s="1">
        <f>COUNT(I10:BA10)</f>
        <v>8</v>
      </c>
      <c r="G10" s="1">
        <v>40</v>
      </c>
      <c r="H10" s="162">
        <f t="shared" ref="H10:H18" si="3">F10*G10</f>
        <v>320</v>
      </c>
      <c r="I10" s="111"/>
      <c r="J10" s="37"/>
      <c r="K10" s="37"/>
      <c r="L10" s="37"/>
      <c r="M10" s="113">
        <v>1</v>
      </c>
      <c r="N10" s="37"/>
      <c r="P10" s="113">
        <v>2</v>
      </c>
      <c r="Q10" s="16"/>
      <c r="R10" s="16"/>
      <c r="S10" s="113">
        <v>3</v>
      </c>
      <c r="T10" s="37"/>
      <c r="U10" s="16"/>
      <c r="V10" s="113">
        <v>4</v>
      </c>
      <c r="W10" s="16"/>
      <c r="X10" s="16"/>
      <c r="Y10" s="16"/>
      <c r="Z10" s="113">
        <v>5</v>
      </c>
      <c r="AA10" s="37"/>
      <c r="AB10" s="37"/>
      <c r="AC10" s="113">
        <v>6</v>
      </c>
      <c r="AD10" s="37"/>
      <c r="AE10" s="16"/>
      <c r="AF10" s="16"/>
      <c r="AG10" s="37"/>
      <c r="AH10" s="114"/>
      <c r="AI10" s="114"/>
      <c r="AJ10" s="114"/>
      <c r="AK10" s="114"/>
      <c r="AL10" s="113">
        <v>7</v>
      </c>
      <c r="AM10" s="37"/>
      <c r="AN10" s="37"/>
      <c r="AO10" s="113">
        <v>8</v>
      </c>
      <c r="AP10" s="37"/>
      <c r="AQ10" s="37"/>
      <c r="AR10" s="16"/>
      <c r="AS10" s="37"/>
      <c r="AT10" s="37"/>
      <c r="AU10" s="16"/>
      <c r="AV10" s="37"/>
      <c r="AW10" s="37"/>
      <c r="AX10" s="37"/>
      <c r="AY10" s="37"/>
      <c r="AZ10" s="37"/>
      <c r="BA10" s="131"/>
    </row>
    <row r="11" spans="1:54" ht="19.5" customHeight="1">
      <c r="A11" s="155" t="s">
        <v>76</v>
      </c>
      <c r="B11" s="156" t="s">
        <v>12</v>
      </c>
      <c r="C11" s="150" t="s">
        <v>8</v>
      </c>
      <c r="D11" s="80" t="s">
        <v>13</v>
      </c>
      <c r="E11" s="58">
        <v>1</v>
      </c>
      <c r="F11" s="1">
        <v>6</v>
      </c>
      <c r="G11" s="1">
        <v>30</v>
      </c>
      <c r="H11" s="162">
        <f t="shared" si="3"/>
        <v>180</v>
      </c>
      <c r="I11" s="92"/>
      <c r="J11" s="91"/>
      <c r="K11" s="113">
        <v>1</v>
      </c>
      <c r="L11" s="91"/>
      <c r="M11" s="16"/>
      <c r="O11" s="39"/>
      <c r="P11" s="39"/>
      <c r="Q11" s="39"/>
      <c r="R11" s="39"/>
      <c r="S11" s="39"/>
      <c r="T11" s="113">
        <v>2</v>
      </c>
      <c r="U11" s="16"/>
      <c r="V11" s="16"/>
      <c r="W11" s="16"/>
      <c r="X11" s="113">
        <v>3</v>
      </c>
      <c r="Y11" s="16"/>
      <c r="Z11" s="39"/>
      <c r="AA11" s="39"/>
      <c r="AB11" s="16"/>
      <c r="AC11" s="39"/>
      <c r="AD11" s="37"/>
      <c r="AE11" s="39"/>
      <c r="AF11" s="113">
        <v>4</v>
      </c>
      <c r="AH11" s="116"/>
      <c r="AI11" s="116"/>
      <c r="AJ11" s="116"/>
      <c r="AK11" s="116"/>
      <c r="AL11" s="39"/>
      <c r="AM11" s="113">
        <v>5</v>
      </c>
      <c r="AN11" s="39"/>
      <c r="AO11" s="16"/>
      <c r="AP11" s="39"/>
      <c r="AR11" s="39"/>
      <c r="AS11" s="39"/>
      <c r="AT11" s="39"/>
      <c r="AU11" s="113">
        <v>6</v>
      </c>
      <c r="AV11" s="39"/>
      <c r="AX11" s="39"/>
      <c r="AY11" s="39"/>
      <c r="AZ11" s="39"/>
      <c r="BA11" s="130"/>
    </row>
    <row r="12" spans="1:54" ht="19.5" customHeight="1">
      <c r="A12" s="155" t="s">
        <v>14</v>
      </c>
      <c r="B12" s="156" t="s">
        <v>15</v>
      </c>
      <c r="C12" s="150" t="s">
        <v>8</v>
      </c>
      <c r="D12" s="80" t="s">
        <v>13</v>
      </c>
      <c r="E12" s="58">
        <v>1</v>
      </c>
      <c r="F12" s="1">
        <v>3</v>
      </c>
      <c r="G12" s="1">
        <v>20</v>
      </c>
      <c r="H12" s="162">
        <f t="shared" si="3"/>
        <v>60</v>
      </c>
      <c r="I12" s="92"/>
      <c r="J12" s="91"/>
      <c r="K12" s="91"/>
      <c r="L12" s="91"/>
      <c r="M12" s="39"/>
      <c r="N12" s="39"/>
      <c r="O12" s="113">
        <v>1</v>
      </c>
      <c r="P12" s="39"/>
      <c r="Q12" s="39"/>
      <c r="R12" s="39"/>
      <c r="S12" s="39"/>
      <c r="T12" s="39"/>
      <c r="U12" s="39"/>
      <c r="V12" s="39"/>
      <c r="W12" s="16"/>
      <c r="X12" s="16"/>
      <c r="Y12" s="39"/>
      <c r="Z12" s="39"/>
      <c r="AA12" s="39"/>
      <c r="AB12" s="39"/>
      <c r="AC12" s="39"/>
      <c r="AD12" s="113">
        <v>2</v>
      </c>
      <c r="AE12" s="39"/>
      <c r="AF12" s="39"/>
      <c r="AG12" s="39"/>
      <c r="AH12" s="116"/>
      <c r="AI12" s="116"/>
      <c r="AJ12" s="116"/>
      <c r="AK12" s="116"/>
      <c r="AL12" s="16"/>
      <c r="AM12" s="39"/>
      <c r="AN12" s="39"/>
      <c r="AO12" s="39"/>
      <c r="AP12" s="113">
        <v>3</v>
      </c>
      <c r="AQ12" s="39"/>
      <c r="AR12" s="39"/>
      <c r="AS12" s="39"/>
      <c r="AT12" s="39"/>
      <c r="AU12" s="39"/>
      <c r="AV12" s="39"/>
      <c r="AW12" s="39"/>
      <c r="AX12" s="39"/>
      <c r="AY12" s="39"/>
      <c r="AZ12" s="39"/>
      <c r="BA12" s="130"/>
    </row>
    <row r="13" spans="1:54" ht="19.5" customHeight="1">
      <c r="A13" s="103" t="s">
        <v>130</v>
      </c>
      <c r="B13" s="84" t="s">
        <v>16</v>
      </c>
      <c r="C13" s="80" t="s">
        <v>8</v>
      </c>
      <c r="D13" s="80" t="s">
        <v>69</v>
      </c>
      <c r="E13" s="58">
        <v>1</v>
      </c>
      <c r="F13" s="1">
        <v>3</v>
      </c>
      <c r="G13" s="1">
        <v>30</v>
      </c>
      <c r="H13" s="162">
        <f t="shared" si="3"/>
        <v>90</v>
      </c>
      <c r="I13" s="92"/>
      <c r="J13" s="91"/>
      <c r="K13" s="91"/>
      <c r="L13" s="113">
        <v>1</v>
      </c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113">
        <v>2</v>
      </c>
      <c r="AF13" s="39"/>
      <c r="AG13" s="39"/>
      <c r="AH13" s="116"/>
      <c r="AI13" s="116"/>
      <c r="AJ13" s="116"/>
      <c r="AK13" s="116"/>
      <c r="AL13" s="39"/>
      <c r="AM13" s="39"/>
      <c r="AN13" s="16"/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39"/>
      <c r="AZ13" s="39"/>
      <c r="BA13" s="132">
        <v>3</v>
      </c>
    </row>
    <row r="14" spans="1:54" ht="19.5" customHeight="1">
      <c r="A14" s="155" t="s">
        <v>179</v>
      </c>
      <c r="B14" s="156" t="s">
        <v>204</v>
      </c>
      <c r="C14" s="150" t="s">
        <v>8</v>
      </c>
      <c r="D14" s="80" t="s">
        <v>17</v>
      </c>
      <c r="E14" s="60">
        <v>1</v>
      </c>
      <c r="F14" s="12">
        <v>4</v>
      </c>
      <c r="G14" s="12">
        <v>20</v>
      </c>
      <c r="H14" s="163">
        <f t="shared" si="3"/>
        <v>80</v>
      </c>
      <c r="I14" s="92"/>
      <c r="J14" s="91"/>
      <c r="K14" s="91"/>
      <c r="L14" s="91"/>
      <c r="M14" s="113">
        <v>1</v>
      </c>
      <c r="N14" s="16"/>
      <c r="O14" s="113">
        <v>2</v>
      </c>
      <c r="P14" s="39"/>
      <c r="Q14" s="39"/>
      <c r="R14" s="39"/>
      <c r="S14" s="16"/>
      <c r="T14" s="39"/>
      <c r="U14" s="112">
        <v>3</v>
      </c>
      <c r="V14" s="39"/>
      <c r="W14" s="39"/>
      <c r="X14" s="39"/>
      <c r="Y14" s="39"/>
      <c r="Z14" s="39"/>
      <c r="AA14" s="39"/>
      <c r="AB14" s="39"/>
      <c r="AC14" s="16"/>
      <c r="AD14" s="39"/>
      <c r="AE14" s="16"/>
      <c r="AF14" s="39"/>
      <c r="AG14" s="16"/>
      <c r="AH14" s="116"/>
      <c r="AI14" s="116"/>
      <c r="AJ14" s="116"/>
      <c r="AK14" s="115"/>
      <c r="AL14" s="39"/>
      <c r="AM14" s="39"/>
      <c r="AN14" s="39"/>
      <c r="AO14" s="39"/>
      <c r="AP14" s="39"/>
      <c r="AQ14" s="16"/>
      <c r="AR14" s="39"/>
      <c r="AS14" s="16"/>
      <c r="AT14" s="16"/>
      <c r="AU14" s="39"/>
      <c r="AV14" s="112">
        <v>4</v>
      </c>
      <c r="AW14" s="39"/>
      <c r="AX14" s="39"/>
      <c r="AY14" s="39"/>
      <c r="AZ14" s="39"/>
      <c r="BA14" s="130"/>
    </row>
    <row r="15" spans="1:54" ht="19.5" customHeight="1">
      <c r="A15" s="155" t="s">
        <v>131</v>
      </c>
      <c r="B15" s="156" t="s">
        <v>205</v>
      </c>
      <c r="C15" s="150" t="s">
        <v>18</v>
      </c>
      <c r="D15" s="80" t="s">
        <v>19</v>
      </c>
      <c r="E15" s="58">
        <v>1</v>
      </c>
      <c r="F15" s="1">
        <v>2</v>
      </c>
      <c r="G15" s="1">
        <v>30</v>
      </c>
      <c r="H15" s="162">
        <f t="shared" si="3"/>
        <v>60</v>
      </c>
      <c r="I15" s="92"/>
      <c r="J15" s="91"/>
      <c r="K15" s="91"/>
      <c r="L15" s="91"/>
      <c r="M15" s="39"/>
      <c r="N15" s="39"/>
      <c r="O15" s="39"/>
      <c r="P15" s="39"/>
      <c r="Q15" s="39"/>
      <c r="R15" s="39"/>
      <c r="S15" s="39"/>
      <c r="T15" s="39"/>
      <c r="U15" s="113">
        <v>1</v>
      </c>
      <c r="V15" s="16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116"/>
      <c r="AI15" s="116"/>
      <c r="AJ15" s="116"/>
      <c r="AK15" s="116"/>
      <c r="AL15" s="39"/>
      <c r="AM15" s="39"/>
      <c r="AN15" s="39"/>
      <c r="AO15" s="39"/>
      <c r="AP15" s="113">
        <v>2</v>
      </c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130"/>
    </row>
    <row r="16" spans="1:54" ht="19.5" customHeight="1">
      <c r="A16" s="100" t="s">
        <v>20</v>
      </c>
      <c r="B16" s="75" t="s">
        <v>205</v>
      </c>
      <c r="C16" s="76" t="s">
        <v>18</v>
      </c>
      <c r="D16" s="77" t="s">
        <v>21</v>
      </c>
      <c r="E16" s="59">
        <v>1</v>
      </c>
      <c r="F16" s="41">
        <v>7</v>
      </c>
      <c r="G16" s="41">
        <v>200</v>
      </c>
      <c r="H16" s="164">
        <f t="shared" si="3"/>
        <v>1400</v>
      </c>
      <c r="I16" s="48"/>
      <c r="J16" s="49"/>
      <c r="K16" s="49"/>
      <c r="L16" s="205" t="s">
        <v>201</v>
      </c>
      <c r="M16" s="206"/>
      <c r="N16" s="206"/>
      <c r="O16" s="207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117"/>
      <c r="AI16" s="117"/>
      <c r="AJ16" s="117"/>
      <c r="AK16" s="117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133"/>
    </row>
    <row r="17" spans="1:53" ht="19.5" customHeight="1">
      <c r="A17" s="100" t="s">
        <v>22</v>
      </c>
      <c r="B17" s="75" t="s">
        <v>205</v>
      </c>
      <c r="C17" s="76" t="s">
        <v>18</v>
      </c>
      <c r="D17" s="77" t="s">
        <v>21</v>
      </c>
      <c r="E17" s="59">
        <v>1</v>
      </c>
      <c r="F17" s="41">
        <v>19</v>
      </c>
      <c r="G17" s="41">
        <v>200</v>
      </c>
      <c r="H17" s="164">
        <f t="shared" si="3"/>
        <v>3800</v>
      </c>
      <c r="I17" s="48"/>
      <c r="J17" s="49"/>
      <c r="K17" s="49"/>
      <c r="L17" s="208"/>
      <c r="M17" s="209"/>
      <c r="N17" s="209"/>
      <c r="O17" s="21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117"/>
      <c r="AI17" s="117"/>
      <c r="AJ17" s="117"/>
      <c r="AK17" s="117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  <c r="AY17" s="40"/>
      <c r="AZ17" s="40"/>
      <c r="BA17" s="133"/>
    </row>
    <row r="18" spans="1:53" ht="19.5" customHeight="1">
      <c r="A18" s="100" t="s">
        <v>82</v>
      </c>
      <c r="B18" s="75" t="s">
        <v>205</v>
      </c>
      <c r="C18" s="76" t="s">
        <v>18</v>
      </c>
      <c r="D18" s="77" t="s">
        <v>21</v>
      </c>
      <c r="E18" s="59">
        <v>1</v>
      </c>
      <c r="F18" s="41">
        <v>19</v>
      </c>
      <c r="G18" s="41">
        <v>200</v>
      </c>
      <c r="H18" s="164">
        <f t="shared" si="3"/>
        <v>3800</v>
      </c>
      <c r="I18" s="48"/>
      <c r="J18" s="49"/>
      <c r="K18" s="49"/>
      <c r="L18" s="211"/>
      <c r="M18" s="212"/>
      <c r="N18" s="212"/>
      <c r="O18" s="213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117"/>
      <c r="AI18" s="117"/>
      <c r="AJ18" s="117"/>
      <c r="AK18" s="117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0"/>
      <c r="BA18" s="133"/>
    </row>
    <row r="19" spans="1:53" s="13" customFormat="1" ht="19.5" customHeight="1">
      <c r="A19" s="214" t="s">
        <v>23</v>
      </c>
      <c r="B19" s="215"/>
      <c r="C19" s="68"/>
      <c r="D19" s="69"/>
      <c r="E19" s="57">
        <v>1</v>
      </c>
      <c r="F19" s="2">
        <f t="shared" ref="F19" si="4">SUM(F20)</f>
        <v>1</v>
      </c>
      <c r="G19" s="2"/>
      <c r="H19" s="161">
        <f>SUM(H20)</f>
        <v>88</v>
      </c>
      <c r="I19" s="22">
        <f>COUNT(I20)</f>
        <v>0</v>
      </c>
      <c r="J19" s="23">
        <f t="shared" ref="J19:BA19" si="5">COUNT(J20)</f>
        <v>1</v>
      </c>
      <c r="K19" s="23">
        <f t="shared" si="5"/>
        <v>1</v>
      </c>
      <c r="L19" s="23">
        <f t="shared" si="5"/>
        <v>1</v>
      </c>
      <c r="M19" s="23">
        <f t="shared" si="5"/>
        <v>1</v>
      </c>
      <c r="N19" s="23">
        <f t="shared" si="5"/>
        <v>1</v>
      </c>
      <c r="O19" s="23">
        <f t="shared" si="5"/>
        <v>1</v>
      </c>
      <c r="P19" s="23">
        <f t="shared" si="5"/>
        <v>1</v>
      </c>
      <c r="Q19" s="23">
        <f t="shared" si="5"/>
        <v>1</v>
      </c>
      <c r="R19" s="23">
        <f t="shared" si="5"/>
        <v>1</v>
      </c>
      <c r="S19" s="23">
        <f t="shared" si="5"/>
        <v>1</v>
      </c>
      <c r="T19" s="23">
        <f t="shared" si="5"/>
        <v>1</v>
      </c>
      <c r="U19" s="23">
        <f t="shared" si="5"/>
        <v>1</v>
      </c>
      <c r="V19" s="23">
        <f t="shared" si="5"/>
        <v>1</v>
      </c>
      <c r="W19" s="23">
        <f t="shared" si="5"/>
        <v>1</v>
      </c>
      <c r="X19" s="23">
        <f t="shared" si="5"/>
        <v>1</v>
      </c>
      <c r="Y19" s="23">
        <f t="shared" si="5"/>
        <v>1</v>
      </c>
      <c r="Z19" s="23">
        <f t="shared" si="5"/>
        <v>1</v>
      </c>
      <c r="AA19" s="23">
        <f t="shared" si="5"/>
        <v>1</v>
      </c>
      <c r="AB19" s="23">
        <f t="shared" si="5"/>
        <v>1</v>
      </c>
      <c r="AC19" s="23">
        <f t="shared" si="5"/>
        <v>1</v>
      </c>
      <c r="AD19" s="23">
        <f t="shared" si="5"/>
        <v>1</v>
      </c>
      <c r="AE19" s="23">
        <f t="shared" si="5"/>
        <v>1</v>
      </c>
      <c r="AF19" s="23">
        <f t="shared" si="5"/>
        <v>1</v>
      </c>
      <c r="AG19" s="23">
        <f t="shared" si="5"/>
        <v>1</v>
      </c>
      <c r="AH19" s="23">
        <f t="shared" si="5"/>
        <v>1</v>
      </c>
      <c r="AI19" s="23">
        <f t="shared" si="5"/>
        <v>1</v>
      </c>
      <c r="AJ19" s="23">
        <f t="shared" si="5"/>
        <v>1</v>
      </c>
      <c r="AK19" s="23">
        <f t="shared" si="5"/>
        <v>1</v>
      </c>
      <c r="AL19" s="23">
        <f t="shared" si="5"/>
        <v>1</v>
      </c>
      <c r="AM19" s="23">
        <f t="shared" si="5"/>
        <v>1</v>
      </c>
      <c r="AN19" s="23">
        <f t="shared" si="5"/>
        <v>1</v>
      </c>
      <c r="AO19" s="23">
        <f t="shared" si="5"/>
        <v>1</v>
      </c>
      <c r="AP19" s="23">
        <f t="shared" si="5"/>
        <v>1</v>
      </c>
      <c r="AQ19" s="23">
        <f t="shared" si="5"/>
        <v>1</v>
      </c>
      <c r="AR19" s="23">
        <f t="shared" si="5"/>
        <v>1</v>
      </c>
      <c r="AS19" s="23">
        <f t="shared" si="5"/>
        <v>1</v>
      </c>
      <c r="AT19" s="23">
        <f t="shared" si="5"/>
        <v>1</v>
      </c>
      <c r="AU19" s="23">
        <f t="shared" si="5"/>
        <v>1</v>
      </c>
      <c r="AV19" s="23">
        <f t="shared" si="5"/>
        <v>1</v>
      </c>
      <c r="AW19" s="23">
        <f t="shared" si="5"/>
        <v>1</v>
      </c>
      <c r="AX19" s="23">
        <f t="shared" si="5"/>
        <v>1</v>
      </c>
      <c r="AY19" s="23">
        <f t="shared" si="5"/>
        <v>1</v>
      </c>
      <c r="AZ19" s="23">
        <f t="shared" si="5"/>
        <v>1</v>
      </c>
      <c r="BA19" s="134">
        <f t="shared" si="5"/>
        <v>0</v>
      </c>
    </row>
    <row r="20" spans="1:53" ht="19.5" customHeight="1">
      <c r="A20" s="98" t="s">
        <v>24</v>
      </c>
      <c r="B20" s="65" t="s">
        <v>25</v>
      </c>
      <c r="C20" s="70" t="s">
        <v>8</v>
      </c>
      <c r="D20" s="70" t="s">
        <v>26</v>
      </c>
      <c r="E20" s="58">
        <v>1</v>
      </c>
      <c r="F20" s="1">
        <v>1</v>
      </c>
      <c r="G20" s="1">
        <v>88</v>
      </c>
      <c r="H20" s="162">
        <v>88</v>
      </c>
      <c r="I20" s="18"/>
      <c r="J20" s="17">
        <v>1</v>
      </c>
      <c r="K20" s="17">
        <v>1</v>
      </c>
      <c r="L20" s="17">
        <v>1</v>
      </c>
      <c r="M20" s="17">
        <v>1</v>
      </c>
      <c r="N20" s="17">
        <v>1</v>
      </c>
      <c r="O20" s="17">
        <v>1</v>
      </c>
      <c r="P20" s="17">
        <v>1</v>
      </c>
      <c r="Q20" s="17">
        <v>1</v>
      </c>
      <c r="R20" s="17">
        <v>1</v>
      </c>
      <c r="S20" s="17">
        <v>1</v>
      </c>
      <c r="T20" s="17">
        <v>1</v>
      </c>
      <c r="U20" s="17">
        <v>1</v>
      </c>
      <c r="V20" s="17">
        <v>1</v>
      </c>
      <c r="W20" s="17">
        <v>1</v>
      </c>
      <c r="X20" s="17">
        <v>1</v>
      </c>
      <c r="Y20" s="17">
        <v>1</v>
      </c>
      <c r="Z20" s="17">
        <v>1</v>
      </c>
      <c r="AA20" s="17">
        <v>1</v>
      </c>
      <c r="AB20" s="17">
        <v>1</v>
      </c>
      <c r="AC20" s="17">
        <v>1</v>
      </c>
      <c r="AD20" s="17">
        <v>1</v>
      </c>
      <c r="AE20" s="17">
        <v>1</v>
      </c>
      <c r="AF20" s="17">
        <v>1</v>
      </c>
      <c r="AG20" s="17">
        <v>1</v>
      </c>
      <c r="AH20" s="17">
        <v>1</v>
      </c>
      <c r="AI20" s="17">
        <v>1</v>
      </c>
      <c r="AJ20" s="17">
        <v>1</v>
      </c>
      <c r="AK20" s="17">
        <v>1</v>
      </c>
      <c r="AL20" s="17">
        <v>1</v>
      </c>
      <c r="AM20" s="17">
        <v>1</v>
      </c>
      <c r="AN20" s="17">
        <v>1</v>
      </c>
      <c r="AO20" s="17">
        <v>1</v>
      </c>
      <c r="AP20" s="17">
        <v>1</v>
      </c>
      <c r="AQ20" s="17">
        <v>1</v>
      </c>
      <c r="AR20" s="17">
        <v>1</v>
      </c>
      <c r="AS20" s="17">
        <v>1</v>
      </c>
      <c r="AT20" s="17">
        <v>1</v>
      </c>
      <c r="AU20" s="17">
        <v>1</v>
      </c>
      <c r="AV20" s="17">
        <v>1</v>
      </c>
      <c r="AW20" s="17">
        <v>1</v>
      </c>
      <c r="AX20" s="17">
        <v>1</v>
      </c>
      <c r="AY20" s="17">
        <v>1</v>
      </c>
      <c r="AZ20" s="17">
        <v>1</v>
      </c>
      <c r="BA20" s="144"/>
    </row>
    <row r="21" spans="1:53" s="13" customFormat="1" ht="19.5" customHeight="1">
      <c r="A21" s="214" t="s">
        <v>188</v>
      </c>
      <c r="B21" s="215"/>
      <c r="C21" s="68"/>
      <c r="D21" s="69"/>
      <c r="E21" s="57">
        <f>SUM(E22:E27)</f>
        <v>6</v>
      </c>
      <c r="F21" s="2">
        <f t="shared" ref="F21:H21" si="6">SUM(F22:F27)</f>
        <v>18</v>
      </c>
      <c r="G21" s="2"/>
      <c r="H21" s="161">
        <f t="shared" si="6"/>
        <v>355</v>
      </c>
      <c r="I21" s="22">
        <f>COUNT(I22:I27)</f>
        <v>0</v>
      </c>
      <c r="J21" s="23">
        <f t="shared" ref="J21:BA21" si="7">COUNT(J22:J27)</f>
        <v>0</v>
      </c>
      <c r="K21" s="23">
        <f t="shared" si="7"/>
        <v>1</v>
      </c>
      <c r="L21" s="23">
        <f t="shared" si="7"/>
        <v>0</v>
      </c>
      <c r="M21" s="24">
        <f t="shared" si="7"/>
        <v>0</v>
      </c>
      <c r="N21" s="23">
        <f t="shared" si="7"/>
        <v>0</v>
      </c>
      <c r="O21" s="23">
        <f t="shared" si="7"/>
        <v>1</v>
      </c>
      <c r="P21" s="23">
        <f t="shared" si="7"/>
        <v>1</v>
      </c>
      <c r="Q21" s="23">
        <f t="shared" si="7"/>
        <v>0</v>
      </c>
      <c r="R21" s="23">
        <f t="shared" si="7"/>
        <v>1</v>
      </c>
      <c r="S21" s="23">
        <f t="shared" si="7"/>
        <v>1</v>
      </c>
      <c r="T21" s="23">
        <f t="shared" si="7"/>
        <v>1</v>
      </c>
      <c r="U21" s="23">
        <f t="shared" si="7"/>
        <v>1</v>
      </c>
      <c r="V21" s="23">
        <f t="shared" si="7"/>
        <v>0</v>
      </c>
      <c r="W21" s="23">
        <f t="shared" si="7"/>
        <v>0</v>
      </c>
      <c r="X21" s="23">
        <f>COUNT(X22:X27)</f>
        <v>1</v>
      </c>
      <c r="Y21" s="23">
        <f t="shared" si="7"/>
        <v>0</v>
      </c>
      <c r="Z21" s="23">
        <f t="shared" si="7"/>
        <v>0</v>
      </c>
      <c r="AA21" s="23">
        <f t="shared" si="7"/>
        <v>1</v>
      </c>
      <c r="AB21" s="23">
        <f t="shared" si="7"/>
        <v>0</v>
      </c>
      <c r="AC21" s="23">
        <f t="shared" si="7"/>
        <v>1</v>
      </c>
      <c r="AD21" s="23">
        <f t="shared" si="7"/>
        <v>0</v>
      </c>
      <c r="AE21" s="23">
        <f t="shared" si="7"/>
        <v>0</v>
      </c>
      <c r="AF21" s="23">
        <f t="shared" si="7"/>
        <v>0</v>
      </c>
      <c r="AG21" s="23">
        <f t="shared" si="7"/>
        <v>1</v>
      </c>
      <c r="AH21" s="23">
        <f t="shared" si="7"/>
        <v>0</v>
      </c>
      <c r="AI21" s="23">
        <f t="shared" si="7"/>
        <v>0</v>
      </c>
      <c r="AJ21" s="23">
        <f t="shared" si="7"/>
        <v>0</v>
      </c>
      <c r="AK21" s="23">
        <f t="shared" si="7"/>
        <v>0</v>
      </c>
      <c r="AL21" s="23">
        <f t="shared" si="7"/>
        <v>1</v>
      </c>
      <c r="AM21" s="23">
        <f t="shared" si="7"/>
        <v>1</v>
      </c>
      <c r="AN21" s="23">
        <f t="shared" si="7"/>
        <v>2</v>
      </c>
      <c r="AO21" s="23">
        <f t="shared" si="7"/>
        <v>0</v>
      </c>
      <c r="AP21" s="23">
        <f t="shared" si="7"/>
        <v>0</v>
      </c>
      <c r="AQ21" s="23">
        <f t="shared" si="7"/>
        <v>0</v>
      </c>
      <c r="AR21" s="23">
        <f t="shared" si="7"/>
        <v>0</v>
      </c>
      <c r="AS21" s="23">
        <f t="shared" si="7"/>
        <v>0</v>
      </c>
      <c r="AT21" s="23">
        <f t="shared" si="7"/>
        <v>1</v>
      </c>
      <c r="AU21" s="23">
        <f t="shared" si="7"/>
        <v>0</v>
      </c>
      <c r="AV21" s="23">
        <f t="shared" si="7"/>
        <v>0</v>
      </c>
      <c r="AW21" s="23">
        <f t="shared" si="7"/>
        <v>1</v>
      </c>
      <c r="AX21" s="23">
        <f t="shared" si="7"/>
        <v>0</v>
      </c>
      <c r="AY21" s="23">
        <f t="shared" si="7"/>
        <v>0</v>
      </c>
      <c r="AZ21" s="23">
        <f t="shared" si="7"/>
        <v>0</v>
      </c>
      <c r="BA21" s="134">
        <f t="shared" si="7"/>
        <v>1</v>
      </c>
    </row>
    <row r="22" spans="1:53" ht="19.5" customHeight="1">
      <c r="A22" s="98" t="s">
        <v>27</v>
      </c>
      <c r="B22" s="78" t="s">
        <v>28</v>
      </c>
      <c r="C22" s="79" t="s">
        <v>8</v>
      </c>
      <c r="D22" s="70" t="s">
        <v>13</v>
      </c>
      <c r="E22" s="58">
        <v>1</v>
      </c>
      <c r="F22" s="1">
        <v>3</v>
      </c>
      <c r="G22" s="1">
        <v>20</v>
      </c>
      <c r="H22" s="162">
        <f>F22*G22</f>
        <v>60</v>
      </c>
      <c r="I22" s="18"/>
      <c r="J22" s="19"/>
      <c r="K22" s="34">
        <v>1</v>
      </c>
      <c r="L22" s="19"/>
      <c r="M22" s="21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34">
        <v>2</v>
      </c>
      <c r="Y22" s="20"/>
      <c r="Z22" s="20"/>
      <c r="AA22" s="20"/>
      <c r="AB22" s="20"/>
      <c r="AC22" s="20"/>
      <c r="AE22" s="20"/>
      <c r="AF22" s="93"/>
      <c r="AG22" s="93"/>
      <c r="AH22" s="118"/>
      <c r="AI22" s="118"/>
      <c r="AJ22" s="118"/>
      <c r="AK22" s="118"/>
      <c r="AL22" s="20"/>
      <c r="AM22" s="34">
        <v>3</v>
      </c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135"/>
    </row>
    <row r="23" spans="1:53" ht="19.5" customHeight="1">
      <c r="A23" s="155" t="s">
        <v>140</v>
      </c>
      <c r="B23" s="156" t="s">
        <v>198</v>
      </c>
      <c r="C23" s="150" t="s">
        <v>8</v>
      </c>
      <c r="D23" s="80" t="s">
        <v>11</v>
      </c>
      <c r="E23" s="60">
        <v>1</v>
      </c>
      <c r="F23" s="12">
        <v>3</v>
      </c>
      <c r="G23" s="12">
        <v>20</v>
      </c>
      <c r="H23" s="163">
        <f t="shared" ref="H23:H27" si="8">F23*G23</f>
        <v>60</v>
      </c>
      <c r="I23" s="27"/>
      <c r="J23" s="28"/>
      <c r="K23" s="28"/>
      <c r="L23" s="19"/>
      <c r="M23" s="93"/>
      <c r="N23" s="93"/>
      <c r="O23" s="34">
        <v>1</v>
      </c>
      <c r="P23" s="93"/>
      <c r="Q23" s="93"/>
      <c r="R23" s="93"/>
      <c r="S23" s="20"/>
      <c r="T23" s="34">
        <v>2</v>
      </c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93"/>
      <c r="AG23" s="93"/>
      <c r="AH23" s="118"/>
      <c r="AI23" s="118"/>
      <c r="AJ23" s="118"/>
      <c r="AK23" s="119"/>
      <c r="AL23" s="34">
        <v>3</v>
      </c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135"/>
    </row>
    <row r="24" spans="1:53" ht="19.5" customHeight="1">
      <c r="A24" s="155" t="s">
        <v>77</v>
      </c>
      <c r="B24" s="156" t="s">
        <v>29</v>
      </c>
      <c r="C24" s="150" t="s">
        <v>8</v>
      </c>
      <c r="D24" s="80" t="s">
        <v>11</v>
      </c>
      <c r="E24" s="60">
        <v>1</v>
      </c>
      <c r="F24" s="12">
        <v>7</v>
      </c>
      <c r="G24" s="12">
        <v>20</v>
      </c>
      <c r="H24" s="163">
        <f t="shared" si="8"/>
        <v>140</v>
      </c>
      <c r="I24" s="27"/>
      <c r="J24" s="28"/>
      <c r="K24" s="28"/>
      <c r="L24" s="28"/>
      <c r="M24" s="28"/>
      <c r="N24" s="28"/>
      <c r="O24" s="28"/>
      <c r="P24" s="34">
        <v>1</v>
      </c>
      <c r="Q24" s="28"/>
      <c r="R24" s="34">
        <v>2</v>
      </c>
      <c r="S24" s="34">
        <v>3</v>
      </c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34">
        <v>4</v>
      </c>
      <c r="AH24" s="118"/>
      <c r="AI24" s="118"/>
      <c r="AJ24" s="118"/>
      <c r="AK24" s="118"/>
      <c r="AL24" s="93"/>
      <c r="AM24" s="93"/>
      <c r="AN24" s="34">
        <v>5</v>
      </c>
      <c r="AO24" s="93"/>
      <c r="AP24" s="93"/>
      <c r="AQ24" s="93"/>
      <c r="AR24" s="93"/>
      <c r="AS24" s="93"/>
      <c r="AT24" s="34">
        <v>6</v>
      </c>
      <c r="AU24" s="93"/>
      <c r="AV24" s="93"/>
      <c r="AW24" s="93"/>
      <c r="AX24" s="93"/>
      <c r="AY24" s="93"/>
      <c r="AZ24" s="93"/>
      <c r="BA24" s="136">
        <v>7</v>
      </c>
    </row>
    <row r="25" spans="1:53" ht="19.5" customHeight="1">
      <c r="A25" s="155" t="s">
        <v>78</v>
      </c>
      <c r="B25" s="156" t="s">
        <v>29</v>
      </c>
      <c r="C25" s="150" t="s">
        <v>8</v>
      </c>
      <c r="D25" s="80" t="s">
        <v>11</v>
      </c>
      <c r="E25" s="60">
        <v>1</v>
      </c>
      <c r="F25" s="12">
        <v>3</v>
      </c>
      <c r="G25" s="12">
        <v>20</v>
      </c>
      <c r="H25" s="163">
        <f t="shared" si="8"/>
        <v>60</v>
      </c>
      <c r="I25" s="27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34">
        <v>1</v>
      </c>
      <c r="AB25" s="28"/>
      <c r="AC25" s="28"/>
      <c r="AD25" s="28"/>
      <c r="AE25" s="28"/>
      <c r="AF25" s="28"/>
      <c r="AG25" s="28"/>
      <c r="AH25" s="118"/>
      <c r="AI25" s="118"/>
      <c r="AJ25" s="118"/>
      <c r="AK25" s="118"/>
      <c r="AL25" s="93"/>
      <c r="AM25" s="93"/>
      <c r="AN25" s="34">
        <v>2</v>
      </c>
      <c r="AO25" s="146"/>
      <c r="AP25" s="93"/>
      <c r="AQ25" s="93"/>
      <c r="AR25" s="93"/>
      <c r="AS25" s="93"/>
      <c r="AT25" s="93"/>
      <c r="AU25" s="93"/>
      <c r="AV25" s="93"/>
      <c r="AW25" s="34">
        <v>3</v>
      </c>
      <c r="AX25" s="93"/>
      <c r="AY25" s="93"/>
      <c r="AZ25" s="93"/>
      <c r="BA25" s="137"/>
    </row>
    <row r="26" spans="1:53" ht="19.5" customHeight="1">
      <c r="A26" s="99" t="s">
        <v>30</v>
      </c>
      <c r="B26" s="71" t="s">
        <v>31</v>
      </c>
      <c r="C26" s="72" t="s">
        <v>8</v>
      </c>
      <c r="D26" s="70" t="s">
        <v>32</v>
      </c>
      <c r="E26" s="58">
        <v>1</v>
      </c>
      <c r="F26" s="1">
        <v>1</v>
      </c>
      <c r="G26" s="1">
        <v>15</v>
      </c>
      <c r="H26" s="162">
        <f t="shared" si="8"/>
        <v>15</v>
      </c>
      <c r="I26" s="18"/>
      <c r="J26" s="19"/>
      <c r="K26" s="19"/>
      <c r="L26" s="19"/>
      <c r="M26" s="21"/>
      <c r="N26" s="20"/>
      <c r="O26" s="20"/>
      <c r="P26" s="20"/>
      <c r="Q26" s="20"/>
      <c r="R26" s="20"/>
      <c r="S26" s="20"/>
      <c r="T26" s="20"/>
      <c r="U26" s="34">
        <v>1</v>
      </c>
      <c r="V26" s="20"/>
      <c r="W26" s="20"/>
      <c r="X26" s="20"/>
      <c r="Y26" s="93"/>
      <c r="Z26" s="20"/>
      <c r="AA26" s="20"/>
      <c r="AB26" s="20"/>
      <c r="AC26" s="93"/>
      <c r="AD26" s="28"/>
      <c r="AE26" s="20"/>
      <c r="AF26" s="93"/>
      <c r="AG26" s="93"/>
      <c r="AH26" s="118"/>
      <c r="AI26" s="118"/>
      <c r="AJ26" s="118"/>
      <c r="AK26" s="118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135"/>
    </row>
    <row r="27" spans="1:53" ht="19.5" customHeight="1">
      <c r="A27" s="102" t="s">
        <v>141</v>
      </c>
      <c r="B27" s="82" t="s">
        <v>206</v>
      </c>
      <c r="C27" s="83" t="s">
        <v>8</v>
      </c>
      <c r="D27" s="74" t="s">
        <v>142</v>
      </c>
      <c r="E27" s="61">
        <v>1</v>
      </c>
      <c r="F27" s="52">
        <v>1</v>
      </c>
      <c r="G27" s="52">
        <v>20</v>
      </c>
      <c r="H27" s="165">
        <f t="shared" si="8"/>
        <v>20</v>
      </c>
      <c r="I27" s="18"/>
      <c r="J27" s="19"/>
      <c r="K27" s="19"/>
      <c r="L27" s="19"/>
      <c r="M27" s="21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93"/>
      <c r="Z27" s="20"/>
      <c r="AA27" s="20"/>
      <c r="AB27" s="20"/>
      <c r="AC27" s="34">
        <v>1</v>
      </c>
      <c r="AD27" s="20"/>
      <c r="AE27" s="20"/>
      <c r="AF27" s="93"/>
      <c r="AG27" s="93"/>
      <c r="AH27" s="118"/>
      <c r="AI27" s="118"/>
      <c r="AJ27" s="118"/>
      <c r="AK27" s="118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135"/>
    </row>
    <row r="28" spans="1:53" s="13" customFormat="1" ht="19.5" customHeight="1">
      <c r="A28" s="197" t="s">
        <v>184</v>
      </c>
      <c r="B28" s="198"/>
      <c r="C28" s="151"/>
      <c r="D28" s="67"/>
      <c r="E28" s="56">
        <f>SUM(E29,E43,E64)</f>
        <v>43</v>
      </c>
      <c r="F28" s="3">
        <f>SUM(F29,F43,F64)</f>
        <v>79</v>
      </c>
      <c r="G28" s="3"/>
      <c r="H28" s="160">
        <f t="shared" ref="H28:BA28" si="9">SUM(H29,H43,H64)</f>
        <v>2450</v>
      </c>
      <c r="I28" s="25">
        <f t="shared" si="9"/>
        <v>1</v>
      </c>
      <c r="J28" s="26">
        <f t="shared" si="9"/>
        <v>1</v>
      </c>
      <c r="K28" s="26">
        <f t="shared" si="9"/>
        <v>3</v>
      </c>
      <c r="L28" s="26">
        <f t="shared" si="9"/>
        <v>1</v>
      </c>
      <c r="M28" s="26">
        <f t="shared" si="9"/>
        <v>4</v>
      </c>
      <c r="N28" s="26">
        <f t="shared" si="9"/>
        <v>2</v>
      </c>
      <c r="O28" s="26">
        <f t="shared" si="9"/>
        <v>4</v>
      </c>
      <c r="P28" s="26">
        <f t="shared" si="9"/>
        <v>2</v>
      </c>
      <c r="Q28" s="26">
        <f t="shared" si="9"/>
        <v>4</v>
      </c>
      <c r="R28" s="26">
        <f t="shared" si="9"/>
        <v>2</v>
      </c>
      <c r="S28" s="26">
        <f t="shared" si="9"/>
        <v>3</v>
      </c>
      <c r="T28" s="26">
        <f t="shared" si="9"/>
        <v>2</v>
      </c>
      <c r="U28" s="26">
        <f t="shared" si="9"/>
        <v>2</v>
      </c>
      <c r="V28" s="26">
        <f t="shared" si="9"/>
        <v>2</v>
      </c>
      <c r="W28" s="26">
        <f t="shared" si="9"/>
        <v>3</v>
      </c>
      <c r="X28" s="26">
        <f t="shared" si="9"/>
        <v>3</v>
      </c>
      <c r="Y28" s="26">
        <f t="shared" si="9"/>
        <v>1</v>
      </c>
      <c r="Z28" s="26">
        <f t="shared" si="9"/>
        <v>3</v>
      </c>
      <c r="AA28" s="26">
        <f t="shared" si="9"/>
        <v>2</v>
      </c>
      <c r="AB28" s="26">
        <f t="shared" si="9"/>
        <v>1</v>
      </c>
      <c r="AC28" s="26">
        <f t="shared" si="9"/>
        <v>1</v>
      </c>
      <c r="AD28" s="26">
        <f t="shared" si="9"/>
        <v>1</v>
      </c>
      <c r="AE28" s="26">
        <f t="shared" si="9"/>
        <v>3</v>
      </c>
      <c r="AF28" s="26">
        <f t="shared" si="9"/>
        <v>2</v>
      </c>
      <c r="AG28" s="26">
        <f t="shared" si="9"/>
        <v>2</v>
      </c>
      <c r="AH28" s="26">
        <f t="shared" si="9"/>
        <v>1</v>
      </c>
      <c r="AI28" s="26">
        <f t="shared" si="9"/>
        <v>1</v>
      </c>
      <c r="AJ28" s="26">
        <f t="shared" si="9"/>
        <v>0</v>
      </c>
      <c r="AK28" s="26">
        <f t="shared" si="9"/>
        <v>0</v>
      </c>
      <c r="AL28" s="26">
        <f t="shared" si="9"/>
        <v>2</v>
      </c>
      <c r="AM28" s="26">
        <f t="shared" si="9"/>
        <v>3</v>
      </c>
      <c r="AN28" s="26">
        <f t="shared" si="9"/>
        <v>3</v>
      </c>
      <c r="AO28" s="26">
        <f t="shared" si="9"/>
        <v>3</v>
      </c>
      <c r="AP28" s="26">
        <f t="shared" si="9"/>
        <v>2</v>
      </c>
      <c r="AQ28" s="26">
        <f t="shared" si="9"/>
        <v>0</v>
      </c>
      <c r="AR28" s="26">
        <f t="shared" si="9"/>
        <v>2</v>
      </c>
      <c r="AS28" s="26">
        <f t="shared" si="9"/>
        <v>3</v>
      </c>
      <c r="AT28" s="26">
        <f t="shared" si="9"/>
        <v>1</v>
      </c>
      <c r="AU28" s="26">
        <f t="shared" si="9"/>
        <v>4</v>
      </c>
      <c r="AV28" s="26">
        <f t="shared" si="9"/>
        <v>0</v>
      </c>
      <c r="AW28" s="26">
        <f t="shared" si="9"/>
        <v>0</v>
      </c>
      <c r="AX28" s="26">
        <f t="shared" si="9"/>
        <v>1</v>
      </c>
      <c r="AY28" s="26">
        <f t="shared" si="9"/>
        <v>1</v>
      </c>
      <c r="AZ28" s="26">
        <f t="shared" si="9"/>
        <v>0</v>
      </c>
      <c r="BA28" s="138">
        <f t="shared" si="9"/>
        <v>2</v>
      </c>
    </row>
    <row r="29" spans="1:53" s="13" customFormat="1" ht="19.5" customHeight="1">
      <c r="A29" s="214" t="s">
        <v>185</v>
      </c>
      <c r="B29" s="215"/>
      <c r="C29" s="68"/>
      <c r="D29" s="69"/>
      <c r="E29" s="57">
        <f>SUM(E30:E42)</f>
        <v>13</v>
      </c>
      <c r="F29" s="2">
        <f>SUM(F30:F42)</f>
        <v>26</v>
      </c>
      <c r="G29" s="2"/>
      <c r="H29" s="161">
        <f>SUM(H30:H42)</f>
        <v>660</v>
      </c>
      <c r="I29" s="22">
        <f>COUNT(I30:I42)</f>
        <v>0</v>
      </c>
      <c r="J29" s="23">
        <f t="shared" ref="J29:BA29" si="10">COUNT(J30:J42)</f>
        <v>0</v>
      </c>
      <c r="K29" s="23">
        <f t="shared" si="10"/>
        <v>1</v>
      </c>
      <c r="L29" s="23">
        <f t="shared" si="10"/>
        <v>1</v>
      </c>
      <c r="M29" s="23">
        <f t="shared" si="10"/>
        <v>2</v>
      </c>
      <c r="N29" s="23">
        <f t="shared" si="10"/>
        <v>0</v>
      </c>
      <c r="O29" s="23">
        <f t="shared" si="10"/>
        <v>1</v>
      </c>
      <c r="P29" s="23">
        <f t="shared" si="10"/>
        <v>1</v>
      </c>
      <c r="Q29" s="23">
        <f t="shared" si="10"/>
        <v>1</v>
      </c>
      <c r="R29" s="23">
        <f t="shared" si="10"/>
        <v>0</v>
      </c>
      <c r="S29" s="23">
        <f t="shared" si="10"/>
        <v>0</v>
      </c>
      <c r="T29" s="23">
        <f t="shared" si="10"/>
        <v>1</v>
      </c>
      <c r="U29" s="23">
        <f t="shared" si="10"/>
        <v>0</v>
      </c>
      <c r="V29" s="23">
        <f t="shared" si="10"/>
        <v>0</v>
      </c>
      <c r="W29" s="23">
        <f t="shared" si="10"/>
        <v>1</v>
      </c>
      <c r="X29" s="23">
        <f t="shared" si="10"/>
        <v>1</v>
      </c>
      <c r="Y29" s="23">
        <f t="shared" si="10"/>
        <v>0</v>
      </c>
      <c r="Z29" s="23">
        <f t="shared" si="10"/>
        <v>2</v>
      </c>
      <c r="AA29" s="23">
        <f t="shared" si="10"/>
        <v>0</v>
      </c>
      <c r="AB29" s="23">
        <f t="shared" si="10"/>
        <v>0</v>
      </c>
      <c r="AC29" s="23">
        <f t="shared" si="10"/>
        <v>1</v>
      </c>
      <c r="AD29" s="23">
        <f t="shared" si="10"/>
        <v>0</v>
      </c>
      <c r="AE29" s="23">
        <f t="shared" si="10"/>
        <v>1</v>
      </c>
      <c r="AF29" s="23">
        <f t="shared" si="10"/>
        <v>2</v>
      </c>
      <c r="AG29" s="23">
        <f t="shared" si="10"/>
        <v>1</v>
      </c>
      <c r="AH29" s="23">
        <f t="shared" si="10"/>
        <v>1</v>
      </c>
      <c r="AI29" s="23">
        <f t="shared" si="10"/>
        <v>0</v>
      </c>
      <c r="AJ29" s="23">
        <f t="shared" si="10"/>
        <v>0</v>
      </c>
      <c r="AK29" s="23">
        <f t="shared" si="10"/>
        <v>0</v>
      </c>
      <c r="AL29" s="23">
        <f t="shared" si="10"/>
        <v>1</v>
      </c>
      <c r="AM29" s="23">
        <f t="shared" si="10"/>
        <v>1</v>
      </c>
      <c r="AN29" s="23">
        <f t="shared" si="10"/>
        <v>1</v>
      </c>
      <c r="AO29" s="23">
        <f t="shared" si="10"/>
        <v>0</v>
      </c>
      <c r="AP29" s="23">
        <f>COUNT(AP30:AP42)</f>
        <v>1</v>
      </c>
      <c r="AQ29" s="23">
        <f t="shared" si="10"/>
        <v>0</v>
      </c>
      <c r="AR29" s="23">
        <f t="shared" si="10"/>
        <v>1</v>
      </c>
      <c r="AS29" s="23">
        <f t="shared" si="10"/>
        <v>0</v>
      </c>
      <c r="AT29" s="23">
        <f t="shared" si="10"/>
        <v>0</v>
      </c>
      <c r="AU29" s="23">
        <f t="shared" si="10"/>
        <v>1</v>
      </c>
      <c r="AV29" s="23">
        <f t="shared" si="10"/>
        <v>0</v>
      </c>
      <c r="AW29" s="23">
        <f t="shared" si="10"/>
        <v>0</v>
      </c>
      <c r="AX29" s="23">
        <f t="shared" si="10"/>
        <v>0</v>
      </c>
      <c r="AY29" s="23">
        <f t="shared" si="10"/>
        <v>1</v>
      </c>
      <c r="AZ29" s="23">
        <f t="shared" si="10"/>
        <v>0</v>
      </c>
      <c r="BA29" s="134">
        <f t="shared" si="10"/>
        <v>1</v>
      </c>
    </row>
    <row r="30" spans="1:53" s="9" customFormat="1" ht="19.5" customHeight="1">
      <c r="A30" s="98" t="s">
        <v>33</v>
      </c>
      <c r="B30" s="65" t="s">
        <v>207</v>
      </c>
      <c r="C30" s="70" t="s">
        <v>8</v>
      </c>
      <c r="D30" s="70" t="s">
        <v>11</v>
      </c>
      <c r="E30" s="58">
        <v>1</v>
      </c>
      <c r="F30" s="1">
        <v>2</v>
      </c>
      <c r="G30" s="1">
        <v>30</v>
      </c>
      <c r="H30" s="162">
        <f>F30*G30</f>
        <v>60</v>
      </c>
      <c r="I30" s="50"/>
      <c r="J30" s="51"/>
      <c r="K30" s="90">
        <v>1</v>
      </c>
      <c r="L30" s="38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9"/>
      <c r="AD30" s="39"/>
      <c r="AE30" s="39"/>
      <c r="AF30" s="39"/>
      <c r="AG30" s="39"/>
      <c r="AH30" s="90">
        <v>2</v>
      </c>
      <c r="AI30" s="117"/>
      <c r="AJ30" s="117"/>
      <c r="AK30" s="117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139"/>
    </row>
    <row r="31" spans="1:53" s="9" customFormat="1" ht="19.5" customHeight="1">
      <c r="A31" s="99" t="s">
        <v>125</v>
      </c>
      <c r="B31" s="71" t="s">
        <v>207</v>
      </c>
      <c r="C31" s="70" t="s">
        <v>8</v>
      </c>
      <c r="D31" s="70" t="s">
        <v>32</v>
      </c>
      <c r="E31" s="58">
        <v>1</v>
      </c>
      <c r="F31" s="1">
        <v>4</v>
      </c>
      <c r="G31" s="1">
        <v>20</v>
      </c>
      <c r="H31" s="162">
        <f t="shared" ref="H31:H37" si="11">F31*G31</f>
        <v>80</v>
      </c>
      <c r="I31" s="50"/>
      <c r="J31" s="51"/>
      <c r="K31" s="38"/>
      <c r="L31" s="90">
        <v>1</v>
      </c>
      <c r="M31" s="90">
        <v>2</v>
      </c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90">
        <v>3</v>
      </c>
      <c r="AG31" s="90">
        <v>4</v>
      </c>
      <c r="AH31" s="117"/>
      <c r="AI31" s="117"/>
      <c r="AJ31" s="117"/>
      <c r="AK31" s="117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6"/>
      <c r="BA31" s="139"/>
    </row>
    <row r="32" spans="1:53" s="9" customFormat="1" ht="19.5" customHeight="1">
      <c r="A32" s="155" t="s">
        <v>143</v>
      </c>
      <c r="B32" s="71" t="s">
        <v>205</v>
      </c>
      <c r="C32" s="70" t="s">
        <v>8</v>
      </c>
      <c r="D32" s="70" t="s">
        <v>17</v>
      </c>
      <c r="E32" s="58">
        <v>1</v>
      </c>
      <c r="F32" s="1">
        <v>2</v>
      </c>
      <c r="G32" s="1">
        <v>20</v>
      </c>
      <c r="H32" s="162">
        <f t="shared" si="11"/>
        <v>40</v>
      </c>
      <c r="I32" s="50"/>
      <c r="J32" s="51"/>
      <c r="K32" s="38"/>
      <c r="L32" s="38"/>
      <c r="M32" s="36"/>
      <c r="N32" s="36"/>
      <c r="O32" s="36"/>
      <c r="P32" s="90">
        <v>1</v>
      </c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9"/>
      <c r="AG32" s="39"/>
      <c r="AH32" s="117"/>
      <c r="AI32" s="117"/>
      <c r="AJ32" s="117"/>
      <c r="AK32" s="117"/>
      <c r="AL32" s="90">
        <v>2</v>
      </c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139"/>
    </row>
    <row r="33" spans="1:53" ht="19.5" customHeight="1">
      <c r="A33" s="155" t="s">
        <v>35</v>
      </c>
      <c r="B33" s="71" t="s">
        <v>205</v>
      </c>
      <c r="C33" s="70" t="s">
        <v>8</v>
      </c>
      <c r="D33" s="70" t="s">
        <v>11</v>
      </c>
      <c r="E33" s="58">
        <v>1</v>
      </c>
      <c r="F33" s="1">
        <v>3</v>
      </c>
      <c r="G33" s="1">
        <v>30</v>
      </c>
      <c r="H33" s="162">
        <f t="shared" si="11"/>
        <v>90</v>
      </c>
      <c r="I33" s="18"/>
      <c r="J33" s="19"/>
      <c r="K33" s="38"/>
      <c r="L33" s="38"/>
      <c r="M33" s="36"/>
      <c r="N33" s="36"/>
      <c r="O33" s="90">
        <v>1</v>
      </c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90">
        <v>2</v>
      </c>
      <c r="AA33" s="36"/>
      <c r="AB33" s="36"/>
      <c r="AC33" s="36"/>
      <c r="AD33" s="36"/>
      <c r="AE33" s="36"/>
      <c r="AF33" s="39"/>
      <c r="AG33" s="39"/>
      <c r="AH33" s="117"/>
      <c r="AI33" s="117"/>
      <c r="AJ33" s="117"/>
      <c r="AK33" s="117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140">
        <v>3</v>
      </c>
    </row>
    <row r="34" spans="1:53" ht="19.5" customHeight="1">
      <c r="A34" s="155" t="s">
        <v>36</v>
      </c>
      <c r="B34" s="71" t="s">
        <v>205</v>
      </c>
      <c r="C34" s="70" t="s">
        <v>8</v>
      </c>
      <c r="D34" s="70" t="s">
        <v>11</v>
      </c>
      <c r="E34" s="58">
        <v>1</v>
      </c>
      <c r="F34" s="1">
        <v>3</v>
      </c>
      <c r="G34" s="1">
        <v>20</v>
      </c>
      <c r="H34" s="162">
        <f t="shared" si="11"/>
        <v>60</v>
      </c>
      <c r="I34" s="18"/>
      <c r="J34" s="19"/>
      <c r="K34" s="38"/>
      <c r="L34" s="38"/>
      <c r="M34" s="36"/>
      <c r="N34" s="36"/>
      <c r="O34" s="36"/>
      <c r="P34" s="36"/>
      <c r="Q34" s="36"/>
      <c r="R34" s="36"/>
      <c r="S34" s="36"/>
      <c r="T34" s="90">
        <v>1</v>
      </c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90">
        <v>2</v>
      </c>
      <c r="AF34" s="39"/>
      <c r="AG34" s="39"/>
      <c r="AH34" s="117"/>
      <c r="AI34" s="117"/>
      <c r="AJ34" s="117"/>
      <c r="AK34" s="117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90">
        <v>3</v>
      </c>
      <c r="AZ34" s="36"/>
      <c r="BA34" s="139"/>
    </row>
    <row r="35" spans="1:53" ht="19.5" customHeight="1">
      <c r="A35" s="155" t="s">
        <v>37</v>
      </c>
      <c r="B35" s="71" t="s">
        <v>38</v>
      </c>
      <c r="C35" s="70" t="s">
        <v>8</v>
      </c>
      <c r="D35" s="70" t="s">
        <v>11</v>
      </c>
      <c r="E35" s="58">
        <v>1</v>
      </c>
      <c r="F35" s="1">
        <v>1</v>
      </c>
      <c r="G35" s="1">
        <v>20</v>
      </c>
      <c r="H35" s="162">
        <f t="shared" si="11"/>
        <v>20</v>
      </c>
      <c r="I35" s="18"/>
      <c r="J35" s="19"/>
      <c r="K35" s="38"/>
      <c r="L35" s="38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90">
        <v>1</v>
      </c>
      <c r="AD35" s="36"/>
      <c r="AE35" s="36"/>
      <c r="AF35" s="39"/>
      <c r="AG35" s="39"/>
      <c r="AH35" s="117"/>
      <c r="AI35" s="117"/>
      <c r="AJ35" s="117"/>
      <c r="AK35" s="117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36"/>
      <c r="AY35" s="36"/>
      <c r="AZ35" s="36"/>
      <c r="BA35" s="139"/>
    </row>
    <row r="36" spans="1:53" ht="19.5" customHeight="1">
      <c r="A36" s="155" t="s">
        <v>39</v>
      </c>
      <c r="B36" s="71" t="s">
        <v>205</v>
      </c>
      <c r="C36" s="70" t="s">
        <v>8</v>
      </c>
      <c r="D36" s="70" t="s">
        <v>11</v>
      </c>
      <c r="E36" s="58">
        <v>1</v>
      </c>
      <c r="F36" s="1">
        <v>2</v>
      </c>
      <c r="G36" s="1">
        <v>30</v>
      </c>
      <c r="H36" s="162">
        <f t="shared" si="11"/>
        <v>60</v>
      </c>
      <c r="I36" s="18"/>
      <c r="J36" s="19"/>
      <c r="K36" s="38"/>
      <c r="L36" s="38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90">
        <v>1</v>
      </c>
      <c r="AG36" s="39"/>
      <c r="AH36" s="117"/>
      <c r="AI36" s="117"/>
      <c r="AJ36" s="117"/>
      <c r="AK36" s="117"/>
      <c r="AL36" s="36"/>
      <c r="AM36" s="36"/>
      <c r="AN36" s="36"/>
      <c r="AO36" s="36"/>
      <c r="AP36" s="36"/>
      <c r="AQ36" s="36"/>
      <c r="AR36" s="36"/>
      <c r="AS36" s="36"/>
      <c r="AT36" s="36"/>
      <c r="AU36" s="90">
        <v>2</v>
      </c>
      <c r="AV36" s="36"/>
      <c r="AW36" s="36"/>
      <c r="AX36" s="36"/>
      <c r="AY36" s="36"/>
      <c r="AZ36" s="36"/>
      <c r="BA36" s="139"/>
    </row>
    <row r="37" spans="1:53" s="4" customFormat="1" ht="18.75" customHeight="1">
      <c r="A37" s="155" t="s">
        <v>81</v>
      </c>
      <c r="B37" s="71" t="s">
        <v>205</v>
      </c>
      <c r="C37" s="150" t="s">
        <v>8</v>
      </c>
      <c r="D37" s="80" t="s">
        <v>17</v>
      </c>
      <c r="E37" s="60">
        <v>1</v>
      </c>
      <c r="F37" s="12">
        <v>2</v>
      </c>
      <c r="G37" s="12">
        <v>30</v>
      </c>
      <c r="H37" s="163">
        <f t="shared" si="11"/>
        <v>60</v>
      </c>
      <c r="I37" s="27"/>
      <c r="J37" s="28"/>
      <c r="K37" s="91"/>
      <c r="L37" s="91"/>
      <c r="M37" s="36"/>
      <c r="N37" s="39"/>
      <c r="O37" s="39"/>
      <c r="P37" s="39"/>
      <c r="Q37" s="39"/>
      <c r="R37" s="39"/>
      <c r="S37" s="39"/>
      <c r="T37" s="39"/>
      <c r="U37" s="39"/>
      <c r="V37" s="39"/>
      <c r="W37" s="90">
        <v>1</v>
      </c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117"/>
      <c r="AI37" s="117"/>
      <c r="AJ37" s="117"/>
      <c r="AK37" s="117"/>
      <c r="AL37" s="39"/>
      <c r="AM37" s="39"/>
      <c r="AN37" s="39"/>
      <c r="AO37" s="39"/>
      <c r="AP37" s="39"/>
      <c r="AQ37" s="39"/>
      <c r="AR37" s="90">
        <v>2</v>
      </c>
      <c r="AS37" s="39"/>
      <c r="AT37" s="39"/>
      <c r="AU37" s="39"/>
      <c r="AV37" s="39"/>
      <c r="AW37" s="39"/>
      <c r="AX37" s="39"/>
      <c r="AY37" s="39"/>
      <c r="AZ37" s="39"/>
      <c r="BA37" s="130"/>
    </row>
    <row r="38" spans="1:53" s="53" customFormat="1" ht="19.5" customHeight="1">
      <c r="A38" s="155" t="s">
        <v>144</v>
      </c>
      <c r="B38" s="71" t="s">
        <v>40</v>
      </c>
      <c r="C38" s="70" t="s">
        <v>8</v>
      </c>
      <c r="D38" s="70" t="s">
        <v>19</v>
      </c>
      <c r="E38" s="58">
        <v>1</v>
      </c>
      <c r="F38" s="1">
        <v>1</v>
      </c>
      <c r="G38" s="1">
        <v>20</v>
      </c>
      <c r="H38" s="162">
        <f>F38*G38</f>
        <v>20</v>
      </c>
      <c r="I38" s="50"/>
      <c r="J38" s="51"/>
      <c r="K38" s="38"/>
      <c r="L38" s="38"/>
      <c r="M38" s="36"/>
      <c r="N38" s="38"/>
      <c r="O38" s="38"/>
      <c r="P38" s="38"/>
      <c r="Q38" s="38"/>
      <c r="R38" s="39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91"/>
      <c r="AG38" s="91"/>
      <c r="AH38" s="120"/>
      <c r="AI38" s="120"/>
      <c r="AJ38" s="120"/>
      <c r="AK38" s="120"/>
      <c r="AL38" s="38"/>
      <c r="AM38" s="38"/>
      <c r="AN38" s="90">
        <v>1</v>
      </c>
      <c r="AO38" s="38"/>
      <c r="AP38" s="38"/>
      <c r="AQ38" s="38"/>
      <c r="AR38" s="38"/>
      <c r="AS38" s="38"/>
      <c r="AT38" s="38"/>
      <c r="AU38" s="38"/>
      <c r="AV38" s="38"/>
      <c r="AW38" s="38"/>
      <c r="AX38" s="38"/>
      <c r="AY38" s="38"/>
      <c r="AZ38" s="38"/>
      <c r="BA38" s="141"/>
    </row>
    <row r="39" spans="1:53" s="53" customFormat="1" ht="19.5" customHeight="1">
      <c r="A39" s="99" t="s">
        <v>145</v>
      </c>
      <c r="B39" s="71" t="s">
        <v>180</v>
      </c>
      <c r="C39" s="70" t="s">
        <v>8</v>
      </c>
      <c r="D39" s="70" t="s">
        <v>11</v>
      </c>
      <c r="E39" s="58">
        <v>1</v>
      </c>
      <c r="F39" s="1">
        <v>1</v>
      </c>
      <c r="G39" s="1">
        <v>20</v>
      </c>
      <c r="H39" s="162">
        <f>F39*G39</f>
        <v>20</v>
      </c>
      <c r="I39" s="50"/>
      <c r="J39" s="51"/>
      <c r="K39" s="38"/>
      <c r="L39" s="38"/>
      <c r="M39" s="36"/>
      <c r="N39" s="38"/>
      <c r="O39" s="38"/>
      <c r="P39" s="38"/>
      <c r="Q39" s="38"/>
      <c r="R39" s="39"/>
      <c r="S39" s="39"/>
      <c r="T39" s="39"/>
      <c r="U39" s="38"/>
      <c r="V39" s="38"/>
      <c r="W39" s="38"/>
      <c r="X39" s="90">
        <v>1</v>
      </c>
      <c r="Y39" s="38"/>
      <c r="Z39" s="38"/>
      <c r="AA39" s="38"/>
      <c r="AB39" s="38"/>
      <c r="AC39" s="38"/>
      <c r="AD39" s="38"/>
      <c r="AE39" s="38"/>
      <c r="AF39" s="91"/>
      <c r="AG39" s="91"/>
      <c r="AH39" s="120"/>
      <c r="AI39" s="120"/>
      <c r="AJ39" s="120"/>
      <c r="AK39" s="120"/>
      <c r="AL39" s="38"/>
      <c r="AM39" s="38"/>
      <c r="AN39" s="38"/>
      <c r="AO39" s="38"/>
      <c r="AP39" s="38"/>
      <c r="AQ39" s="38"/>
      <c r="AR39" s="38"/>
      <c r="AS39" s="38"/>
      <c r="AT39" s="38"/>
      <c r="AU39" s="38"/>
      <c r="AV39" s="38"/>
      <c r="AW39" s="38"/>
      <c r="AX39" s="38"/>
      <c r="AY39" s="38"/>
      <c r="AZ39" s="38"/>
      <c r="BA39" s="141"/>
    </row>
    <row r="40" spans="1:53" s="53" customFormat="1" ht="19.5" customHeight="1">
      <c r="A40" s="102" t="s">
        <v>146</v>
      </c>
      <c r="B40" s="82" t="s">
        <v>34</v>
      </c>
      <c r="C40" s="74" t="s">
        <v>8</v>
      </c>
      <c r="D40" s="74" t="s">
        <v>32</v>
      </c>
      <c r="E40" s="61">
        <v>1</v>
      </c>
      <c r="F40" s="52">
        <v>1</v>
      </c>
      <c r="G40" s="52">
        <v>30</v>
      </c>
      <c r="H40" s="165">
        <v>30</v>
      </c>
      <c r="I40" s="50"/>
      <c r="J40" s="51"/>
      <c r="K40" s="38"/>
      <c r="L40" s="38"/>
      <c r="M40" s="36"/>
      <c r="N40" s="38"/>
      <c r="O40" s="38"/>
      <c r="P40" s="38"/>
      <c r="Q40" s="38"/>
      <c r="R40" s="39"/>
      <c r="S40" s="39"/>
      <c r="T40" s="39"/>
      <c r="U40" s="38"/>
      <c r="V40" s="38"/>
      <c r="W40" s="38"/>
      <c r="X40" s="38"/>
      <c r="Y40" s="38"/>
      <c r="Z40" s="90">
        <v>1</v>
      </c>
      <c r="AA40" s="38"/>
      <c r="AB40" s="38"/>
      <c r="AC40" s="38"/>
      <c r="AD40" s="38"/>
      <c r="AE40" s="38"/>
      <c r="AF40" s="91"/>
      <c r="AG40" s="91"/>
      <c r="AH40" s="120"/>
      <c r="AI40" s="120"/>
      <c r="AJ40" s="120"/>
      <c r="AK40" s="120"/>
      <c r="AL40" s="38"/>
      <c r="AM40" s="38"/>
      <c r="AN40" s="38"/>
      <c r="AO40" s="38"/>
      <c r="AP40" s="38"/>
      <c r="AQ40" s="38"/>
      <c r="AR40" s="38"/>
      <c r="AS40" s="38"/>
      <c r="AT40" s="38"/>
      <c r="AU40" s="38"/>
      <c r="AV40" s="38"/>
      <c r="AW40" s="38"/>
      <c r="AX40" s="38"/>
      <c r="AY40" s="38"/>
      <c r="AZ40" s="38"/>
      <c r="BA40" s="141"/>
    </row>
    <row r="41" spans="1:53" s="53" customFormat="1" ht="19.5" customHeight="1">
      <c r="A41" s="102" t="s">
        <v>147</v>
      </c>
      <c r="B41" s="82" t="s">
        <v>193</v>
      </c>
      <c r="C41" s="74" t="s">
        <v>8</v>
      </c>
      <c r="D41" s="74" t="s">
        <v>32</v>
      </c>
      <c r="E41" s="61">
        <v>1</v>
      </c>
      <c r="F41" s="52">
        <v>2</v>
      </c>
      <c r="G41" s="52">
        <v>30</v>
      </c>
      <c r="H41" s="165">
        <f>F41*G41</f>
        <v>60</v>
      </c>
      <c r="I41" s="50"/>
      <c r="J41" s="51"/>
      <c r="K41" s="38"/>
      <c r="L41" s="38"/>
      <c r="M41" s="90">
        <v>1</v>
      </c>
      <c r="O41" s="38"/>
      <c r="P41" s="38"/>
      <c r="Q41" s="38"/>
      <c r="R41" s="39"/>
      <c r="S41" s="39"/>
      <c r="T41" s="39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91"/>
      <c r="AG41" s="91"/>
      <c r="AH41" s="120"/>
      <c r="AI41" s="120"/>
      <c r="AJ41" s="120"/>
      <c r="AK41" s="120"/>
      <c r="AL41" s="38"/>
      <c r="AM41" s="90">
        <v>2</v>
      </c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141"/>
    </row>
    <row r="42" spans="1:53" s="53" customFormat="1" ht="19.5" customHeight="1">
      <c r="A42" s="102" t="s">
        <v>148</v>
      </c>
      <c r="B42" s="82" t="s">
        <v>208</v>
      </c>
      <c r="C42" s="74" t="s">
        <v>8</v>
      </c>
      <c r="D42" s="74" t="s">
        <v>32</v>
      </c>
      <c r="E42" s="61">
        <v>1</v>
      </c>
      <c r="F42" s="52">
        <v>2</v>
      </c>
      <c r="G42" s="52">
        <v>30</v>
      </c>
      <c r="H42" s="165">
        <f>F42*G42</f>
        <v>60</v>
      </c>
      <c r="I42" s="50"/>
      <c r="J42" s="51"/>
      <c r="K42" s="38"/>
      <c r="L42" s="38"/>
      <c r="M42" s="36"/>
      <c r="N42" s="38"/>
      <c r="O42" s="38"/>
      <c r="P42" s="38"/>
      <c r="Q42" s="90">
        <v>1</v>
      </c>
      <c r="R42" s="39"/>
      <c r="S42" s="39"/>
      <c r="T42" s="39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91"/>
      <c r="AG42" s="91"/>
      <c r="AH42" s="120"/>
      <c r="AI42" s="120"/>
      <c r="AJ42" s="120"/>
      <c r="AK42" s="120"/>
      <c r="AL42" s="38"/>
      <c r="AM42" s="38"/>
      <c r="AN42" s="38"/>
      <c r="AO42" s="38"/>
      <c r="AP42" s="90">
        <v>2</v>
      </c>
      <c r="AR42" s="38"/>
      <c r="AS42" s="38"/>
      <c r="AT42" s="38"/>
      <c r="AU42" s="38"/>
      <c r="AV42" s="38"/>
      <c r="AW42" s="38"/>
      <c r="AX42" s="38"/>
      <c r="AY42" s="38"/>
      <c r="AZ42" s="38"/>
      <c r="BA42" s="141"/>
    </row>
    <row r="43" spans="1:53" s="13" customFormat="1" ht="19.5" customHeight="1">
      <c r="A43" s="214" t="s">
        <v>186</v>
      </c>
      <c r="B43" s="215"/>
      <c r="C43" s="68"/>
      <c r="D43" s="69"/>
      <c r="E43" s="2">
        <f>SUM(E44:E63)</f>
        <v>20</v>
      </c>
      <c r="F43" s="2">
        <f>SUM(F44:F63)</f>
        <v>29</v>
      </c>
      <c r="G43" s="2"/>
      <c r="H43" s="161">
        <f>SUM(H44:H63)</f>
        <v>970</v>
      </c>
      <c r="I43" s="22">
        <f t="shared" ref="I43:BA43" si="12">COUNT(I44:I63)</f>
        <v>1</v>
      </c>
      <c r="J43" s="23">
        <f t="shared" si="12"/>
        <v>1</v>
      </c>
      <c r="K43" s="23">
        <f t="shared" si="12"/>
        <v>2</v>
      </c>
      <c r="L43" s="23">
        <f t="shared" si="12"/>
        <v>0</v>
      </c>
      <c r="M43" s="23">
        <f t="shared" si="12"/>
        <v>1</v>
      </c>
      <c r="N43" s="23">
        <f t="shared" si="12"/>
        <v>1</v>
      </c>
      <c r="O43" s="23">
        <f t="shared" si="12"/>
        <v>2</v>
      </c>
      <c r="P43" s="23">
        <f t="shared" si="12"/>
        <v>0</v>
      </c>
      <c r="Q43" s="23">
        <f t="shared" si="12"/>
        <v>2</v>
      </c>
      <c r="R43" s="23">
        <f t="shared" si="12"/>
        <v>1</v>
      </c>
      <c r="S43" s="23">
        <f t="shared" si="12"/>
        <v>1</v>
      </c>
      <c r="T43" s="23">
        <f t="shared" si="12"/>
        <v>0</v>
      </c>
      <c r="U43" s="23">
        <f t="shared" si="12"/>
        <v>1</v>
      </c>
      <c r="V43" s="23">
        <f t="shared" si="12"/>
        <v>1</v>
      </c>
      <c r="W43" s="23">
        <f t="shared" si="12"/>
        <v>1</v>
      </c>
      <c r="X43" s="23">
        <f t="shared" si="12"/>
        <v>0</v>
      </c>
      <c r="Y43" s="23">
        <f t="shared" si="12"/>
        <v>1</v>
      </c>
      <c r="Z43" s="23">
        <f t="shared" si="12"/>
        <v>1</v>
      </c>
      <c r="AA43" s="23">
        <f t="shared" si="12"/>
        <v>0</v>
      </c>
      <c r="AB43" s="23">
        <f t="shared" si="12"/>
        <v>1</v>
      </c>
      <c r="AC43" s="23">
        <f t="shared" si="12"/>
        <v>0</v>
      </c>
      <c r="AD43" s="23">
        <f t="shared" si="12"/>
        <v>0</v>
      </c>
      <c r="AE43" s="23">
        <f t="shared" si="12"/>
        <v>1</v>
      </c>
      <c r="AF43" s="23">
        <f t="shared" si="12"/>
        <v>0</v>
      </c>
      <c r="AG43" s="23">
        <f t="shared" si="12"/>
        <v>1</v>
      </c>
      <c r="AH43" s="23">
        <f t="shared" si="12"/>
        <v>0</v>
      </c>
      <c r="AI43" s="23">
        <f t="shared" si="12"/>
        <v>1</v>
      </c>
      <c r="AJ43" s="23">
        <f t="shared" si="12"/>
        <v>0</v>
      </c>
      <c r="AK43" s="23">
        <f t="shared" si="12"/>
        <v>0</v>
      </c>
      <c r="AL43" s="23">
        <f t="shared" si="12"/>
        <v>0</v>
      </c>
      <c r="AM43" s="23">
        <f t="shared" si="12"/>
        <v>1</v>
      </c>
      <c r="AN43" s="23">
        <f t="shared" si="12"/>
        <v>1</v>
      </c>
      <c r="AO43" s="23">
        <f t="shared" si="12"/>
        <v>0</v>
      </c>
      <c r="AP43" s="23">
        <f t="shared" si="12"/>
        <v>1</v>
      </c>
      <c r="AQ43" s="23">
        <f t="shared" si="12"/>
        <v>0</v>
      </c>
      <c r="AR43" s="23">
        <f t="shared" si="12"/>
        <v>0</v>
      </c>
      <c r="AS43" s="23">
        <f t="shared" si="12"/>
        <v>1</v>
      </c>
      <c r="AT43" s="23">
        <f t="shared" si="12"/>
        <v>0</v>
      </c>
      <c r="AU43" s="23">
        <f t="shared" si="12"/>
        <v>2</v>
      </c>
      <c r="AV43" s="23">
        <f t="shared" si="12"/>
        <v>0</v>
      </c>
      <c r="AW43" s="23">
        <f t="shared" si="12"/>
        <v>0</v>
      </c>
      <c r="AX43" s="23">
        <f t="shared" si="12"/>
        <v>1</v>
      </c>
      <c r="AY43" s="23">
        <f t="shared" si="12"/>
        <v>0</v>
      </c>
      <c r="AZ43" s="23">
        <f t="shared" si="12"/>
        <v>0</v>
      </c>
      <c r="BA43" s="134">
        <f t="shared" si="12"/>
        <v>1</v>
      </c>
    </row>
    <row r="44" spans="1:53" ht="19.5" customHeight="1">
      <c r="A44" s="98" t="s">
        <v>43</v>
      </c>
      <c r="B44" s="65" t="s">
        <v>209</v>
      </c>
      <c r="C44" s="70" t="s">
        <v>8</v>
      </c>
      <c r="D44" s="70" t="s">
        <v>17</v>
      </c>
      <c r="E44" s="58">
        <v>1</v>
      </c>
      <c r="F44" s="1">
        <v>1</v>
      </c>
      <c r="G44" s="1">
        <v>20</v>
      </c>
      <c r="H44" s="162">
        <f>F44*G44</f>
        <v>20</v>
      </c>
      <c r="I44" s="97">
        <v>1</v>
      </c>
      <c r="J44" s="19"/>
      <c r="K44" s="19"/>
      <c r="L44" s="19"/>
      <c r="M44" s="21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93"/>
      <c r="AG44" s="93"/>
      <c r="AH44" s="118"/>
      <c r="AI44" s="118"/>
      <c r="AJ44" s="118"/>
      <c r="AK44" s="118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135"/>
    </row>
    <row r="45" spans="1:53" ht="19.5" customHeight="1">
      <c r="A45" s="155" t="s">
        <v>152</v>
      </c>
      <c r="B45" s="156" t="s">
        <v>210</v>
      </c>
      <c r="C45" s="80" t="s">
        <v>8</v>
      </c>
      <c r="D45" s="80" t="s">
        <v>11</v>
      </c>
      <c r="E45" s="60">
        <v>1</v>
      </c>
      <c r="F45" s="12">
        <v>1</v>
      </c>
      <c r="G45" s="149">
        <v>20</v>
      </c>
      <c r="H45" s="166">
        <f>F45*G45</f>
        <v>20</v>
      </c>
      <c r="I45" s="18"/>
      <c r="J45" s="19"/>
      <c r="K45" s="19"/>
      <c r="L45" s="19"/>
      <c r="M45" s="29">
        <v>1</v>
      </c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93"/>
      <c r="AG45" s="93"/>
      <c r="AH45" s="118"/>
      <c r="AI45" s="118"/>
      <c r="AJ45" s="118"/>
      <c r="AK45" s="118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135"/>
    </row>
    <row r="46" spans="1:53" ht="19.5" customHeight="1">
      <c r="A46" s="99" t="s">
        <v>44</v>
      </c>
      <c r="B46" s="71" t="s">
        <v>211</v>
      </c>
      <c r="C46" s="72" t="s">
        <v>8</v>
      </c>
      <c r="D46" s="80" t="s">
        <v>11</v>
      </c>
      <c r="E46" s="58">
        <v>1</v>
      </c>
      <c r="F46" s="1">
        <v>1</v>
      </c>
      <c r="G46" s="1">
        <v>30</v>
      </c>
      <c r="H46" s="162">
        <f t="shared" ref="H46:H63" si="13">F46*G46</f>
        <v>30</v>
      </c>
      <c r="I46" s="18"/>
      <c r="J46" s="19"/>
      <c r="K46" s="19"/>
      <c r="L46" s="19"/>
      <c r="M46" s="21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9">
        <v>1</v>
      </c>
      <c r="AF46" s="93"/>
      <c r="AG46" s="93"/>
      <c r="AH46" s="118"/>
      <c r="AI46" s="118"/>
      <c r="AJ46" s="118"/>
      <c r="AK46" s="118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135"/>
    </row>
    <row r="47" spans="1:53" ht="19.5" customHeight="1">
      <c r="A47" s="155" t="s">
        <v>45</v>
      </c>
      <c r="B47" s="156" t="s">
        <v>212</v>
      </c>
      <c r="C47" s="150" t="s">
        <v>8</v>
      </c>
      <c r="D47" s="80" t="s">
        <v>142</v>
      </c>
      <c r="E47" s="58">
        <v>1</v>
      </c>
      <c r="F47" s="1">
        <v>1</v>
      </c>
      <c r="G47" s="1">
        <v>20</v>
      </c>
      <c r="H47" s="162">
        <f t="shared" si="13"/>
        <v>20</v>
      </c>
      <c r="I47" s="18"/>
      <c r="J47" s="19"/>
      <c r="K47" s="19"/>
      <c r="L47" s="19"/>
      <c r="N47" s="20"/>
      <c r="O47" s="20"/>
      <c r="P47" s="20"/>
      <c r="Q47" s="29">
        <v>1</v>
      </c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93"/>
      <c r="AG47" s="93"/>
      <c r="AH47" s="118"/>
      <c r="AI47" s="118"/>
      <c r="AJ47" s="118"/>
      <c r="AK47" s="118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135"/>
    </row>
    <row r="48" spans="1:53" ht="19.5" customHeight="1">
      <c r="A48" s="155" t="s">
        <v>150</v>
      </c>
      <c r="B48" s="156" t="s">
        <v>212</v>
      </c>
      <c r="C48" s="150" t="s">
        <v>8</v>
      </c>
      <c r="D48" s="80" t="s">
        <v>11</v>
      </c>
      <c r="E48" s="60">
        <v>1</v>
      </c>
      <c r="F48" s="12">
        <v>1</v>
      </c>
      <c r="G48" s="12">
        <v>20</v>
      </c>
      <c r="H48" s="163">
        <f t="shared" si="13"/>
        <v>20</v>
      </c>
      <c r="I48" s="18"/>
      <c r="J48" s="19"/>
      <c r="K48" s="19"/>
      <c r="L48" s="19"/>
      <c r="M48" s="21"/>
      <c r="N48" s="20"/>
      <c r="O48" s="20"/>
      <c r="P48" s="20"/>
      <c r="Q48" s="20"/>
      <c r="R48" s="20"/>
      <c r="S48" s="20"/>
      <c r="T48" s="20"/>
      <c r="U48" s="20"/>
      <c r="V48" s="20"/>
      <c r="W48" s="29">
        <v>1</v>
      </c>
      <c r="X48" s="20"/>
      <c r="Y48" s="20"/>
      <c r="Z48" s="20"/>
      <c r="AA48" s="20"/>
      <c r="AB48" s="20"/>
      <c r="AC48" s="20"/>
      <c r="AD48" s="20"/>
      <c r="AE48" s="20"/>
      <c r="AF48" s="93"/>
      <c r="AG48" s="93"/>
      <c r="AH48" s="118"/>
      <c r="AI48" s="118"/>
      <c r="AJ48" s="118"/>
      <c r="AK48" s="118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135"/>
    </row>
    <row r="49" spans="1:53" ht="19.5" customHeight="1">
      <c r="A49" s="155" t="s">
        <v>53</v>
      </c>
      <c r="B49" s="156" t="s">
        <v>212</v>
      </c>
      <c r="C49" s="80" t="s">
        <v>8</v>
      </c>
      <c r="D49" s="80" t="s">
        <v>11</v>
      </c>
      <c r="E49" s="60">
        <v>1</v>
      </c>
      <c r="F49" s="12">
        <v>1</v>
      </c>
      <c r="G49" s="149">
        <v>20</v>
      </c>
      <c r="H49" s="166">
        <f t="shared" si="13"/>
        <v>20</v>
      </c>
      <c r="I49" s="18"/>
      <c r="J49" s="29">
        <v>1</v>
      </c>
      <c r="K49" s="19"/>
      <c r="L49" s="19"/>
      <c r="M49" s="21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93"/>
      <c r="AG49" s="93"/>
      <c r="AH49" s="118"/>
      <c r="AI49" s="118"/>
      <c r="AJ49" s="118"/>
      <c r="AK49" s="118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135"/>
    </row>
    <row r="50" spans="1:53" ht="19.5" customHeight="1">
      <c r="A50" s="155" t="s">
        <v>151</v>
      </c>
      <c r="B50" s="156" t="s">
        <v>212</v>
      </c>
      <c r="C50" s="80" t="s">
        <v>8</v>
      </c>
      <c r="D50" s="80" t="s">
        <v>11</v>
      </c>
      <c r="E50" s="60">
        <v>1</v>
      </c>
      <c r="F50" s="12">
        <v>1</v>
      </c>
      <c r="G50" s="149">
        <v>20</v>
      </c>
      <c r="H50" s="166">
        <f t="shared" si="13"/>
        <v>20</v>
      </c>
      <c r="I50" s="18"/>
      <c r="J50" s="19"/>
      <c r="K50" s="29">
        <v>1</v>
      </c>
      <c r="L50" s="19"/>
      <c r="M50" s="21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93"/>
      <c r="AG50" s="93"/>
      <c r="AH50" s="118"/>
      <c r="AI50" s="118"/>
      <c r="AJ50" s="118"/>
      <c r="AK50" s="118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135"/>
    </row>
    <row r="51" spans="1:53" ht="19.5" customHeight="1">
      <c r="A51" s="155" t="s">
        <v>55</v>
      </c>
      <c r="B51" s="156" t="s">
        <v>213</v>
      </c>
      <c r="C51" s="80" t="s">
        <v>8</v>
      </c>
      <c r="D51" s="80" t="s">
        <v>11</v>
      </c>
      <c r="E51" s="60">
        <v>1</v>
      </c>
      <c r="F51" s="12">
        <v>2</v>
      </c>
      <c r="G51" s="12">
        <v>30</v>
      </c>
      <c r="H51" s="163">
        <f t="shared" si="13"/>
        <v>60</v>
      </c>
      <c r="I51" s="18"/>
      <c r="J51" s="19"/>
      <c r="K51" s="19"/>
      <c r="L51" s="19"/>
      <c r="M51" s="21"/>
      <c r="N51" s="20"/>
      <c r="O51" s="29">
        <v>1</v>
      </c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93"/>
      <c r="AG51" s="93"/>
      <c r="AH51" s="118"/>
      <c r="AI51" s="29">
        <v>2</v>
      </c>
      <c r="AJ51" s="118"/>
      <c r="AK51" s="119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135"/>
    </row>
    <row r="52" spans="1:53" ht="19.5" customHeight="1">
      <c r="A52" s="103" t="s">
        <v>52</v>
      </c>
      <c r="B52" s="156" t="s">
        <v>212</v>
      </c>
      <c r="C52" s="80" t="s">
        <v>8</v>
      </c>
      <c r="D52" s="80" t="s">
        <v>11</v>
      </c>
      <c r="E52" s="60">
        <v>1</v>
      </c>
      <c r="F52" s="12">
        <v>1</v>
      </c>
      <c r="G52" s="12">
        <v>30</v>
      </c>
      <c r="H52" s="163">
        <f t="shared" si="13"/>
        <v>30</v>
      </c>
      <c r="I52" s="18"/>
      <c r="J52" s="19"/>
      <c r="K52" s="19"/>
      <c r="L52" s="19"/>
      <c r="M52" s="21"/>
      <c r="N52" s="29">
        <v>1</v>
      </c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93"/>
      <c r="AG52" s="93"/>
      <c r="AH52" s="118"/>
      <c r="AI52" s="118"/>
      <c r="AJ52" s="118"/>
      <c r="AK52" s="118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135"/>
    </row>
    <row r="53" spans="1:53" ht="19.5" customHeight="1">
      <c r="A53" s="155" t="s">
        <v>54</v>
      </c>
      <c r="B53" s="156" t="s">
        <v>214</v>
      </c>
      <c r="C53" s="80" t="s">
        <v>8</v>
      </c>
      <c r="D53" s="80" t="s">
        <v>17</v>
      </c>
      <c r="E53" s="60">
        <v>1</v>
      </c>
      <c r="F53" s="12">
        <v>1</v>
      </c>
      <c r="G53" s="149">
        <v>20</v>
      </c>
      <c r="H53" s="166">
        <f t="shared" si="13"/>
        <v>20</v>
      </c>
      <c r="I53" s="18"/>
      <c r="J53" s="19"/>
      <c r="K53" s="19"/>
      <c r="L53" s="19"/>
      <c r="M53" s="21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93"/>
      <c r="AG53" s="93"/>
      <c r="AH53" s="118"/>
      <c r="AI53" s="118"/>
      <c r="AJ53" s="118"/>
      <c r="AK53" s="118"/>
      <c r="AL53" s="20"/>
      <c r="AM53" s="20"/>
      <c r="AN53" s="20"/>
      <c r="AO53" s="20"/>
      <c r="AP53" s="20"/>
      <c r="AQ53" s="20"/>
      <c r="AS53" s="29">
        <v>1</v>
      </c>
      <c r="AT53" s="20"/>
      <c r="AU53" s="20"/>
      <c r="AV53" s="20"/>
      <c r="AW53" s="20"/>
      <c r="AX53" s="20"/>
      <c r="AY53" s="20"/>
      <c r="AZ53" s="20"/>
      <c r="BA53" s="135"/>
    </row>
    <row r="54" spans="1:53" ht="19.5" customHeight="1">
      <c r="A54" s="155" t="s">
        <v>46</v>
      </c>
      <c r="B54" s="167" t="s">
        <v>215</v>
      </c>
      <c r="C54" s="150" t="s">
        <v>8</v>
      </c>
      <c r="D54" s="80" t="s">
        <v>11</v>
      </c>
      <c r="E54" s="60">
        <v>1</v>
      </c>
      <c r="F54" s="12">
        <v>6</v>
      </c>
      <c r="G54" s="12">
        <v>40</v>
      </c>
      <c r="H54" s="163">
        <f t="shared" si="13"/>
        <v>240</v>
      </c>
      <c r="I54" s="18"/>
      <c r="J54" s="19"/>
      <c r="K54" s="19"/>
      <c r="L54" s="19"/>
      <c r="M54" s="21"/>
      <c r="N54" s="20"/>
      <c r="O54" s="29">
        <v>1</v>
      </c>
      <c r="P54" s="20"/>
      <c r="Q54" s="20"/>
      <c r="R54" s="20"/>
      <c r="S54" s="20"/>
      <c r="T54" s="20"/>
      <c r="U54" s="20"/>
      <c r="V54" s="29">
        <v>2</v>
      </c>
      <c r="W54" s="20"/>
      <c r="X54" s="20"/>
      <c r="Y54" s="20"/>
      <c r="Z54" s="29">
        <v>3</v>
      </c>
      <c r="AA54" s="20"/>
      <c r="AB54" s="20"/>
      <c r="AC54" s="20"/>
      <c r="AD54" s="20"/>
      <c r="AE54" s="20"/>
      <c r="AF54" s="93"/>
      <c r="AG54" s="93"/>
      <c r="AH54" s="118"/>
      <c r="AI54" s="118"/>
      <c r="AJ54" s="118"/>
      <c r="AK54" s="118"/>
      <c r="AL54" s="20"/>
      <c r="AM54" s="20"/>
      <c r="AN54" s="29">
        <v>4</v>
      </c>
      <c r="AO54" s="20"/>
      <c r="AP54" s="20"/>
      <c r="AQ54" s="20"/>
      <c r="AR54" s="20"/>
      <c r="AS54" s="20"/>
      <c r="AT54" s="20"/>
      <c r="AU54" s="29">
        <v>5</v>
      </c>
      <c r="AV54" s="20"/>
      <c r="AW54" s="20"/>
      <c r="AX54" s="20"/>
      <c r="AY54" s="20"/>
      <c r="AZ54" s="20"/>
      <c r="BA54" s="142">
        <v>6</v>
      </c>
    </row>
    <row r="55" spans="1:53" ht="19.5" customHeight="1">
      <c r="A55" s="155" t="s">
        <v>47</v>
      </c>
      <c r="B55" s="156" t="s">
        <v>48</v>
      </c>
      <c r="C55" s="150" t="s">
        <v>18</v>
      </c>
      <c r="D55" s="80" t="s">
        <v>19</v>
      </c>
      <c r="E55" s="60">
        <v>1</v>
      </c>
      <c r="F55" s="12">
        <v>2</v>
      </c>
      <c r="G55" s="12">
        <v>30</v>
      </c>
      <c r="H55" s="163">
        <f t="shared" si="13"/>
        <v>60</v>
      </c>
      <c r="I55" s="18"/>
      <c r="J55" s="19"/>
      <c r="K55" s="19"/>
      <c r="L55" s="19"/>
      <c r="M55" s="21"/>
      <c r="N55" s="20"/>
      <c r="O55" s="20"/>
      <c r="P55" s="20"/>
      <c r="Q55" s="20"/>
      <c r="R55" s="20"/>
      <c r="S55" s="20"/>
      <c r="T55" s="20"/>
      <c r="U55" s="29">
        <v>1</v>
      </c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93"/>
      <c r="AG55" s="93"/>
      <c r="AH55" s="118"/>
      <c r="AI55" s="118"/>
      <c r="AJ55" s="118"/>
      <c r="AK55" s="118"/>
      <c r="AL55" s="20"/>
      <c r="AM55" s="20"/>
      <c r="AN55" s="20"/>
      <c r="AO55" s="20"/>
      <c r="AP55" s="29">
        <v>2</v>
      </c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135"/>
    </row>
    <row r="56" spans="1:53" ht="19.5" customHeight="1">
      <c r="A56" s="155" t="s">
        <v>49</v>
      </c>
      <c r="B56" s="156" t="s">
        <v>216</v>
      </c>
      <c r="C56" s="150" t="s">
        <v>8</v>
      </c>
      <c r="D56" s="80" t="s">
        <v>11</v>
      </c>
      <c r="E56" s="60">
        <v>1</v>
      </c>
      <c r="F56" s="12">
        <v>1</v>
      </c>
      <c r="G56" s="12">
        <v>30</v>
      </c>
      <c r="H56" s="163">
        <f t="shared" si="13"/>
        <v>30</v>
      </c>
      <c r="I56" s="18"/>
      <c r="J56" s="19"/>
      <c r="K56" s="19"/>
      <c r="L56" s="19"/>
      <c r="M56" s="21"/>
      <c r="N56" s="20"/>
      <c r="O56" s="20"/>
      <c r="P56" s="20"/>
      <c r="Q56" s="20"/>
      <c r="R56" s="20"/>
      <c r="S56" s="29">
        <v>1</v>
      </c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93"/>
      <c r="AG56" s="93"/>
      <c r="AH56" s="118"/>
      <c r="AI56" s="118"/>
      <c r="AJ56" s="118"/>
      <c r="AK56" s="118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135"/>
    </row>
    <row r="57" spans="1:53" ht="19.5" customHeight="1">
      <c r="A57" s="155" t="s">
        <v>129</v>
      </c>
      <c r="B57" s="156" t="s">
        <v>56</v>
      </c>
      <c r="C57" s="80" t="s">
        <v>8</v>
      </c>
      <c r="D57" s="80" t="s">
        <v>19</v>
      </c>
      <c r="E57" s="60">
        <v>1</v>
      </c>
      <c r="F57" s="12">
        <v>2</v>
      </c>
      <c r="G57" s="12">
        <v>30</v>
      </c>
      <c r="H57" s="163">
        <f t="shared" si="13"/>
        <v>60</v>
      </c>
      <c r="I57" s="18"/>
      <c r="J57" s="19"/>
      <c r="K57" s="29">
        <v>1</v>
      </c>
      <c r="L57" s="19"/>
      <c r="M57" s="21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93"/>
      <c r="AG57" s="93"/>
      <c r="AH57" s="118"/>
      <c r="AI57" s="118"/>
      <c r="AJ57" s="118"/>
      <c r="AK57" s="119"/>
      <c r="AL57" s="20"/>
      <c r="AM57" s="29">
        <v>2</v>
      </c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135"/>
    </row>
    <row r="58" spans="1:53" ht="19.5" customHeight="1">
      <c r="A58" s="155" t="s">
        <v>57</v>
      </c>
      <c r="B58" s="156" t="s">
        <v>205</v>
      </c>
      <c r="C58" s="80" t="s">
        <v>18</v>
      </c>
      <c r="D58" s="80" t="s">
        <v>19</v>
      </c>
      <c r="E58" s="60">
        <v>1</v>
      </c>
      <c r="F58" s="12">
        <v>2</v>
      </c>
      <c r="G58" s="12">
        <v>100</v>
      </c>
      <c r="H58" s="163">
        <f t="shared" si="13"/>
        <v>200</v>
      </c>
      <c r="I58" s="18"/>
      <c r="J58" s="19"/>
      <c r="K58" s="19"/>
      <c r="L58" s="19"/>
      <c r="M58" s="21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9">
        <v>1</v>
      </c>
      <c r="Z58" s="20"/>
      <c r="AA58" s="20"/>
      <c r="AB58" s="20"/>
      <c r="AC58" s="20"/>
      <c r="AD58" s="20"/>
      <c r="AE58" s="20"/>
      <c r="AF58" s="93"/>
      <c r="AG58" s="93"/>
      <c r="AH58" s="118"/>
      <c r="AI58" s="118"/>
      <c r="AJ58" s="118"/>
      <c r="AK58" s="118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9">
        <v>2</v>
      </c>
      <c r="AY58" s="20"/>
      <c r="AZ58" s="20"/>
      <c r="BA58" s="135"/>
    </row>
    <row r="59" spans="1:53" ht="19.5" customHeight="1">
      <c r="A59" s="155" t="s">
        <v>149</v>
      </c>
      <c r="B59" s="156" t="s">
        <v>158</v>
      </c>
      <c r="C59" s="80" t="s">
        <v>8</v>
      </c>
      <c r="D59" s="80" t="s">
        <v>11</v>
      </c>
      <c r="E59" s="60">
        <v>1</v>
      </c>
      <c r="F59" s="12">
        <v>1</v>
      </c>
      <c r="G59" s="12">
        <v>20</v>
      </c>
      <c r="H59" s="163">
        <f t="shared" si="13"/>
        <v>20</v>
      </c>
      <c r="I59" s="18"/>
      <c r="J59" s="19"/>
      <c r="K59" s="19"/>
      <c r="L59" s="19"/>
      <c r="M59" s="21"/>
      <c r="N59" s="20"/>
      <c r="O59" s="20"/>
      <c r="P59" s="20"/>
      <c r="Q59" s="20"/>
      <c r="R59" s="29">
        <v>1</v>
      </c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93"/>
      <c r="AG59" s="93"/>
      <c r="AH59" s="118"/>
      <c r="AI59" s="118"/>
      <c r="AJ59" s="118"/>
      <c r="AK59" s="118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135"/>
    </row>
    <row r="60" spans="1:53" ht="19.5" customHeight="1">
      <c r="A60" s="101" t="s">
        <v>155</v>
      </c>
      <c r="B60" s="81" t="s">
        <v>212</v>
      </c>
      <c r="C60" s="85" t="s">
        <v>8</v>
      </c>
      <c r="D60" s="74" t="s">
        <v>11</v>
      </c>
      <c r="E60" s="61">
        <v>1</v>
      </c>
      <c r="F60" s="52">
        <v>1</v>
      </c>
      <c r="G60" s="52">
        <v>20</v>
      </c>
      <c r="H60" s="165">
        <f>F60*G60</f>
        <v>20</v>
      </c>
      <c r="I60" s="18"/>
      <c r="J60" s="19"/>
      <c r="K60" s="19"/>
      <c r="L60" s="19"/>
      <c r="M60" s="21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93"/>
      <c r="AG60" s="29">
        <v>1</v>
      </c>
      <c r="AH60" s="118"/>
      <c r="AI60" s="118"/>
      <c r="AJ60" s="118"/>
      <c r="AK60" s="118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135"/>
    </row>
    <row r="61" spans="1:53" ht="19.5" customHeight="1">
      <c r="A61" s="101" t="s">
        <v>153</v>
      </c>
      <c r="B61" s="81" t="s">
        <v>212</v>
      </c>
      <c r="C61" s="85" t="s">
        <v>8</v>
      </c>
      <c r="D61" s="85" t="s">
        <v>11</v>
      </c>
      <c r="E61" s="123">
        <v>1</v>
      </c>
      <c r="F61" s="124">
        <v>1</v>
      </c>
      <c r="G61" s="124">
        <v>30</v>
      </c>
      <c r="H61" s="168">
        <f t="shared" si="13"/>
        <v>30</v>
      </c>
      <c r="I61" s="18"/>
      <c r="J61" s="19"/>
      <c r="K61" s="19"/>
      <c r="L61" s="19"/>
      <c r="M61" s="21"/>
      <c r="N61" s="20"/>
      <c r="O61" s="20"/>
      <c r="P61" s="20"/>
      <c r="Q61" s="29">
        <v>1</v>
      </c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93"/>
      <c r="AG61" s="93"/>
      <c r="AH61" s="118"/>
      <c r="AI61" s="118"/>
      <c r="AJ61" s="118"/>
      <c r="AK61" s="118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135"/>
    </row>
    <row r="62" spans="1:53" ht="19.5" customHeight="1">
      <c r="A62" s="101" t="s">
        <v>154</v>
      </c>
      <c r="B62" s="81" t="s">
        <v>212</v>
      </c>
      <c r="C62" s="85" t="s">
        <v>8</v>
      </c>
      <c r="D62" s="85" t="s">
        <v>17</v>
      </c>
      <c r="E62" s="123">
        <v>1</v>
      </c>
      <c r="F62" s="124">
        <v>1</v>
      </c>
      <c r="G62" s="124">
        <v>20</v>
      </c>
      <c r="H62" s="168">
        <f t="shared" si="13"/>
        <v>20</v>
      </c>
      <c r="I62" s="18"/>
      <c r="J62" s="19"/>
      <c r="K62" s="19"/>
      <c r="L62" s="19"/>
      <c r="M62" s="21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9">
        <v>1</v>
      </c>
      <c r="AC62" s="20"/>
      <c r="AD62" s="20"/>
      <c r="AE62" s="20"/>
      <c r="AF62" s="93"/>
      <c r="AG62" s="93"/>
      <c r="AH62" s="118"/>
      <c r="AI62" s="118"/>
      <c r="AJ62" s="118"/>
      <c r="AK62" s="118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135"/>
    </row>
    <row r="63" spans="1:53" ht="19.5" customHeight="1">
      <c r="A63" s="101" t="s">
        <v>156</v>
      </c>
      <c r="B63" s="81" t="s">
        <v>157</v>
      </c>
      <c r="C63" s="85" t="s">
        <v>8</v>
      </c>
      <c r="D63" s="74" t="s">
        <v>11</v>
      </c>
      <c r="E63" s="61">
        <v>1</v>
      </c>
      <c r="F63" s="52">
        <v>1</v>
      </c>
      <c r="G63" s="52">
        <v>30</v>
      </c>
      <c r="H63" s="165">
        <f t="shared" si="13"/>
        <v>30</v>
      </c>
      <c r="I63" s="18"/>
      <c r="J63" s="19"/>
      <c r="K63" s="19"/>
      <c r="L63" s="19"/>
      <c r="M63" s="21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93"/>
      <c r="AG63" s="93"/>
      <c r="AH63" s="118"/>
      <c r="AI63" s="118"/>
      <c r="AJ63" s="118"/>
      <c r="AK63" s="118"/>
      <c r="AL63" s="20"/>
      <c r="AM63" s="20"/>
      <c r="AN63" s="20"/>
      <c r="AO63" s="20"/>
      <c r="AP63" s="20"/>
      <c r="AQ63" s="20"/>
      <c r="AR63" s="20"/>
      <c r="AS63" s="20"/>
      <c r="AT63" s="20"/>
      <c r="AU63" s="29">
        <v>1</v>
      </c>
      <c r="AW63" s="20"/>
      <c r="AX63" s="20"/>
      <c r="AY63" s="20"/>
      <c r="AZ63" s="20"/>
      <c r="BA63" s="135"/>
    </row>
    <row r="64" spans="1:53" s="13" customFormat="1" ht="19.5" customHeight="1">
      <c r="A64" s="214" t="s">
        <v>124</v>
      </c>
      <c r="B64" s="215"/>
      <c r="C64" s="68"/>
      <c r="D64" s="69"/>
      <c r="E64" s="57">
        <f>SUM(E65:E74)</f>
        <v>10</v>
      </c>
      <c r="F64" s="2">
        <f>SUM(F65:F74)</f>
        <v>24</v>
      </c>
      <c r="G64" s="2"/>
      <c r="H64" s="161">
        <f>SUM(H65:H74)</f>
        <v>820</v>
      </c>
      <c r="I64" s="22">
        <f>COUNT(I65:I74)</f>
        <v>0</v>
      </c>
      <c r="J64" s="23">
        <f t="shared" ref="J64:BA64" si="14">COUNT(J65:J74)</f>
        <v>0</v>
      </c>
      <c r="K64" s="23">
        <f t="shared" si="14"/>
        <v>0</v>
      </c>
      <c r="L64" s="23">
        <f t="shared" si="14"/>
        <v>0</v>
      </c>
      <c r="M64" s="24">
        <f t="shared" si="14"/>
        <v>1</v>
      </c>
      <c r="N64" s="23">
        <f t="shared" si="14"/>
        <v>1</v>
      </c>
      <c r="O64" s="23">
        <f t="shared" si="14"/>
        <v>1</v>
      </c>
      <c r="P64" s="23">
        <f t="shared" si="14"/>
        <v>1</v>
      </c>
      <c r="Q64" s="23">
        <f t="shared" si="14"/>
        <v>1</v>
      </c>
      <c r="R64" s="23">
        <f t="shared" si="14"/>
        <v>1</v>
      </c>
      <c r="S64" s="23">
        <f t="shared" si="14"/>
        <v>2</v>
      </c>
      <c r="T64" s="23">
        <f t="shared" si="14"/>
        <v>1</v>
      </c>
      <c r="U64" s="23">
        <f t="shared" si="14"/>
        <v>1</v>
      </c>
      <c r="V64" s="23">
        <f t="shared" si="14"/>
        <v>1</v>
      </c>
      <c r="W64" s="23">
        <f t="shared" si="14"/>
        <v>1</v>
      </c>
      <c r="X64" s="23">
        <f t="shared" si="14"/>
        <v>2</v>
      </c>
      <c r="Y64" s="23">
        <f t="shared" si="14"/>
        <v>0</v>
      </c>
      <c r="Z64" s="23">
        <f t="shared" si="14"/>
        <v>0</v>
      </c>
      <c r="AA64" s="23">
        <f t="shared" si="14"/>
        <v>2</v>
      </c>
      <c r="AB64" s="23">
        <f t="shared" si="14"/>
        <v>0</v>
      </c>
      <c r="AC64" s="23">
        <f t="shared" si="14"/>
        <v>0</v>
      </c>
      <c r="AD64" s="23">
        <f t="shared" si="14"/>
        <v>1</v>
      </c>
      <c r="AE64" s="23">
        <f t="shared" si="14"/>
        <v>1</v>
      </c>
      <c r="AF64" s="23">
        <f t="shared" si="14"/>
        <v>0</v>
      </c>
      <c r="AG64" s="23">
        <f t="shared" si="14"/>
        <v>0</v>
      </c>
      <c r="AH64" s="23">
        <f t="shared" si="14"/>
        <v>0</v>
      </c>
      <c r="AI64" s="23">
        <f t="shared" si="14"/>
        <v>0</v>
      </c>
      <c r="AJ64" s="23">
        <f t="shared" si="14"/>
        <v>0</v>
      </c>
      <c r="AK64" s="23">
        <f t="shared" si="14"/>
        <v>0</v>
      </c>
      <c r="AL64" s="23">
        <f t="shared" si="14"/>
        <v>1</v>
      </c>
      <c r="AM64" s="23">
        <f t="shared" si="14"/>
        <v>1</v>
      </c>
      <c r="AN64" s="23">
        <f t="shared" si="14"/>
        <v>1</v>
      </c>
      <c r="AO64" s="23">
        <f t="shared" si="14"/>
        <v>3</v>
      </c>
      <c r="AP64" s="23">
        <f t="shared" si="14"/>
        <v>0</v>
      </c>
      <c r="AQ64" s="23">
        <f t="shared" si="14"/>
        <v>0</v>
      </c>
      <c r="AR64" s="23">
        <f t="shared" si="14"/>
        <v>1</v>
      </c>
      <c r="AS64" s="23">
        <f t="shared" si="14"/>
        <v>2</v>
      </c>
      <c r="AT64" s="23">
        <f t="shared" si="14"/>
        <v>1</v>
      </c>
      <c r="AU64" s="23">
        <f t="shared" si="14"/>
        <v>1</v>
      </c>
      <c r="AV64" s="23">
        <f t="shared" si="14"/>
        <v>0</v>
      </c>
      <c r="AW64" s="23">
        <f t="shared" si="14"/>
        <v>0</v>
      </c>
      <c r="AX64" s="23">
        <f t="shared" si="14"/>
        <v>0</v>
      </c>
      <c r="AY64" s="23">
        <f t="shared" si="14"/>
        <v>0</v>
      </c>
      <c r="AZ64" s="23">
        <f t="shared" si="14"/>
        <v>0</v>
      </c>
      <c r="BA64" s="134">
        <f t="shared" si="14"/>
        <v>0</v>
      </c>
    </row>
    <row r="65" spans="1:53" ht="19.5" customHeight="1">
      <c r="A65" s="103" t="s">
        <v>58</v>
      </c>
      <c r="B65" s="84" t="s">
        <v>217</v>
      </c>
      <c r="C65" s="80" t="s">
        <v>8</v>
      </c>
      <c r="D65" s="80" t="s">
        <v>11</v>
      </c>
      <c r="E65" s="60">
        <v>1</v>
      </c>
      <c r="F65" s="12">
        <v>2</v>
      </c>
      <c r="G65" s="12">
        <v>30</v>
      </c>
      <c r="H65" s="162">
        <f>F65*G65</f>
        <v>60</v>
      </c>
      <c r="I65" s="18"/>
      <c r="J65" s="19"/>
      <c r="K65" s="19"/>
      <c r="L65" s="19"/>
      <c r="M65" s="20"/>
      <c r="N65" s="20"/>
      <c r="O65" s="30">
        <v>1</v>
      </c>
      <c r="P65" s="20"/>
      <c r="Q65" s="20"/>
      <c r="R65" s="20"/>
      <c r="S65" s="30">
        <v>2</v>
      </c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93"/>
      <c r="AG65" s="93"/>
      <c r="AH65" s="118"/>
      <c r="AI65" s="118"/>
      <c r="AJ65" s="118"/>
      <c r="AK65" s="118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135"/>
    </row>
    <row r="66" spans="1:53" ht="19.5" customHeight="1">
      <c r="A66" s="155" t="s">
        <v>159</v>
      </c>
      <c r="B66" s="169" t="s">
        <v>218</v>
      </c>
      <c r="C66" s="80" t="s">
        <v>8</v>
      </c>
      <c r="D66" s="80" t="s">
        <v>11</v>
      </c>
      <c r="E66" s="60">
        <v>1</v>
      </c>
      <c r="F66" s="12">
        <v>1</v>
      </c>
      <c r="G66" s="12">
        <v>30</v>
      </c>
      <c r="H66" s="162">
        <f t="shared" ref="H66:H74" si="15">F66*G66</f>
        <v>30</v>
      </c>
      <c r="I66" s="18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30">
        <v>1</v>
      </c>
      <c r="AB66" s="20"/>
      <c r="AC66" s="20"/>
      <c r="AD66" s="20"/>
      <c r="AE66" s="20"/>
      <c r="AF66" s="93"/>
      <c r="AG66" s="93"/>
      <c r="AH66" s="118"/>
      <c r="AI66" s="118"/>
      <c r="AJ66" s="118"/>
      <c r="AK66" s="118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135"/>
    </row>
    <row r="67" spans="1:53" ht="19.5" customHeight="1">
      <c r="A67" s="155" t="s">
        <v>59</v>
      </c>
      <c r="B67" s="156" t="s">
        <v>60</v>
      </c>
      <c r="C67" s="80" t="s">
        <v>8</v>
      </c>
      <c r="D67" s="80" t="s">
        <v>11</v>
      </c>
      <c r="E67" s="60">
        <v>1</v>
      </c>
      <c r="F67" s="12">
        <v>2</v>
      </c>
      <c r="G67" s="12">
        <v>40</v>
      </c>
      <c r="H67" s="162">
        <f t="shared" si="15"/>
        <v>80</v>
      </c>
      <c r="I67" s="18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30">
        <v>1</v>
      </c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93"/>
      <c r="AG67" s="93"/>
      <c r="AH67" s="118"/>
      <c r="AI67" s="118"/>
      <c r="AJ67" s="118"/>
      <c r="AK67" s="118"/>
      <c r="AL67" s="20"/>
      <c r="AM67" s="20"/>
      <c r="AN67" s="20"/>
      <c r="AO67" s="20"/>
      <c r="AP67" s="20"/>
      <c r="AQ67" s="20"/>
      <c r="AR67" s="20"/>
      <c r="AS67" s="20"/>
      <c r="AT67" s="30">
        <v>2</v>
      </c>
      <c r="AU67" s="20"/>
      <c r="AV67" s="20"/>
      <c r="AW67" s="20"/>
      <c r="AX67" s="20"/>
      <c r="AY67" s="20"/>
      <c r="AZ67" s="20"/>
      <c r="BA67" s="135"/>
    </row>
    <row r="68" spans="1:53" ht="19.5" customHeight="1">
      <c r="A68" s="155" t="s">
        <v>127</v>
      </c>
      <c r="B68" s="156" t="s">
        <v>212</v>
      </c>
      <c r="C68" s="80" t="s">
        <v>8</v>
      </c>
      <c r="D68" s="80" t="s">
        <v>11</v>
      </c>
      <c r="E68" s="60">
        <v>1</v>
      </c>
      <c r="F68" s="12">
        <v>2</v>
      </c>
      <c r="G68" s="12">
        <v>30</v>
      </c>
      <c r="H68" s="162">
        <f t="shared" si="15"/>
        <v>60</v>
      </c>
      <c r="I68" s="18"/>
      <c r="J68" s="19"/>
      <c r="K68" s="19"/>
      <c r="L68" s="19"/>
      <c r="M68" s="20"/>
      <c r="N68" s="20"/>
      <c r="O68" s="20"/>
      <c r="P68" s="20"/>
      <c r="Q68" s="30">
        <v>1</v>
      </c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93"/>
      <c r="AG68" s="93"/>
      <c r="AH68" s="118"/>
      <c r="AI68" s="118"/>
      <c r="AJ68" s="118"/>
      <c r="AK68" s="118"/>
      <c r="AL68" s="20"/>
      <c r="AM68" s="20"/>
      <c r="AN68" s="20"/>
      <c r="AO68" s="30">
        <v>2</v>
      </c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135"/>
    </row>
    <row r="69" spans="1:53" ht="19.5" customHeight="1">
      <c r="A69" s="155" t="s">
        <v>61</v>
      </c>
      <c r="B69" s="156" t="s">
        <v>62</v>
      </c>
      <c r="C69" s="80" t="s">
        <v>8</v>
      </c>
      <c r="D69" s="80" t="s">
        <v>63</v>
      </c>
      <c r="E69" s="60">
        <v>1</v>
      </c>
      <c r="F69" s="12">
        <v>5</v>
      </c>
      <c r="G69" s="12">
        <v>50</v>
      </c>
      <c r="H69" s="162">
        <f t="shared" si="15"/>
        <v>250</v>
      </c>
      <c r="I69" s="18"/>
      <c r="J69" s="19"/>
      <c r="K69" s="19"/>
      <c r="L69" s="19"/>
      <c r="M69" s="19"/>
      <c r="N69" s="19"/>
      <c r="O69" s="19"/>
      <c r="P69" s="19"/>
      <c r="Q69" s="19"/>
      <c r="R69" s="19"/>
      <c r="S69" s="30">
        <v>1</v>
      </c>
      <c r="T69" s="30">
        <v>1</v>
      </c>
      <c r="U69" s="19"/>
      <c r="V69" s="19"/>
      <c r="W69" s="30">
        <v>2</v>
      </c>
      <c r="X69" s="30">
        <v>2</v>
      </c>
      <c r="Y69" s="19"/>
      <c r="Z69" s="19"/>
      <c r="AA69" s="19"/>
      <c r="AB69" s="19"/>
      <c r="AC69" s="20"/>
      <c r="AD69" s="30">
        <v>3</v>
      </c>
      <c r="AE69" s="30">
        <v>3</v>
      </c>
      <c r="AF69" s="19"/>
      <c r="AG69" s="19"/>
      <c r="AH69" s="118"/>
      <c r="AI69" s="118"/>
      <c r="AJ69" s="118"/>
      <c r="AK69" s="118"/>
      <c r="AL69" s="20"/>
      <c r="AM69" s="20"/>
      <c r="AN69" s="30">
        <v>4</v>
      </c>
      <c r="AO69" s="30">
        <v>4</v>
      </c>
      <c r="AP69" s="20"/>
      <c r="AQ69" s="20"/>
      <c r="AR69" s="30">
        <v>5</v>
      </c>
      <c r="AS69" s="30">
        <v>5</v>
      </c>
      <c r="AT69" s="20"/>
      <c r="AU69" s="20"/>
      <c r="AV69" s="20"/>
      <c r="AW69" s="20"/>
      <c r="AX69" s="20"/>
      <c r="AY69" s="20"/>
      <c r="AZ69" s="20"/>
      <c r="BA69" s="135"/>
    </row>
    <row r="70" spans="1:53" ht="19.5" customHeight="1">
      <c r="A70" s="155" t="s">
        <v>161</v>
      </c>
      <c r="B70" s="169" t="s">
        <v>218</v>
      </c>
      <c r="C70" s="80" t="s">
        <v>8</v>
      </c>
      <c r="D70" s="80" t="s">
        <v>11</v>
      </c>
      <c r="E70" s="60">
        <v>1</v>
      </c>
      <c r="F70" s="12">
        <v>2</v>
      </c>
      <c r="G70" s="12">
        <v>20</v>
      </c>
      <c r="H70" s="162">
        <f t="shared" si="15"/>
        <v>40</v>
      </c>
      <c r="I70" s="18"/>
      <c r="J70" s="19"/>
      <c r="K70" s="19"/>
      <c r="L70" s="19"/>
      <c r="M70" s="30">
        <v>1</v>
      </c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93"/>
      <c r="AG70" s="93"/>
      <c r="AH70" s="118"/>
      <c r="AI70" s="118"/>
      <c r="AJ70" s="118"/>
      <c r="AK70" s="118"/>
      <c r="AL70" s="20"/>
      <c r="AM70" s="20"/>
      <c r="AN70" s="20"/>
      <c r="AO70" s="30">
        <v>2</v>
      </c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135"/>
    </row>
    <row r="71" spans="1:53" ht="19.5" customHeight="1">
      <c r="A71" s="155" t="s">
        <v>160</v>
      </c>
      <c r="B71" s="156" t="s">
        <v>219</v>
      </c>
      <c r="C71" s="80" t="s">
        <v>8</v>
      </c>
      <c r="D71" s="80" t="s">
        <v>11</v>
      </c>
      <c r="E71" s="60">
        <v>1</v>
      </c>
      <c r="F71" s="12">
        <v>2</v>
      </c>
      <c r="G71" s="12">
        <v>30</v>
      </c>
      <c r="H71" s="162">
        <f t="shared" si="15"/>
        <v>60</v>
      </c>
      <c r="I71" s="18"/>
      <c r="J71" s="19"/>
      <c r="K71" s="19"/>
      <c r="L71" s="19"/>
      <c r="M71" s="20"/>
      <c r="N71" s="30">
        <v>1</v>
      </c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93"/>
      <c r="AG71" s="93"/>
      <c r="AH71" s="118"/>
      <c r="AI71" s="118"/>
      <c r="AJ71" s="118"/>
      <c r="AK71" s="118"/>
      <c r="AL71" s="30">
        <v>2</v>
      </c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135"/>
    </row>
    <row r="72" spans="1:53" ht="19.5" customHeight="1">
      <c r="A72" s="155" t="s">
        <v>162</v>
      </c>
      <c r="B72" s="156" t="s">
        <v>64</v>
      </c>
      <c r="C72" s="80" t="s">
        <v>8</v>
      </c>
      <c r="D72" s="80" t="s">
        <v>13</v>
      </c>
      <c r="E72" s="60">
        <v>1</v>
      </c>
      <c r="F72" s="12">
        <v>3</v>
      </c>
      <c r="G72" s="12">
        <v>30</v>
      </c>
      <c r="H72" s="162">
        <f t="shared" si="15"/>
        <v>90</v>
      </c>
      <c r="I72" s="18"/>
      <c r="J72" s="19"/>
      <c r="K72" s="19"/>
      <c r="L72" s="19"/>
      <c r="M72" s="20"/>
      <c r="N72" s="20"/>
      <c r="O72" s="20"/>
      <c r="P72" s="20"/>
      <c r="Q72" s="20"/>
      <c r="R72" s="30">
        <v>1</v>
      </c>
      <c r="S72" s="20"/>
      <c r="T72" s="20"/>
      <c r="V72" s="20"/>
      <c r="W72" s="20"/>
      <c r="X72" s="30">
        <v>2</v>
      </c>
      <c r="Y72" s="20"/>
      <c r="Z72" s="20"/>
      <c r="AA72" s="20"/>
      <c r="AB72" s="20"/>
      <c r="AC72" s="20"/>
      <c r="AD72" s="20"/>
      <c r="AE72" s="20"/>
      <c r="AF72" s="93"/>
      <c r="AG72" s="93"/>
      <c r="AH72" s="118"/>
      <c r="AI72" s="118"/>
      <c r="AJ72" s="118"/>
      <c r="AK72" s="118"/>
      <c r="AL72" s="20"/>
      <c r="AM72" s="30">
        <v>3</v>
      </c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135"/>
    </row>
    <row r="73" spans="1:53" ht="19.5" customHeight="1">
      <c r="A73" s="99" t="s">
        <v>163</v>
      </c>
      <c r="B73" s="71" t="s">
        <v>220</v>
      </c>
      <c r="C73" s="70" t="s">
        <v>8</v>
      </c>
      <c r="D73" s="70" t="s">
        <v>11</v>
      </c>
      <c r="E73" s="58">
        <v>1</v>
      </c>
      <c r="F73" s="1">
        <v>3</v>
      </c>
      <c r="G73" s="1">
        <v>30</v>
      </c>
      <c r="H73" s="162">
        <f t="shared" si="15"/>
        <v>90</v>
      </c>
      <c r="I73" s="18"/>
      <c r="J73" s="19"/>
      <c r="K73" s="19"/>
      <c r="L73" s="19"/>
      <c r="M73" s="20"/>
      <c r="N73" s="20"/>
      <c r="O73" s="20"/>
      <c r="P73" s="30">
        <v>1</v>
      </c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30">
        <v>2</v>
      </c>
      <c r="AB73" s="20"/>
      <c r="AC73" s="20"/>
      <c r="AD73" s="20"/>
      <c r="AE73" s="20"/>
      <c r="AF73" s="93"/>
      <c r="AG73" s="93"/>
      <c r="AH73" s="118"/>
      <c r="AI73" s="118"/>
      <c r="AJ73" s="118"/>
      <c r="AK73" s="118"/>
      <c r="AL73" s="20"/>
      <c r="AM73" s="20"/>
      <c r="AN73" s="20"/>
      <c r="AO73" s="20"/>
      <c r="AP73" s="20"/>
      <c r="AQ73" s="20"/>
      <c r="AR73" s="20"/>
      <c r="AS73" s="20"/>
      <c r="AT73" s="20"/>
      <c r="AU73" s="30">
        <v>3</v>
      </c>
      <c r="AV73" s="20"/>
      <c r="AW73" s="20"/>
      <c r="AX73" s="20"/>
      <c r="AY73" s="20"/>
      <c r="AZ73" s="20"/>
      <c r="BA73" s="135"/>
    </row>
    <row r="74" spans="1:53" ht="19.5" customHeight="1">
      <c r="A74" s="99" t="s">
        <v>164</v>
      </c>
      <c r="B74" s="65" t="s">
        <v>194</v>
      </c>
      <c r="C74" s="70" t="s">
        <v>8</v>
      </c>
      <c r="D74" s="70" t="s">
        <v>11</v>
      </c>
      <c r="E74" s="58">
        <v>1</v>
      </c>
      <c r="F74" s="1">
        <v>2</v>
      </c>
      <c r="G74" s="1">
        <v>30</v>
      </c>
      <c r="H74" s="162">
        <f t="shared" si="15"/>
        <v>60</v>
      </c>
      <c r="I74" s="18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30">
        <v>1</v>
      </c>
      <c r="W74" s="20"/>
      <c r="X74" s="20"/>
      <c r="Y74" s="20"/>
      <c r="Z74" s="20"/>
      <c r="AA74" s="20"/>
      <c r="AB74" s="20"/>
      <c r="AC74" s="20"/>
      <c r="AD74" s="20"/>
      <c r="AE74" s="20"/>
      <c r="AF74" s="93"/>
      <c r="AG74" s="93"/>
      <c r="AH74" s="118"/>
      <c r="AI74" s="118"/>
      <c r="AJ74" s="118"/>
      <c r="AK74" s="118"/>
      <c r="AL74" s="20"/>
      <c r="AM74" s="20"/>
      <c r="AN74" s="20"/>
      <c r="AO74" s="20"/>
      <c r="AP74" s="20"/>
      <c r="AQ74" s="20"/>
      <c r="AR74" s="20"/>
      <c r="AS74" s="30">
        <v>2</v>
      </c>
      <c r="AT74" s="20"/>
      <c r="AU74" s="20"/>
      <c r="AV74" s="20"/>
      <c r="AW74" s="20"/>
      <c r="AX74" s="20"/>
      <c r="AY74" s="20"/>
      <c r="AZ74" s="20"/>
      <c r="BA74" s="135"/>
    </row>
    <row r="75" spans="1:53" s="13" customFormat="1" ht="19.5" customHeight="1">
      <c r="A75" s="197" t="s">
        <v>187</v>
      </c>
      <c r="B75" s="198"/>
      <c r="C75" s="151"/>
      <c r="D75" s="67"/>
      <c r="E75" s="56">
        <f>SUM(E76,E88)</f>
        <v>22</v>
      </c>
      <c r="F75" s="3">
        <f>SUM(F76,F88)</f>
        <v>48</v>
      </c>
      <c r="G75" s="3"/>
      <c r="H75" s="160">
        <f t="shared" ref="H75:BA75" si="16">SUM(H76,H88)</f>
        <v>1260</v>
      </c>
      <c r="I75" s="25">
        <f t="shared" si="16"/>
        <v>0</v>
      </c>
      <c r="J75" s="26">
        <f t="shared" si="16"/>
        <v>0</v>
      </c>
      <c r="K75" s="26">
        <f t="shared" si="16"/>
        <v>0</v>
      </c>
      <c r="L75" s="26">
        <f t="shared" si="16"/>
        <v>1</v>
      </c>
      <c r="M75" s="26">
        <f t="shared" si="16"/>
        <v>1</v>
      </c>
      <c r="N75" s="26">
        <f t="shared" si="16"/>
        <v>2</v>
      </c>
      <c r="O75" s="26">
        <f t="shared" si="16"/>
        <v>0</v>
      </c>
      <c r="P75" s="26">
        <f t="shared" si="16"/>
        <v>1</v>
      </c>
      <c r="Q75" s="26">
        <f t="shared" si="16"/>
        <v>1</v>
      </c>
      <c r="R75" s="26">
        <f t="shared" si="16"/>
        <v>2</v>
      </c>
      <c r="S75" s="26">
        <f t="shared" si="16"/>
        <v>2</v>
      </c>
      <c r="T75" s="26">
        <f t="shared" si="16"/>
        <v>1</v>
      </c>
      <c r="U75" s="26">
        <f t="shared" si="16"/>
        <v>0</v>
      </c>
      <c r="V75" s="26">
        <f t="shared" si="16"/>
        <v>1</v>
      </c>
      <c r="W75" s="26">
        <f t="shared" si="16"/>
        <v>2</v>
      </c>
      <c r="X75" s="26">
        <f t="shared" si="16"/>
        <v>2</v>
      </c>
      <c r="Y75" s="26">
        <f t="shared" si="16"/>
        <v>1</v>
      </c>
      <c r="Z75" s="26">
        <f t="shared" si="16"/>
        <v>0</v>
      </c>
      <c r="AA75" s="26">
        <f t="shared" si="16"/>
        <v>4</v>
      </c>
      <c r="AB75" s="26">
        <f t="shared" si="16"/>
        <v>0</v>
      </c>
      <c r="AC75" s="26">
        <f t="shared" si="16"/>
        <v>1</v>
      </c>
      <c r="AD75" s="26">
        <f t="shared" si="16"/>
        <v>3</v>
      </c>
      <c r="AE75" s="26">
        <f t="shared" si="16"/>
        <v>1</v>
      </c>
      <c r="AF75" s="26">
        <f t="shared" si="16"/>
        <v>1</v>
      </c>
      <c r="AG75" s="26">
        <f t="shared" si="16"/>
        <v>2</v>
      </c>
      <c r="AH75" s="26">
        <f t="shared" si="16"/>
        <v>0</v>
      </c>
      <c r="AI75" s="26">
        <f t="shared" si="16"/>
        <v>0</v>
      </c>
      <c r="AJ75" s="26">
        <f t="shared" si="16"/>
        <v>0</v>
      </c>
      <c r="AK75" s="26">
        <f t="shared" si="16"/>
        <v>0</v>
      </c>
      <c r="AL75" s="26">
        <f t="shared" si="16"/>
        <v>1</v>
      </c>
      <c r="AM75" s="26">
        <f t="shared" si="16"/>
        <v>1</v>
      </c>
      <c r="AN75" s="26">
        <f t="shared" si="16"/>
        <v>1</v>
      </c>
      <c r="AO75" s="26">
        <f t="shared" si="16"/>
        <v>2</v>
      </c>
      <c r="AP75" s="26">
        <f t="shared" si="16"/>
        <v>1</v>
      </c>
      <c r="AQ75" s="26">
        <f t="shared" si="16"/>
        <v>0</v>
      </c>
      <c r="AR75" s="26">
        <f t="shared" si="16"/>
        <v>1</v>
      </c>
      <c r="AS75" s="26">
        <f t="shared" si="16"/>
        <v>2</v>
      </c>
      <c r="AT75" s="26">
        <f t="shared" si="16"/>
        <v>1</v>
      </c>
      <c r="AU75" s="26">
        <f t="shared" si="16"/>
        <v>1</v>
      </c>
      <c r="AV75" s="26">
        <f t="shared" si="16"/>
        <v>2</v>
      </c>
      <c r="AW75" s="26">
        <f t="shared" si="16"/>
        <v>2</v>
      </c>
      <c r="AX75" s="26">
        <f t="shared" si="16"/>
        <v>1</v>
      </c>
      <c r="AY75" s="26">
        <f t="shared" si="16"/>
        <v>2</v>
      </c>
      <c r="AZ75" s="26">
        <f t="shared" si="16"/>
        <v>1</v>
      </c>
      <c r="BA75" s="138">
        <f t="shared" si="16"/>
        <v>0</v>
      </c>
    </row>
    <row r="76" spans="1:53" s="13" customFormat="1" ht="19.5" customHeight="1">
      <c r="A76" s="214" t="s">
        <v>189</v>
      </c>
      <c r="B76" s="215"/>
      <c r="C76" s="68"/>
      <c r="D76" s="69"/>
      <c r="E76" s="57">
        <f>SUM(E77:E87)</f>
        <v>11</v>
      </c>
      <c r="F76" s="2">
        <f>SUM(F77:F87)</f>
        <v>14</v>
      </c>
      <c r="G76" s="2"/>
      <c r="H76" s="161">
        <f>SUM(H77:H87)</f>
        <v>280</v>
      </c>
      <c r="I76" s="22">
        <f t="shared" ref="I76:BA76" si="17">COUNT(I77:I87)</f>
        <v>0</v>
      </c>
      <c r="J76" s="23">
        <f t="shared" si="17"/>
        <v>0</v>
      </c>
      <c r="K76" s="23">
        <f t="shared" si="17"/>
        <v>0</v>
      </c>
      <c r="L76" s="23">
        <f t="shared" si="17"/>
        <v>0</v>
      </c>
      <c r="M76" s="23">
        <f t="shared" si="17"/>
        <v>0</v>
      </c>
      <c r="N76" s="23">
        <f t="shared" si="17"/>
        <v>1</v>
      </c>
      <c r="O76" s="23">
        <f t="shared" si="17"/>
        <v>0</v>
      </c>
      <c r="P76" s="23">
        <f t="shared" si="17"/>
        <v>0</v>
      </c>
      <c r="Q76" s="23">
        <f t="shared" si="17"/>
        <v>0</v>
      </c>
      <c r="R76" s="23">
        <f t="shared" si="17"/>
        <v>1</v>
      </c>
      <c r="S76" s="23">
        <f t="shared" si="17"/>
        <v>1</v>
      </c>
      <c r="T76" s="23">
        <f t="shared" si="17"/>
        <v>0</v>
      </c>
      <c r="U76" s="23">
        <f t="shared" si="17"/>
        <v>0</v>
      </c>
      <c r="V76" s="23">
        <f t="shared" si="17"/>
        <v>0</v>
      </c>
      <c r="W76" s="23">
        <f t="shared" si="17"/>
        <v>1</v>
      </c>
      <c r="X76" s="23">
        <f t="shared" si="17"/>
        <v>1</v>
      </c>
      <c r="Y76" s="23">
        <f t="shared" si="17"/>
        <v>1</v>
      </c>
      <c r="Z76" s="23">
        <f t="shared" si="17"/>
        <v>0</v>
      </c>
      <c r="AA76" s="23">
        <f t="shared" si="17"/>
        <v>1</v>
      </c>
      <c r="AB76" s="23">
        <f t="shared" si="17"/>
        <v>0</v>
      </c>
      <c r="AC76" s="23">
        <f t="shared" si="17"/>
        <v>0</v>
      </c>
      <c r="AD76" s="23">
        <f t="shared" si="17"/>
        <v>2</v>
      </c>
      <c r="AE76" s="23">
        <f t="shared" si="17"/>
        <v>0</v>
      </c>
      <c r="AF76" s="23">
        <f t="shared" si="17"/>
        <v>0</v>
      </c>
      <c r="AG76" s="23">
        <f t="shared" si="17"/>
        <v>1</v>
      </c>
      <c r="AH76" s="23">
        <f t="shared" si="17"/>
        <v>0</v>
      </c>
      <c r="AI76" s="23">
        <f t="shared" si="17"/>
        <v>0</v>
      </c>
      <c r="AJ76" s="23">
        <f t="shared" si="17"/>
        <v>0</v>
      </c>
      <c r="AK76" s="23">
        <f t="shared" si="17"/>
        <v>0</v>
      </c>
      <c r="AL76" s="23">
        <f t="shared" si="17"/>
        <v>0</v>
      </c>
      <c r="AM76" s="23">
        <f t="shared" si="17"/>
        <v>0</v>
      </c>
      <c r="AN76" s="23">
        <f t="shared" si="17"/>
        <v>0</v>
      </c>
      <c r="AO76" s="23">
        <f t="shared" si="17"/>
        <v>1</v>
      </c>
      <c r="AP76" s="23">
        <f t="shared" si="17"/>
        <v>0</v>
      </c>
      <c r="AQ76" s="23">
        <f t="shared" si="17"/>
        <v>0</v>
      </c>
      <c r="AR76" s="23">
        <f t="shared" si="17"/>
        <v>0</v>
      </c>
      <c r="AS76" s="23">
        <f t="shared" si="17"/>
        <v>0</v>
      </c>
      <c r="AT76" s="23">
        <f t="shared" si="17"/>
        <v>0</v>
      </c>
      <c r="AU76" s="23">
        <f t="shared" si="17"/>
        <v>0</v>
      </c>
      <c r="AV76" s="23">
        <f t="shared" si="17"/>
        <v>1</v>
      </c>
      <c r="AW76" s="23">
        <f t="shared" si="17"/>
        <v>1</v>
      </c>
      <c r="AX76" s="23">
        <f t="shared" si="17"/>
        <v>0</v>
      </c>
      <c r="AY76" s="23">
        <f t="shared" si="17"/>
        <v>1</v>
      </c>
      <c r="AZ76" s="23">
        <f t="shared" si="17"/>
        <v>0</v>
      </c>
      <c r="BA76" s="134">
        <f t="shared" si="17"/>
        <v>0</v>
      </c>
    </row>
    <row r="77" spans="1:53" ht="19.5" customHeight="1">
      <c r="A77" s="155" t="s">
        <v>65</v>
      </c>
      <c r="B77" s="156" t="s">
        <v>207</v>
      </c>
      <c r="C77" s="80" t="s">
        <v>8</v>
      </c>
      <c r="D77" s="80" t="s">
        <v>11</v>
      </c>
      <c r="E77" s="60">
        <v>1</v>
      </c>
      <c r="F77" s="12">
        <v>1</v>
      </c>
      <c r="G77" s="12">
        <v>20</v>
      </c>
      <c r="H77" s="163">
        <f t="shared" ref="H77:H87" si="18">F77*G77</f>
        <v>20</v>
      </c>
      <c r="I77" s="18"/>
      <c r="J77" s="19"/>
      <c r="K77" s="19"/>
      <c r="L77" s="19"/>
      <c r="M77" s="20"/>
      <c r="N77" s="20"/>
      <c r="O77" s="20"/>
      <c r="P77" s="20"/>
      <c r="Q77" s="20"/>
      <c r="R77" s="20"/>
      <c r="S77" s="33">
        <v>1</v>
      </c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93"/>
      <c r="AG77" s="93"/>
      <c r="AH77" s="118"/>
      <c r="AI77" s="118"/>
      <c r="AJ77" s="118"/>
      <c r="AK77" s="118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135"/>
    </row>
    <row r="78" spans="1:53" ht="19.5" customHeight="1">
      <c r="A78" s="155" t="s">
        <v>66</v>
      </c>
      <c r="B78" s="156" t="s">
        <v>205</v>
      </c>
      <c r="C78" s="150" t="s">
        <v>8</v>
      </c>
      <c r="D78" s="80" t="s">
        <v>17</v>
      </c>
      <c r="E78" s="60">
        <v>1</v>
      </c>
      <c r="F78" s="12">
        <v>2</v>
      </c>
      <c r="G78" s="12">
        <v>20</v>
      </c>
      <c r="H78" s="163">
        <f t="shared" si="18"/>
        <v>40</v>
      </c>
      <c r="I78" s="18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32">
        <v>1</v>
      </c>
      <c r="Y78" s="20"/>
      <c r="Z78" s="20"/>
      <c r="AA78" s="20"/>
      <c r="AB78" s="20"/>
      <c r="AC78" s="20"/>
      <c r="AD78" s="20"/>
      <c r="AE78" s="20"/>
      <c r="AF78" s="93"/>
      <c r="AG78" s="93"/>
      <c r="AH78" s="118"/>
      <c r="AI78" s="118"/>
      <c r="AJ78" s="118"/>
      <c r="AK78" s="118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33">
        <v>2</v>
      </c>
      <c r="AX78" s="20"/>
      <c r="AY78" s="20"/>
      <c r="AZ78" s="20"/>
      <c r="BA78" s="135"/>
    </row>
    <row r="79" spans="1:53" ht="19.5" customHeight="1">
      <c r="A79" s="155" t="s">
        <v>67</v>
      </c>
      <c r="B79" s="156" t="s">
        <v>205</v>
      </c>
      <c r="C79" s="80" t="s">
        <v>8</v>
      </c>
      <c r="D79" s="80" t="s">
        <v>11</v>
      </c>
      <c r="E79" s="60">
        <v>1</v>
      </c>
      <c r="F79" s="12">
        <v>1</v>
      </c>
      <c r="G79" s="12">
        <v>20</v>
      </c>
      <c r="H79" s="163">
        <f t="shared" si="18"/>
        <v>20</v>
      </c>
      <c r="I79" s="18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42"/>
      <c r="W79" s="20"/>
      <c r="X79" s="20"/>
      <c r="Y79" s="20"/>
      <c r="Z79" s="20"/>
      <c r="AA79" s="20"/>
      <c r="AB79" s="20"/>
      <c r="AC79" s="20"/>
      <c r="AD79" s="33">
        <v>1</v>
      </c>
      <c r="AE79" s="20"/>
      <c r="AF79" s="93"/>
      <c r="AG79" s="93"/>
      <c r="AH79" s="118"/>
      <c r="AI79" s="118"/>
      <c r="AJ79" s="118"/>
      <c r="AK79" s="118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135"/>
    </row>
    <row r="80" spans="1:53" ht="19.5" customHeight="1">
      <c r="A80" s="155" t="s">
        <v>68</v>
      </c>
      <c r="B80" s="156" t="s">
        <v>205</v>
      </c>
      <c r="C80" s="80" t="s">
        <v>8</v>
      </c>
      <c r="D80" s="80" t="s">
        <v>19</v>
      </c>
      <c r="E80" s="60">
        <v>1</v>
      </c>
      <c r="F80" s="12">
        <v>1</v>
      </c>
      <c r="G80" s="12">
        <v>20</v>
      </c>
      <c r="H80" s="163">
        <f>F80*G80</f>
        <v>20</v>
      </c>
      <c r="I80" s="18"/>
      <c r="J80" s="19"/>
      <c r="K80" s="19"/>
      <c r="L80" s="19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33">
        <v>1</v>
      </c>
      <c r="X80" s="20"/>
      <c r="Y80" s="20"/>
      <c r="Z80" s="20"/>
      <c r="AA80" s="20"/>
      <c r="AB80" s="20"/>
      <c r="AC80" s="20"/>
      <c r="AD80" s="20"/>
      <c r="AE80" s="20"/>
      <c r="AF80" s="93"/>
      <c r="AG80" s="93"/>
      <c r="AH80" s="118"/>
      <c r="AI80" s="118"/>
      <c r="AJ80" s="118"/>
      <c r="AK80" s="118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135"/>
    </row>
    <row r="81" spans="1:53" ht="19.5" customHeight="1">
      <c r="A81" s="155" t="s">
        <v>166</v>
      </c>
      <c r="B81" s="156" t="s">
        <v>207</v>
      </c>
      <c r="C81" s="150" t="s">
        <v>8</v>
      </c>
      <c r="D81" s="80" t="s">
        <v>11</v>
      </c>
      <c r="E81" s="60">
        <v>1</v>
      </c>
      <c r="F81" s="12">
        <v>1</v>
      </c>
      <c r="G81" s="12">
        <v>20</v>
      </c>
      <c r="H81" s="163">
        <f>F81*G81</f>
        <v>20</v>
      </c>
      <c r="I81" s="18"/>
      <c r="J81" s="19"/>
      <c r="K81" s="19"/>
      <c r="L81" s="19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AA81" s="32">
        <v>1</v>
      </c>
      <c r="AB81" s="20"/>
      <c r="AC81" s="20"/>
      <c r="AD81" s="20"/>
      <c r="AE81" s="20"/>
      <c r="AF81" s="93"/>
      <c r="AG81" s="93"/>
      <c r="AH81" s="118"/>
      <c r="AI81" s="118"/>
      <c r="AJ81" s="118"/>
      <c r="AK81" s="118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135"/>
    </row>
    <row r="82" spans="1:53" ht="19.5" customHeight="1">
      <c r="A82" s="155" t="s">
        <v>167</v>
      </c>
      <c r="B82" s="156" t="s">
        <v>205</v>
      </c>
      <c r="C82" s="150" t="s">
        <v>8</v>
      </c>
      <c r="D82" s="80" t="s">
        <v>11</v>
      </c>
      <c r="E82" s="60">
        <v>1</v>
      </c>
      <c r="F82" s="12">
        <v>1</v>
      </c>
      <c r="G82" s="12">
        <v>20</v>
      </c>
      <c r="H82" s="163">
        <v>20</v>
      </c>
      <c r="I82" s="18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93"/>
      <c r="AG82" s="93"/>
      <c r="AH82" s="118"/>
      <c r="AI82" s="118"/>
      <c r="AJ82" s="118"/>
      <c r="AK82" s="118"/>
      <c r="AL82" s="20"/>
      <c r="AM82" s="20"/>
      <c r="AN82" s="20"/>
      <c r="AO82" s="32">
        <v>1</v>
      </c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135"/>
    </row>
    <row r="83" spans="1:53" ht="19.5" customHeight="1">
      <c r="A83" s="147" t="s">
        <v>165</v>
      </c>
      <c r="B83" s="148" t="s">
        <v>207</v>
      </c>
      <c r="C83" s="74" t="s">
        <v>8</v>
      </c>
      <c r="D83" s="74" t="s">
        <v>11</v>
      </c>
      <c r="E83" s="61">
        <v>1</v>
      </c>
      <c r="F83" s="52">
        <v>1</v>
      </c>
      <c r="G83" s="52">
        <v>20</v>
      </c>
      <c r="H83" s="165">
        <f>F83*G83</f>
        <v>20</v>
      </c>
      <c r="I83" s="18"/>
      <c r="J83" s="19"/>
      <c r="K83" s="19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93"/>
      <c r="AG83" s="32">
        <v>1</v>
      </c>
      <c r="AH83" s="118"/>
      <c r="AI83" s="118"/>
      <c r="AJ83" s="118"/>
      <c r="AK83" s="118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135"/>
    </row>
    <row r="84" spans="1:53" ht="19.5" customHeight="1">
      <c r="A84" s="101" t="s">
        <v>168</v>
      </c>
      <c r="B84" s="81" t="s">
        <v>207</v>
      </c>
      <c r="C84" s="85" t="s">
        <v>8</v>
      </c>
      <c r="D84" s="85" t="s">
        <v>32</v>
      </c>
      <c r="E84" s="123">
        <v>1</v>
      </c>
      <c r="F84" s="124">
        <v>1</v>
      </c>
      <c r="G84" s="124">
        <v>20</v>
      </c>
      <c r="H84" s="168">
        <f t="shared" si="18"/>
        <v>20</v>
      </c>
      <c r="I84" s="18"/>
      <c r="J84" s="19"/>
      <c r="K84" s="19"/>
      <c r="L84" s="19"/>
      <c r="M84" s="20"/>
      <c r="N84" s="33">
        <v>1</v>
      </c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93"/>
      <c r="AG84" s="93"/>
      <c r="AH84" s="118"/>
      <c r="AI84" s="118"/>
      <c r="AJ84" s="118"/>
      <c r="AK84" s="118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135"/>
    </row>
    <row r="85" spans="1:53" ht="19.5" customHeight="1">
      <c r="A85" s="101" t="s">
        <v>169</v>
      </c>
      <c r="B85" s="81" t="s">
        <v>207</v>
      </c>
      <c r="C85" s="85" t="s">
        <v>8</v>
      </c>
      <c r="D85" s="85" t="s">
        <v>17</v>
      </c>
      <c r="E85" s="123">
        <v>1</v>
      </c>
      <c r="F85" s="124">
        <v>2</v>
      </c>
      <c r="G85" s="124">
        <v>20</v>
      </c>
      <c r="H85" s="168">
        <f t="shared" si="18"/>
        <v>40</v>
      </c>
      <c r="I85" s="18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D85" s="33">
        <v>1</v>
      </c>
      <c r="AE85" s="20"/>
      <c r="AF85" s="93"/>
      <c r="AG85" s="93"/>
      <c r="AH85" s="118"/>
      <c r="AI85" s="118"/>
      <c r="AJ85" s="118"/>
      <c r="AK85" s="118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33">
        <v>2</v>
      </c>
      <c r="AW85" s="20"/>
      <c r="AX85" s="20"/>
      <c r="AY85" s="20"/>
      <c r="AZ85" s="20"/>
      <c r="BA85" s="135"/>
    </row>
    <row r="86" spans="1:53" ht="19.5" customHeight="1">
      <c r="A86" s="101" t="s">
        <v>170</v>
      </c>
      <c r="B86" s="81" t="s">
        <v>207</v>
      </c>
      <c r="C86" s="85" t="s">
        <v>8</v>
      </c>
      <c r="D86" s="85" t="s">
        <v>17</v>
      </c>
      <c r="E86" s="123">
        <v>1</v>
      </c>
      <c r="F86" s="124">
        <v>2</v>
      </c>
      <c r="G86" s="124">
        <v>20</v>
      </c>
      <c r="H86" s="168">
        <f t="shared" si="18"/>
        <v>40</v>
      </c>
      <c r="I86" s="18"/>
      <c r="J86" s="19"/>
      <c r="K86" s="19"/>
      <c r="L86" s="19"/>
      <c r="M86" s="20"/>
      <c r="N86" s="20"/>
      <c r="O86" s="20"/>
      <c r="P86" s="20"/>
      <c r="Q86" s="20"/>
      <c r="R86" s="33">
        <v>1</v>
      </c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93"/>
      <c r="AG86" s="93"/>
      <c r="AH86" s="118"/>
      <c r="AI86" s="118"/>
      <c r="AJ86" s="118"/>
      <c r="AK86" s="118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33">
        <v>2</v>
      </c>
      <c r="AZ86" s="20"/>
      <c r="BA86" s="135"/>
    </row>
    <row r="87" spans="1:53" ht="19.5" customHeight="1">
      <c r="A87" s="102" t="s">
        <v>171</v>
      </c>
      <c r="B87" s="82" t="s">
        <v>207</v>
      </c>
      <c r="C87" s="74" t="s">
        <v>8</v>
      </c>
      <c r="D87" s="74" t="s">
        <v>17</v>
      </c>
      <c r="E87" s="61">
        <v>1</v>
      </c>
      <c r="F87" s="52">
        <v>1</v>
      </c>
      <c r="G87" s="52">
        <v>20</v>
      </c>
      <c r="H87" s="165">
        <f t="shared" si="18"/>
        <v>20</v>
      </c>
      <c r="I87" s="18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33">
        <v>1</v>
      </c>
      <c r="Z87" s="20"/>
      <c r="AA87" s="20"/>
      <c r="AB87" s="20"/>
      <c r="AC87" s="20"/>
      <c r="AD87" s="20"/>
      <c r="AE87" s="20"/>
      <c r="AF87" s="93"/>
      <c r="AG87" s="93"/>
      <c r="AH87" s="118"/>
      <c r="AI87" s="118"/>
      <c r="AJ87" s="118"/>
      <c r="AK87" s="118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/>
      <c r="BA87" s="135"/>
    </row>
    <row r="88" spans="1:53" s="13" customFormat="1" ht="19.5" customHeight="1">
      <c r="A88" s="153" t="s">
        <v>80</v>
      </c>
      <c r="B88" s="154"/>
      <c r="C88" s="68"/>
      <c r="D88" s="68"/>
      <c r="E88" s="57">
        <f>SUM(E89:E99)</f>
        <v>11</v>
      </c>
      <c r="F88" s="2">
        <f>SUM(F89:F99)</f>
        <v>34</v>
      </c>
      <c r="G88" s="2"/>
      <c r="H88" s="161">
        <f>SUM(H89:H99)</f>
        <v>980</v>
      </c>
      <c r="I88" s="22">
        <f>COUNT(I89:I99)</f>
        <v>0</v>
      </c>
      <c r="J88" s="23">
        <f t="shared" ref="J88:BA88" si="19">COUNT(J89:J99)</f>
        <v>0</v>
      </c>
      <c r="K88" s="23">
        <f t="shared" si="19"/>
        <v>0</v>
      </c>
      <c r="L88" s="23">
        <f t="shared" si="19"/>
        <v>1</v>
      </c>
      <c r="M88" s="23">
        <f t="shared" si="19"/>
        <v>1</v>
      </c>
      <c r="N88" s="23">
        <f t="shared" si="19"/>
        <v>1</v>
      </c>
      <c r="O88" s="23">
        <f t="shared" si="19"/>
        <v>0</v>
      </c>
      <c r="P88" s="23">
        <f t="shared" si="19"/>
        <v>1</v>
      </c>
      <c r="Q88" s="23">
        <f t="shared" si="19"/>
        <v>1</v>
      </c>
      <c r="R88" s="23">
        <f t="shared" si="19"/>
        <v>1</v>
      </c>
      <c r="S88" s="23">
        <f t="shared" si="19"/>
        <v>1</v>
      </c>
      <c r="T88" s="23">
        <f t="shared" si="19"/>
        <v>1</v>
      </c>
      <c r="U88" s="23">
        <f t="shared" si="19"/>
        <v>0</v>
      </c>
      <c r="V88" s="23">
        <f t="shared" si="19"/>
        <v>1</v>
      </c>
      <c r="W88" s="23">
        <f t="shared" si="19"/>
        <v>1</v>
      </c>
      <c r="X88" s="23">
        <f t="shared" si="19"/>
        <v>1</v>
      </c>
      <c r="Y88" s="23">
        <f t="shared" si="19"/>
        <v>0</v>
      </c>
      <c r="Z88" s="23">
        <f t="shared" si="19"/>
        <v>0</v>
      </c>
      <c r="AA88" s="23">
        <f t="shared" si="19"/>
        <v>3</v>
      </c>
      <c r="AB88" s="23">
        <f t="shared" si="19"/>
        <v>0</v>
      </c>
      <c r="AC88" s="23">
        <f t="shared" si="19"/>
        <v>1</v>
      </c>
      <c r="AD88" s="23">
        <f t="shared" si="19"/>
        <v>1</v>
      </c>
      <c r="AE88" s="23">
        <f t="shared" si="19"/>
        <v>1</v>
      </c>
      <c r="AF88" s="23">
        <f t="shared" si="19"/>
        <v>1</v>
      </c>
      <c r="AG88" s="23">
        <f t="shared" si="19"/>
        <v>1</v>
      </c>
      <c r="AH88" s="23">
        <f t="shared" si="19"/>
        <v>0</v>
      </c>
      <c r="AI88" s="23">
        <f t="shared" si="19"/>
        <v>0</v>
      </c>
      <c r="AJ88" s="23">
        <f t="shared" si="19"/>
        <v>0</v>
      </c>
      <c r="AK88" s="23">
        <f t="shared" si="19"/>
        <v>0</v>
      </c>
      <c r="AL88" s="23">
        <f t="shared" si="19"/>
        <v>1</v>
      </c>
      <c r="AM88" s="23">
        <f t="shared" si="19"/>
        <v>1</v>
      </c>
      <c r="AN88" s="23">
        <f t="shared" si="19"/>
        <v>1</v>
      </c>
      <c r="AO88" s="23">
        <f t="shared" si="19"/>
        <v>1</v>
      </c>
      <c r="AP88" s="23">
        <f t="shared" si="19"/>
        <v>1</v>
      </c>
      <c r="AQ88" s="23">
        <f t="shared" si="19"/>
        <v>0</v>
      </c>
      <c r="AR88" s="23">
        <f t="shared" si="19"/>
        <v>1</v>
      </c>
      <c r="AS88" s="23">
        <f t="shared" si="19"/>
        <v>2</v>
      </c>
      <c r="AT88" s="23">
        <f t="shared" si="19"/>
        <v>1</v>
      </c>
      <c r="AU88" s="23">
        <f t="shared" si="19"/>
        <v>1</v>
      </c>
      <c r="AV88" s="23">
        <f t="shared" si="19"/>
        <v>1</v>
      </c>
      <c r="AW88" s="23">
        <f t="shared" si="19"/>
        <v>1</v>
      </c>
      <c r="AX88" s="23">
        <f t="shared" si="19"/>
        <v>1</v>
      </c>
      <c r="AY88" s="23">
        <f t="shared" si="19"/>
        <v>1</v>
      </c>
      <c r="AZ88" s="23">
        <f t="shared" si="19"/>
        <v>1</v>
      </c>
      <c r="BA88" s="134">
        <f t="shared" si="19"/>
        <v>0</v>
      </c>
    </row>
    <row r="89" spans="1:53" ht="19.5" customHeight="1">
      <c r="A89" s="98" t="s">
        <v>172</v>
      </c>
      <c r="B89" s="156" t="s">
        <v>205</v>
      </c>
      <c r="C89" s="70" t="s">
        <v>8</v>
      </c>
      <c r="D89" s="70" t="s">
        <v>11</v>
      </c>
      <c r="E89" s="58">
        <v>1</v>
      </c>
      <c r="F89" s="1">
        <v>3</v>
      </c>
      <c r="G89" s="1">
        <v>30</v>
      </c>
      <c r="H89" s="162">
        <f>F89*G89</f>
        <v>90</v>
      </c>
      <c r="I89" s="18"/>
      <c r="J89" s="19"/>
      <c r="K89" s="19"/>
      <c r="L89" s="20"/>
      <c r="M89" s="31">
        <v>1</v>
      </c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31">
        <v>2</v>
      </c>
      <c r="AG89" s="20"/>
      <c r="AH89" s="118"/>
      <c r="AI89" s="118"/>
      <c r="AJ89" s="118"/>
      <c r="AK89" s="118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31">
        <v>3</v>
      </c>
      <c r="AW89" s="20"/>
      <c r="AX89" s="20"/>
      <c r="AY89" s="20"/>
      <c r="AZ89" s="20"/>
      <c r="BA89" s="135"/>
    </row>
    <row r="90" spans="1:53" ht="19.5" customHeight="1">
      <c r="A90" s="99" t="s">
        <v>79</v>
      </c>
      <c r="B90" s="156" t="s">
        <v>204</v>
      </c>
      <c r="C90" s="72" t="s">
        <v>8</v>
      </c>
      <c r="D90" s="70" t="s">
        <v>69</v>
      </c>
      <c r="E90" s="58">
        <v>1</v>
      </c>
      <c r="F90" s="1">
        <v>4</v>
      </c>
      <c r="G90" s="1">
        <v>20</v>
      </c>
      <c r="H90" s="162">
        <f t="shared" ref="H90:H99" si="20">F90*G90</f>
        <v>80</v>
      </c>
      <c r="I90" s="18"/>
      <c r="J90" s="19"/>
      <c r="K90" s="19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31">
        <v>1</v>
      </c>
      <c r="X90" s="20"/>
      <c r="Y90" s="20"/>
      <c r="Z90" s="20"/>
      <c r="AA90" s="31">
        <v>2</v>
      </c>
      <c r="AB90" s="20"/>
      <c r="AC90" s="20"/>
      <c r="AD90" s="20"/>
      <c r="AE90" s="20"/>
      <c r="AF90" s="20"/>
      <c r="AG90" s="20"/>
      <c r="AH90" s="118"/>
      <c r="AI90" s="118"/>
      <c r="AJ90" s="118"/>
      <c r="AK90" s="118"/>
      <c r="AL90" s="20"/>
      <c r="AM90" s="31">
        <v>3</v>
      </c>
      <c r="AN90" s="20"/>
      <c r="AO90" s="20"/>
      <c r="AP90" s="20"/>
      <c r="AQ90" s="20"/>
      <c r="AR90" s="20"/>
      <c r="AS90" s="31">
        <v>4</v>
      </c>
      <c r="AT90" s="20"/>
      <c r="AU90" s="20"/>
      <c r="AV90" s="20"/>
      <c r="AW90" s="20"/>
      <c r="AX90" s="20"/>
      <c r="AY90" s="20"/>
      <c r="AZ90" s="20"/>
      <c r="BA90" s="135"/>
    </row>
    <row r="91" spans="1:53" ht="19.5" customHeight="1">
      <c r="A91" s="99" t="s">
        <v>70</v>
      </c>
      <c r="B91" s="71" t="s">
        <v>207</v>
      </c>
      <c r="C91" s="72" t="s">
        <v>8</v>
      </c>
      <c r="D91" s="70" t="s">
        <v>71</v>
      </c>
      <c r="E91" s="58">
        <v>1</v>
      </c>
      <c r="F91" s="1">
        <v>2</v>
      </c>
      <c r="G91" s="1">
        <v>30</v>
      </c>
      <c r="H91" s="162">
        <f t="shared" si="20"/>
        <v>60</v>
      </c>
      <c r="I91" s="18"/>
      <c r="J91" s="19"/>
      <c r="K91" s="19"/>
      <c r="L91" s="20"/>
      <c r="M91" s="20"/>
      <c r="N91" s="20"/>
      <c r="O91" s="20"/>
      <c r="P91" s="20"/>
      <c r="Q91" s="20"/>
      <c r="R91" s="20"/>
      <c r="S91" s="31">
        <v>1</v>
      </c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118"/>
      <c r="AI91" s="118"/>
      <c r="AJ91" s="118"/>
      <c r="AK91" s="118"/>
      <c r="AL91" s="20"/>
      <c r="AM91" s="20"/>
      <c r="AN91" s="20"/>
      <c r="AO91" s="20"/>
      <c r="AP91" s="20"/>
      <c r="AQ91" s="20"/>
      <c r="AR91" s="20"/>
      <c r="AS91" s="20"/>
      <c r="AT91" s="31">
        <v>2</v>
      </c>
      <c r="AU91" s="20"/>
      <c r="AV91" s="20"/>
      <c r="AW91" s="20"/>
      <c r="AX91" s="20"/>
      <c r="AY91" s="20"/>
      <c r="AZ91" s="20"/>
      <c r="BA91" s="135"/>
    </row>
    <row r="92" spans="1:53" ht="19.5" customHeight="1">
      <c r="A92" s="104" t="s">
        <v>72</v>
      </c>
      <c r="B92" s="73" t="s">
        <v>207</v>
      </c>
      <c r="C92" s="72" t="s">
        <v>8</v>
      </c>
      <c r="D92" s="70" t="s">
        <v>11</v>
      </c>
      <c r="E92" s="58">
        <v>1</v>
      </c>
      <c r="F92" s="1">
        <v>5</v>
      </c>
      <c r="G92" s="1">
        <v>30</v>
      </c>
      <c r="H92" s="162">
        <f t="shared" si="20"/>
        <v>150</v>
      </c>
      <c r="I92" s="18"/>
      <c r="K92" s="19"/>
      <c r="L92" s="20"/>
      <c r="M92" s="20"/>
      <c r="N92" s="31">
        <v>1</v>
      </c>
      <c r="O92" s="20"/>
      <c r="P92" s="20"/>
      <c r="Q92" s="20"/>
      <c r="R92" s="20"/>
      <c r="S92" s="20"/>
      <c r="T92" s="20"/>
      <c r="U92" s="20"/>
      <c r="V92" s="31">
        <v>2</v>
      </c>
      <c r="W92" s="20"/>
      <c r="X92" s="20"/>
      <c r="Y92" s="20"/>
      <c r="Z92" s="20"/>
      <c r="AA92" s="31">
        <v>3</v>
      </c>
      <c r="AB92" s="20"/>
      <c r="AC92" s="31">
        <v>4</v>
      </c>
      <c r="AD92" s="20"/>
      <c r="AE92" s="20"/>
      <c r="AF92" s="20"/>
      <c r="AG92" s="20"/>
      <c r="AH92" s="118"/>
      <c r="AI92" s="118"/>
      <c r="AJ92" s="118"/>
      <c r="AK92" s="118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31">
        <v>5</v>
      </c>
      <c r="AZ92" s="20"/>
      <c r="BA92" s="135"/>
    </row>
    <row r="93" spans="1:53" ht="19.5" customHeight="1">
      <c r="A93" s="98" t="s">
        <v>174</v>
      </c>
      <c r="B93" s="156" t="s">
        <v>205</v>
      </c>
      <c r="C93" s="72" t="s">
        <v>8</v>
      </c>
      <c r="D93" s="70" t="s">
        <v>19</v>
      </c>
      <c r="E93" s="58">
        <v>1</v>
      </c>
      <c r="F93" s="1">
        <v>5</v>
      </c>
      <c r="G93" s="1">
        <v>30</v>
      </c>
      <c r="H93" s="162">
        <f t="shared" si="20"/>
        <v>150</v>
      </c>
      <c r="I93" s="18"/>
      <c r="J93" s="19"/>
      <c r="K93" s="19"/>
      <c r="L93" s="20"/>
      <c r="M93" s="20"/>
      <c r="N93" s="20"/>
      <c r="O93" s="20"/>
      <c r="P93" s="31">
        <v>1</v>
      </c>
      <c r="Q93" s="20"/>
      <c r="R93" s="20"/>
      <c r="S93" s="20"/>
      <c r="T93" s="31">
        <v>2</v>
      </c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31">
        <v>3</v>
      </c>
      <c r="AH93" s="118"/>
      <c r="AI93" s="118"/>
      <c r="AJ93" s="118"/>
      <c r="AK93" s="118"/>
      <c r="AL93" s="20"/>
      <c r="AM93" s="20"/>
      <c r="AN93" s="31">
        <v>4</v>
      </c>
      <c r="AO93" s="20"/>
      <c r="AP93" s="20"/>
      <c r="AQ93" s="20"/>
      <c r="AR93" s="20"/>
      <c r="AS93" s="20"/>
      <c r="AT93" s="20"/>
      <c r="AU93" s="20"/>
      <c r="AV93" s="20"/>
      <c r="AW93" s="31">
        <v>5</v>
      </c>
      <c r="AX93" s="20"/>
      <c r="AY93" s="20"/>
      <c r="AZ93" s="20"/>
      <c r="BA93" s="135"/>
    </row>
    <row r="94" spans="1:53" ht="19.5" customHeight="1">
      <c r="A94" s="99" t="s">
        <v>175</v>
      </c>
      <c r="B94" s="156" t="s">
        <v>205</v>
      </c>
      <c r="C94" s="72" t="s">
        <v>8</v>
      </c>
      <c r="D94" s="70" t="s">
        <v>19</v>
      </c>
      <c r="E94" s="58">
        <v>1</v>
      </c>
      <c r="F94" s="1">
        <v>5</v>
      </c>
      <c r="G94" s="1">
        <v>30</v>
      </c>
      <c r="H94" s="162">
        <f t="shared" si="20"/>
        <v>150</v>
      </c>
      <c r="I94" s="18"/>
      <c r="J94" s="19"/>
      <c r="K94" s="19"/>
      <c r="L94" s="31">
        <v>1</v>
      </c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31">
        <v>2</v>
      </c>
      <c r="Y94" s="20"/>
      <c r="Z94" s="20"/>
      <c r="AA94" s="20"/>
      <c r="AB94" s="20"/>
      <c r="AC94" s="20"/>
      <c r="AD94" s="20"/>
      <c r="AE94" s="31">
        <v>3</v>
      </c>
      <c r="AF94" s="20"/>
      <c r="AG94" s="20"/>
      <c r="AH94" s="118"/>
      <c r="AI94" s="118"/>
      <c r="AJ94" s="118"/>
      <c r="AK94" s="118"/>
      <c r="AL94" s="20"/>
      <c r="AM94" s="20"/>
      <c r="AN94" s="20"/>
      <c r="AO94" s="20"/>
      <c r="AP94" s="20"/>
      <c r="AQ94" s="20"/>
      <c r="AR94" s="31">
        <v>4</v>
      </c>
      <c r="AS94" s="20"/>
      <c r="AT94" s="20"/>
      <c r="AU94" s="20"/>
      <c r="AV94" s="20"/>
      <c r="AW94" s="20"/>
      <c r="AX94" s="20"/>
      <c r="AY94" s="20"/>
      <c r="AZ94" s="31">
        <v>5</v>
      </c>
      <c r="BA94" s="135"/>
    </row>
    <row r="95" spans="1:53" ht="19.5" customHeight="1">
      <c r="A95" s="99" t="s">
        <v>176</v>
      </c>
      <c r="B95" s="156" t="s">
        <v>205</v>
      </c>
      <c r="C95" s="72" t="s">
        <v>8</v>
      </c>
      <c r="D95" s="70" t="s">
        <v>19</v>
      </c>
      <c r="E95" s="58">
        <v>1</v>
      </c>
      <c r="F95" s="1">
        <v>2</v>
      </c>
      <c r="G95" s="1">
        <v>30</v>
      </c>
      <c r="H95" s="162">
        <f t="shared" si="20"/>
        <v>60</v>
      </c>
      <c r="I95" s="18"/>
      <c r="J95" s="19"/>
      <c r="K95" s="19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31">
        <v>1</v>
      </c>
      <c r="AC95" s="20"/>
      <c r="AD95" s="20"/>
      <c r="AE95" s="20"/>
      <c r="AF95" s="20"/>
      <c r="AG95" s="20"/>
      <c r="AH95" s="118"/>
      <c r="AI95" s="118"/>
      <c r="AJ95" s="118"/>
      <c r="AK95" s="118"/>
      <c r="AL95" s="20"/>
      <c r="AM95" s="20"/>
      <c r="AN95" s="20"/>
      <c r="AO95" s="20"/>
      <c r="AP95" s="20"/>
      <c r="AQ95" s="20"/>
      <c r="AR95" s="20"/>
      <c r="AS95" s="20"/>
      <c r="AT95" s="20"/>
      <c r="AU95" s="31">
        <v>2</v>
      </c>
      <c r="AV95" s="20"/>
      <c r="AW95" s="20"/>
      <c r="AX95" s="20"/>
      <c r="AY95" s="20"/>
      <c r="AZ95" s="20"/>
      <c r="BA95" s="135"/>
    </row>
    <row r="96" spans="1:53" ht="19.5" customHeight="1">
      <c r="A96" s="99" t="s">
        <v>177</v>
      </c>
      <c r="B96" s="156" t="s">
        <v>205</v>
      </c>
      <c r="C96" s="72" t="s">
        <v>8</v>
      </c>
      <c r="D96" s="70" t="s">
        <v>19</v>
      </c>
      <c r="E96" s="58">
        <v>1</v>
      </c>
      <c r="F96" s="1">
        <v>2</v>
      </c>
      <c r="G96" s="1">
        <v>30</v>
      </c>
      <c r="H96" s="162">
        <f t="shared" si="20"/>
        <v>60</v>
      </c>
      <c r="I96" s="18"/>
      <c r="J96" s="19"/>
      <c r="K96" s="19"/>
      <c r="L96" s="20"/>
      <c r="M96" s="20"/>
      <c r="N96" s="20"/>
      <c r="O96" s="20"/>
      <c r="P96" s="20"/>
      <c r="Q96" s="20"/>
      <c r="R96" s="31">
        <v>1</v>
      </c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118"/>
      <c r="AI96" s="118"/>
      <c r="AJ96" s="118"/>
      <c r="AK96" s="118"/>
      <c r="AL96" s="31">
        <v>2</v>
      </c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135"/>
    </row>
    <row r="97" spans="1:53" ht="19.5" customHeight="1">
      <c r="A97" s="99" t="s">
        <v>178</v>
      </c>
      <c r="B97" s="71" t="s">
        <v>207</v>
      </c>
      <c r="C97" s="72" t="s">
        <v>8</v>
      </c>
      <c r="D97" s="70" t="s">
        <v>32</v>
      </c>
      <c r="E97" s="157">
        <v>1</v>
      </c>
      <c r="F97" s="158">
        <v>1</v>
      </c>
      <c r="G97" s="158">
        <v>30</v>
      </c>
      <c r="H97" s="170">
        <f t="shared" si="20"/>
        <v>30</v>
      </c>
      <c r="I97" s="18"/>
      <c r="J97" s="19"/>
      <c r="K97" s="19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118"/>
      <c r="AI97" s="118"/>
      <c r="AJ97" s="118"/>
      <c r="AK97" s="118"/>
      <c r="AL97" s="20"/>
      <c r="AM97" s="20"/>
      <c r="AN97" s="20"/>
      <c r="AO97" s="20"/>
      <c r="AP97" s="31">
        <v>1</v>
      </c>
      <c r="AQ97" s="20"/>
      <c r="AR97" s="20"/>
      <c r="AS97" s="20"/>
      <c r="AT97" s="20"/>
      <c r="AU97" s="20"/>
      <c r="AV97" s="20"/>
      <c r="AW97" s="20"/>
      <c r="AX97" s="20"/>
      <c r="AY97" s="20"/>
      <c r="AZ97" s="20"/>
      <c r="BA97" s="135"/>
    </row>
    <row r="98" spans="1:53" ht="19.5" customHeight="1">
      <c r="A98" s="99" t="s">
        <v>75</v>
      </c>
      <c r="B98" s="71" t="s">
        <v>207</v>
      </c>
      <c r="C98" s="72" t="s">
        <v>8</v>
      </c>
      <c r="D98" s="70" t="s">
        <v>11</v>
      </c>
      <c r="E98" s="62">
        <v>1</v>
      </c>
      <c r="F98" s="5">
        <v>4</v>
      </c>
      <c r="G98" s="5">
        <v>30</v>
      </c>
      <c r="H98" s="171">
        <f t="shared" si="20"/>
        <v>120</v>
      </c>
      <c r="I98" s="18"/>
      <c r="J98" s="19"/>
      <c r="K98" s="19"/>
      <c r="L98" s="20"/>
      <c r="M98" s="20"/>
      <c r="N98" s="20"/>
      <c r="O98" s="20"/>
      <c r="P98" s="20"/>
      <c r="Q98" s="31">
        <v>1</v>
      </c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31">
        <v>2</v>
      </c>
      <c r="AE98" s="20"/>
      <c r="AF98" s="20"/>
      <c r="AG98" s="20"/>
      <c r="AH98" s="118"/>
      <c r="AI98" s="118"/>
      <c r="AJ98" s="118"/>
      <c r="AK98" s="118"/>
      <c r="AL98" s="20"/>
      <c r="AM98" s="20"/>
      <c r="AN98" s="20"/>
      <c r="AO98" s="20"/>
      <c r="AP98" s="20"/>
      <c r="AQ98" s="20"/>
      <c r="AR98" s="20"/>
      <c r="AS98" s="31">
        <v>3</v>
      </c>
      <c r="AU98" s="20"/>
      <c r="AV98" s="20"/>
      <c r="AW98" s="20"/>
      <c r="AX98" s="31">
        <v>4</v>
      </c>
      <c r="AY98" s="20"/>
      <c r="AZ98" s="20"/>
      <c r="BA98" s="135"/>
    </row>
    <row r="99" spans="1:53" ht="19.5" customHeight="1">
      <c r="A99" s="99" t="s">
        <v>173</v>
      </c>
      <c r="B99" s="71" t="s">
        <v>207</v>
      </c>
      <c r="C99" s="72" t="s">
        <v>8</v>
      </c>
      <c r="D99" s="70" t="s">
        <v>11</v>
      </c>
      <c r="E99" s="63">
        <v>1</v>
      </c>
      <c r="F99" s="6">
        <v>1</v>
      </c>
      <c r="G99" s="6">
        <v>30</v>
      </c>
      <c r="H99" s="172">
        <f t="shared" si="20"/>
        <v>30</v>
      </c>
      <c r="I99" s="18"/>
      <c r="J99" s="19"/>
      <c r="K99" s="19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118"/>
      <c r="AI99" s="118"/>
      <c r="AJ99" s="118"/>
      <c r="AK99" s="118"/>
      <c r="AL99" s="20"/>
      <c r="AM99" s="20"/>
      <c r="AN99" s="20"/>
      <c r="AO99" s="31">
        <v>1</v>
      </c>
      <c r="AP99" s="20"/>
      <c r="AQ99" s="20"/>
      <c r="AR99" s="20"/>
      <c r="AS99" s="20"/>
      <c r="AT99" s="20"/>
      <c r="AU99" s="20"/>
      <c r="AV99" s="20"/>
      <c r="AW99" s="20"/>
      <c r="AX99" s="20"/>
      <c r="AY99" s="20"/>
      <c r="AZ99" s="20"/>
      <c r="BA99" s="135"/>
    </row>
    <row r="100" spans="1:53" s="13" customFormat="1" ht="19.5" customHeight="1">
      <c r="A100" s="197" t="s">
        <v>83</v>
      </c>
      <c r="B100" s="198"/>
      <c r="C100" s="151"/>
      <c r="D100" s="67"/>
      <c r="E100" s="56">
        <f t="shared" ref="E100:F100" si="21">SUM(E101:E103)</f>
        <v>3</v>
      </c>
      <c r="F100" s="3">
        <f t="shared" si="21"/>
        <v>9</v>
      </c>
      <c r="G100" s="3"/>
      <c r="H100" s="160">
        <f>SUM(H101:H103)</f>
        <v>780</v>
      </c>
      <c r="I100" s="25">
        <f>COUNT(I101:I103)</f>
        <v>0</v>
      </c>
      <c r="J100" s="26">
        <f t="shared" ref="J100:BA100" si="22">COUNT(J101:J103)</f>
        <v>1</v>
      </c>
      <c r="K100" s="26">
        <f t="shared" si="22"/>
        <v>0</v>
      </c>
      <c r="L100" s="26">
        <f t="shared" si="22"/>
        <v>1</v>
      </c>
      <c r="M100" s="26">
        <f t="shared" si="22"/>
        <v>0</v>
      </c>
      <c r="N100" s="26">
        <f t="shared" si="22"/>
        <v>0</v>
      </c>
      <c r="O100" s="26">
        <f t="shared" si="22"/>
        <v>0</v>
      </c>
      <c r="P100" s="26">
        <v>2</v>
      </c>
      <c r="Q100" s="26">
        <f t="shared" si="22"/>
        <v>0</v>
      </c>
      <c r="R100" s="26">
        <f t="shared" si="22"/>
        <v>0</v>
      </c>
      <c r="S100" s="26">
        <f t="shared" si="22"/>
        <v>0</v>
      </c>
      <c r="T100" s="26">
        <f t="shared" si="22"/>
        <v>0</v>
      </c>
      <c r="U100" s="26">
        <f t="shared" si="22"/>
        <v>0</v>
      </c>
      <c r="V100" s="26">
        <v>2</v>
      </c>
      <c r="W100" s="26">
        <v>2</v>
      </c>
      <c r="X100" s="26">
        <f t="shared" si="22"/>
        <v>0</v>
      </c>
      <c r="Y100" s="26">
        <f t="shared" si="22"/>
        <v>0</v>
      </c>
      <c r="Z100" s="26">
        <f t="shared" si="22"/>
        <v>0</v>
      </c>
      <c r="AA100" s="26">
        <f t="shared" si="22"/>
        <v>0</v>
      </c>
      <c r="AB100" s="26">
        <f t="shared" si="22"/>
        <v>0</v>
      </c>
      <c r="AC100" s="26">
        <f t="shared" si="22"/>
        <v>0</v>
      </c>
      <c r="AD100" s="26">
        <f t="shared" si="22"/>
        <v>0</v>
      </c>
      <c r="AE100" s="26">
        <f t="shared" si="22"/>
        <v>0</v>
      </c>
      <c r="AF100" s="26">
        <f t="shared" si="22"/>
        <v>0</v>
      </c>
      <c r="AG100" s="26">
        <f t="shared" si="22"/>
        <v>0</v>
      </c>
      <c r="AH100" s="26">
        <f t="shared" si="22"/>
        <v>0</v>
      </c>
      <c r="AI100" s="26">
        <f t="shared" si="22"/>
        <v>0</v>
      </c>
      <c r="AJ100" s="26">
        <f t="shared" si="22"/>
        <v>0</v>
      </c>
      <c r="AK100" s="26">
        <f t="shared" si="22"/>
        <v>0</v>
      </c>
      <c r="AL100" s="26">
        <f t="shared" si="22"/>
        <v>0</v>
      </c>
      <c r="AM100" s="26">
        <f t="shared" si="22"/>
        <v>0</v>
      </c>
      <c r="AN100" s="26">
        <f t="shared" si="22"/>
        <v>0</v>
      </c>
      <c r="AO100" s="26">
        <f t="shared" si="22"/>
        <v>0</v>
      </c>
      <c r="AP100" s="26">
        <f t="shared" si="22"/>
        <v>0</v>
      </c>
      <c r="AQ100" s="26">
        <f t="shared" si="22"/>
        <v>0</v>
      </c>
      <c r="AR100" s="26">
        <f t="shared" si="22"/>
        <v>0</v>
      </c>
      <c r="AS100" s="26">
        <f t="shared" si="22"/>
        <v>0</v>
      </c>
      <c r="AT100" s="26">
        <f t="shared" si="22"/>
        <v>0</v>
      </c>
      <c r="AU100" s="26">
        <f t="shared" si="22"/>
        <v>0</v>
      </c>
      <c r="AV100" s="26">
        <f t="shared" si="22"/>
        <v>0</v>
      </c>
      <c r="AW100" s="26">
        <f t="shared" si="22"/>
        <v>0</v>
      </c>
      <c r="AX100" s="26">
        <f t="shared" si="22"/>
        <v>0</v>
      </c>
      <c r="AY100" s="26">
        <f t="shared" si="22"/>
        <v>0</v>
      </c>
      <c r="AZ100" s="26">
        <f t="shared" si="22"/>
        <v>0</v>
      </c>
      <c r="BA100" s="138">
        <f t="shared" si="22"/>
        <v>0</v>
      </c>
    </row>
    <row r="101" spans="1:53" ht="19.5" customHeight="1">
      <c r="A101" s="105" t="s">
        <v>50</v>
      </c>
      <c r="B101" s="86" t="s">
        <v>202</v>
      </c>
      <c r="C101" s="80" t="s">
        <v>8</v>
      </c>
      <c r="D101" s="70" t="s">
        <v>51</v>
      </c>
      <c r="E101" s="58">
        <v>1</v>
      </c>
      <c r="F101" s="1">
        <v>1</v>
      </c>
      <c r="G101" s="1">
        <v>30</v>
      </c>
      <c r="H101" s="162">
        <f>F101*G101</f>
        <v>30</v>
      </c>
      <c r="I101" s="18"/>
      <c r="J101" s="19"/>
      <c r="K101" s="19"/>
      <c r="L101" s="19"/>
      <c r="M101" s="20"/>
      <c r="N101" s="20"/>
      <c r="O101" s="20"/>
      <c r="P101" s="20"/>
      <c r="Q101" s="20"/>
      <c r="R101" s="20"/>
      <c r="S101" s="20"/>
      <c r="T101" s="20"/>
      <c r="U101" s="20"/>
      <c r="V101" s="35">
        <v>1</v>
      </c>
      <c r="W101" s="20"/>
      <c r="X101" s="20"/>
      <c r="Y101" s="20"/>
      <c r="Z101" s="20"/>
      <c r="AA101" s="20"/>
      <c r="AB101" s="20"/>
      <c r="AC101" s="20"/>
      <c r="AD101" s="20"/>
      <c r="AE101" s="20"/>
      <c r="AF101" s="93"/>
      <c r="AG101" s="93"/>
      <c r="AH101" s="118"/>
      <c r="AI101" s="118"/>
      <c r="AJ101" s="118"/>
      <c r="AK101" s="118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  <c r="AX101" s="20"/>
      <c r="AY101" s="20"/>
      <c r="AZ101" s="20"/>
      <c r="BA101" s="135"/>
    </row>
    <row r="102" spans="1:53" ht="19.5" customHeight="1">
      <c r="A102" s="99" t="s">
        <v>41</v>
      </c>
      <c r="B102" s="71" t="s">
        <v>42</v>
      </c>
      <c r="C102" s="72" t="s">
        <v>8</v>
      </c>
      <c r="D102" s="70" t="s">
        <v>19</v>
      </c>
      <c r="E102" s="58">
        <v>1</v>
      </c>
      <c r="F102" s="1">
        <v>5</v>
      </c>
      <c r="G102" s="1">
        <v>30</v>
      </c>
      <c r="H102" s="162">
        <f>F102*G102</f>
        <v>150</v>
      </c>
      <c r="I102" s="18"/>
      <c r="J102" s="35">
        <v>1</v>
      </c>
      <c r="K102" s="19"/>
      <c r="L102" s="35">
        <v>2</v>
      </c>
      <c r="M102" s="20"/>
      <c r="N102" s="20"/>
      <c r="O102" s="20"/>
      <c r="P102" s="35">
        <v>3</v>
      </c>
      <c r="Q102" s="20"/>
      <c r="R102" s="20"/>
      <c r="S102" s="20"/>
      <c r="T102" s="146"/>
      <c r="U102" s="20"/>
      <c r="V102" s="20"/>
      <c r="W102" s="35" t="s">
        <v>203</v>
      </c>
      <c r="X102" s="20"/>
      <c r="Y102" s="20"/>
      <c r="Z102" s="20"/>
      <c r="AA102" s="20"/>
      <c r="AB102" s="20"/>
      <c r="AC102" s="20"/>
      <c r="AD102" s="20"/>
      <c r="AE102" s="20"/>
      <c r="AF102" s="93"/>
      <c r="AG102" s="93"/>
      <c r="AH102" s="118"/>
      <c r="AI102" s="118"/>
      <c r="AJ102" s="118"/>
      <c r="AK102" s="118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135"/>
    </row>
    <row r="103" spans="1:53" ht="19.5" customHeight="1" thickBot="1">
      <c r="A103" s="106" t="s">
        <v>191</v>
      </c>
      <c r="B103" s="87" t="s">
        <v>192</v>
      </c>
      <c r="C103" s="88" t="s">
        <v>8</v>
      </c>
      <c r="D103" s="89" t="s">
        <v>74</v>
      </c>
      <c r="E103" s="64">
        <v>1</v>
      </c>
      <c r="F103" s="43">
        <v>3</v>
      </c>
      <c r="G103" s="43">
        <f>H103/F103</f>
        <v>200</v>
      </c>
      <c r="H103" s="173">
        <v>600</v>
      </c>
      <c r="I103" s="44"/>
      <c r="J103" s="45"/>
      <c r="K103" s="45"/>
      <c r="L103" s="216" t="s">
        <v>200</v>
      </c>
      <c r="M103" s="217"/>
      <c r="N103" s="217"/>
      <c r="O103" s="218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  <c r="AA103" s="46"/>
      <c r="AB103" s="46"/>
      <c r="AC103" s="46"/>
      <c r="AD103" s="46"/>
      <c r="AE103" s="46"/>
      <c r="AF103" s="46"/>
      <c r="AG103" s="46"/>
      <c r="AH103" s="46"/>
      <c r="AI103" s="46"/>
      <c r="AJ103" s="46"/>
      <c r="AK103" s="46"/>
      <c r="AL103" s="46"/>
      <c r="AM103" s="46"/>
      <c r="AN103" s="46"/>
      <c r="AO103" s="46"/>
      <c r="AP103" s="46"/>
      <c r="AQ103" s="46"/>
      <c r="AR103" s="46"/>
      <c r="AS103" s="46"/>
      <c r="AT103" s="46"/>
      <c r="AU103" s="46"/>
      <c r="AV103" s="46"/>
      <c r="AW103" s="46"/>
      <c r="AX103" s="46"/>
      <c r="AY103" s="46"/>
      <c r="AZ103" s="46"/>
      <c r="BA103" s="143"/>
    </row>
  </sheetData>
  <mergeCells count="43">
    <mergeCell ref="L16:O18"/>
    <mergeCell ref="A76:B76"/>
    <mergeCell ref="A100:B100"/>
    <mergeCell ref="L103:O103"/>
    <mergeCell ref="A21:B21"/>
    <mergeCell ref="A28:B28"/>
    <mergeCell ref="A29:B29"/>
    <mergeCell ref="A43:B43"/>
    <mergeCell ref="A64:B64"/>
    <mergeCell ref="A75:B75"/>
    <mergeCell ref="A19:B19"/>
    <mergeCell ref="A6:B6"/>
    <mergeCell ref="A7:B7"/>
    <mergeCell ref="A8:A9"/>
    <mergeCell ref="B8:B9"/>
    <mergeCell ref="C8:C9"/>
    <mergeCell ref="D8:D9"/>
    <mergeCell ref="AY2:BA2"/>
    <mergeCell ref="E3:E4"/>
    <mergeCell ref="F3:F4"/>
    <mergeCell ref="G3:G4"/>
    <mergeCell ref="H3:H4"/>
    <mergeCell ref="AP2:AT2"/>
    <mergeCell ref="AU2:AX2"/>
    <mergeCell ref="E8:E9"/>
    <mergeCell ref="F8:F9"/>
    <mergeCell ref="G8:G9"/>
    <mergeCell ref="H8:H9"/>
    <mergeCell ref="A5:B5"/>
    <mergeCell ref="Y2:AB2"/>
    <mergeCell ref="AC2:AG2"/>
    <mergeCell ref="AH2:AK2"/>
    <mergeCell ref="AL2:AO2"/>
    <mergeCell ref="A1:BA1"/>
    <mergeCell ref="A2:A4"/>
    <mergeCell ref="B2:B4"/>
    <mergeCell ref="C2:C4"/>
    <mergeCell ref="D2:D4"/>
    <mergeCell ref="E2:H2"/>
    <mergeCell ref="I2:K2"/>
    <mergeCell ref="L2:O2"/>
    <mergeCell ref="P2:S2"/>
    <mergeCell ref="T2:X2"/>
  </mergeCells>
  <phoneticPr fontId="3" type="noConversion"/>
  <pageMargins left="0.23622047244094491" right="0.23622047244094491" top="0.74803149606299213" bottom="0.74803149606299213" header="0.31496062992125984" footer="0.31496062992125984"/>
  <pageSetup paperSize="8" scale="4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25년 교육훈련계획 시간표_2차 변경</vt:lpstr>
      <vt:lpstr>'25년 교육훈련계획 시간표_2차 변경'!Print_Titles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2025-01-09T08:08:17Z</cp:lastPrinted>
  <dcterms:created xsi:type="dcterms:W3CDTF">2023-11-15T13:17:45Z</dcterms:created>
  <dcterms:modified xsi:type="dcterms:W3CDTF">2025-05-20T06:29:28Z</dcterms:modified>
</cp:coreProperties>
</file>