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que/Documents/PhD/Data Collection/"/>
    </mc:Choice>
  </mc:AlternateContent>
  <xr:revisionPtr revIDLastSave="0" documentId="13_ncr:1_{A5B48785-2AD0-E44C-AE61-E350952CA738}" xr6:coauthVersionLast="43" xr6:coauthVersionMax="43" xr10:uidLastSave="{00000000-0000-0000-0000-000000000000}"/>
  <bookViews>
    <workbookView xWindow="0" yWindow="460" windowWidth="28800" windowHeight="16440" xr2:uid="{F1E00659-92DF-1242-A53D-04658AC084B0}"/>
  </bookViews>
  <sheets>
    <sheet name="Week 0" sheetId="1" r:id="rId1"/>
    <sheet name="Week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1" l="1"/>
  <c r="U4" i="1"/>
  <c r="U3" i="1"/>
  <c r="V3" i="2" l="1"/>
  <c r="U3" i="2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P4" i="2"/>
  <c r="Q4" i="2" s="1"/>
  <c r="P3" i="2"/>
  <c r="Q3" i="2" s="1"/>
  <c r="P2" i="2"/>
  <c r="Q2" i="2" s="1"/>
  <c r="V4" i="2" l="1"/>
  <c r="W4" i="2" s="1"/>
  <c r="U4" i="2"/>
  <c r="W3" i="2"/>
  <c r="U6" i="2"/>
  <c r="V6" i="2"/>
  <c r="W6" i="2" s="1"/>
  <c r="V5" i="2"/>
  <c r="W5" i="2" s="1"/>
  <c r="U5" i="2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V4" i="1" l="1"/>
  <c r="W4" i="1" s="1"/>
  <c r="V3" i="1"/>
  <c r="W3" i="1" s="1"/>
  <c r="U6" i="1"/>
  <c r="V6" i="1"/>
  <c r="W6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2" i="1"/>
  <c r="Q2" i="1" s="1"/>
  <c r="V5" i="1" l="1"/>
  <c r="W5" i="1" s="1"/>
</calcChain>
</file>

<file path=xl/sharedStrings.xml><?xml version="1.0" encoding="utf-8"?>
<sst xmlns="http://schemas.openxmlformats.org/spreadsheetml/2006/main" count="80" uniqueCount="37">
  <si>
    <t>Date</t>
  </si>
  <si>
    <t>Time</t>
  </si>
  <si>
    <t>Tank</t>
  </si>
  <si>
    <t>Fish ID</t>
  </si>
  <si>
    <t>Temp (°C)</t>
  </si>
  <si>
    <t>Mass (g)</t>
  </si>
  <si>
    <t>Start Speed (cms^1)</t>
  </si>
  <si>
    <t>Total time (h:m:s)</t>
  </si>
  <si>
    <t>Time final increment (Tf) (s)</t>
  </si>
  <si>
    <t>Speed final increment (Uf) (cms^1)</t>
  </si>
  <si>
    <t>Time interval (Ti) (s)</t>
  </si>
  <si>
    <t>Velocity increment (Ui) (cms^1)</t>
  </si>
  <si>
    <t xml:space="preserve">Ucrit </t>
  </si>
  <si>
    <t>Ucrit (BL)</t>
  </si>
  <si>
    <t>Total Length (cm)</t>
  </si>
  <si>
    <t>L</t>
  </si>
  <si>
    <t>Treatment</t>
  </si>
  <si>
    <t>J</t>
  </si>
  <si>
    <t>K</t>
  </si>
  <si>
    <t>SE</t>
  </si>
  <si>
    <t>STDEV</t>
  </si>
  <si>
    <t>AVG</t>
  </si>
  <si>
    <t xml:space="preserve">Summary </t>
  </si>
  <si>
    <t>F</t>
  </si>
  <si>
    <t>D</t>
  </si>
  <si>
    <t>G</t>
  </si>
  <si>
    <t>I</t>
  </si>
  <si>
    <t>Week</t>
  </si>
  <si>
    <t>E</t>
  </si>
  <si>
    <t>H</t>
  </si>
  <si>
    <t>1-Gradual</t>
  </si>
  <si>
    <t>2-Intermediate</t>
  </si>
  <si>
    <t>3-Rapid</t>
  </si>
  <si>
    <t>A</t>
  </si>
  <si>
    <t>B</t>
  </si>
  <si>
    <t>C</t>
  </si>
  <si>
    <t>4-Control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</si>
</sst>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14" fontId="0" fillId="2" borderId="1" xfId="0" applyNumberFormat="1" applyFill="1" applyBorder="1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20" fontId="0" fillId="2" borderId="1" xfId="0" applyNumberFormat="1" applyFill="1" applyBorder="1"/>
    <xf numFmtId="21" fontId="0" fillId="2" borderId="1" xfId="0" applyNumberFormat="1" applyFill="1" applyBorder="1"/>
    <xf numFmtId="14" fontId="0" fillId="4" borderId="1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0" fontId="0" fillId="5" borderId="1" xfId="0" applyFill="1" applyBorder="1"/>
    <xf numFmtId="0" fontId="1" fillId="5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2" fontId="0" fillId="5" borderId="1" xfId="0" applyNumberFormat="1" applyFill="1" applyBorder="1"/>
    <xf numFmtId="2" fontId="0" fillId="3" borderId="1" xfId="0" applyNumberFormat="1" applyFill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21" fontId="0" fillId="5" borderId="1" xfId="0" applyNumberFormat="1" applyFill="1" applyBorder="1"/>
    <xf numFmtId="20" fontId="0" fillId="4" borderId="1" xfId="0" applyNumberFormat="1" applyFill="1" applyBorder="1"/>
    <xf numFmtId="21" fontId="0" fillId="4" borderId="1" xfId="0" applyNumberFormat="1" applyFill="1" applyBorder="1"/>
    <xf numFmtId="0" fontId="0" fillId="2" borderId="1" xfId="0" applyNumberFormat="1" applyFill="1" applyBorder="1"/>
    <xf numFmtId="0" fontId="0" fillId="4" borderId="1" xfId="0" applyNumberFormat="1" applyFill="1" applyBorder="1"/>
    <xf numFmtId="0" fontId="0" fillId="5" borderId="1" xfId="0" applyNumberFormat="1" applyFill="1" applyBorder="1"/>
    <xf numFmtId="14" fontId="0" fillId="3" borderId="1" xfId="0" applyNumberFormat="1" applyFill="1" applyBorder="1"/>
    <xf numFmtId="20" fontId="0" fillId="3" borderId="1" xfId="0" applyNumberFormat="1" applyFill="1" applyBorder="1"/>
    <xf numFmtId="21" fontId="0" fillId="3" borderId="1" xfId="0" applyNumberForma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59-444B-A6FA-BEA4883F521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959-444B-A6FA-BEA4883F521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59-444B-A6FA-BEA4883F5212}"/>
              </c:ext>
            </c:extLst>
          </c:dPt>
          <c:dPt>
            <c:idx val="3"/>
            <c:invertIfNegative val="0"/>
            <c:bubble3D val="0"/>
            <c:spPr>
              <a:solidFill>
                <a:srgbClr val="FF7E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007-8540-BC17-AC19C0222C43}"/>
              </c:ext>
            </c:extLst>
          </c:dPt>
          <c:errBars>
            <c:errBarType val="both"/>
            <c:errValType val="cust"/>
            <c:noEndCap val="0"/>
            <c:plus>
              <c:numRef>
                <c:f>'Week 0'!$W$3:$W$6</c:f>
                <c:numCache>
                  <c:formatCode>General</c:formatCode>
                  <c:ptCount val="4"/>
                  <c:pt idx="0">
                    <c:v>0.46816327075809638</c:v>
                  </c:pt>
                  <c:pt idx="1">
                    <c:v>0.22862644725641781</c:v>
                  </c:pt>
                  <c:pt idx="2">
                    <c:v>0.20432788251703701</c:v>
                  </c:pt>
                  <c:pt idx="3">
                    <c:v>0.58817196496994484</c:v>
                  </c:pt>
                </c:numCache>
              </c:numRef>
            </c:plus>
            <c:minus>
              <c:numRef>
                <c:f>'Week 0'!$W$3:$W$6</c:f>
                <c:numCache>
                  <c:formatCode>General</c:formatCode>
                  <c:ptCount val="4"/>
                  <c:pt idx="0">
                    <c:v>0.46816327075809638</c:v>
                  </c:pt>
                  <c:pt idx="1">
                    <c:v>0.22862644725641781</c:v>
                  </c:pt>
                  <c:pt idx="2">
                    <c:v>0.20432788251703701</c:v>
                  </c:pt>
                  <c:pt idx="3">
                    <c:v>0.58817196496994484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'Week 0'!$T$3:$T$6</c:f>
              <c:strCache>
                <c:ptCount val="4"/>
                <c:pt idx="0">
                  <c:v>1-Gradual</c:v>
                </c:pt>
                <c:pt idx="1">
                  <c:v>2-Intermediate</c:v>
                </c:pt>
                <c:pt idx="2">
                  <c:v>3-Rapid</c:v>
                </c:pt>
                <c:pt idx="3">
                  <c:v>4-Control</c:v>
                </c:pt>
              </c:strCache>
            </c:strRef>
          </c:cat>
          <c:val>
            <c:numRef>
              <c:f>'Week 0'!$U$3:$U$6</c:f>
              <c:numCache>
                <c:formatCode>General</c:formatCode>
                <c:ptCount val="4"/>
                <c:pt idx="0">
                  <c:v>5.199481743545352</c:v>
                </c:pt>
                <c:pt idx="1">
                  <c:v>4.843249315110735</c:v>
                </c:pt>
                <c:pt idx="2">
                  <c:v>4.7484445320800575</c:v>
                </c:pt>
                <c:pt idx="3">
                  <c:v>7.1142125564531886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9-444B-A6FA-BEA4883F5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184815"/>
        <c:axId val="478407407"/>
      </c:barChart>
      <c:catAx>
        <c:axId val="46218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07407"/>
        <c:crosses val="autoZero"/>
        <c:auto val="1"/>
        <c:lblAlgn val="ctr"/>
        <c:lblOffset val="100"/>
        <c:noMultiLvlLbl val="0"/>
      </c:catAx>
      <c:valAx>
        <c:axId val="47840740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Ucrit (BL 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8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415637</xdr:colOff>
      <xdr:row>9</xdr:row>
      <xdr:rowOff>123536</xdr:rowOff>
    </xdr:from>
    <xdr:to>
      <xdr:col>23</xdr:col>
      <xdr:colOff>23092</xdr:colOff>
      <xdr:row>22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04B8E-8F83-0445-8847-0CF39A060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6C4E0-1FD9-9442-A833-1C6B729F4F13}">
  <dimension ref="A1:W33"/>
  <sheetViews>
    <sheetView tabSelected="1" zoomScale="110" zoomScaleNormal="110" workbookViewId="0">
      <selection activeCell="Y24" sqref="Y24"/>
    </sheetView>
  </sheetViews>
  <sheetFormatPr baseColWidth="10" defaultRowHeight="16" x14ac:dyDescent="0.2"/>
  <cols>
    <col min="8" max="8" width="15.6640625" bestFit="1" customWidth="1"/>
    <col min="10" max="10" width="18" bestFit="1" customWidth="1"/>
    <col min="11" max="11" width="16" bestFit="1" customWidth="1"/>
    <col min="12" max="12" width="24.83203125" bestFit="1" customWidth="1"/>
    <col min="13" max="13" width="30.6640625" bestFit="1" customWidth="1"/>
    <col min="14" max="14" width="18.33203125" bestFit="1" customWidth="1"/>
    <col min="15" max="15" width="28" bestFit="1" customWidth="1"/>
    <col min="16" max="16" width="10" customWidth="1"/>
    <col min="19" max="19" width="13.5" bestFit="1" customWidth="1"/>
    <col min="20" max="20" width="19" bestFit="1" customWidth="1"/>
  </cols>
  <sheetData>
    <row r="1" spans="1:23" x14ac:dyDescent="0.2">
      <c r="A1" s="2" t="s">
        <v>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16</v>
      </c>
      <c r="G1" s="2" t="s">
        <v>4</v>
      </c>
      <c r="H1" s="2" t="s">
        <v>14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1"/>
      <c r="T1" s="30" t="s">
        <v>22</v>
      </c>
      <c r="U1" s="30"/>
      <c r="V1" s="30"/>
      <c r="W1" s="30"/>
    </row>
    <row r="2" spans="1:23" x14ac:dyDescent="0.2">
      <c r="A2" s="24">
        <v>0</v>
      </c>
      <c r="B2" s="3">
        <v>43626</v>
      </c>
      <c r="C2" s="7">
        <v>0.29166666666666669</v>
      </c>
      <c r="D2" s="4" t="s">
        <v>15</v>
      </c>
      <c r="E2" s="4">
        <v>72</v>
      </c>
      <c r="F2" s="4">
        <v>3</v>
      </c>
      <c r="G2" s="4">
        <v>14.5</v>
      </c>
      <c r="H2" s="4">
        <v>10.4</v>
      </c>
      <c r="I2" s="4">
        <v>13</v>
      </c>
      <c r="J2" s="4">
        <v>10</v>
      </c>
      <c r="K2" s="8">
        <v>2.7002314814814812E-2</v>
      </c>
      <c r="L2" s="4">
        <v>233</v>
      </c>
      <c r="M2" s="4">
        <v>45</v>
      </c>
      <c r="N2" s="4">
        <v>300</v>
      </c>
      <c r="O2" s="4">
        <v>5</v>
      </c>
      <c r="P2" s="5">
        <f>M2+(O2*(L2/N2))</f>
        <v>48.883333333333333</v>
      </c>
      <c r="Q2" s="4">
        <f>P2/H2</f>
        <v>4.7003205128205128</v>
      </c>
      <c r="T2" s="1" t="s">
        <v>16</v>
      </c>
      <c r="U2" s="1" t="s">
        <v>21</v>
      </c>
      <c r="V2" s="1" t="s">
        <v>20</v>
      </c>
      <c r="W2" s="1" t="s">
        <v>19</v>
      </c>
    </row>
    <row r="3" spans="1:23" x14ac:dyDescent="0.2">
      <c r="A3" s="24">
        <v>0</v>
      </c>
      <c r="B3" s="3">
        <v>43626</v>
      </c>
      <c r="C3" s="7">
        <v>0.33333333333333331</v>
      </c>
      <c r="D3" s="4" t="s">
        <v>15</v>
      </c>
      <c r="E3" s="4">
        <v>71</v>
      </c>
      <c r="F3" s="4">
        <v>3</v>
      </c>
      <c r="G3" s="4">
        <v>14.5</v>
      </c>
      <c r="H3" s="4">
        <v>13.5</v>
      </c>
      <c r="I3" s="4">
        <v>29</v>
      </c>
      <c r="J3" s="4">
        <v>10</v>
      </c>
      <c r="K3" s="8">
        <v>2.9201388888888888E-2</v>
      </c>
      <c r="L3" s="4">
        <v>123</v>
      </c>
      <c r="M3" s="4">
        <v>50</v>
      </c>
      <c r="N3" s="4">
        <v>300</v>
      </c>
      <c r="O3" s="4">
        <v>5</v>
      </c>
      <c r="P3" s="5">
        <f t="shared" ref="P3:P33" si="0">M3+(O3*(L3/N3))</f>
        <v>52.05</v>
      </c>
      <c r="Q3" s="4">
        <f t="shared" ref="Q3:Q33" si="1">P3/H3</f>
        <v>3.8555555555555552</v>
      </c>
      <c r="T3" s="13" t="s">
        <v>30</v>
      </c>
      <c r="U3">
        <f>AVERAGE(Q18:Q25)</f>
        <v>5.199481743545352</v>
      </c>
      <c r="V3">
        <f>STDEV(Q18:Q25)</f>
        <v>1.3241656938220947</v>
      </c>
      <c r="W3">
        <f>V3/SQRT(8)</f>
        <v>0.46816327075809638</v>
      </c>
    </row>
    <row r="4" spans="1:23" x14ac:dyDescent="0.2">
      <c r="A4" s="24">
        <v>0</v>
      </c>
      <c r="B4" s="3">
        <v>43626</v>
      </c>
      <c r="C4" s="7">
        <v>0.37847222222222227</v>
      </c>
      <c r="D4" s="4" t="s">
        <v>15</v>
      </c>
      <c r="E4" s="4">
        <v>75</v>
      </c>
      <c r="F4" s="4">
        <v>3</v>
      </c>
      <c r="G4" s="4">
        <v>14.5</v>
      </c>
      <c r="H4" s="4">
        <v>12.1</v>
      </c>
      <c r="I4" s="4">
        <v>22</v>
      </c>
      <c r="J4" s="4">
        <v>10</v>
      </c>
      <c r="K4" s="8">
        <v>3.0312499999999996E-2</v>
      </c>
      <c r="L4" s="4">
        <v>219</v>
      </c>
      <c r="M4" s="4">
        <v>50</v>
      </c>
      <c r="N4" s="4">
        <v>300</v>
      </c>
      <c r="O4" s="4">
        <v>5</v>
      </c>
      <c r="P4" s="5">
        <f t="shared" si="0"/>
        <v>53.65</v>
      </c>
      <c r="Q4" s="4">
        <f t="shared" si="1"/>
        <v>4.4338842975206614</v>
      </c>
      <c r="T4" s="14" t="s">
        <v>31</v>
      </c>
      <c r="U4">
        <f>AVERAGE(Q10:Q17)</f>
        <v>4.843249315110735</v>
      </c>
      <c r="V4">
        <f>STDEV(Q10:Q17)</f>
        <v>0.64665324485440634</v>
      </c>
      <c r="W4">
        <f t="shared" ref="W4:W6" si="2">V4/SQRT(8)</f>
        <v>0.22862644725641781</v>
      </c>
    </row>
    <row r="5" spans="1:23" x14ac:dyDescent="0.2">
      <c r="A5" s="24">
        <v>0</v>
      </c>
      <c r="B5" s="3">
        <v>43626</v>
      </c>
      <c r="C5" s="7">
        <v>0.4513888888888889</v>
      </c>
      <c r="D5" s="4" t="s">
        <v>15</v>
      </c>
      <c r="E5" s="4">
        <v>68</v>
      </c>
      <c r="F5" s="4">
        <v>3</v>
      </c>
      <c r="G5" s="4">
        <v>14.1</v>
      </c>
      <c r="H5" s="4">
        <v>13.5</v>
      </c>
      <c r="I5" s="4">
        <v>29</v>
      </c>
      <c r="J5" s="4">
        <v>10</v>
      </c>
      <c r="K5" s="8">
        <v>3.2708333333333332E-2</v>
      </c>
      <c r="L5" s="4">
        <v>126</v>
      </c>
      <c r="M5" s="4">
        <v>55</v>
      </c>
      <c r="N5" s="4">
        <v>300</v>
      </c>
      <c r="O5" s="4">
        <v>5</v>
      </c>
      <c r="P5" s="5">
        <f t="shared" si="0"/>
        <v>57.1</v>
      </c>
      <c r="Q5" s="4">
        <f t="shared" si="1"/>
        <v>4.2296296296296294</v>
      </c>
      <c r="T5" s="15" t="s">
        <v>32</v>
      </c>
      <c r="U5">
        <f>AVERAGE(Q2:Q9)</f>
        <v>4.7484445320800575</v>
      </c>
      <c r="V5">
        <f>STDEV(Q2:Q9)</f>
        <v>0.57792652525314037</v>
      </c>
      <c r="W5">
        <f t="shared" si="2"/>
        <v>0.20432788251703701</v>
      </c>
    </row>
    <row r="6" spans="1:23" x14ac:dyDescent="0.2">
      <c r="A6" s="24">
        <v>0</v>
      </c>
      <c r="B6" s="3">
        <v>43626</v>
      </c>
      <c r="C6" s="7">
        <v>0.49652777777777773</v>
      </c>
      <c r="D6" s="4" t="s">
        <v>17</v>
      </c>
      <c r="E6" s="4">
        <v>76</v>
      </c>
      <c r="F6" s="4">
        <v>3</v>
      </c>
      <c r="G6" s="4">
        <v>14.3</v>
      </c>
      <c r="H6" s="4">
        <v>9.5</v>
      </c>
      <c r="I6" s="4">
        <v>9</v>
      </c>
      <c r="J6" s="4">
        <v>10</v>
      </c>
      <c r="K6" s="8">
        <v>2.4548611111111115E-2</v>
      </c>
      <c r="L6" s="4">
        <v>21</v>
      </c>
      <c r="M6" s="4">
        <v>45</v>
      </c>
      <c r="N6" s="4">
        <v>300</v>
      </c>
      <c r="O6" s="4">
        <v>5</v>
      </c>
      <c r="P6" s="5">
        <f t="shared" si="0"/>
        <v>45.35</v>
      </c>
      <c r="Q6" s="4">
        <f t="shared" si="1"/>
        <v>4.7736842105263158</v>
      </c>
      <c r="T6" s="16" t="s">
        <v>36</v>
      </c>
      <c r="U6">
        <f>AVERAGE(Q26:Q33)</f>
        <v>7.1142125564531886</v>
      </c>
      <c r="V6">
        <f>STDEV(Q26:Q33)</f>
        <v>1.663601539736258</v>
      </c>
      <c r="W6">
        <f t="shared" si="2"/>
        <v>0.58817196496994484</v>
      </c>
    </row>
    <row r="7" spans="1:23" x14ac:dyDescent="0.2">
      <c r="A7" s="24">
        <v>0</v>
      </c>
      <c r="B7" s="3">
        <v>43626</v>
      </c>
      <c r="C7" s="7">
        <v>0.53472222222222221</v>
      </c>
      <c r="D7" s="4" t="s">
        <v>17</v>
      </c>
      <c r="E7" s="4">
        <v>81</v>
      </c>
      <c r="F7" s="4">
        <v>3</v>
      </c>
      <c r="G7" s="4">
        <v>14</v>
      </c>
      <c r="H7" s="4">
        <v>8.8000000000000007</v>
      </c>
      <c r="I7" s="4">
        <v>8</v>
      </c>
      <c r="J7" s="4">
        <v>10</v>
      </c>
      <c r="K7" s="8">
        <v>2.3750000000000004E-2</v>
      </c>
      <c r="L7" s="4">
        <v>252</v>
      </c>
      <c r="M7" s="4">
        <v>40</v>
      </c>
      <c r="N7" s="4">
        <v>300</v>
      </c>
      <c r="O7" s="4">
        <v>5</v>
      </c>
      <c r="P7" s="5">
        <f t="shared" si="0"/>
        <v>44.2</v>
      </c>
      <c r="Q7" s="4">
        <f t="shared" si="1"/>
        <v>5.0227272727272725</v>
      </c>
    </row>
    <row r="8" spans="1:23" x14ac:dyDescent="0.2">
      <c r="A8" s="24">
        <v>0</v>
      </c>
      <c r="B8" s="3">
        <v>43626</v>
      </c>
      <c r="C8" s="7">
        <v>0.57291666666666663</v>
      </c>
      <c r="D8" s="4" t="s">
        <v>18</v>
      </c>
      <c r="E8" s="4">
        <v>85</v>
      </c>
      <c r="F8" s="4">
        <v>3</v>
      </c>
      <c r="G8" s="4">
        <v>14</v>
      </c>
      <c r="H8" s="4">
        <v>7.9</v>
      </c>
      <c r="I8" s="4">
        <v>5</v>
      </c>
      <c r="J8" s="4">
        <v>10</v>
      </c>
      <c r="K8" s="8">
        <v>2.3472222222222217E-2</v>
      </c>
      <c r="L8" s="4">
        <v>228</v>
      </c>
      <c r="M8" s="4">
        <v>40</v>
      </c>
      <c r="N8" s="4">
        <v>300</v>
      </c>
      <c r="O8" s="4">
        <v>5</v>
      </c>
      <c r="P8" s="5">
        <f t="shared" si="0"/>
        <v>43.8</v>
      </c>
      <c r="Q8" s="4">
        <f t="shared" si="1"/>
        <v>5.5443037974683538</v>
      </c>
    </row>
    <row r="9" spans="1:23" x14ac:dyDescent="0.2">
      <c r="A9" s="24">
        <v>0</v>
      </c>
      <c r="B9" s="3">
        <v>43626</v>
      </c>
      <c r="C9" s="7">
        <v>0.61111111111111105</v>
      </c>
      <c r="D9" s="4" t="s">
        <v>18</v>
      </c>
      <c r="E9" s="4">
        <v>83</v>
      </c>
      <c r="F9" s="4">
        <v>3</v>
      </c>
      <c r="G9" s="4">
        <v>14</v>
      </c>
      <c r="H9" s="4">
        <v>8.5</v>
      </c>
      <c r="I9" s="4">
        <v>7</v>
      </c>
      <c r="J9" s="4">
        <v>10</v>
      </c>
      <c r="K9" s="8">
        <v>2.5092592592592593E-2</v>
      </c>
      <c r="L9" s="4">
        <v>68</v>
      </c>
      <c r="M9" s="4">
        <v>45</v>
      </c>
      <c r="N9" s="4">
        <v>300</v>
      </c>
      <c r="O9" s="4">
        <v>5</v>
      </c>
      <c r="P9" s="5">
        <f t="shared" si="0"/>
        <v>46.133333333333333</v>
      </c>
      <c r="Q9" s="4">
        <f t="shared" si="1"/>
        <v>5.4274509803921571</v>
      </c>
    </row>
    <row r="10" spans="1:23" x14ac:dyDescent="0.2">
      <c r="A10" s="25">
        <v>0</v>
      </c>
      <c r="B10" s="9">
        <v>43627</v>
      </c>
      <c r="C10" s="22">
        <v>0.5625</v>
      </c>
      <c r="D10" s="10" t="s">
        <v>25</v>
      </c>
      <c r="E10" s="10">
        <v>66</v>
      </c>
      <c r="F10" s="10">
        <v>2</v>
      </c>
      <c r="G10" s="10">
        <v>14</v>
      </c>
      <c r="H10" s="10">
        <v>8.6</v>
      </c>
      <c r="I10" s="10">
        <v>7</v>
      </c>
      <c r="J10" s="10">
        <v>10</v>
      </c>
      <c r="K10" s="23">
        <v>2.4270833333333335E-2</v>
      </c>
      <c r="L10" s="10">
        <v>297</v>
      </c>
      <c r="M10" s="10">
        <v>40</v>
      </c>
      <c r="N10" s="10">
        <v>300</v>
      </c>
      <c r="O10" s="10">
        <v>5</v>
      </c>
      <c r="P10" s="11">
        <f t="shared" si="0"/>
        <v>44.95</v>
      </c>
      <c r="Q10" s="10">
        <f t="shared" si="1"/>
        <v>5.2267441860465125</v>
      </c>
    </row>
    <row r="11" spans="1:23" x14ac:dyDescent="0.2">
      <c r="A11" s="25">
        <v>0</v>
      </c>
      <c r="B11" s="9">
        <v>43627</v>
      </c>
      <c r="C11" s="22">
        <v>0.60069444444444442</v>
      </c>
      <c r="D11" s="10" t="s">
        <v>25</v>
      </c>
      <c r="E11" s="10">
        <v>62</v>
      </c>
      <c r="F11" s="10">
        <v>2</v>
      </c>
      <c r="G11" s="10">
        <v>14</v>
      </c>
      <c r="H11" s="10">
        <v>7.7</v>
      </c>
      <c r="I11" s="10">
        <v>5</v>
      </c>
      <c r="J11" s="10">
        <v>10</v>
      </c>
      <c r="K11" s="23">
        <v>2.2719907407407411E-2</v>
      </c>
      <c r="L11" s="10">
        <v>163</v>
      </c>
      <c r="M11" s="10">
        <v>40</v>
      </c>
      <c r="N11" s="10">
        <v>300</v>
      </c>
      <c r="O11" s="10">
        <v>5</v>
      </c>
      <c r="P11" s="11">
        <f t="shared" si="0"/>
        <v>42.716666666666669</v>
      </c>
      <c r="Q11" s="10">
        <f t="shared" si="1"/>
        <v>5.5476190476190474</v>
      </c>
    </row>
    <row r="12" spans="1:23" x14ac:dyDescent="0.2">
      <c r="A12" s="25">
        <v>0</v>
      </c>
      <c r="B12" s="9">
        <v>43627</v>
      </c>
      <c r="C12" s="22">
        <v>0.63541666666666663</v>
      </c>
      <c r="D12" s="10" t="s">
        <v>26</v>
      </c>
      <c r="E12" s="10">
        <v>56</v>
      </c>
      <c r="F12" s="10">
        <v>2</v>
      </c>
      <c r="G12" s="10">
        <v>14</v>
      </c>
      <c r="H12" s="10">
        <v>9.6</v>
      </c>
      <c r="I12" s="10">
        <v>10</v>
      </c>
      <c r="J12" s="10">
        <v>10</v>
      </c>
      <c r="K12" s="23">
        <v>2.3831018518518519E-2</v>
      </c>
      <c r="L12" s="10">
        <v>259</v>
      </c>
      <c r="M12" s="10">
        <v>40</v>
      </c>
      <c r="N12" s="10">
        <v>300</v>
      </c>
      <c r="O12" s="10">
        <v>5</v>
      </c>
      <c r="P12" s="11">
        <f t="shared" si="0"/>
        <v>44.316666666666663</v>
      </c>
      <c r="Q12" s="10">
        <f t="shared" si="1"/>
        <v>4.6163194444444446</v>
      </c>
    </row>
    <row r="13" spans="1:23" x14ac:dyDescent="0.2">
      <c r="A13" s="25">
        <v>0</v>
      </c>
      <c r="B13" s="9">
        <v>43627</v>
      </c>
      <c r="C13" s="22">
        <v>0.67152777777777783</v>
      </c>
      <c r="D13" s="10" t="s">
        <v>26</v>
      </c>
      <c r="E13" s="10">
        <v>57</v>
      </c>
      <c r="F13" s="10">
        <v>2</v>
      </c>
      <c r="G13" s="10">
        <v>14</v>
      </c>
      <c r="H13" s="10">
        <v>9.4</v>
      </c>
      <c r="I13" s="10">
        <v>9</v>
      </c>
      <c r="J13" s="10">
        <v>10</v>
      </c>
      <c r="K13" s="23">
        <v>2.9965277777777775E-2</v>
      </c>
      <c r="L13" s="10">
        <v>189</v>
      </c>
      <c r="M13" s="10">
        <v>50</v>
      </c>
      <c r="N13" s="10">
        <v>300</v>
      </c>
      <c r="O13" s="10">
        <v>5</v>
      </c>
      <c r="P13" s="11">
        <f t="shared" si="0"/>
        <v>53.15</v>
      </c>
      <c r="Q13" s="10">
        <f t="shared" si="1"/>
        <v>5.6542553191489358</v>
      </c>
    </row>
    <row r="14" spans="1:23" x14ac:dyDescent="0.2">
      <c r="A14" s="25">
        <v>0</v>
      </c>
      <c r="B14" s="9">
        <v>43628</v>
      </c>
      <c r="C14" s="22">
        <v>0.4548611111111111</v>
      </c>
      <c r="D14" s="10" t="s">
        <v>29</v>
      </c>
      <c r="E14" s="10">
        <v>53</v>
      </c>
      <c r="F14" s="10">
        <v>2</v>
      </c>
      <c r="G14" s="10">
        <v>14</v>
      </c>
      <c r="H14" s="10">
        <v>12.6</v>
      </c>
      <c r="I14" s="10">
        <v>23</v>
      </c>
      <c r="J14" s="10">
        <v>10</v>
      </c>
      <c r="K14" s="23">
        <v>2.6851851851851849E-2</v>
      </c>
      <c r="L14" s="10">
        <v>220</v>
      </c>
      <c r="M14" s="10">
        <v>45</v>
      </c>
      <c r="N14" s="10">
        <v>300</v>
      </c>
      <c r="O14" s="10">
        <v>5</v>
      </c>
      <c r="P14" s="11">
        <f t="shared" si="0"/>
        <v>48.666666666666664</v>
      </c>
      <c r="Q14" s="10">
        <f t="shared" si="1"/>
        <v>3.8624338624338623</v>
      </c>
    </row>
    <row r="15" spans="1:23" x14ac:dyDescent="0.2">
      <c r="A15" s="25">
        <v>0</v>
      </c>
      <c r="B15" s="9">
        <v>43628</v>
      </c>
      <c r="C15" s="22">
        <v>0.49652777777777773</v>
      </c>
      <c r="D15" s="10" t="s">
        <v>29</v>
      </c>
      <c r="E15" s="10">
        <v>47</v>
      </c>
      <c r="F15" s="10">
        <v>2</v>
      </c>
      <c r="G15" s="10">
        <v>14</v>
      </c>
      <c r="H15" s="10">
        <v>13.9</v>
      </c>
      <c r="I15" s="10">
        <v>29</v>
      </c>
      <c r="J15" s="10">
        <v>10</v>
      </c>
      <c r="K15" s="23">
        <v>3.4224537037037032E-2</v>
      </c>
      <c r="L15" s="10">
        <v>257</v>
      </c>
      <c r="M15" s="10">
        <v>55</v>
      </c>
      <c r="N15" s="10">
        <v>300</v>
      </c>
      <c r="O15" s="10">
        <v>5</v>
      </c>
      <c r="P15" s="11">
        <f t="shared" si="0"/>
        <v>59.283333333333331</v>
      </c>
      <c r="Q15" s="10">
        <f t="shared" si="1"/>
        <v>4.2649880095923258</v>
      </c>
    </row>
    <row r="16" spans="1:23" x14ac:dyDescent="0.2">
      <c r="A16" s="25">
        <v>0</v>
      </c>
      <c r="B16" s="9">
        <v>43628</v>
      </c>
      <c r="C16" s="22">
        <v>0.54513888888888895</v>
      </c>
      <c r="D16" s="10" t="s">
        <v>29</v>
      </c>
      <c r="E16" s="10">
        <v>48</v>
      </c>
      <c r="F16" s="10">
        <v>2</v>
      </c>
      <c r="G16" s="10">
        <v>14.1</v>
      </c>
      <c r="H16" s="10">
        <v>11.8</v>
      </c>
      <c r="I16" s="10">
        <v>19</v>
      </c>
      <c r="J16" s="10">
        <v>10</v>
      </c>
      <c r="K16" s="23">
        <v>2.9259259259259259E-2</v>
      </c>
      <c r="L16" s="10">
        <v>128</v>
      </c>
      <c r="M16" s="10">
        <v>50</v>
      </c>
      <c r="N16" s="10">
        <v>300</v>
      </c>
      <c r="O16" s="10">
        <v>5</v>
      </c>
      <c r="P16" s="11">
        <f t="shared" si="0"/>
        <v>52.133333333333333</v>
      </c>
      <c r="Q16" s="10">
        <f t="shared" si="1"/>
        <v>4.4180790960451972</v>
      </c>
    </row>
    <row r="17" spans="1:17" x14ac:dyDescent="0.2">
      <c r="A17" s="25">
        <v>0</v>
      </c>
      <c r="B17" s="9">
        <v>43628</v>
      </c>
      <c r="C17" s="22">
        <v>0.59027777777777779</v>
      </c>
      <c r="D17" s="10" t="s">
        <v>29</v>
      </c>
      <c r="E17" s="10">
        <v>45</v>
      </c>
      <c r="F17" s="10">
        <v>2</v>
      </c>
      <c r="G17" s="10">
        <v>14.1</v>
      </c>
      <c r="H17" s="10">
        <v>12</v>
      </c>
      <c r="I17" s="10">
        <v>20</v>
      </c>
      <c r="J17" s="10">
        <v>10</v>
      </c>
      <c r="K17" s="23">
        <v>3.6018518518518519E-2</v>
      </c>
      <c r="L17" s="10">
        <v>112</v>
      </c>
      <c r="M17" s="10">
        <v>60</v>
      </c>
      <c r="N17" s="10">
        <v>300</v>
      </c>
      <c r="O17" s="10">
        <v>5</v>
      </c>
      <c r="P17" s="11">
        <f t="shared" si="0"/>
        <v>61.866666666666667</v>
      </c>
      <c r="Q17" s="10">
        <f t="shared" si="1"/>
        <v>5.1555555555555559</v>
      </c>
    </row>
    <row r="18" spans="1:17" x14ac:dyDescent="0.2">
      <c r="A18" s="26">
        <v>0</v>
      </c>
      <c r="B18" s="19">
        <v>43627</v>
      </c>
      <c r="C18" s="20">
        <v>0.39583333333333331</v>
      </c>
      <c r="D18" s="12" t="s">
        <v>23</v>
      </c>
      <c r="E18" s="12">
        <v>43</v>
      </c>
      <c r="F18" s="12">
        <v>1</v>
      </c>
      <c r="G18" s="12">
        <v>14.5</v>
      </c>
      <c r="H18" s="12">
        <v>5.4</v>
      </c>
      <c r="I18" s="12">
        <v>1.6</v>
      </c>
      <c r="J18" s="12">
        <v>10</v>
      </c>
      <c r="K18" s="21">
        <v>2.2731481481481481E-2</v>
      </c>
      <c r="L18" s="12">
        <v>164</v>
      </c>
      <c r="M18" s="12">
        <v>40</v>
      </c>
      <c r="N18" s="12">
        <v>300</v>
      </c>
      <c r="O18" s="12">
        <v>5</v>
      </c>
      <c r="P18" s="17">
        <f t="shared" si="0"/>
        <v>42.733333333333334</v>
      </c>
      <c r="Q18" s="12">
        <f t="shared" si="1"/>
        <v>7.9135802469135799</v>
      </c>
    </row>
    <row r="19" spans="1:17" x14ac:dyDescent="0.2">
      <c r="A19" s="26">
        <v>0</v>
      </c>
      <c r="B19" s="19">
        <v>43627</v>
      </c>
      <c r="C19" s="20">
        <v>0.43402777777777773</v>
      </c>
      <c r="D19" s="12" t="s">
        <v>23</v>
      </c>
      <c r="E19" s="12">
        <v>36</v>
      </c>
      <c r="F19" s="12">
        <v>1</v>
      </c>
      <c r="G19" s="12">
        <v>14.5</v>
      </c>
      <c r="H19" s="12">
        <v>6.4</v>
      </c>
      <c r="I19" s="12">
        <v>3</v>
      </c>
      <c r="J19" s="12">
        <v>10</v>
      </c>
      <c r="K19" s="21">
        <v>2.1689814814814815E-2</v>
      </c>
      <c r="L19" s="12">
        <v>74</v>
      </c>
      <c r="M19" s="12">
        <v>40</v>
      </c>
      <c r="N19" s="12">
        <v>300</v>
      </c>
      <c r="O19" s="12">
        <v>5</v>
      </c>
      <c r="P19" s="17">
        <f t="shared" si="0"/>
        <v>41.233333333333334</v>
      </c>
      <c r="Q19" s="12">
        <f t="shared" si="1"/>
        <v>6.442708333333333</v>
      </c>
    </row>
    <row r="20" spans="1:17" x14ac:dyDescent="0.2">
      <c r="A20" s="26">
        <v>0</v>
      </c>
      <c r="B20" s="19">
        <v>43627</v>
      </c>
      <c r="C20" s="20">
        <v>0.46527777777777773</v>
      </c>
      <c r="D20" s="12" t="s">
        <v>24</v>
      </c>
      <c r="E20" s="12">
        <v>25</v>
      </c>
      <c r="F20" s="12">
        <v>1</v>
      </c>
      <c r="G20" s="12">
        <v>14.3</v>
      </c>
      <c r="H20" s="12">
        <v>14.3</v>
      </c>
      <c r="I20" s="12">
        <v>34</v>
      </c>
      <c r="J20" s="12">
        <v>10</v>
      </c>
      <c r="K20" s="21">
        <v>3.3009259259259259E-2</v>
      </c>
      <c r="L20" s="12">
        <v>152</v>
      </c>
      <c r="M20" s="12">
        <v>55</v>
      </c>
      <c r="N20" s="12">
        <v>300</v>
      </c>
      <c r="O20" s="12">
        <v>5</v>
      </c>
      <c r="P20" s="17">
        <f t="shared" si="0"/>
        <v>57.533333333333331</v>
      </c>
      <c r="Q20" s="12">
        <f t="shared" si="1"/>
        <v>4.0233100233100227</v>
      </c>
    </row>
    <row r="21" spans="1:17" x14ac:dyDescent="0.2">
      <c r="A21" s="26">
        <v>0</v>
      </c>
      <c r="B21" s="19">
        <v>43627</v>
      </c>
      <c r="C21" s="20">
        <v>0.51736111111111105</v>
      </c>
      <c r="D21" s="12" t="s">
        <v>24</v>
      </c>
      <c r="E21" s="12">
        <v>28</v>
      </c>
      <c r="F21" s="12">
        <v>1</v>
      </c>
      <c r="G21" s="12">
        <v>14.3</v>
      </c>
      <c r="H21" s="12">
        <v>13.5</v>
      </c>
      <c r="I21" s="12">
        <v>29</v>
      </c>
      <c r="J21" s="12">
        <v>10</v>
      </c>
      <c r="K21" s="21">
        <v>3.3287037037037039E-2</v>
      </c>
      <c r="L21" s="12">
        <v>176</v>
      </c>
      <c r="M21" s="12">
        <v>55</v>
      </c>
      <c r="N21" s="12">
        <v>300</v>
      </c>
      <c r="O21" s="12">
        <v>5</v>
      </c>
      <c r="P21" s="17">
        <f t="shared" si="0"/>
        <v>57.933333333333337</v>
      </c>
      <c r="Q21" s="12">
        <f t="shared" si="1"/>
        <v>4.2913580246913581</v>
      </c>
    </row>
    <row r="22" spans="1:17" x14ac:dyDescent="0.2">
      <c r="A22" s="26">
        <v>0</v>
      </c>
      <c r="B22" s="19">
        <v>43628</v>
      </c>
      <c r="C22" s="20">
        <v>0.3</v>
      </c>
      <c r="D22" s="12" t="s">
        <v>28</v>
      </c>
      <c r="E22" s="12">
        <v>31</v>
      </c>
      <c r="F22" s="12">
        <v>1</v>
      </c>
      <c r="G22" s="12">
        <v>14.3</v>
      </c>
      <c r="H22" s="12">
        <v>9.5</v>
      </c>
      <c r="I22" s="12">
        <v>10</v>
      </c>
      <c r="J22" s="12">
        <v>10</v>
      </c>
      <c r="K22" s="21">
        <v>2.6493055555555558E-2</v>
      </c>
      <c r="L22" s="12">
        <v>189</v>
      </c>
      <c r="M22" s="12">
        <v>45</v>
      </c>
      <c r="N22" s="12">
        <v>300</v>
      </c>
      <c r="O22" s="12">
        <v>5</v>
      </c>
      <c r="P22" s="17">
        <f t="shared" si="0"/>
        <v>48.15</v>
      </c>
      <c r="Q22" s="12">
        <f t="shared" si="1"/>
        <v>5.0684210526315789</v>
      </c>
    </row>
    <row r="23" spans="1:17" x14ac:dyDescent="0.2">
      <c r="A23" s="26">
        <v>0</v>
      </c>
      <c r="B23" s="19">
        <v>43628</v>
      </c>
      <c r="C23" s="20">
        <v>0.34027777777777773</v>
      </c>
      <c r="D23" s="12" t="s">
        <v>28</v>
      </c>
      <c r="E23" s="12">
        <v>33</v>
      </c>
      <c r="F23" s="12">
        <v>1</v>
      </c>
      <c r="G23" s="12">
        <v>14.3</v>
      </c>
      <c r="H23" s="12">
        <v>9.6999999999999993</v>
      </c>
      <c r="I23" s="12">
        <v>11</v>
      </c>
      <c r="J23" s="12">
        <v>10</v>
      </c>
      <c r="K23" s="21">
        <v>2.4270833333333335E-2</v>
      </c>
      <c r="L23" s="12">
        <v>297</v>
      </c>
      <c r="M23" s="12">
        <v>40</v>
      </c>
      <c r="N23" s="12">
        <v>300</v>
      </c>
      <c r="O23" s="12">
        <v>5</v>
      </c>
      <c r="P23" s="17">
        <f t="shared" si="0"/>
        <v>44.95</v>
      </c>
      <c r="Q23" s="12">
        <f t="shared" si="1"/>
        <v>4.6340206185567014</v>
      </c>
    </row>
    <row r="24" spans="1:17" x14ac:dyDescent="0.2">
      <c r="A24" s="26">
        <v>0</v>
      </c>
      <c r="B24" s="19">
        <v>43628</v>
      </c>
      <c r="C24" s="20">
        <v>0.375</v>
      </c>
      <c r="D24" s="12" t="s">
        <v>28</v>
      </c>
      <c r="E24" s="12">
        <v>38</v>
      </c>
      <c r="F24" s="12">
        <v>1</v>
      </c>
      <c r="G24" s="12">
        <v>14.5</v>
      </c>
      <c r="H24" s="12">
        <v>9</v>
      </c>
      <c r="I24" s="12">
        <v>9</v>
      </c>
      <c r="J24" s="12">
        <v>10</v>
      </c>
      <c r="K24" s="21">
        <v>2.34375E-2</v>
      </c>
      <c r="L24" s="12">
        <v>225</v>
      </c>
      <c r="M24" s="12">
        <v>40</v>
      </c>
      <c r="N24" s="12">
        <v>300</v>
      </c>
      <c r="O24" s="12">
        <v>5</v>
      </c>
      <c r="P24" s="17">
        <f t="shared" si="0"/>
        <v>43.75</v>
      </c>
      <c r="Q24" s="12">
        <f t="shared" si="1"/>
        <v>4.8611111111111107</v>
      </c>
    </row>
    <row r="25" spans="1:17" x14ac:dyDescent="0.2">
      <c r="A25" s="26">
        <v>0</v>
      </c>
      <c r="B25" s="19">
        <v>43628</v>
      </c>
      <c r="C25" s="20">
        <v>0.41319444444444442</v>
      </c>
      <c r="D25" s="12" t="s">
        <v>28</v>
      </c>
      <c r="E25" s="12">
        <v>32</v>
      </c>
      <c r="F25" s="12">
        <v>1</v>
      </c>
      <c r="G25" s="12">
        <v>14.5</v>
      </c>
      <c r="H25" s="12">
        <v>11.9</v>
      </c>
      <c r="I25" s="12">
        <v>21</v>
      </c>
      <c r="J25" s="12">
        <v>10</v>
      </c>
      <c r="K25" s="21">
        <v>2.9097222222222222E-2</v>
      </c>
      <c r="L25" s="12">
        <v>114</v>
      </c>
      <c r="M25" s="12">
        <v>50</v>
      </c>
      <c r="N25" s="12">
        <v>300</v>
      </c>
      <c r="O25" s="12">
        <v>5</v>
      </c>
      <c r="P25" s="17">
        <f t="shared" si="0"/>
        <v>51.9</v>
      </c>
      <c r="Q25" s="12">
        <f t="shared" si="1"/>
        <v>4.3613445378151257</v>
      </c>
    </row>
    <row r="26" spans="1:17" x14ac:dyDescent="0.2">
      <c r="A26" s="6">
        <v>0</v>
      </c>
      <c r="B26" s="27">
        <v>43630</v>
      </c>
      <c r="C26" s="28">
        <v>0.34583333333333338</v>
      </c>
      <c r="D26" s="6" t="s">
        <v>33</v>
      </c>
      <c r="E26" s="6">
        <v>16</v>
      </c>
      <c r="F26" s="6">
        <v>4</v>
      </c>
      <c r="G26" s="6">
        <v>24.5</v>
      </c>
      <c r="H26" s="6">
        <v>7.7</v>
      </c>
      <c r="I26" s="6">
        <v>5</v>
      </c>
      <c r="J26" s="6">
        <v>10</v>
      </c>
      <c r="K26" s="29">
        <v>3.2789351851851854E-2</v>
      </c>
      <c r="L26" s="6">
        <v>133</v>
      </c>
      <c r="M26" s="6">
        <v>55</v>
      </c>
      <c r="N26" s="6">
        <v>300</v>
      </c>
      <c r="O26" s="6">
        <v>5</v>
      </c>
      <c r="P26" s="18">
        <f t="shared" si="0"/>
        <v>57.216666666666669</v>
      </c>
      <c r="Q26" s="6">
        <f t="shared" si="1"/>
        <v>7.4307359307359304</v>
      </c>
    </row>
    <row r="27" spans="1:17" x14ac:dyDescent="0.2">
      <c r="A27" s="6">
        <v>0</v>
      </c>
      <c r="B27" s="27">
        <v>43630</v>
      </c>
      <c r="C27" s="28">
        <v>0.39166666666666666</v>
      </c>
      <c r="D27" s="6" t="s">
        <v>33</v>
      </c>
      <c r="E27" s="6">
        <v>21</v>
      </c>
      <c r="F27" s="6">
        <v>4</v>
      </c>
      <c r="G27" s="6">
        <v>24.5</v>
      </c>
      <c r="H27" s="6">
        <v>8.4</v>
      </c>
      <c r="I27" s="6">
        <v>6</v>
      </c>
      <c r="J27" s="6">
        <v>10</v>
      </c>
      <c r="K27" s="29">
        <v>3.9097222222222221E-2</v>
      </c>
      <c r="L27" s="6">
        <v>78</v>
      </c>
      <c r="M27" s="6">
        <v>65</v>
      </c>
      <c r="N27" s="6">
        <v>300</v>
      </c>
      <c r="O27" s="6">
        <v>5</v>
      </c>
      <c r="P27" s="18">
        <f t="shared" si="0"/>
        <v>66.3</v>
      </c>
      <c r="Q27" s="6">
        <f t="shared" si="1"/>
        <v>7.8928571428571423</v>
      </c>
    </row>
    <row r="28" spans="1:17" x14ac:dyDescent="0.2">
      <c r="A28" s="6">
        <v>0</v>
      </c>
      <c r="B28" s="27">
        <v>43630</v>
      </c>
      <c r="C28" s="28">
        <v>0.44375000000000003</v>
      </c>
      <c r="D28" s="6" t="s">
        <v>34</v>
      </c>
      <c r="E28" s="6">
        <v>12</v>
      </c>
      <c r="F28" s="6">
        <v>4</v>
      </c>
      <c r="G28" s="6">
        <v>24.5</v>
      </c>
      <c r="H28" s="6">
        <v>9.5</v>
      </c>
      <c r="I28" s="6">
        <v>9</v>
      </c>
      <c r="J28" s="6">
        <v>10</v>
      </c>
      <c r="K28" s="29">
        <v>3.6979166666666667E-2</v>
      </c>
      <c r="L28" s="6">
        <v>196</v>
      </c>
      <c r="M28" s="6">
        <v>60</v>
      </c>
      <c r="N28" s="6">
        <v>300</v>
      </c>
      <c r="O28" s="6">
        <v>5</v>
      </c>
      <c r="P28" s="18">
        <f t="shared" si="0"/>
        <v>63.266666666666666</v>
      </c>
      <c r="Q28" s="6">
        <f t="shared" si="1"/>
        <v>6.6596491228070178</v>
      </c>
    </row>
    <row r="29" spans="1:17" x14ac:dyDescent="0.2">
      <c r="A29" s="6">
        <v>0</v>
      </c>
      <c r="B29" s="27">
        <v>43630</v>
      </c>
      <c r="C29" s="28">
        <v>0.49722222222222223</v>
      </c>
      <c r="D29" s="6" t="s">
        <v>34</v>
      </c>
      <c r="E29" s="6">
        <v>13</v>
      </c>
      <c r="F29" s="6">
        <v>4</v>
      </c>
      <c r="G29" s="6">
        <v>24.7</v>
      </c>
      <c r="H29" s="6">
        <v>12.3</v>
      </c>
      <c r="I29" s="6">
        <v>21</v>
      </c>
      <c r="J29" s="6">
        <v>10</v>
      </c>
      <c r="K29" s="29">
        <v>4.5300925925925932E-2</v>
      </c>
      <c r="L29" s="6">
        <v>14</v>
      </c>
      <c r="M29" s="6">
        <v>75</v>
      </c>
      <c r="N29" s="6">
        <v>300</v>
      </c>
      <c r="O29" s="6">
        <v>5</v>
      </c>
      <c r="P29" s="18">
        <f t="shared" si="0"/>
        <v>75.233333333333334</v>
      </c>
      <c r="Q29" s="6">
        <f t="shared" si="1"/>
        <v>6.1165311653116525</v>
      </c>
    </row>
    <row r="30" spans="1:17" x14ac:dyDescent="0.2">
      <c r="A30" s="6">
        <v>0</v>
      </c>
      <c r="B30" s="27">
        <v>43630</v>
      </c>
      <c r="C30" s="28">
        <v>0.55208333333333337</v>
      </c>
      <c r="D30" s="6" t="s">
        <v>35</v>
      </c>
      <c r="E30" s="6">
        <v>8</v>
      </c>
      <c r="F30" s="6">
        <v>4</v>
      </c>
      <c r="G30" s="6">
        <v>24.8</v>
      </c>
      <c r="H30" s="6">
        <v>12.9</v>
      </c>
      <c r="I30" s="6">
        <v>23</v>
      </c>
      <c r="J30" s="6">
        <v>10</v>
      </c>
      <c r="K30" s="29">
        <v>4.6134259259259264E-2</v>
      </c>
      <c r="L30" s="6">
        <v>86</v>
      </c>
      <c r="M30" s="6">
        <v>75</v>
      </c>
      <c r="N30" s="6">
        <v>300</v>
      </c>
      <c r="O30" s="6">
        <v>5</v>
      </c>
      <c r="P30" s="18">
        <f t="shared" si="0"/>
        <v>76.433333333333337</v>
      </c>
      <c r="Q30" s="6">
        <f t="shared" si="1"/>
        <v>5.9250645994832043</v>
      </c>
    </row>
    <row r="31" spans="1:17" x14ac:dyDescent="0.2">
      <c r="A31" s="6">
        <v>0</v>
      </c>
      <c r="B31" s="27">
        <v>43630</v>
      </c>
      <c r="C31" s="28">
        <v>0.61111111111111105</v>
      </c>
      <c r="D31" s="6" t="s">
        <v>35</v>
      </c>
      <c r="E31" s="6">
        <v>5</v>
      </c>
      <c r="F31" s="6">
        <v>4</v>
      </c>
      <c r="G31" s="6">
        <v>24.8</v>
      </c>
      <c r="H31" s="6">
        <v>14.4</v>
      </c>
      <c r="I31" s="6">
        <v>38</v>
      </c>
      <c r="J31" s="6">
        <v>10</v>
      </c>
      <c r="K31" s="29">
        <v>4.3148148148148151E-2</v>
      </c>
      <c r="L31" s="6">
        <v>128</v>
      </c>
      <c r="M31" s="6">
        <v>70</v>
      </c>
      <c r="N31" s="6">
        <v>300</v>
      </c>
      <c r="O31" s="6">
        <v>5</v>
      </c>
      <c r="P31" s="18">
        <f t="shared" si="0"/>
        <v>72.13333333333334</v>
      </c>
      <c r="Q31" s="6">
        <f t="shared" si="1"/>
        <v>5.0092592592592595</v>
      </c>
    </row>
    <row r="32" spans="1:17" x14ac:dyDescent="0.2">
      <c r="A32" s="6">
        <v>0</v>
      </c>
      <c r="B32" s="27">
        <v>43631</v>
      </c>
      <c r="C32" s="28">
        <v>0.43541666666666662</v>
      </c>
      <c r="D32" s="6" t="s">
        <v>33</v>
      </c>
      <c r="E32" s="6">
        <v>14</v>
      </c>
      <c r="F32" s="6">
        <v>4</v>
      </c>
      <c r="G32" s="6">
        <v>24.8</v>
      </c>
      <c r="H32" s="6">
        <v>6.1</v>
      </c>
      <c r="I32" s="6">
        <v>2</v>
      </c>
      <c r="J32" s="6">
        <v>10</v>
      </c>
      <c r="K32" s="29">
        <v>3.8055555555555558E-2</v>
      </c>
      <c r="L32" s="6">
        <v>248</v>
      </c>
      <c r="M32" s="6">
        <v>60</v>
      </c>
      <c r="N32" s="6">
        <v>300</v>
      </c>
      <c r="O32" s="6">
        <v>5</v>
      </c>
      <c r="P32" s="18">
        <f t="shared" si="0"/>
        <v>64.133333333333326</v>
      </c>
      <c r="Q32" s="6">
        <f t="shared" si="1"/>
        <v>10.513661202185792</v>
      </c>
    </row>
    <row r="33" spans="1:17" x14ac:dyDescent="0.2">
      <c r="A33" s="6">
        <v>0</v>
      </c>
      <c r="B33" s="27">
        <v>43631</v>
      </c>
      <c r="C33" s="28">
        <v>0.4861111111111111</v>
      </c>
      <c r="D33" s="6" t="s">
        <v>34</v>
      </c>
      <c r="E33" s="6">
        <v>11</v>
      </c>
      <c r="F33" s="6">
        <v>4</v>
      </c>
      <c r="G33" s="6">
        <v>24.8</v>
      </c>
      <c r="H33" s="6">
        <v>9.1999999999999993</v>
      </c>
      <c r="I33" s="6">
        <v>8</v>
      </c>
      <c r="J33" s="6">
        <v>10</v>
      </c>
      <c r="K33" s="29">
        <v>4.0115740740740737E-2</v>
      </c>
      <c r="L33" s="6">
        <v>166</v>
      </c>
      <c r="M33" s="6">
        <v>65</v>
      </c>
      <c r="N33" s="6">
        <v>300</v>
      </c>
      <c r="O33" s="6">
        <v>5</v>
      </c>
      <c r="P33" s="18">
        <f t="shared" si="0"/>
        <v>67.766666666666666</v>
      </c>
      <c r="Q33" s="6">
        <f t="shared" si="1"/>
        <v>7.3659420289855078</v>
      </c>
    </row>
  </sheetData>
  <mergeCells count="1">
    <mergeCell ref="T1:W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264D-FBE3-B245-8551-180E0FE9154F}">
  <dimension ref="A1:W33"/>
  <sheetViews>
    <sheetView workbookViewId="0">
      <selection activeCell="B34" sqref="B34"/>
    </sheetView>
  </sheetViews>
  <sheetFormatPr baseColWidth="10" defaultRowHeight="16" x14ac:dyDescent="0.2"/>
  <sheetData>
    <row r="1" spans="1:23" x14ac:dyDescent="0.2">
      <c r="A1" s="2" t="s">
        <v>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16</v>
      </c>
      <c r="G1" s="2" t="s">
        <v>4</v>
      </c>
      <c r="H1" s="2" t="s">
        <v>14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1"/>
      <c r="T1" s="30" t="s">
        <v>22</v>
      </c>
      <c r="U1" s="30"/>
      <c r="V1" s="30"/>
      <c r="W1" s="30"/>
    </row>
    <row r="2" spans="1:23" x14ac:dyDescent="0.2">
      <c r="A2" s="24">
        <v>2</v>
      </c>
      <c r="B2" s="3"/>
      <c r="C2" s="7"/>
      <c r="D2" s="4"/>
      <c r="E2" s="4"/>
      <c r="F2" s="4"/>
      <c r="G2" s="4"/>
      <c r="H2" s="4"/>
      <c r="I2" s="4"/>
      <c r="J2" s="4"/>
      <c r="K2" s="8"/>
      <c r="L2" s="4"/>
      <c r="M2" s="4"/>
      <c r="N2" s="4"/>
      <c r="O2" s="4"/>
      <c r="P2" s="5" t="e">
        <f>M2+(O2*(L2/N2))</f>
        <v>#DIV/0!</v>
      </c>
      <c r="Q2" s="4" t="e">
        <f>P2/H2</f>
        <v>#DIV/0!</v>
      </c>
      <c r="T2" s="1" t="s">
        <v>16</v>
      </c>
      <c r="U2" s="1" t="s">
        <v>21</v>
      </c>
      <c r="V2" s="1" t="s">
        <v>20</v>
      </c>
      <c r="W2" s="1" t="s">
        <v>19</v>
      </c>
    </row>
    <row r="3" spans="1:23" x14ac:dyDescent="0.2">
      <c r="A3" s="24">
        <v>2</v>
      </c>
      <c r="B3" s="3"/>
      <c r="C3" s="7"/>
      <c r="D3" s="4"/>
      <c r="E3" s="4"/>
      <c r="F3" s="4"/>
      <c r="G3" s="4"/>
      <c r="H3" s="4"/>
      <c r="I3" s="4"/>
      <c r="J3" s="4"/>
      <c r="K3" s="8"/>
      <c r="L3" s="4"/>
      <c r="M3" s="4"/>
      <c r="N3" s="4"/>
      <c r="O3" s="4"/>
      <c r="P3" s="5" t="e">
        <f t="shared" ref="P3:P33" si="0">M3+(O3*(L3/N3))</f>
        <v>#DIV/0!</v>
      </c>
      <c r="Q3" s="4" t="e">
        <f t="shared" ref="Q3:Q33" si="1">P3/H3</f>
        <v>#DIV/0!</v>
      </c>
      <c r="T3" s="13">
        <v>1</v>
      </c>
      <c r="U3" t="e">
        <f>AVERAGE(Q18:Q25)</f>
        <v>#DIV/0!</v>
      </c>
      <c r="V3" t="e">
        <f>STDEV(Q18:Q25)</f>
        <v>#DIV/0!</v>
      </c>
      <c r="W3" t="e">
        <f>V3/SQRT(8)</f>
        <v>#DIV/0!</v>
      </c>
    </row>
    <row r="4" spans="1:23" x14ac:dyDescent="0.2">
      <c r="A4" s="24">
        <v>2</v>
      </c>
      <c r="B4" s="3"/>
      <c r="C4" s="7"/>
      <c r="D4" s="4"/>
      <c r="E4" s="4"/>
      <c r="F4" s="4"/>
      <c r="G4" s="4"/>
      <c r="H4" s="4"/>
      <c r="I4" s="4"/>
      <c r="J4" s="4"/>
      <c r="K4" s="8"/>
      <c r="L4" s="4"/>
      <c r="M4" s="4"/>
      <c r="N4" s="4"/>
      <c r="O4" s="4"/>
      <c r="P4" s="5" t="e">
        <f t="shared" si="0"/>
        <v>#DIV/0!</v>
      </c>
      <c r="Q4" s="4" t="e">
        <f t="shared" si="1"/>
        <v>#DIV/0!</v>
      </c>
      <c r="T4" s="14">
        <v>2</v>
      </c>
      <c r="U4" t="e">
        <f>AVERAGE(Q10:Q17)</f>
        <v>#DIV/0!</v>
      </c>
      <c r="V4" t="e">
        <f>STDEV(Q10:Q17)</f>
        <v>#DIV/0!</v>
      </c>
      <c r="W4" t="e">
        <f t="shared" ref="W4:W6" si="2">V4/SQRT(8)</f>
        <v>#DIV/0!</v>
      </c>
    </row>
    <row r="5" spans="1:23" x14ac:dyDescent="0.2">
      <c r="A5" s="24">
        <v>2</v>
      </c>
      <c r="B5" s="3"/>
      <c r="C5" s="7"/>
      <c r="D5" s="4"/>
      <c r="E5" s="4"/>
      <c r="F5" s="4"/>
      <c r="G5" s="4"/>
      <c r="H5" s="4"/>
      <c r="I5" s="4"/>
      <c r="J5" s="4"/>
      <c r="K5" s="8"/>
      <c r="L5" s="4"/>
      <c r="M5" s="4"/>
      <c r="N5" s="4"/>
      <c r="O5" s="4"/>
      <c r="P5" s="5" t="e">
        <f t="shared" si="0"/>
        <v>#DIV/0!</v>
      </c>
      <c r="Q5" s="4" t="e">
        <f t="shared" si="1"/>
        <v>#DIV/0!</v>
      </c>
      <c r="T5" s="15">
        <v>3</v>
      </c>
      <c r="U5" t="e">
        <f>AVERAGE(Q2:Q9)</f>
        <v>#DIV/0!</v>
      </c>
      <c r="V5" t="e">
        <f>STDEV(Q2:Q9)</f>
        <v>#DIV/0!</v>
      </c>
      <c r="W5" t="e">
        <f t="shared" si="2"/>
        <v>#DIV/0!</v>
      </c>
    </row>
    <row r="6" spans="1:23" x14ac:dyDescent="0.2">
      <c r="A6" s="24">
        <v>2</v>
      </c>
      <c r="B6" s="3"/>
      <c r="C6" s="7"/>
      <c r="D6" s="4"/>
      <c r="E6" s="4"/>
      <c r="F6" s="4"/>
      <c r="G6" s="4"/>
      <c r="H6" s="4"/>
      <c r="I6" s="4"/>
      <c r="J6" s="4"/>
      <c r="K6" s="8"/>
      <c r="L6" s="4"/>
      <c r="M6" s="4"/>
      <c r="N6" s="4"/>
      <c r="O6" s="4"/>
      <c r="P6" s="5" t="e">
        <f t="shared" si="0"/>
        <v>#DIV/0!</v>
      </c>
      <c r="Q6" s="4" t="e">
        <f t="shared" si="1"/>
        <v>#DIV/0!</v>
      </c>
      <c r="T6" s="16">
        <v>4</v>
      </c>
      <c r="U6" t="e">
        <f>AVERAGE(Q26:Q33)</f>
        <v>#DIV/0!</v>
      </c>
      <c r="V6" t="e">
        <f>STDEV(Q26:Q33)</f>
        <v>#DIV/0!</v>
      </c>
      <c r="W6" t="e">
        <f t="shared" si="2"/>
        <v>#DIV/0!</v>
      </c>
    </row>
    <row r="7" spans="1:23" x14ac:dyDescent="0.2">
      <c r="A7" s="24">
        <v>2</v>
      </c>
      <c r="B7" s="3"/>
      <c r="C7" s="7"/>
      <c r="D7" s="4"/>
      <c r="E7" s="4"/>
      <c r="F7" s="4"/>
      <c r="G7" s="4"/>
      <c r="H7" s="4"/>
      <c r="I7" s="4"/>
      <c r="J7" s="4"/>
      <c r="K7" s="8"/>
      <c r="L7" s="4"/>
      <c r="M7" s="4"/>
      <c r="N7" s="4"/>
      <c r="O7" s="4"/>
      <c r="P7" s="5" t="e">
        <f t="shared" si="0"/>
        <v>#DIV/0!</v>
      </c>
      <c r="Q7" s="4" t="e">
        <f t="shared" si="1"/>
        <v>#DIV/0!</v>
      </c>
    </row>
    <row r="8" spans="1:23" x14ac:dyDescent="0.2">
      <c r="A8" s="24">
        <v>2</v>
      </c>
      <c r="B8" s="3"/>
      <c r="C8" s="7"/>
      <c r="D8" s="4"/>
      <c r="E8" s="4"/>
      <c r="F8" s="4"/>
      <c r="G8" s="4"/>
      <c r="H8" s="4"/>
      <c r="I8" s="4"/>
      <c r="J8" s="4"/>
      <c r="K8" s="8"/>
      <c r="L8" s="4"/>
      <c r="M8" s="4"/>
      <c r="N8" s="4"/>
      <c r="O8" s="4"/>
      <c r="P8" s="5" t="e">
        <f t="shared" si="0"/>
        <v>#DIV/0!</v>
      </c>
      <c r="Q8" s="4" t="e">
        <f t="shared" si="1"/>
        <v>#DIV/0!</v>
      </c>
    </row>
    <row r="9" spans="1:23" x14ac:dyDescent="0.2">
      <c r="A9" s="24">
        <v>2</v>
      </c>
      <c r="B9" s="3"/>
      <c r="C9" s="7"/>
      <c r="D9" s="4"/>
      <c r="E9" s="4"/>
      <c r="F9" s="4"/>
      <c r="G9" s="4"/>
      <c r="H9" s="4"/>
      <c r="I9" s="4"/>
      <c r="J9" s="4"/>
      <c r="K9" s="8"/>
      <c r="L9" s="4"/>
      <c r="M9" s="4"/>
      <c r="N9" s="4"/>
      <c r="O9" s="4"/>
      <c r="P9" s="5" t="e">
        <f t="shared" si="0"/>
        <v>#DIV/0!</v>
      </c>
      <c r="Q9" s="4" t="e">
        <f t="shared" si="1"/>
        <v>#DIV/0!</v>
      </c>
    </row>
    <row r="10" spans="1:23" x14ac:dyDescent="0.2">
      <c r="A10" s="25">
        <v>2</v>
      </c>
      <c r="B10" s="9"/>
      <c r="C10" s="22"/>
      <c r="D10" s="10"/>
      <c r="E10" s="10"/>
      <c r="F10" s="10"/>
      <c r="G10" s="10"/>
      <c r="H10" s="10"/>
      <c r="I10" s="10"/>
      <c r="J10" s="10"/>
      <c r="K10" s="23"/>
      <c r="L10" s="10"/>
      <c r="M10" s="10"/>
      <c r="N10" s="10"/>
      <c r="O10" s="10"/>
      <c r="P10" s="11" t="e">
        <f t="shared" si="0"/>
        <v>#DIV/0!</v>
      </c>
      <c r="Q10" s="10" t="e">
        <f t="shared" si="1"/>
        <v>#DIV/0!</v>
      </c>
    </row>
    <row r="11" spans="1:23" x14ac:dyDescent="0.2">
      <c r="A11" s="25">
        <v>2</v>
      </c>
      <c r="B11" s="9"/>
      <c r="C11" s="22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 t="e">
        <f t="shared" si="0"/>
        <v>#DIV/0!</v>
      </c>
      <c r="Q11" s="10" t="e">
        <f t="shared" si="1"/>
        <v>#DIV/0!</v>
      </c>
    </row>
    <row r="12" spans="1:23" x14ac:dyDescent="0.2">
      <c r="A12" s="25">
        <v>2</v>
      </c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 t="e">
        <f t="shared" si="0"/>
        <v>#DIV/0!</v>
      </c>
      <c r="Q12" s="10" t="e">
        <f t="shared" si="1"/>
        <v>#DIV/0!</v>
      </c>
    </row>
    <row r="13" spans="1:23" x14ac:dyDescent="0.2">
      <c r="A13" s="25">
        <v>2</v>
      </c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 t="e">
        <f t="shared" si="0"/>
        <v>#DIV/0!</v>
      </c>
      <c r="Q13" s="10" t="e">
        <f t="shared" si="1"/>
        <v>#DIV/0!</v>
      </c>
    </row>
    <row r="14" spans="1:23" x14ac:dyDescent="0.2">
      <c r="A14" s="25">
        <v>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 t="e">
        <f t="shared" si="0"/>
        <v>#DIV/0!</v>
      </c>
      <c r="Q14" s="10" t="e">
        <f t="shared" si="1"/>
        <v>#DIV/0!</v>
      </c>
    </row>
    <row r="15" spans="1:23" x14ac:dyDescent="0.2">
      <c r="A15" s="25">
        <v>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 t="e">
        <f t="shared" si="0"/>
        <v>#DIV/0!</v>
      </c>
      <c r="Q15" s="10" t="e">
        <f t="shared" si="1"/>
        <v>#DIV/0!</v>
      </c>
    </row>
    <row r="16" spans="1:23" x14ac:dyDescent="0.2">
      <c r="A16" s="25">
        <v>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 t="e">
        <f t="shared" si="0"/>
        <v>#DIV/0!</v>
      </c>
      <c r="Q16" s="10" t="e">
        <f t="shared" si="1"/>
        <v>#DIV/0!</v>
      </c>
    </row>
    <row r="17" spans="1:17" x14ac:dyDescent="0.2">
      <c r="A17" s="25">
        <v>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 t="e">
        <f t="shared" si="0"/>
        <v>#DIV/0!</v>
      </c>
      <c r="Q17" s="10" t="e">
        <f t="shared" si="1"/>
        <v>#DIV/0!</v>
      </c>
    </row>
    <row r="18" spans="1:17" x14ac:dyDescent="0.2">
      <c r="A18" s="26">
        <v>2</v>
      </c>
      <c r="B18" s="19"/>
      <c r="C18" s="20"/>
      <c r="D18" s="12"/>
      <c r="E18" s="12"/>
      <c r="F18" s="12"/>
      <c r="G18" s="12"/>
      <c r="H18" s="12"/>
      <c r="I18" s="12"/>
      <c r="J18" s="12"/>
      <c r="K18" s="21"/>
      <c r="L18" s="12"/>
      <c r="M18" s="12"/>
      <c r="N18" s="12"/>
      <c r="O18" s="12"/>
      <c r="P18" s="17" t="e">
        <f t="shared" si="0"/>
        <v>#DIV/0!</v>
      </c>
      <c r="Q18" s="12" t="e">
        <f t="shared" si="1"/>
        <v>#DIV/0!</v>
      </c>
    </row>
    <row r="19" spans="1:17" x14ac:dyDescent="0.2">
      <c r="A19" s="26">
        <v>2</v>
      </c>
      <c r="B19" s="19"/>
      <c r="C19" s="20"/>
      <c r="D19" s="12"/>
      <c r="E19" s="12"/>
      <c r="F19" s="12"/>
      <c r="G19" s="12"/>
      <c r="H19" s="12"/>
      <c r="I19" s="12"/>
      <c r="J19" s="12"/>
      <c r="K19" s="21"/>
      <c r="L19" s="12"/>
      <c r="M19" s="12"/>
      <c r="N19" s="12"/>
      <c r="O19" s="12"/>
      <c r="P19" s="17" t="e">
        <f t="shared" si="0"/>
        <v>#DIV/0!</v>
      </c>
      <c r="Q19" s="12" t="e">
        <f t="shared" si="1"/>
        <v>#DIV/0!</v>
      </c>
    </row>
    <row r="20" spans="1:17" x14ac:dyDescent="0.2">
      <c r="A20" s="26">
        <v>2</v>
      </c>
      <c r="B20" s="19"/>
      <c r="C20" s="20"/>
      <c r="D20" s="12"/>
      <c r="E20" s="12"/>
      <c r="F20" s="12"/>
      <c r="G20" s="12"/>
      <c r="H20" s="12"/>
      <c r="I20" s="12"/>
      <c r="J20" s="12"/>
      <c r="K20" s="21"/>
      <c r="L20" s="12"/>
      <c r="M20" s="12"/>
      <c r="N20" s="12"/>
      <c r="O20" s="12"/>
      <c r="P20" s="17" t="e">
        <f t="shared" si="0"/>
        <v>#DIV/0!</v>
      </c>
      <c r="Q20" s="12" t="e">
        <f t="shared" si="1"/>
        <v>#DIV/0!</v>
      </c>
    </row>
    <row r="21" spans="1:17" x14ac:dyDescent="0.2">
      <c r="A21" s="26">
        <v>2</v>
      </c>
      <c r="B21" s="19"/>
      <c r="C21" s="20"/>
      <c r="D21" s="12"/>
      <c r="E21" s="12"/>
      <c r="F21" s="12"/>
      <c r="G21" s="12"/>
      <c r="H21" s="12"/>
      <c r="I21" s="12"/>
      <c r="J21" s="12"/>
      <c r="K21" s="21"/>
      <c r="L21" s="12"/>
      <c r="M21" s="12"/>
      <c r="N21" s="12"/>
      <c r="O21" s="12"/>
      <c r="P21" s="17" t="e">
        <f t="shared" si="0"/>
        <v>#DIV/0!</v>
      </c>
      <c r="Q21" s="12" t="e">
        <f t="shared" si="1"/>
        <v>#DIV/0!</v>
      </c>
    </row>
    <row r="22" spans="1:17" x14ac:dyDescent="0.2">
      <c r="A22" s="26">
        <v>2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7" t="e">
        <f t="shared" si="0"/>
        <v>#DIV/0!</v>
      </c>
      <c r="Q22" s="12" t="e">
        <f t="shared" si="1"/>
        <v>#DIV/0!</v>
      </c>
    </row>
    <row r="23" spans="1:17" x14ac:dyDescent="0.2">
      <c r="A23" s="26">
        <v>2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7" t="e">
        <f t="shared" si="0"/>
        <v>#DIV/0!</v>
      </c>
      <c r="Q23" s="12" t="e">
        <f t="shared" si="1"/>
        <v>#DIV/0!</v>
      </c>
    </row>
    <row r="24" spans="1:17" x14ac:dyDescent="0.2">
      <c r="A24" s="26">
        <v>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7" t="e">
        <f t="shared" si="0"/>
        <v>#DIV/0!</v>
      </c>
      <c r="Q24" s="12" t="e">
        <f t="shared" si="1"/>
        <v>#DIV/0!</v>
      </c>
    </row>
    <row r="25" spans="1:17" x14ac:dyDescent="0.2">
      <c r="A25" s="26">
        <v>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7" t="e">
        <f t="shared" si="0"/>
        <v>#DIV/0!</v>
      </c>
      <c r="Q25" s="12" t="e">
        <f t="shared" si="1"/>
        <v>#DIV/0!</v>
      </c>
    </row>
    <row r="26" spans="1:17" x14ac:dyDescent="0.2">
      <c r="A26" s="6">
        <v>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8" t="e">
        <f t="shared" si="0"/>
        <v>#DIV/0!</v>
      </c>
      <c r="Q26" s="6" t="e">
        <f t="shared" si="1"/>
        <v>#DIV/0!</v>
      </c>
    </row>
    <row r="27" spans="1:17" x14ac:dyDescent="0.2">
      <c r="A27" s="6">
        <v>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8" t="e">
        <f t="shared" si="0"/>
        <v>#DIV/0!</v>
      </c>
      <c r="Q27" s="6" t="e">
        <f t="shared" si="1"/>
        <v>#DIV/0!</v>
      </c>
    </row>
    <row r="28" spans="1:17" x14ac:dyDescent="0.2">
      <c r="A28" s="6">
        <v>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8" t="e">
        <f t="shared" si="0"/>
        <v>#DIV/0!</v>
      </c>
      <c r="Q28" s="6" t="e">
        <f t="shared" si="1"/>
        <v>#DIV/0!</v>
      </c>
    </row>
    <row r="29" spans="1:17" x14ac:dyDescent="0.2">
      <c r="A29" s="6">
        <v>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18" t="e">
        <f t="shared" si="0"/>
        <v>#DIV/0!</v>
      </c>
      <c r="Q29" s="6" t="e">
        <f t="shared" si="1"/>
        <v>#DIV/0!</v>
      </c>
    </row>
    <row r="30" spans="1:17" x14ac:dyDescent="0.2">
      <c r="A30" s="6">
        <v>2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8" t="e">
        <f t="shared" si="0"/>
        <v>#DIV/0!</v>
      </c>
      <c r="Q30" s="6" t="e">
        <f t="shared" si="1"/>
        <v>#DIV/0!</v>
      </c>
    </row>
    <row r="31" spans="1:17" x14ac:dyDescent="0.2">
      <c r="A31" s="6">
        <v>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18" t="e">
        <f t="shared" si="0"/>
        <v>#DIV/0!</v>
      </c>
      <c r="Q31" s="6" t="e">
        <f t="shared" si="1"/>
        <v>#DIV/0!</v>
      </c>
    </row>
    <row r="32" spans="1:17" x14ac:dyDescent="0.2">
      <c r="A32" s="6">
        <v>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8" t="e">
        <f t="shared" si="0"/>
        <v>#DIV/0!</v>
      </c>
      <c r="Q32" s="6" t="e">
        <f t="shared" si="1"/>
        <v>#DIV/0!</v>
      </c>
    </row>
    <row r="33" spans="1:17" x14ac:dyDescent="0.2">
      <c r="A33" s="6">
        <v>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8" t="e">
        <f t="shared" si="0"/>
        <v>#DIV/0!</v>
      </c>
      <c r="Q33" s="6" t="e">
        <f t="shared" si="1"/>
        <v>#DIV/0!</v>
      </c>
    </row>
  </sheetData>
  <mergeCells count="1">
    <mergeCell ref="T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0</vt:lpstr>
      <vt:lpstr>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2019-06-09T22:14:26Z</dcterms:created>
  <dcterms:modified xsi:type="dcterms:W3CDTF">2019-06-15T03:06:12Z</dcterms:modified>
</cp:coreProperties>
</file>