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cted results" sheetId="1" r:id="rId4"/>
    <sheet state="visible" name="Test 1" sheetId="2" r:id="rId5"/>
    <sheet state="visible" name="Test 2" sheetId="3" r:id="rId6"/>
    <sheet state="visible" name="Test 3" sheetId="4" r:id="rId7"/>
    <sheet state="visible" name="Test 4" sheetId="5" r:id="rId8"/>
  </sheets>
  <definedNames/>
  <calcPr/>
</workbook>
</file>

<file path=xl/sharedStrings.xml><?xml version="1.0" encoding="utf-8"?>
<sst xmlns="http://schemas.openxmlformats.org/spreadsheetml/2006/main" count="75" uniqueCount="21">
  <si>
    <t>Actividad: regresión lineal y r2</t>
  </si>
  <si>
    <t>Monserrat Reséndiz Rojo A01709064</t>
  </si>
  <si>
    <t>Link documento:  https://docs.google.com/document/d/1diqrsO4ej_la-NPAe4RAk7X8WqDey9La/edit?usp=sharing&amp;ouid=104848416168898069895&amp;rtpof=true&amp;sd=true</t>
  </si>
  <si>
    <t>n</t>
  </si>
  <si>
    <t>x (estimated proxy size)</t>
  </si>
  <si>
    <t>y (actual added and modified size)</t>
  </si>
  <si>
    <t>x^2</t>
  </si>
  <si>
    <t>x*y</t>
  </si>
  <si>
    <t>y^2</t>
  </si>
  <si>
    <t>Sumatorias</t>
  </si>
  <si>
    <t xml:space="preserve">Promedios </t>
  </si>
  <si>
    <t>b1</t>
  </si>
  <si>
    <t>r</t>
  </si>
  <si>
    <t>b0</t>
  </si>
  <si>
    <t>r^2</t>
  </si>
  <si>
    <t xml:space="preserve">Si r cuadrada es mayor que .9 si son predictivos, y tienen alta confianza. </t>
  </si>
  <si>
    <t>x</t>
  </si>
  <si>
    <t>y</t>
  </si>
  <si>
    <t>TEST</t>
  </si>
  <si>
    <t>y (actual development time)</t>
  </si>
  <si>
    <t>x (plan added and modified size)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</si>
</sst>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"/>
    <numFmt numFmtId="165" formatCode="0.0"/>
  </numFmts>
  <fonts count="6">
    <font>
      <sz val="10.0"/>
      <color rgb="FF000000"/>
      <name val="Arial"/>
      <scheme val="minor"/>
    </font>
    <font>
      <b/>
      <sz val="16.0"/>
      <color theme="1"/>
      <name val="Arial"/>
      <scheme val="minor"/>
    </font>
    <font>
      <sz val="13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2" fillId="0" fontId="4" numFmtId="0" xfId="0" applyBorder="1" applyFont="1"/>
    <xf borderId="4" fillId="0" fontId="4" numFmtId="0" xfId="0" applyBorder="1" applyFont="1"/>
    <xf borderId="5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5" fillId="0" fontId="4" numFmtId="0" xfId="0" applyBorder="1" applyFont="1"/>
    <xf borderId="7" fillId="0" fontId="4" numFmtId="0" xfId="0" applyBorder="1" applyFont="1"/>
    <xf borderId="8" fillId="2" fontId="4" numFmtId="0" xfId="0" applyAlignment="1" applyBorder="1" applyFill="1" applyFont="1">
      <alignment readingOrder="0"/>
    </xf>
    <xf borderId="8" fillId="0" fontId="4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8" fillId="0" fontId="4" numFmtId="0" xfId="0" applyBorder="1" applyFont="1"/>
    <xf borderId="10" fillId="0" fontId="4" numFmtId="0" xfId="0" applyBorder="1" applyFont="1"/>
    <xf borderId="1" fillId="0" fontId="4" numFmtId="0" xfId="0" applyAlignment="1" applyBorder="1" applyFont="1">
      <alignment readingOrder="0"/>
    </xf>
    <xf borderId="1" fillId="3" fontId="4" numFmtId="0" xfId="0" applyBorder="1" applyFill="1" applyFont="1"/>
    <xf borderId="1" fillId="4" fontId="4" numFmtId="0" xfId="0" applyBorder="1" applyFill="1" applyFont="1"/>
    <xf borderId="0" fillId="5" fontId="4" numFmtId="0" xfId="0" applyAlignment="1" applyFill="1" applyFont="1">
      <alignment readingOrder="0"/>
    </xf>
    <xf borderId="0" fillId="0" fontId="4" numFmtId="0" xfId="0" applyFont="1"/>
    <xf borderId="0" fillId="5" fontId="4" numFmtId="0" xfId="0" applyFont="1"/>
    <xf borderId="0" fillId="0" fontId="4" numFmtId="0" xfId="0" applyAlignment="1" applyFont="1">
      <alignment readingOrder="0"/>
    </xf>
    <xf borderId="0" fillId="6" fontId="4" numFmtId="0" xfId="0" applyFill="1" applyFont="1"/>
    <xf borderId="0" fillId="0" fontId="4" numFmtId="164" xfId="0" applyFont="1" applyNumberFormat="1"/>
    <xf borderId="0" fillId="7" fontId="4" numFmtId="0" xfId="0" applyFill="1" applyFont="1"/>
    <xf borderId="2" fillId="0" fontId="5" numFmtId="0" xfId="0" applyAlignment="1" applyBorder="1" applyFont="1">
      <alignment horizontal="right" vertical="bottom"/>
    </xf>
    <xf borderId="5" fillId="0" fontId="5" numFmtId="0" xfId="0" applyAlignment="1" applyBorder="1" applyFont="1">
      <alignment horizontal="right" vertical="bottom"/>
    </xf>
    <xf borderId="8" fillId="0" fontId="5" numFmtId="0" xfId="0" applyAlignment="1" applyBorder="1" applyFont="1">
      <alignment horizontal="right" vertical="bottom"/>
    </xf>
    <xf borderId="11" fillId="0" fontId="3" numFmtId="0" xfId="0" applyAlignment="1" applyBorder="1" applyFont="1">
      <alignment readingOrder="0"/>
    </xf>
    <xf borderId="12" fillId="0" fontId="4" numFmtId="0" xfId="0" applyBorder="1" applyFont="1"/>
    <xf borderId="3" fillId="0" fontId="4" numFmtId="165" xfId="0" applyAlignment="1" applyBorder="1" applyFont="1" applyNumberFormat="1">
      <alignment readingOrder="0"/>
    </xf>
    <xf borderId="6" fillId="0" fontId="4" numFmtId="165" xfId="0" applyAlignment="1" applyBorder="1" applyFont="1" applyNumberFormat="1">
      <alignment readingOrder="0"/>
    </xf>
    <xf borderId="9" fillId="0" fontId="4" numFmtId="165" xfId="0" applyAlignment="1" applyBorder="1" applyFont="1" applyNumberFormat="1">
      <alignment readingOrder="0"/>
    </xf>
    <xf borderId="1" fillId="3" fontId="4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(datos reales) contra x (datos planeados)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'Test 1'!$C$1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'Test 1'!$B$2:$B$11</c:f>
            </c:numRef>
          </c:xVal>
          <c:yVal>
            <c:numRef>
              <c:f>'Test 1'!$C$2:$C$11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006688"/>
        <c:axId val="1662898825"/>
      </c:scatterChart>
      <c:valAx>
        <c:axId val="9650066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 (datos planeados)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898825"/>
      </c:valAx>
      <c:valAx>
        <c:axId val="1662898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 (datos reales)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5006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contra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'Test 1'!$C$20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'Test 1'!$B$21:$B$44</c:f>
            </c:numRef>
          </c:xVal>
          <c:yVal>
            <c:numRef>
              <c:f>'Test 1'!$C$21:$C$44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07540"/>
        <c:axId val="415790070"/>
      </c:scatterChart>
      <c:valAx>
        <c:axId val="20772075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790070"/>
      </c:valAx>
      <c:valAx>
        <c:axId val="415790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72075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2</xdr:row>
      <xdr:rowOff>142875</xdr:rowOff>
    </xdr:from>
    <xdr:ext cx="8524875" cy="37433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19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161925</xdr:colOff>
      <xdr:row>37</xdr:row>
      <xdr:rowOff>114300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</row>
    <row r="23">
      <c r="A23" s="3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>
      <c r="A2" s="5">
        <v>1.0</v>
      </c>
      <c r="B2" s="5">
        <v>130.0</v>
      </c>
      <c r="C2" s="6">
        <v>186.0</v>
      </c>
      <c r="D2" s="7">
        <f t="shared" ref="D2:D11" si="1">B2*B2</f>
        <v>16900</v>
      </c>
      <c r="E2" s="8">
        <f t="shared" ref="E2:E11" si="2">B2*C2</f>
        <v>24180</v>
      </c>
      <c r="F2" s="8">
        <f t="shared" ref="F2:F11" si="3">C2*C2</f>
        <v>34596</v>
      </c>
    </row>
    <row r="3">
      <c r="A3" s="9">
        <v>2.0</v>
      </c>
      <c r="B3" s="9">
        <v>650.0</v>
      </c>
      <c r="C3" s="10">
        <v>699.0</v>
      </c>
      <c r="D3" s="11">
        <f t="shared" si="1"/>
        <v>422500</v>
      </c>
      <c r="E3" s="12">
        <f t="shared" si="2"/>
        <v>454350</v>
      </c>
      <c r="F3" s="12">
        <f t="shared" si="3"/>
        <v>488601</v>
      </c>
    </row>
    <row r="4">
      <c r="A4" s="9">
        <v>3.0</v>
      </c>
      <c r="B4" s="9">
        <v>99.0</v>
      </c>
      <c r="C4" s="10">
        <v>132.0</v>
      </c>
      <c r="D4" s="11">
        <f t="shared" si="1"/>
        <v>9801</v>
      </c>
      <c r="E4" s="12">
        <f t="shared" si="2"/>
        <v>13068</v>
      </c>
      <c r="F4" s="12">
        <f t="shared" si="3"/>
        <v>17424</v>
      </c>
    </row>
    <row r="5">
      <c r="A5" s="9">
        <v>4.0</v>
      </c>
      <c r="B5" s="9">
        <v>150.0</v>
      </c>
      <c r="C5" s="10">
        <v>272.0</v>
      </c>
      <c r="D5" s="11">
        <f t="shared" si="1"/>
        <v>22500</v>
      </c>
      <c r="E5" s="12">
        <f t="shared" si="2"/>
        <v>40800</v>
      </c>
      <c r="F5" s="12">
        <f t="shared" si="3"/>
        <v>73984</v>
      </c>
    </row>
    <row r="6">
      <c r="A6" s="9">
        <v>5.0</v>
      </c>
      <c r="B6" s="9">
        <v>128.0</v>
      </c>
      <c r="C6" s="10">
        <v>291.0</v>
      </c>
      <c r="D6" s="11">
        <f t="shared" si="1"/>
        <v>16384</v>
      </c>
      <c r="E6" s="12">
        <f t="shared" si="2"/>
        <v>37248</v>
      </c>
      <c r="F6" s="12">
        <f t="shared" si="3"/>
        <v>84681</v>
      </c>
    </row>
    <row r="7">
      <c r="A7" s="9">
        <v>6.0</v>
      </c>
      <c r="B7" s="9">
        <v>302.0</v>
      </c>
      <c r="C7" s="10">
        <v>331.0</v>
      </c>
      <c r="D7" s="11">
        <f t="shared" si="1"/>
        <v>91204</v>
      </c>
      <c r="E7" s="12">
        <f t="shared" si="2"/>
        <v>99962</v>
      </c>
      <c r="F7" s="12">
        <f t="shared" si="3"/>
        <v>109561</v>
      </c>
    </row>
    <row r="8">
      <c r="A8" s="9">
        <v>7.0</v>
      </c>
      <c r="B8" s="9">
        <v>95.0</v>
      </c>
      <c r="C8" s="10">
        <v>199.0</v>
      </c>
      <c r="D8" s="11">
        <f t="shared" si="1"/>
        <v>9025</v>
      </c>
      <c r="E8" s="12">
        <f t="shared" si="2"/>
        <v>18905</v>
      </c>
      <c r="F8" s="12">
        <f t="shared" si="3"/>
        <v>39601</v>
      </c>
    </row>
    <row r="9">
      <c r="A9" s="9">
        <v>8.0</v>
      </c>
      <c r="B9" s="9">
        <v>945.0</v>
      </c>
      <c r="C9" s="10">
        <v>1890.0</v>
      </c>
      <c r="D9" s="11">
        <f t="shared" si="1"/>
        <v>893025</v>
      </c>
      <c r="E9" s="12">
        <f t="shared" si="2"/>
        <v>1786050</v>
      </c>
      <c r="F9" s="12">
        <f t="shared" si="3"/>
        <v>3572100</v>
      </c>
    </row>
    <row r="10">
      <c r="A10" s="9">
        <v>9.0</v>
      </c>
      <c r="B10" s="9">
        <v>368.0</v>
      </c>
      <c r="C10" s="10">
        <v>788.0</v>
      </c>
      <c r="D10" s="11">
        <f t="shared" si="1"/>
        <v>135424</v>
      </c>
      <c r="E10" s="12">
        <f t="shared" si="2"/>
        <v>289984</v>
      </c>
      <c r="F10" s="12">
        <f t="shared" si="3"/>
        <v>620944</v>
      </c>
    </row>
    <row r="11">
      <c r="A11" s="13">
        <v>10.0</v>
      </c>
      <c r="B11" s="14">
        <v>961.0</v>
      </c>
      <c r="C11" s="15">
        <v>1601.0</v>
      </c>
      <c r="D11" s="16">
        <f t="shared" si="1"/>
        <v>923521</v>
      </c>
      <c r="E11" s="17">
        <f t="shared" si="2"/>
        <v>1538561</v>
      </c>
      <c r="F11" s="17">
        <f t="shared" si="3"/>
        <v>2563201</v>
      </c>
    </row>
    <row r="12">
      <c r="A12" s="18" t="s">
        <v>9</v>
      </c>
      <c r="B12" s="19">
        <f t="shared" ref="B12:F12" si="4">SUM(B2:B11)</f>
        <v>3828</v>
      </c>
      <c r="C12" s="19">
        <f t="shared" si="4"/>
        <v>6389</v>
      </c>
      <c r="D12" s="19">
        <f t="shared" si="4"/>
        <v>2540284</v>
      </c>
      <c r="E12" s="19">
        <f t="shared" si="4"/>
        <v>4303108</v>
      </c>
      <c r="F12" s="19">
        <f t="shared" si="4"/>
        <v>7604693</v>
      </c>
    </row>
    <row r="13">
      <c r="A13" s="18" t="s">
        <v>10</v>
      </c>
      <c r="B13" s="20">
        <f>B12/A11</f>
        <v>382.8</v>
      </c>
      <c r="C13" s="20">
        <f>C12/A11</f>
        <v>638.9</v>
      </c>
    </row>
    <row r="15">
      <c r="A15" s="21" t="s">
        <v>11</v>
      </c>
      <c r="B15" s="22">
        <f>E12-(A11*B13*C13)</f>
        <v>1857398.8</v>
      </c>
      <c r="C15" s="23">
        <f>B15/B16</f>
        <v>1.727932426</v>
      </c>
      <c r="E15" s="24" t="s">
        <v>12</v>
      </c>
      <c r="F15" s="25">
        <f>(A11*E12)-(B12*C12)</f>
        <v>18573988</v>
      </c>
    </row>
    <row r="16">
      <c r="B16" s="22">
        <f>D12-(A11*B13*B13)</f>
        <v>1074925.6</v>
      </c>
      <c r="F16" s="22">
        <f>(A11*D12)-(B12*B12)</f>
        <v>10749256</v>
      </c>
      <c r="G16" s="22">
        <f>(A11*F12)-C12*C12</f>
        <v>35227609</v>
      </c>
      <c r="H16" s="22">
        <f>F16*G16</f>
        <v>378670587408904</v>
      </c>
      <c r="I16" s="25">
        <f>SQRT(H16)</f>
        <v>19459460.1</v>
      </c>
    </row>
    <row r="18">
      <c r="A18" s="21" t="s">
        <v>13</v>
      </c>
      <c r="B18" s="22">
        <f>C13-C15*B13</f>
        <v>-22.55253275</v>
      </c>
      <c r="E18" s="21" t="s">
        <v>12</v>
      </c>
      <c r="F18" s="26">
        <f>F15/I16</f>
        <v>0.9544965741</v>
      </c>
    </row>
    <row r="19">
      <c r="E19" s="3" t="s">
        <v>14</v>
      </c>
      <c r="F19" s="27">
        <f>F18^2</f>
        <v>0.91106371</v>
      </c>
      <c r="G19" s="24" t="s">
        <v>15</v>
      </c>
    </row>
    <row r="20">
      <c r="A20" s="18" t="s">
        <v>3</v>
      </c>
      <c r="B20" s="18" t="s">
        <v>16</v>
      </c>
      <c r="C20" s="18" t="s">
        <v>17</v>
      </c>
    </row>
    <row r="21">
      <c r="A21" s="5">
        <v>1.0</v>
      </c>
      <c r="B21" s="28">
        <v>50.0</v>
      </c>
      <c r="C21" s="7">
        <f t="shared" ref="C21:C45" si="5">$B$18+($C$15*B21)</f>
        <v>63.84408856</v>
      </c>
    </row>
    <row r="22">
      <c r="A22" s="11">
        <f t="shared" ref="A22:A44" si="6">A21+1</f>
        <v>2</v>
      </c>
      <c r="B22" s="29">
        <f t="shared" ref="B22:B44" si="7">B21+50</f>
        <v>100</v>
      </c>
      <c r="C22" s="11">
        <f t="shared" si="5"/>
        <v>150.2407099</v>
      </c>
    </row>
    <row r="23">
      <c r="A23" s="11">
        <f t="shared" si="6"/>
        <v>3</v>
      </c>
      <c r="B23" s="29">
        <f t="shared" si="7"/>
        <v>150</v>
      </c>
      <c r="C23" s="11">
        <f t="shared" si="5"/>
        <v>236.6373312</v>
      </c>
    </row>
    <row r="24">
      <c r="A24" s="11">
        <f t="shared" si="6"/>
        <v>4</v>
      </c>
      <c r="B24" s="29">
        <f t="shared" si="7"/>
        <v>200</v>
      </c>
      <c r="C24" s="11">
        <f t="shared" si="5"/>
        <v>323.0339525</v>
      </c>
    </row>
    <row r="25">
      <c r="A25" s="11">
        <f t="shared" si="6"/>
        <v>5</v>
      </c>
      <c r="B25" s="29">
        <f t="shared" si="7"/>
        <v>250</v>
      </c>
      <c r="C25" s="11">
        <f t="shared" si="5"/>
        <v>409.4305738</v>
      </c>
    </row>
    <row r="26">
      <c r="A26" s="11">
        <f t="shared" si="6"/>
        <v>6</v>
      </c>
      <c r="B26" s="29">
        <f t="shared" si="7"/>
        <v>300</v>
      </c>
      <c r="C26" s="11">
        <f t="shared" si="5"/>
        <v>495.8271951</v>
      </c>
    </row>
    <row r="27">
      <c r="A27" s="11">
        <f t="shared" si="6"/>
        <v>7</v>
      </c>
      <c r="B27" s="29">
        <f t="shared" si="7"/>
        <v>350</v>
      </c>
      <c r="C27" s="11">
        <f t="shared" si="5"/>
        <v>582.2238164</v>
      </c>
    </row>
    <row r="28">
      <c r="A28" s="11">
        <f t="shared" si="6"/>
        <v>8</v>
      </c>
      <c r="B28" s="29">
        <f t="shared" si="7"/>
        <v>400</v>
      </c>
      <c r="C28" s="11">
        <f t="shared" si="5"/>
        <v>668.6204377</v>
      </c>
    </row>
    <row r="29">
      <c r="A29" s="11">
        <f t="shared" si="6"/>
        <v>9</v>
      </c>
      <c r="B29" s="29">
        <f t="shared" si="7"/>
        <v>450</v>
      </c>
      <c r="C29" s="11">
        <f t="shared" si="5"/>
        <v>755.017059</v>
      </c>
    </row>
    <row r="30">
      <c r="A30" s="11">
        <f t="shared" si="6"/>
        <v>10</v>
      </c>
      <c r="B30" s="29">
        <f t="shared" si="7"/>
        <v>500</v>
      </c>
      <c r="C30" s="11">
        <f t="shared" si="5"/>
        <v>841.4136804</v>
      </c>
    </row>
    <row r="31">
      <c r="A31" s="11">
        <f t="shared" si="6"/>
        <v>11</v>
      </c>
      <c r="B31" s="29">
        <f t="shared" si="7"/>
        <v>550</v>
      </c>
      <c r="C31" s="11">
        <f t="shared" si="5"/>
        <v>927.8103017</v>
      </c>
    </row>
    <row r="32">
      <c r="A32" s="11">
        <f t="shared" si="6"/>
        <v>12</v>
      </c>
      <c r="B32" s="29">
        <f t="shared" si="7"/>
        <v>600</v>
      </c>
      <c r="C32" s="11">
        <f t="shared" si="5"/>
        <v>1014.206923</v>
      </c>
    </row>
    <row r="33">
      <c r="A33" s="11">
        <f t="shared" si="6"/>
        <v>13</v>
      </c>
      <c r="B33" s="29">
        <f t="shared" si="7"/>
        <v>650</v>
      </c>
      <c r="C33" s="11">
        <f t="shared" si="5"/>
        <v>1100.603544</v>
      </c>
    </row>
    <row r="34">
      <c r="A34" s="11">
        <f t="shared" si="6"/>
        <v>14</v>
      </c>
      <c r="B34" s="29">
        <f t="shared" si="7"/>
        <v>700</v>
      </c>
      <c r="C34" s="11">
        <f t="shared" si="5"/>
        <v>1187.000166</v>
      </c>
    </row>
    <row r="35">
      <c r="A35" s="11">
        <f t="shared" si="6"/>
        <v>15</v>
      </c>
      <c r="B35" s="29">
        <f t="shared" si="7"/>
        <v>750</v>
      </c>
      <c r="C35" s="11">
        <f t="shared" si="5"/>
        <v>1273.396787</v>
      </c>
    </row>
    <row r="36">
      <c r="A36" s="11">
        <f t="shared" si="6"/>
        <v>16</v>
      </c>
      <c r="B36" s="29">
        <f t="shared" si="7"/>
        <v>800</v>
      </c>
      <c r="C36" s="11">
        <f t="shared" si="5"/>
        <v>1359.793408</v>
      </c>
    </row>
    <row r="37">
      <c r="A37" s="11">
        <f t="shared" si="6"/>
        <v>17</v>
      </c>
      <c r="B37" s="29">
        <f t="shared" si="7"/>
        <v>850</v>
      </c>
      <c r="C37" s="11">
        <f t="shared" si="5"/>
        <v>1446.19003</v>
      </c>
    </row>
    <row r="38">
      <c r="A38" s="11">
        <f t="shared" si="6"/>
        <v>18</v>
      </c>
      <c r="B38" s="29">
        <f t="shared" si="7"/>
        <v>900</v>
      </c>
      <c r="C38" s="11">
        <f t="shared" si="5"/>
        <v>1532.586651</v>
      </c>
    </row>
    <row r="39">
      <c r="A39" s="11">
        <f t="shared" si="6"/>
        <v>19</v>
      </c>
      <c r="B39" s="29">
        <f t="shared" si="7"/>
        <v>950</v>
      </c>
      <c r="C39" s="11">
        <f t="shared" si="5"/>
        <v>1618.983272</v>
      </c>
    </row>
    <row r="40">
      <c r="A40" s="11">
        <f t="shared" si="6"/>
        <v>20</v>
      </c>
      <c r="B40" s="29">
        <f t="shared" si="7"/>
        <v>1000</v>
      </c>
      <c r="C40" s="11">
        <f t="shared" si="5"/>
        <v>1705.379893</v>
      </c>
    </row>
    <row r="41">
      <c r="A41" s="11">
        <f t="shared" si="6"/>
        <v>21</v>
      </c>
      <c r="B41" s="29">
        <f t="shared" si="7"/>
        <v>1050</v>
      </c>
      <c r="C41" s="11">
        <f t="shared" si="5"/>
        <v>1791.776515</v>
      </c>
    </row>
    <row r="42">
      <c r="A42" s="11">
        <f t="shared" si="6"/>
        <v>22</v>
      </c>
      <c r="B42" s="29">
        <f t="shared" si="7"/>
        <v>1100</v>
      </c>
      <c r="C42" s="11">
        <f t="shared" si="5"/>
        <v>1878.173136</v>
      </c>
    </row>
    <row r="43">
      <c r="A43" s="11">
        <f t="shared" si="6"/>
        <v>23</v>
      </c>
      <c r="B43" s="29">
        <f t="shared" si="7"/>
        <v>1150</v>
      </c>
      <c r="C43" s="11">
        <f t="shared" si="5"/>
        <v>1964.569757</v>
      </c>
    </row>
    <row r="44">
      <c r="A44" s="16">
        <f t="shared" si="6"/>
        <v>24</v>
      </c>
      <c r="B44" s="30">
        <f t="shared" si="7"/>
        <v>1200</v>
      </c>
      <c r="C44" s="16">
        <f t="shared" si="5"/>
        <v>2050.966379</v>
      </c>
    </row>
    <row r="45">
      <c r="A45" s="31" t="s">
        <v>18</v>
      </c>
      <c r="B45" s="18">
        <v>386.0</v>
      </c>
      <c r="C45" s="32">
        <f t="shared" si="5"/>
        <v>644.4293838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4" t="s">
        <v>19</v>
      </c>
      <c r="D1" s="4" t="s">
        <v>6</v>
      </c>
      <c r="E1" s="4" t="s">
        <v>7</v>
      </c>
      <c r="F1" s="4" t="s">
        <v>8</v>
      </c>
    </row>
    <row r="2">
      <c r="A2" s="5">
        <v>1.0</v>
      </c>
      <c r="B2" s="5">
        <v>130.0</v>
      </c>
      <c r="C2" s="33">
        <v>15.0</v>
      </c>
      <c r="D2" s="7">
        <f t="shared" ref="D2:D11" si="1">B2*B2</f>
        <v>16900</v>
      </c>
      <c r="E2" s="8">
        <f t="shared" ref="E2:E11" si="2">B2*C2</f>
        <v>1950</v>
      </c>
      <c r="F2" s="8">
        <f t="shared" ref="F2:F11" si="3">C2*C2</f>
        <v>225</v>
      </c>
    </row>
    <row r="3">
      <c r="A3" s="9">
        <v>2.0</v>
      </c>
      <c r="B3" s="9">
        <v>650.0</v>
      </c>
      <c r="C3" s="34">
        <v>69.9</v>
      </c>
      <c r="D3" s="11">
        <f t="shared" si="1"/>
        <v>422500</v>
      </c>
      <c r="E3" s="12">
        <f t="shared" si="2"/>
        <v>45435</v>
      </c>
      <c r="F3" s="12">
        <f t="shared" si="3"/>
        <v>4886.01</v>
      </c>
    </row>
    <row r="4">
      <c r="A4" s="9">
        <v>3.0</v>
      </c>
      <c r="B4" s="9">
        <v>99.0</v>
      </c>
      <c r="C4" s="34">
        <v>6.5</v>
      </c>
      <c r="D4" s="11">
        <f t="shared" si="1"/>
        <v>9801</v>
      </c>
      <c r="E4" s="12">
        <f t="shared" si="2"/>
        <v>643.5</v>
      </c>
      <c r="F4" s="12">
        <f t="shared" si="3"/>
        <v>42.25</v>
      </c>
    </row>
    <row r="5">
      <c r="A5" s="9">
        <v>4.0</v>
      </c>
      <c r="B5" s="9">
        <v>150.0</v>
      </c>
      <c r="C5" s="34">
        <v>22.4</v>
      </c>
      <c r="D5" s="11">
        <f t="shared" si="1"/>
        <v>22500</v>
      </c>
      <c r="E5" s="12">
        <f t="shared" si="2"/>
        <v>3360</v>
      </c>
      <c r="F5" s="12">
        <f t="shared" si="3"/>
        <v>501.76</v>
      </c>
    </row>
    <row r="6">
      <c r="A6" s="9">
        <v>5.0</v>
      </c>
      <c r="B6" s="9">
        <v>128.0</v>
      </c>
      <c r="C6" s="34">
        <v>28.4</v>
      </c>
      <c r="D6" s="11">
        <f t="shared" si="1"/>
        <v>16384</v>
      </c>
      <c r="E6" s="12">
        <f t="shared" si="2"/>
        <v>3635.2</v>
      </c>
      <c r="F6" s="12">
        <f t="shared" si="3"/>
        <v>806.56</v>
      </c>
    </row>
    <row r="7">
      <c r="A7" s="9">
        <v>6.0</v>
      </c>
      <c r="B7" s="9">
        <v>302.0</v>
      </c>
      <c r="C7" s="34">
        <v>65.9</v>
      </c>
      <c r="D7" s="11">
        <f t="shared" si="1"/>
        <v>91204</v>
      </c>
      <c r="E7" s="12">
        <f t="shared" si="2"/>
        <v>19901.8</v>
      </c>
      <c r="F7" s="12">
        <f t="shared" si="3"/>
        <v>4342.81</v>
      </c>
    </row>
    <row r="8">
      <c r="A8" s="9">
        <v>7.0</v>
      </c>
      <c r="B8" s="9">
        <v>95.0</v>
      </c>
      <c r="C8" s="34">
        <v>19.4</v>
      </c>
      <c r="D8" s="11">
        <f t="shared" si="1"/>
        <v>9025</v>
      </c>
      <c r="E8" s="12">
        <f t="shared" si="2"/>
        <v>1843</v>
      </c>
      <c r="F8" s="12">
        <f t="shared" si="3"/>
        <v>376.36</v>
      </c>
    </row>
    <row r="9">
      <c r="A9" s="9">
        <v>8.0</v>
      </c>
      <c r="B9" s="9">
        <v>945.0</v>
      </c>
      <c r="C9" s="34">
        <v>198.7</v>
      </c>
      <c r="D9" s="11">
        <f t="shared" si="1"/>
        <v>893025</v>
      </c>
      <c r="E9" s="12">
        <f t="shared" si="2"/>
        <v>187771.5</v>
      </c>
      <c r="F9" s="12">
        <f t="shared" si="3"/>
        <v>39481.69</v>
      </c>
    </row>
    <row r="10">
      <c r="A10" s="9">
        <v>9.0</v>
      </c>
      <c r="B10" s="9">
        <v>368.0</v>
      </c>
      <c r="C10" s="34">
        <v>38.8</v>
      </c>
      <c r="D10" s="11">
        <f t="shared" si="1"/>
        <v>135424</v>
      </c>
      <c r="E10" s="12">
        <f t="shared" si="2"/>
        <v>14278.4</v>
      </c>
      <c r="F10" s="12">
        <f t="shared" si="3"/>
        <v>1505.44</v>
      </c>
    </row>
    <row r="11">
      <c r="A11" s="13">
        <v>10.0</v>
      </c>
      <c r="B11" s="14">
        <v>961.0</v>
      </c>
      <c r="C11" s="35">
        <v>138.2</v>
      </c>
      <c r="D11" s="16">
        <f t="shared" si="1"/>
        <v>923521</v>
      </c>
      <c r="E11" s="17">
        <f t="shared" si="2"/>
        <v>132810.2</v>
      </c>
      <c r="F11" s="17">
        <f t="shared" si="3"/>
        <v>19099.24</v>
      </c>
    </row>
    <row r="12">
      <c r="A12" s="18" t="s">
        <v>9</v>
      </c>
      <c r="B12" s="19">
        <f t="shared" ref="B12:F12" si="4">SUM(B2:B11)</f>
        <v>3828</v>
      </c>
      <c r="C12" s="36">
        <f t="shared" si="4"/>
        <v>603.2</v>
      </c>
      <c r="D12" s="19">
        <f t="shared" si="4"/>
        <v>2540284</v>
      </c>
      <c r="E12" s="19">
        <f t="shared" si="4"/>
        <v>411628.6</v>
      </c>
      <c r="F12" s="19">
        <f t="shared" si="4"/>
        <v>71267.12</v>
      </c>
    </row>
    <row r="13">
      <c r="A13" s="18" t="s">
        <v>10</v>
      </c>
      <c r="B13" s="20">
        <f>B12/A11</f>
        <v>382.8</v>
      </c>
      <c r="C13" s="20">
        <f>C12/A11</f>
        <v>60.32</v>
      </c>
    </row>
    <row r="15">
      <c r="A15" s="21" t="s">
        <v>11</v>
      </c>
      <c r="B15" s="22">
        <f>E12-(A11*B13*C13)</f>
        <v>180723.64</v>
      </c>
      <c r="C15" s="23">
        <f>B15/B16</f>
        <v>0.1681266499</v>
      </c>
      <c r="E15" s="24" t="s">
        <v>12</v>
      </c>
      <c r="F15" s="25">
        <f>(A11*E12)-(B12*C12)</f>
        <v>1807236.4</v>
      </c>
    </row>
    <row r="16">
      <c r="B16" s="22">
        <f>D12-(A11*B13*B13)</f>
        <v>1074925.6</v>
      </c>
      <c r="F16" s="22">
        <f>(A11*D12)-(B12*B12)</f>
        <v>10749256</v>
      </c>
      <c r="G16" s="22">
        <f>(A11*F12)-C12*C12</f>
        <v>348820.96</v>
      </c>
      <c r="H16" s="22">
        <f>F16*G16</f>
        <v>3749565797206</v>
      </c>
      <c r="I16" s="25">
        <f>SQRT(H16)</f>
        <v>1936379.559</v>
      </c>
    </row>
    <row r="18">
      <c r="A18" s="21" t="s">
        <v>13</v>
      </c>
      <c r="B18" s="22">
        <f>C13-C15*B13</f>
        <v>-4.038881575</v>
      </c>
      <c r="E18" s="21" t="s">
        <v>12</v>
      </c>
      <c r="F18" s="22">
        <f>F15/I16</f>
        <v>0.9333068981</v>
      </c>
    </row>
    <row r="19">
      <c r="E19" s="3" t="s">
        <v>14</v>
      </c>
      <c r="F19" s="27">
        <f>F18^2</f>
        <v>0.8710617661</v>
      </c>
      <c r="G19" s="24" t="s">
        <v>15</v>
      </c>
    </row>
    <row r="20">
      <c r="A20" s="18" t="s">
        <v>3</v>
      </c>
      <c r="B20" s="18" t="s">
        <v>16</v>
      </c>
      <c r="C20" s="18" t="s">
        <v>17</v>
      </c>
    </row>
    <row r="21">
      <c r="A21" s="5">
        <v>1.0</v>
      </c>
      <c r="B21" s="28">
        <v>50.0</v>
      </c>
      <c r="C21" s="7">
        <f t="shared" ref="C21:C45" si="5">$B$18+($C$15*B21)</f>
        <v>4.367450919</v>
      </c>
    </row>
    <row r="22">
      <c r="A22" s="11">
        <f t="shared" ref="A22:A44" si="6">A21+1</f>
        <v>2</v>
      </c>
      <c r="B22" s="29">
        <f t="shared" ref="B22:B44" si="7">B21+50</f>
        <v>100</v>
      </c>
      <c r="C22" s="11">
        <f t="shared" si="5"/>
        <v>12.77378341</v>
      </c>
    </row>
    <row r="23">
      <c r="A23" s="11">
        <f t="shared" si="6"/>
        <v>3</v>
      </c>
      <c r="B23" s="29">
        <f t="shared" si="7"/>
        <v>150</v>
      </c>
      <c r="C23" s="11">
        <f t="shared" si="5"/>
        <v>21.18011591</v>
      </c>
    </row>
    <row r="24">
      <c r="A24" s="11">
        <f t="shared" si="6"/>
        <v>4</v>
      </c>
      <c r="B24" s="29">
        <f t="shared" si="7"/>
        <v>200</v>
      </c>
      <c r="C24" s="11">
        <f t="shared" si="5"/>
        <v>29.5864484</v>
      </c>
    </row>
    <row r="25">
      <c r="A25" s="11">
        <f t="shared" si="6"/>
        <v>5</v>
      </c>
      <c r="B25" s="29">
        <f t="shared" si="7"/>
        <v>250</v>
      </c>
      <c r="C25" s="11">
        <f t="shared" si="5"/>
        <v>37.9927809</v>
      </c>
    </row>
    <row r="26">
      <c r="A26" s="11">
        <f t="shared" si="6"/>
        <v>6</v>
      </c>
      <c r="B26" s="29">
        <f t="shared" si="7"/>
        <v>300</v>
      </c>
      <c r="C26" s="11">
        <f t="shared" si="5"/>
        <v>46.39911339</v>
      </c>
    </row>
    <row r="27">
      <c r="A27" s="11">
        <f t="shared" si="6"/>
        <v>7</v>
      </c>
      <c r="B27" s="29">
        <f t="shared" si="7"/>
        <v>350</v>
      </c>
      <c r="C27" s="11">
        <f t="shared" si="5"/>
        <v>54.80544588</v>
      </c>
    </row>
    <row r="28">
      <c r="A28" s="11">
        <f t="shared" si="6"/>
        <v>8</v>
      </c>
      <c r="B28" s="29">
        <f t="shared" si="7"/>
        <v>400</v>
      </c>
      <c r="C28" s="11">
        <f t="shared" si="5"/>
        <v>63.21177838</v>
      </c>
    </row>
    <row r="29">
      <c r="A29" s="11">
        <f t="shared" si="6"/>
        <v>9</v>
      </c>
      <c r="B29" s="29">
        <f t="shared" si="7"/>
        <v>450</v>
      </c>
      <c r="C29" s="11">
        <f t="shared" si="5"/>
        <v>71.61811087</v>
      </c>
    </row>
    <row r="30">
      <c r="A30" s="11">
        <f t="shared" si="6"/>
        <v>10</v>
      </c>
      <c r="B30" s="29">
        <f t="shared" si="7"/>
        <v>500</v>
      </c>
      <c r="C30" s="11">
        <f t="shared" si="5"/>
        <v>80.02444337</v>
      </c>
    </row>
    <row r="31">
      <c r="A31" s="11">
        <f t="shared" si="6"/>
        <v>11</v>
      </c>
      <c r="B31" s="29">
        <f t="shared" si="7"/>
        <v>550</v>
      </c>
      <c r="C31" s="11">
        <f t="shared" si="5"/>
        <v>88.43077586</v>
      </c>
    </row>
    <row r="32">
      <c r="A32" s="11">
        <f t="shared" si="6"/>
        <v>12</v>
      </c>
      <c r="B32" s="29">
        <f t="shared" si="7"/>
        <v>600</v>
      </c>
      <c r="C32" s="11">
        <f t="shared" si="5"/>
        <v>96.83710835</v>
      </c>
    </row>
    <row r="33">
      <c r="A33" s="11">
        <f t="shared" si="6"/>
        <v>13</v>
      </c>
      <c r="B33" s="29">
        <f t="shared" si="7"/>
        <v>650</v>
      </c>
      <c r="C33" s="11">
        <f t="shared" si="5"/>
        <v>105.2434408</v>
      </c>
    </row>
    <row r="34">
      <c r="A34" s="11">
        <f t="shared" si="6"/>
        <v>14</v>
      </c>
      <c r="B34" s="29">
        <f t="shared" si="7"/>
        <v>700</v>
      </c>
      <c r="C34" s="11">
        <f t="shared" si="5"/>
        <v>113.6497733</v>
      </c>
    </row>
    <row r="35">
      <c r="A35" s="11">
        <f t="shared" si="6"/>
        <v>15</v>
      </c>
      <c r="B35" s="29">
        <f t="shared" si="7"/>
        <v>750</v>
      </c>
      <c r="C35" s="11">
        <f t="shared" si="5"/>
        <v>122.0561058</v>
      </c>
    </row>
    <row r="36">
      <c r="A36" s="11">
        <f t="shared" si="6"/>
        <v>16</v>
      </c>
      <c r="B36" s="29">
        <f t="shared" si="7"/>
        <v>800</v>
      </c>
      <c r="C36" s="11">
        <f t="shared" si="5"/>
        <v>130.4624383</v>
      </c>
    </row>
    <row r="37">
      <c r="A37" s="11">
        <f t="shared" si="6"/>
        <v>17</v>
      </c>
      <c r="B37" s="29">
        <f t="shared" si="7"/>
        <v>850</v>
      </c>
      <c r="C37" s="11">
        <f t="shared" si="5"/>
        <v>138.8687708</v>
      </c>
    </row>
    <row r="38">
      <c r="A38" s="11">
        <f t="shared" si="6"/>
        <v>18</v>
      </c>
      <c r="B38" s="29">
        <f t="shared" si="7"/>
        <v>900</v>
      </c>
      <c r="C38" s="11">
        <f t="shared" si="5"/>
        <v>147.2751033</v>
      </c>
    </row>
    <row r="39">
      <c r="A39" s="11">
        <f t="shared" si="6"/>
        <v>19</v>
      </c>
      <c r="B39" s="29">
        <f t="shared" si="7"/>
        <v>950</v>
      </c>
      <c r="C39" s="11">
        <f t="shared" si="5"/>
        <v>155.6814358</v>
      </c>
    </row>
    <row r="40">
      <c r="A40" s="11">
        <f t="shared" si="6"/>
        <v>20</v>
      </c>
      <c r="B40" s="29">
        <f t="shared" si="7"/>
        <v>1000</v>
      </c>
      <c r="C40" s="11">
        <f t="shared" si="5"/>
        <v>164.0877683</v>
      </c>
    </row>
    <row r="41">
      <c r="A41" s="11">
        <f t="shared" si="6"/>
        <v>21</v>
      </c>
      <c r="B41" s="29">
        <f t="shared" si="7"/>
        <v>1050</v>
      </c>
      <c r="C41" s="11">
        <f t="shared" si="5"/>
        <v>172.4941008</v>
      </c>
    </row>
    <row r="42">
      <c r="A42" s="11">
        <f t="shared" si="6"/>
        <v>22</v>
      </c>
      <c r="B42" s="29">
        <f t="shared" si="7"/>
        <v>1100</v>
      </c>
      <c r="C42" s="11">
        <f t="shared" si="5"/>
        <v>180.9004333</v>
      </c>
    </row>
    <row r="43">
      <c r="A43" s="11">
        <f t="shared" si="6"/>
        <v>23</v>
      </c>
      <c r="B43" s="29">
        <f t="shared" si="7"/>
        <v>1150</v>
      </c>
      <c r="C43" s="11">
        <f t="shared" si="5"/>
        <v>189.3067658</v>
      </c>
    </row>
    <row r="44">
      <c r="A44" s="16">
        <f t="shared" si="6"/>
        <v>24</v>
      </c>
      <c r="B44" s="30">
        <f t="shared" si="7"/>
        <v>1200</v>
      </c>
      <c r="C44" s="16">
        <f t="shared" si="5"/>
        <v>197.7130983</v>
      </c>
    </row>
    <row r="45">
      <c r="A45" s="31" t="s">
        <v>18</v>
      </c>
      <c r="B45" s="18">
        <v>386.0</v>
      </c>
      <c r="C45" s="32">
        <f t="shared" si="5"/>
        <v>60.85800528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20</v>
      </c>
      <c r="C1" s="4" t="s">
        <v>5</v>
      </c>
      <c r="D1" s="4" t="s">
        <v>6</v>
      </c>
      <c r="E1" s="4" t="s">
        <v>7</v>
      </c>
      <c r="F1" s="4" t="s">
        <v>8</v>
      </c>
    </row>
    <row r="2">
      <c r="A2" s="5">
        <v>1.0</v>
      </c>
      <c r="B2" s="5">
        <v>163.0</v>
      </c>
      <c r="C2" s="6">
        <v>186.0</v>
      </c>
      <c r="D2" s="7">
        <f t="shared" ref="D2:D11" si="1">B2*B2</f>
        <v>26569</v>
      </c>
      <c r="E2" s="8">
        <f t="shared" ref="E2:E11" si="2">B2*C2</f>
        <v>30318</v>
      </c>
      <c r="F2" s="8">
        <f t="shared" ref="F2:F11" si="3">C2*C2</f>
        <v>34596</v>
      </c>
    </row>
    <row r="3">
      <c r="A3" s="9">
        <v>2.0</v>
      </c>
      <c r="B3" s="9">
        <v>765.0</v>
      </c>
      <c r="C3" s="10">
        <v>699.0</v>
      </c>
      <c r="D3" s="11">
        <f t="shared" si="1"/>
        <v>585225</v>
      </c>
      <c r="E3" s="12">
        <f t="shared" si="2"/>
        <v>534735</v>
      </c>
      <c r="F3" s="12">
        <f t="shared" si="3"/>
        <v>488601</v>
      </c>
    </row>
    <row r="4">
      <c r="A4" s="9">
        <v>3.0</v>
      </c>
      <c r="B4" s="9">
        <v>141.0</v>
      </c>
      <c r="C4" s="10">
        <v>132.0</v>
      </c>
      <c r="D4" s="11">
        <f t="shared" si="1"/>
        <v>19881</v>
      </c>
      <c r="E4" s="12">
        <f t="shared" si="2"/>
        <v>18612</v>
      </c>
      <c r="F4" s="12">
        <f t="shared" si="3"/>
        <v>17424</v>
      </c>
    </row>
    <row r="5">
      <c r="A5" s="9">
        <v>4.0</v>
      </c>
      <c r="B5" s="9">
        <v>166.0</v>
      </c>
      <c r="C5" s="10">
        <v>272.0</v>
      </c>
      <c r="D5" s="11">
        <f t="shared" si="1"/>
        <v>27556</v>
      </c>
      <c r="E5" s="12">
        <f t="shared" si="2"/>
        <v>45152</v>
      </c>
      <c r="F5" s="12">
        <f t="shared" si="3"/>
        <v>73984</v>
      </c>
    </row>
    <row r="6">
      <c r="A6" s="9">
        <v>5.0</v>
      </c>
      <c r="B6" s="9">
        <v>137.0</v>
      </c>
      <c r="C6" s="10">
        <v>291.0</v>
      </c>
      <c r="D6" s="11">
        <f t="shared" si="1"/>
        <v>18769</v>
      </c>
      <c r="E6" s="12">
        <f t="shared" si="2"/>
        <v>39867</v>
      </c>
      <c r="F6" s="12">
        <f t="shared" si="3"/>
        <v>84681</v>
      </c>
    </row>
    <row r="7">
      <c r="A7" s="9">
        <v>6.0</v>
      </c>
      <c r="B7" s="9">
        <v>355.0</v>
      </c>
      <c r="C7" s="10">
        <v>331.0</v>
      </c>
      <c r="D7" s="11">
        <f t="shared" si="1"/>
        <v>126025</v>
      </c>
      <c r="E7" s="12">
        <f t="shared" si="2"/>
        <v>117505</v>
      </c>
      <c r="F7" s="12">
        <f t="shared" si="3"/>
        <v>109561</v>
      </c>
    </row>
    <row r="8">
      <c r="A8" s="9">
        <v>7.0</v>
      </c>
      <c r="B8" s="9">
        <v>136.0</v>
      </c>
      <c r="C8" s="10">
        <v>199.0</v>
      </c>
      <c r="D8" s="11">
        <f t="shared" si="1"/>
        <v>18496</v>
      </c>
      <c r="E8" s="12">
        <f t="shared" si="2"/>
        <v>27064</v>
      </c>
      <c r="F8" s="12">
        <f t="shared" si="3"/>
        <v>39601</v>
      </c>
    </row>
    <row r="9">
      <c r="A9" s="9">
        <v>8.0</v>
      </c>
      <c r="B9" s="9">
        <v>1206.0</v>
      </c>
      <c r="C9" s="10">
        <v>1890.0</v>
      </c>
      <c r="D9" s="11">
        <f t="shared" si="1"/>
        <v>1454436</v>
      </c>
      <c r="E9" s="12">
        <f t="shared" si="2"/>
        <v>2279340</v>
      </c>
      <c r="F9" s="12">
        <f t="shared" si="3"/>
        <v>3572100</v>
      </c>
    </row>
    <row r="10">
      <c r="A10" s="9">
        <v>9.0</v>
      </c>
      <c r="B10" s="9">
        <v>433.0</v>
      </c>
      <c r="C10" s="10">
        <v>788.0</v>
      </c>
      <c r="D10" s="11">
        <f t="shared" si="1"/>
        <v>187489</v>
      </c>
      <c r="E10" s="12">
        <f t="shared" si="2"/>
        <v>341204</v>
      </c>
      <c r="F10" s="12">
        <f t="shared" si="3"/>
        <v>620944</v>
      </c>
    </row>
    <row r="11">
      <c r="A11" s="13">
        <v>10.0</v>
      </c>
      <c r="B11" s="14">
        <v>1130.0</v>
      </c>
      <c r="C11" s="15">
        <v>1601.0</v>
      </c>
      <c r="D11" s="16">
        <f t="shared" si="1"/>
        <v>1276900</v>
      </c>
      <c r="E11" s="17">
        <f t="shared" si="2"/>
        <v>1809130</v>
      </c>
      <c r="F11" s="17">
        <f t="shared" si="3"/>
        <v>2563201</v>
      </c>
    </row>
    <row r="12">
      <c r="A12" s="18" t="s">
        <v>9</v>
      </c>
      <c r="B12" s="19">
        <f t="shared" ref="B12:F12" si="4">SUM(B2:B11)</f>
        <v>4632</v>
      </c>
      <c r="C12" s="19">
        <f t="shared" si="4"/>
        <v>6389</v>
      </c>
      <c r="D12" s="19">
        <f t="shared" si="4"/>
        <v>3741346</v>
      </c>
      <c r="E12" s="19">
        <f t="shared" si="4"/>
        <v>5242927</v>
      </c>
      <c r="F12" s="19">
        <f t="shared" si="4"/>
        <v>7604693</v>
      </c>
    </row>
    <row r="13">
      <c r="A13" s="18" t="s">
        <v>10</v>
      </c>
      <c r="B13" s="20">
        <f>B12/A11</f>
        <v>463.2</v>
      </c>
      <c r="C13" s="20">
        <f>C12/A11</f>
        <v>638.9</v>
      </c>
    </row>
    <row r="15">
      <c r="A15" s="21" t="s">
        <v>11</v>
      </c>
      <c r="B15" s="22">
        <f>E12-(A11*B13*C13)</f>
        <v>2283542.2</v>
      </c>
      <c r="C15" s="23">
        <f>B15/B16</f>
        <v>1.430966944</v>
      </c>
      <c r="E15" s="24" t="s">
        <v>12</v>
      </c>
      <c r="F15" s="25">
        <f>(A11*E12)-(B12*C12)</f>
        <v>22835422</v>
      </c>
    </row>
    <row r="16">
      <c r="B16" s="22">
        <f>D12-(A11*B13*B13)</f>
        <v>1595803.6</v>
      </c>
      <c r="F16" s="22">
        <f>(A11*D12)-(B12*B12)</f>
        <v>15958036</v>
      </c>
      <c r="G16" s="22">
        <f>(A11*F12)-C12*C12</f>
        <v>35227609</v>
      </c>
      <c r="H16" s="22">
        <f>F16*G16</f>
        <v>562163452615924</v>
      </c>
      <c r="I16" s="25">
        <f>SQRT(H16)</f>
        <v>23709986.35</v>
      </c>
    </row>
    <row r="18">
      <c r="A18" s="21" t="s">
        <v>13</v>
      </c>
      <c r="B18" s="22">
        <f>C13-C15*B13</f>
        <v>-23.92388825</v>
      </c>
      <c r="E18" s="21" t="s">
        <v>12</v>
      </c>
      <c r="F18" s="26">
        <f>F15/I16</f>
        <v>0.9631140931</v>
      </c>
    </row>
    <row r="19">
      <c r="E19" s="3" t="s">
        <v>14</v>
      </c>
      <c r="F19" s="27">
        <f>F18^2</f>
        <v>0.9275887564</v>
      </c>
      <c r="G19" s="24" t="s">
        <v>15</v>
      </c>
    </row>
    <row r="20">
      <c r="A20" s="18" t="s">
        <v>3</v>
      </c>
      <c r="B20" s="18" t="s">
        <v>16</v>
      </c>
      <c r="C20" s="18" t="s">
        <v>17</v>
      </c>
    </row>
    <row r="21">
      <c r="A21" s="5">
        <v>1.0</v>
      </c>
      <c r="B21" s="28">
        <v>50.0</v>
      </c>
      <c r="C21" s="7">
        <f t="shared" ref="C21:C45" si="5">$B$18+($C$15*B21)</f>
        <v>47.62445892</v>
      </c>
    </row>
    <row r="22">
      <c r="A22" s="11">
        <f t="shared" ref="A22:A44" si="6">A21+1</f>
        <v>2</v>
      </c>
      <c r="B22" s="29">
        <f t="shared" ref="B22:B44" si="7">B21+50</f>
        <v>100</v>
      </c>
      <c r="C22" s="11">
        <f t="shared" si="5"/>
        <v>119.1728061</v>
      </c>
    </row>
    <row r="23">
      <c r="A23" s="11">
        <f t="shared" si="6"/>
        <v>3</v>
      </c>
      <c r="B23" s="29">
        <f t="shared" si="7"/>
        <v>150</v>
      </c>
      <c r="C23" s="11">
        <f t="shared" si="5"/>
        <v>190.7211533</v>
      </c>
    </row>
    <row r="24">
      <c r="A24" s="11">
        <f t="shared" si="6"/>
        <v>4</v>
      </c>
      <c r="B24" s="29">
        <f t="shared" si="7"/>
        <v>200</v>
      </c>
      <c r="C24" s="11">
        <f t="shared" si="5"/>
        <v>262.2695005</v>
      </c>
    </row>
    <row r="25">
      <c r="A25" s="11">
        <f t="shared" si="6"/>
        <v>5</v>
      </c>
      <c r="B25" s="29">
        <f t="shared" si="7"/>
        <v>250</v>
      </c>
      <c r="C25" s="11">
        <f t="shared" si="5"/>
        <v>333.8178476</v>
      </c>
    </row>
    <row r="26">
      <c r="A26" s="11">
        <f t="shared" si="6"/>
        <v>6</v>
      </c>
      <c r="B26" s="29">
        <f t="shared" si="7"/>
        <v>300</v>
      </c>
      <c r="C26" s="11">
        <f t="shared" si="5"/>
        <v>405.3661948</v>
      </c>
    </row>
    <row r="27">
      <c r="A27" s="11">
        <f t="shared" si="6"/>
        <v>7</v>
      </c>
      <c r="B27" s="29">
        <f t="shared" si="7"/>
        <v>350</v>
      </c>
      <c r="C27" s="11">
        <f t="shared" si="5"/>
        <v>476.914542</v>
      </c>
    </row>
    <row r="28">
      <c r="A28" s="11">
        <f t="shared" si="6"/>
        <v>8</v>
      </c>
      <c r="B28" s="29">
        <f t="shared" si="7"/>
        <v>400</v>
      </c>
      <c r="C28" s="11">
        <f t="shared" si="5"/>
        <v>548.4628892</v>
      </c>
    </row>
    <row r="29">
      <c r="A29" s="11">
        <f t="shared" si="6"/>
        <v>9</v>
      </c>
      <c r="B29" s="29">
        <f t="shared" si="7"/>
        <v>450</v>
      </c>
      <c r="C29" s="11">
        <f t="shared" si="5"/>
        <v>620.0112363</v>
      </c>
    </row>
    <row r="30">
      <c r="A30" s="11">
        <f t="shared" si="6"/>
        <v>10</v>
      </c>
      <c r="B30" s="29">
        <f t="shared" si="7"/>
        <v>500</v>
      </c>
      <c r="C30" s="11">
        <f t="shared" si="5"/>
        <v>691.5595835</v>
      </c>
    </row>
    <row r="31">
      <c r="A31" s="11">
        <f t="shared" si="6"/>
        <v>11</v>
      </c>
      <c r="B31" s="29">
        <f t="shared" si="7"/>
        <v>550</v>
      </c>
      <c r="C31" s="11">
        <f t="shared" si="5"/>
        <v>763.1079307</v>
      </c>
    </row>
    <row r="32">
      <c r="A32" s="11">
        <f t="shared" si="6"/>
        <v>12</v>
      </c>
      <c r="B32" s="29">
        <f t="shared" si="7"/>
        <v>600</v>
      </c>
      <c r="C32" s="11">
        <f t="shared" si="5"/>
        <v>834.6562779</v>
      </c>
    </row>
    <row r="33">
      <c r="A33" s="11">
        <f t="shared" si="6"/>
        <v>13</v>
      </c>
      <c r="B33" s="29">
        <f t="shared" si="7"/>
        <v>650</v>
      </c>
      <c r="C33" s="11">
        <f t="shared" si="5"/>
        <v>906.2046251</v>
      </c>
    </row>
    <row r="34">
      <c r="A34" s="11">
        <f t="shared" si="6"/>
        <v>14</v>
      </c>
      <c r="B34" s="29">
        <f t="shared" si="7"/>
        <v>700</v>
      </c>
      <c r="C34" s="11">
        <f t="shared" si="5"/>
        <v>977.7529722</v>
      </c>
    </row>
    <row r="35">
      <c r="A35" s="11">
        <f t="shared" si="6"/>
        <v>15</v>
      </c>
      <c r="B35" s="29">
        <f t="shared" si="7"/>
        <v>750</v>
      </c>
      <c r="C35" s="11">
        <f t="shared" si="5"/>
        <v>1049.301319</v>
      </c>
    </row>
    <row r="36">
      <c r="A36" s="11">
        <f t="shared" si="6"/>
        <v>16</v>
      </c>
      <c r="B36" s="29">
        <f t="shared" si="7"/>
        <v>800</v>
      </c>
      <c r="C36" s="11">
        <f t="shared" si="5"/>
        <v>1120.849667</v>
      </c>
    </row>
    <row r="37">
      <c r="A37" s="11">
        <f t="shared" si="6"/>
        <v>17</v>
      </c>
      <c r="B37" s="29">
        <f t="shared" si="7"/>
        <v>850</v>
      </c>
      <c r="C37" s="11">
        <f t="shared" si="5"/>
        <v>1192.398014</v>
      </c>
    </row>
    <row r="38">
      <c r="A38" s="11">
        <f t="shared" si="6"/>
        <v>18</v>
      </c>
      <c r="B38" s="29">
        <f t="shared" si="7"/>
        <v>900</v>
      </c>
      <c r="C38" s="11">
        <f t="shared" si="5"/>
        <v>1263.946361</v>
      </c>
    </row>
    <row r="39">
      <c r="A39" s="11">
        <f t="shared" si="6"/>
        <v>19</v>
      </c>
      <c r="B39" s="29">
        <f t="shared" si="7"/>
        <v>950</v>
      </c>
      <c r="C39" s="11">
        <f t="shared" si="5"/>
        <v>1335.494708</v>
      </c>
    </row>
    <row r="40">
      <c r="A40" s="11">
        <f t="shared" si="6"/>
        <v>20</v>
      </c>
      <c r="B40" s="29">
        <f t="shared" si="7"/>
        <v>1000</v>
      </c>
      <c r="C40" s="11">
        <f t="shared" si="5"/>
        <v>1407.043055</v>
      </c>
    </row>
    <row r="41">
      <c r="A41" s="11">
        <f t="shared" si="6"/>
        <v>21</v>
      </c>
      <c r="B41" s="29">
        <f t="shared" si="7"/>
        <v>1050</v>
      </c>
      <c r="C41" s="11">
        <f t="shared" si="5"/>
        <v>1478.591402</v>
      </c>
    </row>
    <row r="42">
      <c r="A42" s="11">
        <f t="shared" si="6"/>
        <v>22</v>
      </c>
      <c r="B42" s="29">
        <f t="shared" si="7"/>
        <v>1100</v>
      </c>
      <c r="C42" s="11">
        <f t="shared" si="5"/>
        <v>1550.13975</v>
      </c>
    </row>
    <row r="43">
      <c r="A43" s="11">
        <f t="shared" si="6"/>
        <v>23</v>
      </c>
      <c r="B43" s="29">
        <f t="shared" si="7"/>
        <v>1150</v>
      </c>
      <c r="C43" s="11">
        <f t="shared" si="5"/>
        <v>1621.688097</v>
      </c>
    </row>
    <row r="44">
      <c r="A44" s="16">
        <f t="shared" si="6"/>
        <v>24</v>
      </c>
      <c r="B44" s="30">
        <f t="shared" si="7"/>
        <v>1200</v>
      </c>
      <c r="C44" s="16">
        <f t="shared" si="5"/>
        <v>1693.236444</v>
      </c>
    </row>
    <row r="45">
      <c r="A45" s="31" t="s">
        <v>18</v>
      </c>
      <c r="B45" s="18">
        <v>386.0</v>
      </c>
      <c r="C45" s="32">
        <f t="shared" si="5"/>
        <v>528.429352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4</v>
      </c>
      <c r="C1" s="4" t="s">
        <v>19</v>
      </c>
      <c r="D1" s="4" t="s">
        <v>6</v>
      </c>
      <c r="E1" s="4" t="s">
        <v>7</v>
      </c>
      <c r="F1" s="4" t="s">
        <v>8</v>
      </c>
    </row>
    <row r="2">
      <c r="A2" s="5">
        <v>1.0</v>
      </c>
      <c r="B2" s="5">
        <v>130.0</v>
      </c>
      <c r="C2" s="33">
        <v>15.0</v>
      </c>
      <c r="D2" s="7">
        <f t="shared" ref="D2:D11" si="1">B2*B2</f>
        <v>16900</v>
      </c>
      <c r="E2" s="8">
        <f t="shared" ref="E2:E11" si="2">B2*C2</f>
        <v>1950</v>
      </c>
      <c r="F2" s="8">
        <f t="shared" ref="F2:F11" si="3">C2*C2</f>
        <v>225</v>
      </c>
    </row>
    <row r="3">
      <c r="A3" s="9">
        <v>2.0</v>
      </c>
      <c r="B3" s="9">
        <v>650.0</v>
      </c>
      <c r="C3" s="34">
        <v>69.9</v>
      </c>
      <c r="D3" s="11">
        <f t="shared" si="1"/>
        <v>422500</v>
      </c>
      <c r="E3" s="12">
        <f t="shared" si="2"/>
        <v>45435</v>
      </c>
      <c r="F3" s="12">
        <f t="shared" si="3"/>
        <v>4886.01</v>
      </c>
    </row>
    <row r="4">
      <c r="A4" s="9">
        <v>3.0</v>
      </c>
      <c r="B4" s="9">
        <v>99.0</v>
      </c>
      <c r="C4" s="34">
        <v>6.5</v>
      </c>
      <c r="D4" s="11">
        <f t="shared" si="1"/>
        <v>9801</v>
      </c>
      <c r="E4" s="12">
        <f t="shared" si="2"/>
        <v>643.5</v>
      </c>
      <c r="F4" s="12">
        <f t="shared" si="3"/>
        <v>42.25</v>
      </c>
    </row>
    <row r="5">
      <c r="A5" s="9">
        <v>4.0</v>
      </c>
      <c r="B5" s="9">
        <v>150.0</v>
      </c>
      <c r="C5" s="34">
        <v>22.4</v>
      </c>
      <c r="D5" s="11">
        <f t="shared" si="1"/>
        <v>22500</v>
      </c>
      <c r="E5" s="12">
        <f t="shared" si="2"/>
        <v>3360</v>
      </c>
      <c r="F5" s="12">
        <f t="shared" si="3"/>
        <v>501.76</v>
      </c>
    </row>
    <row r="6">
      <c r="A6" s="9">
        <v>5.0</v>
      </c>
      <c r="B6" s="9">
        <v>128.0</v>
      </c>
      <c r="C6" s="34">
        <v>28.4</v>
      </c>
      <c r="D6" s="11">
        <f t="shared" si="1"/>
        <v>16384</v>
      </c>
      <c r="E6" s="12">
        <f t="shared" si="2"/>
        <v>3635.2</v>
      </c>
      <c r="F6" s="12">
        <f t="shared" si="3"/>
        <v>806.56</v>
      </c>
    </row>
    <row r="7">
      <c r="A7" s="9">
        <v>6.0</v>
      </c>
      <c r="B7" s="9">
        <v>302.0</v>
      </c>
      <c r="C7" s="34">
        <v>65.9</v>
      </c>
      <c r="D7" s="11">
        <f t="shared" si="1"/>
        <v>91204</v>
      </c>
      <c r="E7" s="12">
        <f t="shared" si="2"/>
        <v>19901.8</v>
      </c>
      <c r="F7" s="12">
        <f t="shared" si="3"/>
        <v>4342.81</v>
      </c>
    </row>
    <row r="8">
      <c r="A8" s="9">
        <v>7.0</v>
      </c>
      <c r="B8" s="9">
        <v>95.0</v>
      </c>
      <c r="C8" s="34">
        <v>19.4</v>
      </c>
      <c r="D8" s="11">
        <f t="shared" si="1"/>
        <v>9025</v>
      </c>
      <c r="E8" s="12">
        <f t="shared" si="2"/>
        <v>1843</v>
      </c>
      <c r="F8" s="12">
        <f t="shared" si="3"/>
        <v>376.36</v>
      </c>
    </row>
    <row r="9">
      <c r="A9" s="9">
        <v>8.0</v>
      </c>
      <c r="B9" s="9">
        <v>945.0</v>
      </c>
      <c r="C9" s="34">
        <v>198.7</v>
      </c>
      <c r="D9" s="11">
        <f t="shared" si="1"/>
        <v>893025</v>
      </c>
      <c r="E9" s="12">
        <f t="shared" si="2"/>
        <v>187771.5</v>
      </c>
      <c r="F9" s="12">
        <f t="shared" si="3"/>
        <v>39481.69</v>
      </c>
    </row>
    <row r="10">
      <c r="A10" s="9">
        <v>9.0</v>
      </c>
      <c r="B10" s="9">
        <v>368.0</v>
      </c>
      <c r="C10" s="34">
        <v>38.8</v>
      </c>
      <c r="D10" s="11">
        <f t="shared" si="1"/>
        <v>135424</v>
      </c>
      <c r="E10" s="12">
        <f t="shared" si="2"/>
        <v>14278.4</v>
      </c>
      <c r="F10" s="12">
        <f t="shared" si="3"/>
        <v>1505.44</v>
      </c>
    </row>
    <row r="11">
      <c r="A11" s="13">
        <v>10.0</v>
      </c>
      <c r="B11" s="14">
        <v>961.0</v>
      </c>
      <c r="C11" s="35">
        <v>138.2</v>
      </c>
      <c r="D11" s="16">
        <f t="shared" si="1"/>
        <v>923521</v>
      </c>
      <c r="E11" s="17">
        <f t="shared" si="2"/>
        <v>132810.2</v>
      </c>
      <c r="F11" s="17">
        <f t="shared" si="3"/>
        <v>19099.24</v>
      </c>
    </row>
    <row r="12">
      <c r="A12" s="18" t="s">
        <v>9</v>
      </c>
      <c r="B12" s="19">
        <f t="shared" ref="B12:F12" si="4">SUM(B2:B11)</f>
        <v>3828</v>
      </c>
      <c r="C12" s="36">
        <f t="shared" si="4"/>
        <v>603.2</v>
      </c>
      <c r="D12" s="19">
        <f t="shared" si="4"/>
        <v>2540284</v>
      </c>
      <c r="E12" s="19">
        <f t="shared" si="4"/>
        <v>411628.6</v>
      </c>
      <c r="F12" s="19">
        <f t="shared" si="4"/>
        <v>71267.12</v>
      </c>
    </row>
    <row r="13">
      <c r="A13" s="18" t="s">
        <v>10</v>
      </c>
      <c r="B13" s="20">
        <f>B12/A11</f>
        <v>382.8</v>
      </c>
      <c r="C13" s="20">
        <f>C12/A11</f>
        <v>60.32</v>
      </c>
    </row>
    <row r="15">
      <c r="A15" s="21" t="s">
        <v>11</v>
      </c>
      <c r="B15" s="22">
        <f>E12-(A11*B13*C13)</f>
        <v>180723.64</v>
      </c>
      <c r="C15" s="23">
        <f>B15/B16</f>
        <v>0.1681266499</v>
      </c>
      <c r="E15" s="24" t="s">
        <v>12</v>
      </c>
      <c r="F15" s="25">
        <f>(A11*E12)-(B12*C12)</f>
        <v>1807236.4</v>
      </c>
    </row>
    <row r="16">
      <c r="B16" s="22">
        <f>D12-(A11*B13*B13)</f>
        <v>1074925.6</v>
      </c>
      <c r="F16" s="22">
        <f>(A11*D12)-(B12*B12)</f>
        <v>10749256</v>
      </c>
      <c r="G16" s="22">
        <f>(A11*F12)-C12*C12</f>
        <v>348820.96</v>
      </c>
      <c r="H16" s="22">
        <f>F16*G16</f>
        <v>3749565797206</v>
      </c>
      <c r="I16" s="25">
        <f>SQRT(H16)</f>
        <v>1936379.559</v>
      </c>
    </row>
    <row r="18">
      <c r="A18" s="21" t="s">
        <v>13</v>
      </c>
      <c r="B18" s="22">
        <f>C13-C15*B13</f>
        <v>-4.038881575</v>
      </c>
      <c r="E18" s="21" t="s">
        <v>12</v>
      </c>
      <c r="F18" s="26">
        <f>F15/I16</f>
        <v>0.9333068981</v>
      </c>
    </row>
    <row r="19">
      <c r="E19" s="3" t="s">
        <v>14</v>
      </c>
      <c r="F19" s="27">
        <f>F18^2</f>
        <v>0.8710617661</v>
      </c>
      <c r="G19" s="24" t="s">
        <v>15</v>
      </c>
    </row>
    <row r="20">
      <c r="A20" s="18" t="s">
        <v>3</v>
      </c>
      <c r="B20" s="18" t="s">
        <v>16</v>
      </c>
      <c r="C20" s="18" t="s">
        <v>17</v>
      </c>
    </row>
    <row r="21">
      <c r="A21" s="5">
        <v>1.0</v>
      </c>
      <c r="B21" s="28">
        <v>50.0</v>
      </c>
      <c r="C21" s="7">
        <f t="shared" ref="C21:C45" si="5">$B$18+($C$15*B21)</f>
        <v>4.367450919</v>
      </c>
    </row>
    <row r="22">
      <c r="A22" s="11">
        <f t="shared" ref="A22:A44" si="6">A21+1</f>
        <v>2</v>
      </c>
      <c r="B22" s="29">
        <f t="shared" ref="B22:B44" si="7">B21+50</f>
        <v>100</v>
      </c>
      <c r="C22" s="11">
        <f t="shared" si="5"/>
        <v>12.77378341</v>
      </c>
    </row>
    <row r="23">
      <c r="A23" s="11">
        <f t="shared" si="6"/>
        <v>3</v>
      </c>
      <c r="B23" s="29">
        <f t="shared" si="7"/>
        <v>150</v>
      </c>
      <c r="C23" s="11">
        <f t="shared" si="5"/>
        <v>21.18011591</v>
      </c>
    </row>
    <row r="24">
      <c r="A24" s="11">
        <f t="shared" si="6"/>
        <v>4</v>
      </c>
      <c r="B24" s="29">
        <f t="shared" si="7"/>
        <v>200</v>
      </c>
      <c r="C24" s="11">
        <f t="shared" si="5"/>
        <v>29.5864484</v>
      </c>
    </row>
    <row r="25">
      <c r="A25" s="11">
        <f t="shared" si="6"/>
        <v>5</v>
      </c>
      <c r="B25" s="29">
        <f t="shared" si="7"/>
        <v>250</v>
      </c>
      <c r="C25" s="11">
        <f t="shared" si="5"/>
        <v>37.9927809</v>
      </c>
    </row>
    <row r="26">
      <c r="A26" s="11">
        <f t="shared" si="6"/>
        <v>6</v>
      </c>
      <c r="B26" s="29">
        <f t="shared" si="7"/>
        <v>300</v>
      </c>
      <c r="C26" s="11">
        <f t="shared" si="5"/>
        <v>46.39911339</v>
      </c>
    </row>
    <row r="27">
      <c r="A27" s="11">
        <f t="shared" si="6"/>
        <v>7</v>
      </c>
      <c r="B27" s="29">
        <f t="shared" si="7"/>
        <v>350</v>
      </c>
      <c r="C27" s="11">
        <f t="shared" si="5"/>
        <v>54.80544588</v>
      </c>
    </row>
    <row r="28">
      <c r="A28" s="11">
        <f t="shared" si="6"/>
        <v>8</v>
      </c>
      <c r="B28" s="29">
        <f t="shared" si="7"/>
        <v>400</v>
      </c>
      <c r="C28" s="11">
        <f t="shared" si="5"/>
        <v>63.21177838</v>
      </c>
    </row>
    <row r="29">
      <c r="A29" s="11">
        <f t="shared" si="6"/>
        <v>9</v>
      </c>
      <c r="B29" s="29">
        <f t="shared" si="7"/>
        <v>450</v>
      </c>
      <c r="C29" s="11">
        <f t="shared" si="5"/>
        <v>71.61811087</v>
      </c>
    </row>
    <row r="30">
      <c r="A30" s="11">
        <f t="shared" si="6"/>
        <v>10</v>
      </c>
      <c r="B30" s="29">
        <f t="shared" si="7"/>
        <v>500</v>
      </c>
      <c r="C30" s="11">
        <f t="shared" si="5"/>
        <v>80.02444337</v>
      </c>
    </row>
    <row r="31">
      <c r="A31" s="11">
        <f t="shared" si="6"/>
        <v>11</v>
      </c>
      <c r="B31" s="29">
        <f t="shared" si="7"/>
        <v>550</v>
      </c>
      <c r="C31" s="11">
        <f t="shared" si="5"/>
        <v>88.43077586</v>
      </c>
    </row>
    <row r="32">
      <c r="A32" s="11">
        <f t="shared" si="6"/>
        <v>12</v>
      </c>
      <c r="B32" s="29">
        <f t="shared" si="7"/>
        <v>600</v>
      </c>
      <c r="C32" s="11">
        <f t="shared" si="5"/>
        <v>96.83710835</v>
      </c>
    </row>
    <row r="33">
      <c r="A33" s="11">
        <f t="shared" si="6"/>
        <v>13</v>
      </c>
      <c r="B33" s="29">
        <f t="shared" si="7"/>
        <v>650</v>
      </c>
      <c r="C33" s="11">
        <f t="shared" si="5"/>
        <v>105.2434408</v>
      </c>
    </row>
    <row r="34">
      <c r="A34" s="11">
        <f t="shared" si="6"/>
        <v>14</v>
      </c>
      <c r="B34" s="29">
        <f t="shared" si="7"/>
        <v>700</v>
      </c>
      <c r="C34" s="11">
        <f t="shared" si="5"/>
        <v>113.6497733</v>
      </c>
    </row>
    <row r="35">
      <c r="A35" s="11">
        <f t="shared" si="6"/>
        <v>15</v>
      </c>
      <c r="B35" s="29">
        <f t="shared" si="7"/>
        <v>750</v>
      </c>
      <c r="C35" s="11">
        <f t="shared" si="5"/>
        <v>122.0561058</v>
      </c>
    </row>
    <row r="36">
      <c r="A36" s="11">
        <f t="shared" si="6"/>
        <v>16</v>
      </c>
      <c r="B36" s="29">
        <f t="shared" si="7"/>
        <v>800</v>
      </c>
      <c r="C36" s="11">
        <f t="shared" si="5"/>
        <v>130.4624383</v>
      </c>
    </row>
    <row r="37">
      <c r="A37" s="11">
        <f t="shared" si="6"/>
        <v>17</v>
      </c>
      <c r="B37" s="29">
        <f t="shared" si="7"/>
        <v>850</v>
      </c>
      <c r="C37" s="11">
        <f t="shared" si="5"/>
        <v>138.8687708</v>
      </c>
    </row>
    <row r="38">
      <c r="A38" s="11">
        <f t="shared" si="6"/>
        <v>18</v>
      </c>
      <c r="B38" s="29">
        <f t="shared" si="7"/>
        <v>900</v>
      </c>
      <c r="C38" s="11">
        <f t="shared" si="5"/>
        <v>147.2751033</v>
      </c>
    </row>
    <row r="39">
      <c r="A39" s="11">
        <f t="shared" si="6"/>
        <v>19</v>
      </c>
      <c r="B39" s="29">
        <f t="shared" si="7"/>
        <v>950</v>
      </c>
      <c r="C39" s="11">
        <f t="shared" si="5"/>
        <v>155.6814358</v>
      </c>
    </row>
    <row r="40">
      <c r="A40" s="11">
        <f t="shared" si="6"/>
        <v>20</v>
      </c>
      <c r="B40" s="29">
        <f t="shared" si="7"/>
        <v>1000</v>
      </c>
      <c r="C40" s="11">
        <f t="shared" si="5"/>
        <v>164.0877683</v>
      </c>
    </row>
    <row r="41">
      <c r="A41" s="11">
        <f t="shared" si="6"/>
        <v>21</v>
      </c>
      <c r="B41" s="29">
        <f t="shared" si="7"/>
        <v>1050</v>
      </c>
      <c r="C41" s="11">
        <f t="shared" si="5"/>
        <v>172.4941008</v>
      </c>
    </row>
    <row r="42">
      <c r="A42" s="11">
        <f t="shared" si="6"/>
        <v>22</v>
      </c>
      <c r="B42" s="29">
        <f t="shared" si="7"/>
        <v>1100</v>
      </c>
      <c r="C42" s="11">
        <f t="shared" si="5"/>
        <v>180.9004333</v>
      </c>
    </row>
    <row r="43">
      <c r="A43" s="11">
        <f t="shared" si="6"/>
        <v>23</v>
      </c>
      <c r="B43" s="29">
        <f t="shared" si="7"/>
        <v>1150</v>
      </c>
      <c r="C43" s="11">
        <f t="shared" si="5"/>
        <v>189.3067658</v>
      </c>
    </row>
    <row r="44">
      <c r="A44" s="16">
        <f t="shared" si="6"/>
        <v>24</v>
      </c>
      <c r="B44" s="30">
        <f t="shared" si="7"/>
        <v>1200</v>
      </c>
      <c r="C44" s="16">
        <f t="shared" si="5"/>
        <v>197.7130983</v>
      </c>
    </row>
    <row r="45">
      <c r="A45" s="31" t="s">
        <v>18</v>
      </c>
      <c r="B45" s="18">
        <v>386.0</v>
      </c>
      <c r="C45" s="32">
        <f t="shared" si="5"/>
        <v>60.85800528</v>
      </c>
    </row>
  </sheetData>
  <drawing r:id="rId1"/>
</worksheet>
</file>