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Public\Starfield Mods\starfield-level-based-scaling\"/>
    </mc:Choice>
  </mc:AlternateContent>
  <xr:revisionPtr revIDLastSave="0" documentId="13_ncr:1_{3CABD8D7-3455-496B-8833-FA96A6A8D95E}" xr6:coauthVersionLast="47" xr6:coauthVersionMax="47" xr10:uidLastSave="{00000000-0000-0000-0000-000000000000}"/>
  <bookViews>
    <workbookView xWindow="38280" yWindow="-285" windowWidth="38640" windowHeight="21120" xr2:uid="{3DA03D10-3AA7-4409-9B78-FCBABC3AD760}"/>
  </bookViews>
  <sheets>
    <sheet name="Pirate" sheetId="14" r:id="rId1"/>
    <sheet name="Spacers (Full DS)" sheetId="15" r:id="rId2"/>
    <sheet name="Varuun (Full DS)" sheetId="16" r:id="rId3"/>
    <sheet name="Ecliptic (Full DS)" sheetId="17" r:id="rId4"/>
    <sheet name="Syndicate (Full DS)" sheetId="18" r:id="rId5"/>
    <sheet name="Starborn (Full DS)" sheetId="19" r:id="rId6"/>
    <sheet name="Creatures-Prey (Complete)" sheetId="11" r:id="rId7"/>
    <sheet name="Creatures-Predator (Complete)" sheetId="12" r:id="rId8"/>
    <sheet name="Creatures-Tough (Complete)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8" i="14" l="1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98" i="14"/>
  <c r="I2" i="14"/>
  <c r="H98" i="14"/>
  <c r="H89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G98" i="14"/>
  <c r="G53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B4" i="14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H97" i="14" s="1"/>
  <c r="B3" i="14"/>
  <c r="A2" i="14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H3" i="12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E3" i="12"/>
  <c r="C3" i="12"/>
  <c r="E4" i="12"/>
  <c r="C4" i="12"/>
  <c r="E5" i="12"/>
  <c r="C5" i="12"/>
  <c r="E6" i="12"/>
  <c r="C6" i="12"/>
  <c r="E7" i="12"/>
  <c r="C24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F42" i="13"/>
  <c r="F41" i="13"/>
  <c r="D41" i="13"/>
  <c r="F40" i="13"/>
  <c r="D40" i="13"/>
  <c r="F39" i="13"/>
  <c r="D39" i="13"/>
  <c r="F38" i="13"/>
  <c r="D38" i="13"/>
  <c r="F37" i="13"/>
  <c r="D37" i="13"/>
  <c r="F36" i="13"/>
  <c r="D36" i="13"/>
  <c r="F35" i="13"/>
  <c r="D35" i="13"/>
  <c r="F34" i="13"/>
  <c r="D34" i="13"/>
  <c r="F33" i="13"/>
  <c r="D33" i="13"/>
  <c r="F32" i="13"/>
  <c r="D32" i="13"/>
  <c r="F31" i="13"/>
  <c r="D31" i="13"/>
  <c r="F30" i="13"/>
  <c r="D30" i="13"/>
  <c r="F29" i="13"/>
  <c r="D29" i="13"/>
  <c r="F28" i="13"/>
  <c r="D28" i="13"/>
  <c r="F27" i="13"/>
  <c r="D27" i="13"/>
  <c r="F26" i="13"/>
  <c r="D26" i="13"/>
  <c r="F25" i="13"/>
  <c r="D25" i="13"/>
  <c r="F24" i="13"/>
  <c r="D24" i="13"/>
  <c r="F23" i="13"/>
  <c r="D23" i="13"/>
  <c r="F22" i="13"/>
  <c r="D22" i="13"/>
  <c r="F21" i="13"/>
  <c r="D21" i="13"/>
  <c r="F20" i="13"/>
  <c r="D20" i="13"/>
  <c r="F19" i="13"/>
  <c r="D19" i="13"/>
  <c r="F18" i="13"/>
  <c r="D18" i="13"/>
  <c r="F17" i="13"/>
  <c r="D17" i="13"/>
  <c r="F16" i="13"/>
  <c r="D16" i="13"/>
  <c r="F15" i="13"/>
  <c r="D15" i="13"/>
  <c r="F14" i="13"/>
  <c r="D14" i="13"/>
  <c r="F13" i="13"/>
  <c r="D13" i="13"/>
  <c r="F12" i="13"/>
  <c r="D12" i="13"/>
  <c r="F11" i="13"/>
  <c r="D11" i="13"/>
  <c r="F10" i="13"/>
  <c r="D10" i="13"/>
  <c r="F9" i="13"/>
  <c r="D9" i="13"/>
  <c r="F8" i="13"/>
  <c r="D8" i="13"/>
  <c r="F7" i="13"/>
  <c r="D7" i="13"/>
  <c r="F6" i="13"/>
  <c r="D6" i="13"/>
  <c r="F5" i="13"/>
  <c r="D5" i="13"/>
  <c r="F4" i="13"/>
  <c r="D4" i="13"/>
  <c r="F3" i="13"/>
  <c r="D3" i="13"/>
  <c r="F2" i="13"/>
  <c r="D2" i="13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G69" i="14" l="1"/>
  <c r="G85" i="14"/>
  <c r="H52" i="14"/>
  <c r="H68" i="14"/>
  <c r="G54" i="14"/>
  <c r="G70" i="14"/>
  <c r="G86" i="14"/>
  <c r="H53" i="14"/>
  <c r="H69" i="14"/>
  <c r="H85" i="14"/>
  <c r="I82" i="14"/>
  <c r="I66" i="14"/>
  <c r="H86" i="14"/>
  <c r="I97" i="14"/>
  <c r="I81" i="14"/>
  <c r="I65" i="14"/>
  <c r="H87" i="14"/>
  <c r="I96" i="14"/>
  <c r="I80" i="14"/>
  <c r="I64" i="14"/>
  <c r="G71" i="14"/>
  <c r="G87" i="14"/>
  <c r="H54" i="14"/>
  <c r="H70" i="14"/>
  <c r="G56" i="14"/>
  <c r="G72" i="14"/>
  <c r="G88" i="14"/>
  <c r="H55" i="14"/>
  <c r="H71" i="14"/>
  <c r="G57" i="14"/>
  <c r="G73" i="14"/>
  <c r="G89" i="14"/>
  <c r="H56" i="14"/>
  <c r="H72" i="14"/>
  <c r="H88" i="14"/>
  <c r="I95" i="14"/>
  <c r="I79" i="14"/>
  <c r="I63" i="14"/>
  <c r="I94" i="14"/>
  <c r="I78" i="14"/>
  <c r="I62" i="14"/>
  <c r="G59" i="14"/>
  <c r="G91" i="14"/>
  <c r="H58" i="14"/>
  <c r="H74" i="14"/>
  <c r="H90" i="14"/>
  <c r="I93" i="14"/>
  <c r="I77" i="14"/>
  <c r="I61" i="14"/>
  <c r="G74" i="14"/>
  <c r="G90" i="14"/>
  <c r="H57" i="14"/>
  <c r="H73" i="14"/>
  <c r="G75" i="14"/>
  <c r="G60" i="14"/>
  <c r="G76" i="14"/>
  <c r="G92" i="14"/>
  <c r="H59" i="14"/>
  <c r="H75" i="14"/>
  <c r="H91" i="14"/>
  <c r="I92" i="14"/>
  <c r="I76" i="14"/>
  <c r="I60" i="14"/>
  <c r="G61" i="14"/>
  <c r="G93" i="14"/>
  <c r="H60" i="14"/>
  <c r="H92" i="14"/>
  <c r="I91" i="14"/>
  <c r="I75" i="14"/>
  <c r="I59" i="14"/>
  <c r="G58" i="14"/>
  <c r="G77" i="14"/>
  <c r="H76" i="14"/>
  <c r="G62" i="14"/>
  <c r="G78" i="14"/>
  <c r="G94" i="14"/>
  <c r="H61" i="14"/>
  <c r="H77" i="14"/>
  <c r="H93" i="14"/>
  <c r="I90" i="14"/>
  <c r="I74" i="14"/>
  <c r="I58" i="14"/>
  <c r="G63" i="14"/>
  <c r="H62" i="14"/>
  <c r="H94" i="14"/>
  <c r="I89" i="14"/>
  <c r="I73" i="14"/>
  <c r="I57" i="14"/>
  <c r="G79" i="14"/>
  <c r="G95" i="14"/>
  <c r="H78" i="14"/>
  <c r="G64" i="14"/>
  <c r="G80" i="14"/>
  <c r="G96" i="14"/>
  <c r="H63" i="14"/>
  <c r="H79" i="14"/>
  <c r="H95" i="14"/>
  <c r="I88" i="14"/>
  <c r="I72" i="14"/>
  <c r="I56" i="14"/>
  <c r="G65" i="14"/>
  <c r="G81" i="14"/>
  <c r="G97" i="14"/>
  <c r="H64" i="14"/>
  <c r="H80" i="14"/>
  <c r="H96" i="14"/>
  <c r="I87" i="14"/>
  <c r="I71" i="14"/>
  <c r="I55" i="14"/>
  <c r="G66" i="14"/>
  <c r="G82" i="14"/>
  <c r="H65" i="14"/>
  <c r="H81" i="14"/>
  <c r="I86" i="14"/>
  <c r="I70" i="14"/>
  <c r="I54" i="14"/>
  <c r="H66" i="14"/>
  <c r="H82" i="14"/>
  <c r="I85" i="14"/>
  <c r="I69" i="14"/>
  <c r="I53" i="14"/>
  <c r="G55" i="14"/>
  <c r="G51" i="14"/>
  <c r="G67" i="14"/>
  <c r="G83" i="14"/>
  <c r="G52" i="14"/>
  <c r="G68" i="14"/>
  <c r="G84" i="14"/>
  <c r="H51" i="14"/>
  <c r="H67" i="14"/>
  <c r="H83" i="14"/>
  <c r="I84" i="14"/>
  <c r="I68" i="14"/>
  <c r="I52" i="14"/>
  <c r="H84" i="14"/>
  <c r="I83" i="14"/>
  <c r="I67" i="14"/>
  <c r="I51" i="14"/>
  <c r="A3" i="14"/>
  <c r="A7" i="14"/>
  <c r="A6" i="14"/>
  <c r="A5" i="14"/>
  <c r="A4" i="14"/>
  <c r="A50" i="14" l="1"/>
  <c r="A14" i="14"/>
  <c r="A41" i="14"/>
  <c r="A51" i="14"/>
  <c r="A8" i="14"/>
  <c r="A65" i="14" l="1"/>
  <c r="A16" i="14"/>
  <c r="A15" i="14"/>
  <c r="A43" i="14"/>
  <c r="A42" i="14"/>
  <c r="A52" i="14"/>
  <c r="A9" i="14"/>
  <c r="A66" i="14" l="1"/>
  <c r="A67" i="14"/>
  <c r="A53" i="14"/>
  <c r="A10" i="14"/>
  <c r="A54" i="14" l="1"/>
  <c r="A11" i="14"/>
  <c r="A55" i="14" l="1"/>
  <c r="A12" i="14"/>
  <c r="A56" i="14" l="1"/>
  <c r="A13" i="14"/>
  <c r="A57" i="14" l="1"/>
  <c r="A17" i="14"/>
  <c r="A58" i="14" l="1"/>
  <c r="A18" i="14"/>
  <c r="A59" i="14" l="1"/>
  <c r="A19" i="14"/>
  <c r="A60" i="14" l="1"/>
  <c r="A20" i="14"/>
  <c r="A61" i="14" l="1"/>
  <c r="A21" i="14"/>
  <c r="A62" i="14" l="1"/>
  <c r="A22" i="14"/>
  <c r="A63" i="14" l="1"/>
  <c r="A23" i="14"/>
  <c r="A64" i="14" l="1"/>
  <c r="A24" i="14"/>
  <c r="A68" i="14" l="1"/>
  <c r="A25" i="14"/>
  <c r="A69" i="14" l="1"/>
  <c r="A26" i="14"/>
  <c r="A70" i="14" l="1"/>
  <c r="A27" i="14"/>
  <c r="A71" i="14" l="1"/>
  <c r="A28" i="14"/>
  <c r="A72" i="14" l="1"/>
  <c r="A29" i="14"/>
  <c r="A73" i="14" l="1"/>
  <c r="A30" i="14"/>
  <c r="A74" i="14" l="1"/>
  <c r="A31" i="14"/>
  <c r="A75" i="14" l="1"/>
  <c r="A32" i="14"/>
  <c r="A76" i="14" l="1"/>
  <c r="A33" i="14"/>
  <c r="A77" i="14" l="1"/>
  <c r="A34" i="14"/>
  <c r="A78" i="14" l="1"/>
  <c r="A35" i="14"/>
  <c r="A79" i="14" l="1"/>
  <c r="A36" i="14"/>
  <c r="A80" i="14" l="1"/>
  <c r="A37" i="14"/>
  <c r="A81" i="14" l="1"/>
  <c r="A38" i="14"/>
  <c r="A82" i="14" l="1"/>
  <c r="A39" i="14"/>
  <c r="A83" i="14" l="1"/>
  <c r="A40" i="14"/>
  <c r="A84" i="14" l="1"/>
  <c r="A44" i="14"/>
  <c r="A89" i="14" l="1"/>
  <c r="A85" i="14"/>
  <c r="A45" i="14"/>
  <c r="A91" i="14" l="1"/>
  <c r="A90" i="14"/>
  <c r="A86" i="14"/>
  <c r="A46" i="14"/>
  <c r="A87" i="14" l="1"/>
  <c r="A47" i="14"/>
  <c r="A88" i="14" l="1"/>
  <c r="A48" i="14"/>
  <c r="A92" i="14" l="1"/>
  <c r="A49" i="14"/>
  <c r="A93" i="14" l="1"/>
  <c r="A94" i="14" l="1"/>
  <c r="A95" i="14" l="1"/>
  <c r="A96" i="14" l="1"/>
  <c r="A97" i="14" l="1"/>
</calcChain>
</file>

<file path=xl/sharedStrings.xml><?xml version="1.0" encoding="utf-8"?>
<sst xmlns="http://schemas.openxmlformats.org/spreadsheetml/2006/main" count="740" uniqueCount="483">
  <si>
    <t>Level</t>
  </si>
  <si>
    <t>Editor ID</t>
  </si>
  <si>
    <t>Name</t>
  </si>
  <si>
    <t>Health</t>
  </si>
  <si>
    <t>Damage Resist</t>
  </si>
  <si>
    <t>XP Offset</t>
  </si>
  <si>
    <t>Game NPC ID</t>
  </si>
  <si>
    <t>EncEcliptic01Template "Ecliptic Merc" [NPC_:0027027E]</t>
  </si>
  <si>
    <t>EncEcliptic02 "Ecliptic Contractor" [NPC_:0027027F]</t>
  </si>
  <si>
    <t>EncEcliptic03 "Ecliptic Agent" [NPC_:00270280]</t>
  </si>
  <si>
    <t>EncEcliptic04 "Ecliptic Operator" [NPC_:00270281]</t>
  </si>
  <si>
    <t>EncEcliptic05 "Ecliptic Specialist" [NPC_:00129587]</t>
  </si>
  <si>
    <t>EncEcliptic06 "Ecliptic Executioner" [NPC_:00129586]</t>
  </si>
  <si>
    <t>EncEcliptic07 "Ecliptic Warmonger" [NPC_:00129585]</t>
  </si>
  <si>
    <t>EncVaruun02 [NPC_:0027871D]</t>
  </si>
  <si>
    <t>EncVaruun03 [NPC_:0027871C]</t>
  </si>
  <si>
    <t>EncVaruun04 [NPC_:0027871B]</t>
  </si>
  <si>
    <t>EncVaruun05 [NPC_:0011DDC5]</t>
  </si>
  <si>
    <t>EncVaruun06 [NPC_:0011DDC4]</t>
  </si>
  <si>
    <t>EncVaruun07 [NPC_:0011DDC3]</t>
  </si>
  <si>
    <t>EncVaruun08 [NPC_:0011DDC2]</t>
  </si>
  <si>
    <t>EncSyndicate02 "Syndicate Soldier" [NPC_:00270272]</t>
  </si>
  <si>
    <t>EncSyndicate03 "Syndicate Hitman" [NPC_:00270271]</t>
  </si>
  <si>
    <t>EncSyndicate04 "Syndicate Enforcer" [NPC_:00270270]</t>
  </si>
  <si>
    <t>EncSyndicate05 "Syndicate Assassin" [NPC_:0011DDCC]</t>
  </si>
  <si>
    <t>EncSyndicate06 "Syndicate Kingpin" [NPC_:0011DDCB]</t>
  </si>
  <si>
    <t>EncSyndicate07 "Syndicate Crimelord" [NPC_:0011DDCA]</t>
  </si>
  <si>
    <t>EncStarborn02 "Starborn Searcher" [NPC_:00270264]</t>
  </si>
  <si>
    <t>EncStarborn03 "Starborn Traveler" [NPC_:00270263]</t>
  </si>
  <si>
    <t>EncStarborn04 "Starborn Wanderer" [NPC_:00270262]</t>
  </si>
  <si>
    <t>EncStarborn05 "Starborn Seeker" [NPC_:0011DDBA]</t>
  </si>
  <si>
    <t>EncStarborn06 "Starborn Reconciler" [NPC_:0011DDB9]</t>
  </si>
  <si>
    <t>EncStarborn07 "Starborn Adjudicator" [NPC_:0011DDB8]</t>
  </si>
  <si>
    <t>EncStarborn08 "Starborn Exemplar" [NPC_:0011DDB7]</t>
  </si>
  <si>
    <t>EncVaruun01Template "Va'ruun Zealot" [NPC_:0027871E]</t>
  </si>
  <si>
    <t>????? Master</t>
  </si>
  <si>
    <t>Spacer Legend</t>
  </si>
  <si>
    <t>Ecliptic Contractor</t>
  </si>
  <si>
    <t>Ecliptic Agent</t>
  </si>
  <si>
    <t>Ecliptic Operator</t>
  </si>
  <si>
    <t>Ecliptic Specialist</t>
  </si>
  <si>
    <t>Ecliptic Executioner</t>
  </si>
  <si>
    <t>Ecliptic Warmonger</t>
  </si>
  <si>
    <t>Ecliptic Soldier</t>
  </si>
  <si>
    <t>Ecliptic Squad Leader</t>
  </si>
  <si>
    <t>Ecliptic Field Marshal</t>
  </si>
  <si>
    <t>Ecliptic Commandant</t>
  </si>
  <si>
    <t>Spacer Punk</t>
  </si>
  <si>
    <t>Spacer Troublemaker</t>
  </si>
  <si>
    <t>Spacer Scum</t>
  </si>
  <si>
    <t>Spacer Vulture</t>
  </si>
  <si>
    <t>Spacer Predator</t>
  </si>
  <si>
    <t>Spacer Savage</t>
  </si>
  <si>
    <t>Spacer Beast</t>
  </si>
  <si>
    <t>Spacer Ravenger</t>
  </si>
  <si>
    <t>Spacer Pillager</t>
  </si>
  <si>
    <t>Spacer Titan</t>
  </si>
  <si>
    <t>Spacer Myth</t>
  </si>
  <si>
    <t>Ecliptic Special Forces</t>
  </si>
  <si>
    <t>?????</t>
  </si>
  <si>
    <t>Syndicate Grunt</t>
  </si>
  <si>
    <t>Syndicate Soldier</t>
  </si>
  <si>
    <t>Syndicate Hitman</t>
  </si>
  <si>
    <t>Syndicate Enforcer</t>
  </si>
  <si>
    <t>Syndicate Assassin</t>
  </si>
  <si>
    <t>Syndicate Fixer</t>
  </si>
  <si>
    <t>Syndicate Appropriator</t>
  </si>
  <si>
    <t>Syndicate Kingpin</t>
  </si>
  <si>
    <t>Syndicate Crimelord</t>
  </si>
  <si>
    <t>Syndicate Boss</t>
  </si>
  <si>
    <t>Starborn Foundling</t>
  </si>
  <si>
    <t>Starborn Searcher</t>
  </si>
  <si>
    <t>Starborn Traveler</t>
  </si>
  <si>
    <t>Starborn Wanderer</t>
  </si>
  <si>
    <t>Starborn Seeker</t>
  </si>
  <si>
    <t>Starborn Reconciler</t>
  </si>
  <si>
    <t>Starborn Wayfinder</t>
  </si>
  <si>
    <t>Starborn Adjudicator</t>
  </si>
  <si>
    <t>Starborn Exemplar</t>
  </si>
  <si>
    <t>EncCrimsonFleet01Template</t>
  </si>
  <si>
    <t>EncCrimsonFleet02</t>
  </si>
  <si>
    <t>EncCrimsonFleet03</t>
  </si>
  <si>
    <t>EncCrimsonFleet04</t>
  </si>
  <si>
    <t>EncCrimsonFleet05</t>
  </si>
  <si>
    <t>Pirate Brigand</t>
  </si>
  <si>
    <t>Pirate Freebooter</t>
  </si>
  <si>
    <t>Pirate Rover</t>
  </si>
  <si>
    <t>Pirate Marauder</t>
  </si>
  <si>
    <t>EncCrimsonFleet06</t>
  </si>
  <si>
    <t>Pirate Corsair</t>
  </si>
  <si>
    <t>EncCrimsonFleet07</t>
  </si>
  <si>
    <t>Pirate Plunderer</t>
  </si>
  <si>
    <t>EncCrimsonFleet08</t>
  </si>
  <si>
    <t>Pirate Reaver</t>
  </si>
  <si>
    <t>EncCrimsonFleet09</t>
  </si>
  <si>
    <t>Pirate Cutthroat</t>
  </si>
  <si>
    <t>EncCrimsonFleet10</t>
  </si>
  <si>
    <t>Pirate Flayer</t>
  </si>
  <si>
    <t>EncCrimsonFleet11</t>
  </si>
  <si>
    <t>Pirate Captain</t>
  </si>
  <si>
    <t>EncCrimsonFleet12</t>
  </si>
  <si>
    <t>Pirate Legend</t>
  </si>
  <si>
    <t>Syndicate Launderer</t>
  </si>
  <si>
    <t>Va'ruun Elder</t>
  </si>
  <si>
    <t>Va'ruun Novice</t>
  </si>
  <si>
    <t>Va'ruun Monk</t>
  </si>
  <si>
    <t>Va'ruun Apostle</t>
  </si>
  <si>
    <t>Va'ruun Apostate</t>
  </si>
  <si>
    <t>Va'ruun Chosen</t>
  </si>
  <si>
    <t>Va'ruun Priest</t>
  </si>
  <si>
    <t>Va'ruun Serpent Caller</t>
  </si>
  <si>
    <t>Va'ruun Believer</t>
  </si>
  <si>
    <t>Va'ruun Druid</t>
  </si>
  <si>
    <t>Va'ruun Deacon</t>
  </si>
  <si>
    <t>Va'ruun Follower</t>
  </si>
  <si>
    <t>CCT_Template_Stats_Prey_125</t>
  </si>
  <si>
    <t>CCT_Template_Stats_Prey_130</t>
  </si>
  <si>
    <t>CCT_Template_Stats_Prey_135</t>
  </si>
  <si>
    <t>CCT_Template_Stats_Prey_140</t>
  </si>
  <si>
    <t>CCT_Template_Stats_Prey_145</t>
  </si>
  <si>
    <t>CCT_Template_Stats_Prey_150</t>
  </si>
  <si>
    <t>CCT_Template_Stats_Prey_155</t>
  </si>
  <si>
    <t>CCT_Template_Stats_Prey_160</t>
  </si>
  <si>
    <t>CCT_Template_Stats_Prey_165</t>
  </si>
  <si>
    <t>CCT_Template_Stats_Prey_170</t>
  </si>
  <si>
    <t>CCT_Template_Stats_Prey_175</t>
  </si>
  <si>
    <t>CCT_Template_Stats_Prey_180</t>
  </si>
  <si>
    <t>CCT_Template_Stats_Prey_185</t>
  </si>
  <si>
    <t>CCT_Template_Stats_Prey_190</t>
  </si>
  <si>
    <t>CCT_Template_Stats_Prey_195</t>
  </si>
  <si>
    <t>CCT_Template_Stats_Prey_200</t>
  </si>
  <si>
    <t>CCT_Template_Stats_Prey_205</t>
  </si>
  <si>
    <t>CCT_Template_Stats_Prey_210</t>
  </si>
  <si>
    <t>CCT_Template_Stats_Prey_215</t>
  </si>
  <si>
    <t>CCT_Template_Stats_Prey_220</t>
  </si>
  <si>
    <t>CCT_Template_Stats_Prey_225</t>
  </si>
  <si>
    <t>CCT_Template_Stats_Prey_230</t>
  </si>
  <si>
    <t>CCT_Template_Stats_Prey_235</t>
  </si>
  <si>
    <t>CCT_Template_Stats_Prey_240</t>
  </si>
  <si>
    <t>CCT_Template_Stats_Prey_245</t>
  </si>
  <si>
    <t>CCT_Template_Stats_Prey_250</t>
  </si>
  <si>
    <t>CCT_Template_Stats_Prey_255</t>
  </si>
  <si>
    <t>CCT_Template_Stats_Prey_260</t>
  </si>
  <si>
    <t>CCT_Template_Stats_Prey_265</t>
  </si>
  <si>
    <t>CCT_Template_Stats_Prey_270</t>
  </si>
  <si>
    <t>CCT_Template_Stats_Prey_275</t>
  </si>
  <si>
    <t>CCT_Template_Stats_Prey_280</t>
  </si>
  <si>
    <t>CCT_Template_Stats_Prey_285</t>
  </si>
  <si>
    <t>CCT_Template_Stats_Prey_290</t>
  </si>
  <si>
    <t>CCT_Template_Stats_Prey_295</t>
  </si>
  <si>
    <t>CCT_Template_Stats_Prey_300</t>
  </si>
  <si>
    <t>Template_Stats_Tough_Creature_130</t>
  </si>
  <si>
    <t>Template_Stats_Tough_Creature_140</t>
  </si>
  <si>
    <t>Template_Stats_Tough_Creature_150</t>
  </si>
  <si>
    <t>Template_Stats_Tough_Creature_160</t>
  </si>
  <si>
    <t>Template_Stats_Tough_Creature_170</t>
  </si>
  <si>
    <t>Template_Stats_Tough_Creature_180</t>
  </si>
  <si>
    <t>Template_Stats_Tough_Creature_190</t>
  </si>
  <si>
    <t>Template_Stats_Tough_Creature_200</t>
  </si>
  <si>
    <t>Template_Stats_Tough_Creature_210</t>
  </si>
  <si>
    <t>Template_Stats_Tough_Creature_220</t>
  </si>
  <si>
    <t>Template_Stats_Tough_Creature_230</t>
  </si>
  <si>
    <t>Template_Stats_Tough_Creature_240</t>
  </si>
  <si>
    <t>Template_Stats_Tough_Creature_250</t>
  </si>
  <si>
    <t>Template_Stats_Tough_Creature_260</t>
  </si>
  <si>
    <t>Template_Stats_Tough_Creature_270</t>
  </si>
  <si>
    <t>Template_Stats_Tough_Creature_280</t>
  </si>
  <si>
    <t>Template_Stats_Tough_Creature_290</t>
  </si>
  <si>
    <t>Template_Stats_Tough_Creature_300</t>
  </si>
  <si>
    <t>Template_Stats_Tough_Creature_666</t>
  </si>
  <si>
    <t>Dmg Add Mult</t>
  </si>
  <si>
    <t>Template_Stats_Tough_Creature_90</t>
  </si>
  <si>
    <t>Template_Stats_Tough_Creature_100</t>
  </si>
  <si>
    <t>Random Calc</t>
  </si>
  <si>
    <t>Template_Stats_Tough_Creature_110</t>
  </si>
  <si>
    <t>Template_Stats_Tough_Creature_120</t>
  </si>
  <si>
    <t>Syndicate Chemist</t>
  </si>
  <si>
    <t>Syndicate Experimenter</t>
  </si>
  <si>
    <t>Syndicate Dragon</t>
  </si>
  <si>
    <t>DSSyndicateEXP</t>
  </si>
  <si>
    <t>DSEclipticEXP</t>
  </si>
  <si>
    <t>Ecliptic Experimenter</t>
  </si>
  <si>
    <t>LLD_CrimsonFleet [LVLI:0000ABF8]</t>
  </si>
  <si>
    <t>DSPirateEXP</t>
  </si>
  <si>
    <t>Pirate Experimenter</t>
  </si>
  <si>
    <t>LLD_Ecliptic [LVLI:0027028B]</t>
  </si>
  <si>
    <t>LLD_Spacer [LVLI:0027BB74]</t>
  </si>
  <si>
    <t>Form/Editor ID</t>
  </si>
  <si>
    <t>Loot ID</t>
  </si>
  <si>
    <t>DSEclipticEXP "Ecliptic Experimenter" [NPC_:04000978]</t>
  </si>
  <si>
    <t>DSPirateEXP "Pirate Experimenter" [NPC_:04000979]</t>
  </si>
  <si>
    <t>LLI_Syndicate_Heavy_Boss [LVLI:0025C602]</t>
  </si>
  <si>
    <t>DSSyndicateEXP "Syndicate Experimenter" [NPC_:04000975]</t>
  </si>
  <si>
    <t>Min Level</t>
  </si>
  <si>
    <t>Max Level</t>
  </si>
  <si>
    <t>Level Mult</t>
  </si>
  <si>
    <t>EncSpacer01Template</t>
  </si>
  <si>
    <t>EncSpacer02 "Spacer Punk" [NPC_:00270254]</t>
  </si>
  <si>
    <t>EncSpacer02</t>
  </si>
  <si>
    <t>EncSpacer03 "Spacer Troublemaker" [NPC_:00270253]</t>
  </si>
  <si>
    <t>EncSpacer03</t>
  </si>
  <si>
    <t>EncSpacer04 "Spacer Scum" [NPC_:00270252]</t>
  </si>
  <si>
    <t>EncSpacer04</t>
  </si>
  <si>
    <t>EncSpacer05 "Spacer Vulture" [NPC_:00129583]</t>
  </si>
  <si>
    <t>EncSpacer05</t>
  </si>
  <si>
    <t>EncSpacer10 "Spacer Myth" [NPC_:0012957E]</t>
  </si>
  <si>
    <t>EncSpacer10</t>
  </si>
  <si>
    <t>EncSpacer09 "Spacer Titan" [NPC_:0012957F]</t>
  </si>
  <si>
    <t>EncSpacer09</t>
  </si>
  <si>
    <t>EncSpacer08 "Spacer Beast" [NPC_:00129580]</t>
  </si>
  <si>
    <t>EncSpacer08</t>
  </si>
  <si>
    <t>EncSpacer07 "Spacer Savage" [NPC_:00129581]</t>
  </si>
  <si>
    <t>EncSpacer07</t>
  </si>
  <si>
    <t>EncSpacer06 "Spacer Predator" [NPC_:00129582]</t>
  </si>
  <si>
    <t>EncSpacer06</t>
  </si>
  <si>
    <t>EncSpacerPillager</t>
  </si>
  <si>
    <t>EncSpacerRavenger</t>
  </si>
  <si>
    <t>EncSpacerLegend</t>
  </si>
  <si>
    <t>EncSpacerLegend "Spacer Legend" [NPC_:04000989]</t>
  </si>
  <si>
    <t>EncSpacerRavenger "Spacer Ravenger" [NPC_:04000988]</t>
  </si>
  <si>
    <t>EncSpacerPillager "Spacer Pillager" [NPC_:04000987]</t>
  </si>
  <si>
    <t>EncVaruun01Template</t>
  </si>
  <si>
    <t>Va'ruun Zealot</t>
  </si>
  <si>
    <t>EncVaruun02</t>
  </si>
  <si>
    <t>EncVaruun03</t>
  </si>
  <si>
    <t>EncVaruun04</t>
  </si>
  <si>
    <t>EncVaruun08</t>
  </si>
  <si>
    <t>EncVaruun05</t>
  </si>
  <si>
    <t>EncVaruun06</t>
  </si>
  <si>
    <t>EncVaruun07</t>
  </si>
  <si>
    <t>EncVaruunDruid</t>
  </si>
  <si>
    <t>EncVaruunElder</t>
  </si>
  <si>
    <t>EncVaruunApostle</t>
  </si>
  <si>
    <t>EncVaruunChosen</t>
  </si>
  <si>
    <t>EncVaruunSerpentCaller</t>
  </si>
  <si>
    <t>EncVaruunDruid "Va'ruun Druid" [NPC_:0400098A]</t>
  </si>
  <si>
    <t>EncVaruunElder "Va'ruun Elder" [NPC_:0400098B]</t>
  </si>
  <si>
    <t>EncVaruunApostle "Va'ruun Apostle" [NPC_:0400098C]</t>
  </si>
  <si>
    <t>EncVaruunChosen "Va'ruun Chosen" [NPC_:0400098D]</t>
  </si>
  <si>
    <t>EncVaruunSerpentCaller "Va'ruun Serpent Caller" [NPC_:0400098E]</t>
  </si>
  <si>
    <t>LLD_Varuun [LVLI:00278723]</t>
  </si>
  <si>
    <t>EncEcliptic00</t>
  </si>
  <si>
    <t>EncEcliptic01Template</t>
  </si>
  <si>
    <t>Ecliptic Merc</t>
  </si>
  <si>
    <t>EncEcliptic02</t>
  </si>
  <si>
    <t>EncEcliptic03</t>
  </si>
  <si>
    <t>EncEcliptic04</t>
  </si>
  <si>
    <t>EncEcliptic05</t>
  </si>
  <si>
    <t>EncEcliptic06</t>
  </si>
  <si>
    <t>EncEcliptic08</t>
  </si>
  <si>
    <t>EncEcliptic07</t>
  </si>
  <si>
    <t>EncEcliptic08 "Ecliptic Field Marshal" [NPC_:00129584]</t>
  </si>
  <si>
    <t>EncEclipticSoldier</t>
  </si>
  <si>
    <t>EncEclipticCommandant</t>
  </si>
  <si>
    <t>EncEclipticSpecialForces</t>
  </si>
  <si>
    <t>EncEclipticSquadLeader</t>
  </si>
  <si>
    <t>EncEclipticSquadLeader "Ecliptic Squad Leader" [NPC_:04000992]</t>
  </si>
  <si>
    <t>EncEclipticSpecialForces "Ecliptic Special Forces" [NPC_:04000991]</t>
  </si>
  <si>
    <t>EncEclipticSoldier "Ecliptic Soldier" [NPC_:04000990]</t>
  </si>
  <si>
    <t>EncEclipticCommandant "Ecliptic Commandant" [NPC_:04000993]</t>
  </si>
  <si>
    <t>DSSyndicateDragon</t>
  </si>
  <si>
    <t>EncSyndicate01Template "Syndicate Gangster" [NPC_:00270273]</t>
  </si>
  <si>
    <t>EncSyndicate00</t>
  </si>
  <si>
    <t>Syndicate Gangster</t>
  </si>
  <si>
    <t>EncSyndicate01Template</t>
  </si>
  <si>
    <t>EncSyndicate02</t>
  </si>
  <si>
    <t>EncSyndicate03</t>
  </si>
  <si>
    <t>EncSyndicate04</t>
  </si>
  <si>
    <t>EncSyndicate05</t>
  </si>
  <si>
    <t>EncSyndicate06</t>
  </si>
  <si>
    <t>EncSyndicate07</t>
  </si>
  <si>
    <t>EncSyndicateBoss</t>
  </si>
  <si>
    <t>EncSyndicate00 "Syndicate Grunt" [NPC_:0015E249]</t>
  </si>
  <si>
    <t>Ecliptic Recruit</t>
  </si>
  <si>
    <t>EncEcliptic00 "Ecliptic Recruit" [NPC_:0018E458]</t>
  </si>
  <si>
    <t>LLD_Syndicate [LVLI:00270269]</t>
  </si>
  <si>
    <t>Spacer Peon</t>
  </si>
  <si>
    <t>EncSpacer01Template "Spacer Peon" [NPC_:00270255]</t>
  </si>
  <si>
    <t>EncSyndicateFixer</t>
  </si>
  <si>
    <t>EncSyndicateChemist</t>
  </si>
  <si>
    <t>EncSyndicateAppropriator</t>
  </si>
  <si>
    <t>EncSyndicateLaunderer</t>
  </si>
  <si>
    <t>EncSyndicateFixer "Syndicate Fixer" [NPC_:04000994]</t>
  </si>
  <si>
    <t>EncSyndicateChemist "Syndicate Chemist" [NPC_:04000995]</t>
  </si>
  <si>
    <t>EncSyndicateAppropriator "Syndicate Appropriator" [NPC_:04000996]</t>
  </si>
  <si>
    <t>EncSyndicateLaunderer "Syndicate Launderer" [NPC_:04000997]</t>
  </si>
  <si>
    <t>EncSyndicateBoss "Syndicate Boss" [NPC_:04000998]</t>
  </si>
  <si>
    <t>DSSyndicateDragon "Syndicate Dragon" [NPC_:04000974]</t>
  </si>
  <si>
    <t>LLI_Starborn_Boss [LVLI:0015E244]</t>
  </si>
  <si>
    <t>LLD_Starborn [LVLI:0027025F]</t>
  </si>
  <si>
    <t>EncStarborn01Template</t>
  </si>
  <si>
    <t>EncStarborn01Template "Starborn Foundling" [NPC_:002956D3]</t>
  </si>
  <si>
    <t>EncStarborn02</t>
  </si>
  <si>
    <t>EncStarborn03</t>
  </si>
  <si>
    <t>EncStarborn04</t>
  </si>
  <si>
    <t>EncStarborn05</t>
  </si>
  <si>
    <t>EncStarborn06</t>
  </si>
  <si>
    <t>EncStarborn07</t>
  </si>
  <si>
    <t>EncStarborn08</t>
  </si>
  <si>
    <t>EncStarborn09</t>
  </si>
  <si>
    <t>Starborn Unifier</t>
  </si>
  <si>
    <t>EncStarborn09 "Starborn Unifier" [NPC_:04000999]</t>
  </si>
  <si>
    <t>EncStarborn05-5</t>
  </si>
  <si>
    <t>EncStarborn05-5 "Starborn Wayfinder" [NPC_:0400099A]</t>
  </si>
  <si>
    <t>LLI_Spacer_Heavy_Boss [LVLI:0025E1A2]</t>
  </si>
  <si>
    <t>LLI_CrimsonFleet_Heavy_Boss [LVLI:0015E25A]</t>
  </si>
  <si>
    <t>LLI_Varuun_Heavy_Boss [LVLI:0025C601]</t>
  </si>
  <si>
    <t>LLI_Ecliptic_Heavy_Boss [LVLI:0025C5E7]</t>
  </si>
  <si>
    <t>Pirate Brigand++</t>
  </si>
  <si>
    <t>Pirate Brigand+</t>
  </si>
  <si>
    <t>Pirate Freebooter++</t>
  </si>
  <si>
    <t>Pirate Freebooter+</t>
  </si>
  <si>
    <t>Pirate Rover+</t>
  </si>
  <si>
    <t>Pirate Rover++</t>
  </si>
  <si>
    <t>Pirate Marauder+</t>
  </si>
  <si>
    <t>Pirate Marauder++</t>
  </si>
  <si>
    <t>Pirate Corsair+</t>
  </si>
  <si>
    <t>Pirate Corsair++</t>
  </si>
  <si>
    <t>Pirate Legend+</t>
  </si>
  <si>
    <t>Pirate Legend++</t>
  </si>
  <si>
    <t>Pirate Plunderer+</t>
  </si>
  <si>
    <t>Pirate Plunderer++</t>
  </si>
  <si>
    <t>Pirate Reaver+</t>
  </si>
  <si>
    <t>Pirate Reaver++</t>
  </si>
  <si>
    <t>Pirate Cutthroat+</t>
  </si>
  <si>
    <t>Pirate Cutthroat++</t>
  </si>
  <si>
    <t>Pirate Flayer+</t>
  </si>
  <si>
    <t>Pirate Flayer++</t>
  </si>
  <si>
    <t>Pirate Captain+</t>
  </si>
  <si>
    <t>Pirate Captain++</t>
  </si>
  <si>
    <t>Form ID</t>
  </si>
  <si>
    <t>Pirate Dragon</t>
  </si>
  <si>
    <t>Pirate Dragon+</t>
  </si>
  <si>
    <t>Pirate Dragon++</t>
  </si>
  <si>
    <t>Pirate Cabinboy</t>
  </si>
  <si>
    <t>Pirate Cabinboy+</t>
  </si>
  <si>
    <t>Pirate Cabinboy++</t>
  </si>
  <si>
    <t>Pirate Ammo Monkey++</t>
  </si>
  <si>
    <t>Pirate Ammo Monkey+</t>
  </si>
  <si>
    <t>Pirate Ammo Monkey</t>
  </si>
  <si>
    <t>Special Pirate Cabinboy</t>
  </si>
  <si>
    <t>Special Pirate Cabinboy+</t>
  </si>
  <si>
    <t>Special Pirate Cabinboy++</t>
  </si>
  <si>
    <t>Special Pirate Ammo Monkey</t>
  </si>
  <si>
    <t>Special Pirate Ammo Monkey+</t>
  </si>
  <si>
    <t>Special Pirate Ammo Monkey++</t>
  </si>
  <si>
    <t>Special Pirate Brigand</t>
  </si>
  <si>
    <t>Special Pirate Brigand+</t>
  </si>
  <si>
    <t>Special Pirate Brigand++</t>
  </si>
  <si>
    <t>Special Pirate Freebooter</t>
  </si>
  <si>
    <t>Special Pirate Freebooter+</t>
  </si>
  <si>
    <t>Special Pirate Freebooter++</t>
  </si>
  <si>
    <t>Special Pirate Rover</t>
  </si>
  <si>
    <t>Special Pirate Rover+</t>
  </si>
  <si>
    <t>Special Pirate Rover++</t>
  </si>
  <si>
    <t>Special Pirate Marauder</t>
  </si>
  <si>
    <t>Special Pirate Marauder+</t>
  </si>
  <si>
    <t>Special Pirate Marauder++</t>
  </si>
  <si>
    <t>Special Pirate Corsair</t>
  </si>
  <si>
    <t>Special Pirate Corsair+</t>
  </si>
  <si>
    <t>Special Pirate Corsair++</t>
  </si>
  <si>
    <t>Special Pirate Plunderer</t>
  </si>
  <si>
    <t>Special Pirate Plunderer+</t>
  </si>
  <si>
    <t>Special Pirate Plunderer++</t>
  </si>
  <si>
    <t>Special Pirate Reaver</t>
  </si>
  <si>
    <t>Special Pirate Reaver+</t>
  </si>
  <si>
    <t>Special Pirate Reaver++</t>
  </si>
  <si>
    <t>Special Pirate Cutthroat</t>
  </si>
  <si>
    <t>Special Pirate Cutthroat+</t>
  </si>
  <si>
    <t>Special Pirate Cutthroat++</t>
  </si>
  <si>
    <t>Special Pirate Flayer</t>
  </si>
  <si>
    <t>Special Pirate Flayer+</t>
  </si>
  <si>
    <t>Special Pirate Flayer++</t>
  </si>
  <si>
    <t>Special Pirate Dragon</t>
  </si>
  <si>
    <t>Special Pirate Dragon+</t>
  </si>
  <si>
    <t>Special Pirate Dragon++</t>
  </si>
  <si>
    <t>Special Pirate Captain</t>
  </si>
  <si>
    <t>Special Pirate Captain+</t>
  </si>
  <si>
    <t>Special Pirate Captain++</t>
  </si>
  <si>
    <t>Special Pirate Legend</t>
  </si>
  <si>
    <t>Special Pirate Legend+</t>
  </si>
  <si>
    <t>Special Pirate Legend++</t>
  </si>
  <si>
    <t>Pirate Quartermaster</t>
  </si>
  <si>
    <t>Pirate Quartermaster+</t>
  </si>
  <si>
    <t>Pirate Quartermaster++</t>
  </si>
  <si>
    <t>Special Pirate Quartermaster</t>
  </si>
  <si>
    <t>Special Pirate Quartermaster+</t>
  </si>
  <si>
    <t>Special Pirate Quartermaster++</t>
  </si>
  <si>
    <t>Pirate Gunner</t>
  </si>
  <si>
    <t>Pirate Gunner+</t>
  </si>
  <si>
    <t>Pirate Gunner++</t>
  </si>
  <si>
    <t>Special Pirate Gunner</t>
  </si>
  <si>
    <t>Special Pirate Gunner+</t>
  </si>
  <si>
    <t>Special Pirate Gunner++</t>
  </si>
  <si>
    <t>Normal Version with Special Damage Types == +</t>
  </si>
  <si>
    <t>Boss Version withDouble HP/Resists == ++</t>
  </si>
  <si>
    <t>Legend</t>
  </si>
  <si>
    <t>EncCrimsonFleet01P2</t>
  </si>
  <si>
    <t>EncCrimsonFleet01P1</t>
  </si>
  <si>
    <t>EncCrimsonFleet13P1</t>
  </si>
  <si>
    <t>EncCrimsonFleet11P1</t>
  </si>
  <si>
    <t>EncCrimsonFleet12P1</t>
  </si>
  <si>
    <t>EncCrimsonFleet14P1</t>
  </si>
  <si>
    <t>EncCrimsonFleet13</t>
  </si>
  <si>
    <t>EncCrimsonFleet14</t>
  </si>
  <si>
    <t>EncCrimsonFleet13P2</t>
  </si>
  <si>
    <t>EncCrimsonFleet02P1</t>
  </si>
  <si>
    <t>EncCrimsonFleet02P2</t>
  </si>
  <si>
    <t>EncCrimsonFleet03P1</t>
  </si>
  <si>
    <t>EncCrimsonFleet15P1</t>
  </si>
  <si>
    <t>EncCrimsonFleet03P2</t>
  </si>
  <si>
    <t>EncCrimsonFleet12P2</t>
  </si>
  <si>
    <t>EncCrimsonFleet05P2</t>
  </si>
  <si>
    <t>EncCrimsonFleet04P1</t>
  </si>
  <si>
    <t>EncCrimsonFleet04P2</t>
  </si>
  <si>
    <t>EncCrimsonFleet07P2</t>
  </si>
  <si>
    <t>EncCrimsonFleet06P2</t>
  </si>
  <si>
    <t>EncCrimsonFleet09P2</t>
  </si>
  <si>
    <t>EncCrimsonFleet08P2</t>
  </si>
  <si>
    <t>[NPC_:0400097A]</t>
  </si>
  <si>
    <t>[NPC_:04000979]</t>
  </si>
  <si>
    <t>[NPC_:04000978]</t>
  </si>
  <si>
    <t>[NPC_:04000977]</t>
  </si>
  <si>
    <t>[NPC_:04000976]</t>
  </si>
  <si>
    <t>[NPC_:0400097B]</t>
  </si>
  <si>
    <t>[NPC_:0400097C]</t>
  </si>
  <si>
    <t>[NPC_:0400097D]</t>
  </si>
  <si>
    <t>[NPC_:0400097E]</t>
  </si>
  <si>
    <t>[NPC_:00010B2E]</t>
  </si>
  <si>
    <t>[NPC_:00010B38]</t>
  </si>
  <si>
    <t>[NPC_:00009CED]</t>
  </si>
  <si>
    <t>[NPC_:00009CEF]</t>
  </si>
  <si>
    <t>[NPC_:00009CEE]</t>
  </si>
  <si>
    <t>[NPC_:0012D034]</t>
  </si>
  <si>
    <t>[NPC_:0012D033]</t>
  </si>
  <si>
    <t>[NPC_:0012D032]</t>
  </si>
  <si>
    <t>[NPC_:0012D031]</t>
  </si>
  <si>
    <t>[NPC_:0012D030]</t>
  </si>
  <si>
    <t>[NPC_:0012D02F]</t>
  </si>
  <si>
    <t>[NPC_:0012D02E]</t>
  </si>
  <si>
    <t>EncCrimsonFleetEXP</t>
  </si>
  <si>
    <t>[NPC_:0400097F]</t>
  </si>
  <si>
    <t>[NPC_:04000980]</t>
  </si>
  <si>
    <t>EncCrimsonFleet15</t>
  </si>
  <si>
    <t>EncCrimsonFleet16</t>
  </si>
  <si>
    <t>EncCrimsonFleet14P2</t>
  </si>
  <si>
    <t>[NPC_:04000981]</t>
  </si>
  <si>
    <t>[NPC_:04000982]</t>
  </si>
  <si>
    <t>[NPC_:04000983]</t>
  </si>
  <si>
    <t>EncCrimsonFleet05P1</t>
  </si>
  <si>
    <t>[NPC_:04000984]</t>
  </si>
  <si>
    <t>[NPC_:04000985]</t>
  </si>
  <si>
    <t>EncCrimsonFleet06P1</t>
  </si>
  <si>
    <t>[NPC_:04000986]</t>
  </si>
  <si>
    <t>[NPC_:04000987]</t>
  </si>
  <si>
    <t>EncCrimsonFleet07P1</t>
  </si>
  <si>
    <t>[NPC_:04000988]</t>
  </si>
  <si>
    <t>[NPC_:04000989]</t>
  </si>
  <si>
    <t>EncCrimsonFleet08P1</t>
  </si>
  <si>
    <t>EncCrimsonFleet09P1</t>
  </si>
  <si>
    <t>[NPC_:0400098A]</t>
  </si>
  <si>
    <t>[NPC_:0400098B]</t>
  </si>
  <si>
    <t>[NPC_:0400098C]</t>
  </si>
  <si>
    <t>[NPC_:0400098D]</t>
  </si>
  <si>
    <t>EncCrimsonFleet10P1</t>
  </si>
  <si>
    <t>EncCrimsonFleet10P2</t>
  </si>
  <si>
    <t>[NPC_:0400098E]</t>
  </si>
  <si>
    <t>[NPC_:0400098F]</t>
  </si>
  <si>
    <t>EncCrimsonFleet15P2</t>
  </si>
  <si>
    <t>EncCrimsonFleet16P1</t>
  </si>
  <si>
    <t>EncCrimsonFleet16P2</t>
  </si>
  <si>
    <t>[NPC_:04000990]</t>
  </si>
  <si>
    <t>[NPC_:04000992]</t>
  </si>
  <si>
    <t>[NPC_:04000991]</t>
  </si>
  <si>
    <t>[NPC_:04000993]</t>
  </si>
  <si>
    <t>[NPC_:04000994]</t>
  </si>
  <si>
    <t>[NPC_:04000995]</t>
  </si>
  <si>
    <t>EncCrimsonFleet11P2</t>
  </si>
  <si>
    <t>[NPC_:04000996]</t>
  </si>
  <si>
    <t>[NPC_:04000997]</t>
  </si>
  <si>
    <t>[NPC_:04000998]</t>
  </si>
  <si>
    <t>[NPC_:04000999]</t>
  </si>
  <si>
    <t>[NPC_:0400099A]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</si>
</sst>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2" fillId="2" borderId="0" xfId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0" fontId="2" fillId="3" borderId="0" xfId="2" applyFont="1" applyAlignment="1">
      <alignment horizontal="center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49" fontId="2" fillId="2" borderId="0" xfId="1" applyNumberFormat="1" applyAlignment="1">
      <alignment horizontal="center"/>
    </xf>
    <xf numFmtId="49" fontId="0" fillId="0" borderId="0" xfId="0" applyNumberFormat="1" applyFont="1" applyAlignment="1">
      <alignment horizontal="left"/>
    </xf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123825</xdr:colOff>
      <xdr:row>2</xdr:row>
      <xdr:rowOff>38100</xdr:rowOff>
    </xdr:from>
    <xdr:to>
      <xdr:col>28</xdr:col>
      <xdr:colOff>467709</xdr:colOff>
      <xdr:row>49</xdr:row>
      <xdr:rowOff>115560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4CA5D9-F97A-5C09-A30B-63040763B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06825" y="419100"/>
          <a:ext cx="7049484" cy="9030960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2</xdr:row>
      <xdr:rowOff>28575</xdr:rowOff>
    </xdr:from>
    <xdr:to>
      <xdr:col>16</xdr:col>
      <xdr:colOff>429322</xdr:colOff>
      <xdr:row>19</xdr:row>
      <xdr:rowOff>86185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9B099-F729-B3F3-64E9-9993D8E5D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10925" y="409575"/>
          <a:ext cx="4991797" cy="329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B40E-ADE8-4D0F-8707-0DC6F2BA8471}">
  <dimension ref="A1:T98"/>
  <sheetViews>
    <sheetView tabSelected="1" topLeftCell="A13" zoomScale="115" zoomScaleNormal="115" workbookViewId="0">
      <selection activeCell="D98" sqref="D98"/>
    </sheetView>
  </sheetViews>
  <sheetFormatPr defaultRowHeight="15" x14ac:dyDescent="0.25"/>
  <cols>
    <col min="1" max="3" width="9.140625" style="2"/>
    <col min="4" max="4" width="26.85546875" bestFit="1" customWidth="1"/>
    <col min="5" max="5" width="16.85546875" style="3" customWidth="1"/>
    <col min="6" max="6" width="31.42578125" customWidth="1"/>
    <col min="7" max="7" width="9.140625" style="2"/>
    <col min="8" max="8" width="14" style="2" bestFit="1" customWidth="1"/>
    <col min="9" max="9" width="9.140625" style="2"/>
    <col min="10" max="10" width="10.28515625" style="2" bestFit="1" customWidth="1"/>
    <col min="11" max="11" width="43" bestFit="1" customWidth="1"/>
  </cols>
  <sheetData>
    <row r="1" spans="1:20" x14ac:dyDescent="0.25">
      <c r="A1" s="1" t="s">
        <v>193</v>
      </c>
      <c r="B1" s="1" t="s">
        <v>0</v>
      </c>
      <c r="C1" s="1" t="s">
        <v>194</v>
      </c>
      <c r="D1" s="1" t="s">
        <v>1</v>
      </c>
      <c r="E1" s="9" t="s">
        <v>330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195</v>
      </c>
      <c r="K1" s="1" t="s">
        <v>188</v>
      </c>
    </row>
    <row r="2" spans="1:20" x14ac:dyDescent="0.25">
      <c r="A2" s="2">
        <f>MAX(B2-5,1)</f>
        <v>1</v>
      </c>
      <c r="B2" s="2">
        <v>1</v>
      </c>
      <c r="C2" s="2">
        <v>999</v>
      </c>
      <c r="D2" t="s">
        <v>79</v>
      </c>
      <c r="E2" s="3" t="s">
        <v>428</v>
      </c>
      <c r="F2" t="s">
        <v>334</v>
      </c>
      <c r="G2" s="2">
        <f>FLOOR((25+(5*B2))*1.01, 5)</f>
        <v>30</v>
      </c>
      <c r="H2" s="2">
        <f>FLOOR((25+(5*B2))*0.25, 5)</f>
        <v>5</v>
      </c>
      <c r="I2" s="2">
        <f>CEILING(((25+(5*B2))*0.25)/2, 25)</f>
        <v>25</v>
      </c>
      <c r="J2" s="2">
        <v>1</v>
      </c>
      <c r="K2" t="s">
        <v>182</v>
      </c>
    </row>
    <row r="3" spans="1:20" s="5" customFormat="1" x14ac:dyDescent="0.25">
      <c r="A3" s="4">
        <f t="shared" ref="A3:A97" si="0">MAX(B3-5,1)</f>
        <v>5</v>
      </c>
      <c r="B3" s="4">
        <f>FLOOR(B2+10,10)</f>
        <v>10</v>
      </c>
      <c r="C3" s="4">
        <v>999</v>
      </c>
      <c r="D3" s="5" t="s">
        <v>398</v>
      </c>
      <c r="E3" s="10" t="s">
        <v>423</v>
      </c>
      <c r="F3" s="5" t="s">
        <v>335</v>
      </c>
      <c r="G3" s="4">
        <f t="shared" ref="G3:G6" si="1">FLOOR((25+(5*B3))*1.01, 5)</f>
        <v>75</v>
      </c>
      <c r="H3" s="4">
        <f t="shared" ref="H3:H6" si="2">FLOOR((25+(5*B3))*0.25, 5)</f>
        <v>15</v>
      </c>
      <c r="I3" s="4">
        <f t="shared" ref="I3:I66" si="3">CEILING(((25+(5*B3))*0.25)/2, 25)</f>
        <v>25</v>
      </c>
      <c r="J3" s="4">
        <v>1</v>
      </c>
      <c r="K3" s="5" t="s">
        <v>182</v>
      </c>
      <c r="P3" s="6" t="s">
        <v>396</v>
      </c>
      <c r="Q3" s="6"/>
      <c r="R3" s="6"/>
      <c r="S3" s="6"/>
      <c r="T3" s="6"/>
    </row>
    <row r="4" spans="1:20" s="5" customFormat="1" x14ac:dyDescent="0.25">
      <c r="A4" s="4">
        <f t="shared" si="0"/>
        <v>15</v>
      </c>
      <c r="B4" s="4">
        <f t="shared" ref="B4:B67" si="4">FLOOR(B3+10,10)</f>
        <v>20</v>
      </c>
      <c r="C4" s="4">
        <v>999</v>
      </c>
      <c r="D4" s="5" t="s">
        <v>397</v>
      </c>
      <c r="E4" s="10" t="s">
        <v>422</v>
      </c>
      <c r="F4" s="5" t="s">
        <v>336</v>
      </c>
      <c r="G4" s="4">
        <f>FLOOR((25+(5*B4))*1.5, 5)</f>
        <v>185</v>
      </c>
      <c r="H4" s="4">
        <f>FLOOR((25+(5*B4))*0.75, 5)</f>
        <v>90</v>
      </c>
      <c r="I4" s="4">
        <f t="shared" si="3"/>
        <v>25</v>
      </c>
      <c r="J4" s="4">
        <v>1</v>
      </c>
      <c r="K4" s="5" t="s">
        <v>305</v>
      </c>
      <c r="P4" s="7" t="s">
        <v>394</v>
      </c>
      <c r="Q4" s="7"/>
      <c r="R4" s="7"/>
      <c r="S4" s="7"/>
      <c r="T4" s="7"/>
    </row>
    <row r="5" spans="1:20" s="5" customFormat="1" x14ac:dyDescent="0.25">
      <c r="A5" s="4">
        <f t="shared" si="0"/>
        <v>25</v>
      </c>
      <c r="B5" s="4">
        <f t="shared" si="4"/>
        <v>30</v>
      </c>
      <c r="C5" s="4">
        <v>999</v>
      </c>
      <c r="D5" s="5" t="s">
        <v>403</v>
      </c>
      <c r="E5" s="10" t="s">
        <v>421</v>
      </c>
      <c r="F5" s="5" t="s">
        <v>339</v>
      </c>
      <c r="G5" s="4">
        <f>FLOOR((25+(5*B5))*1.01, 5)</f>
        <v>175</v>
      </c>
      <c r="H5" s="4">
        <f>FLOOR((25+(5*B5))*0.25, 5)</f>
        <v>40</v>
      </c>
      <c r="I5" s="4">
        <f t="shared" si="3"/>
        <v>25</v>
      </c>
      <c r="J5" s="4">
        <v>1</v>
      </c>
      <c r="K5" s="5" t="s">
        <v>182</v>
      </c>
      <c r="P5" s="8" t="s">
        <v>395</v>
      </c>
      <c r="Q5" s="8"/>
      <c r="R5" s="8"/>
      <c r="S5" s="8"/>
      <c r="T5" s="8"/>
    </row>
    <row r="6" spans="1:20" s="5" customFormat="1" x14ac:dyDescent="0.25">
      <c r="A6" s="4">
        <f t="shared" si="0"/>
        <v>35</v>
      </c>
      <c r="B6" s="4">
        <f t="shared" si="4"/>
        <v>40</v>
      </c>
      <c r="C6" s="4">
        <v>999</v>
      </c>
      <c r="D6" s="5" t="s">
        <v>399</v>
      </c>
      <c r="E6" s="10" t="s">
        <v>420</v>
      </c>
      <c r="F6" s="5" t="s">
        <v>338</v>
      </c>
      <c r="G6" s="4">
        <f t="shared" si="1"/>
        <v>225</v>
      </c>
      <c r="H6" s="4">
        <f t="shared" si="2"/>
        <v>55</v>
      </c>
      <c r="I6" s="4">
        <f t="shared" si="3"/>
        <v>50</v>
      </c>
      <c r="J6" s="4">
        <v>1</v>
      </c>
      <c r="K6" s="5" t="s">
        <v>182</v>
      </c>
    </row>
    <row r="7" spans="1:20" s="5" customFormat="1" x14ac:dyDescent="0.25">
      <c r="A7" s="4">
        <f t="shared" si="0"/>
        <v>45</v>
      </c>
      <c r="B7" s="4">
        <f t="shared" si="4"/>
        <v>50</v>
      </c>
      <c r="C7" s="4">
        <v>999</v>
      </c>
      <c r="D7" s="5" t="s">
        <v>405</v>
      </c>
      <c r="E7" s="10" t="s">
        <v>419</v>
      </c>
      <c r="F7" s="5" t="s">
        <v>337</v>
      </c>
      <c r="G7" s="4">
        <f>FLOOR((25+(5*B7))*1.5, 5)</f>
        <v>410</v>
      </c>
      <c r="H7" s="4">
        <f>FLOOR((25+(5*B7))*0.75, 5)</f>
        <v>205</v>
      </c>
      <c r="I7" s="4">
        <f t="shared" si="3"/>
        <v>50</v>
      </c>
      <c r="J7" s="4">
        <v>1</v>
      </c>
      <c r="K7" s="5" t="s">
        <v>305</v>
      </c>
    </row>
    <row r="8" spans="1:20" s="5" customFormat="1" x14ac:dyDescent="0.25">
      <c r="A8" s="4">
        <f t="shared" si="0"/>
        <v>55</v>
      </c>
      <c r="B8" s="4">
        <f t="shared" si="4"/>
        <v>60</v>
      </c>
      <c r="C8" s="4">
        <v>999</v>
      </c>
      <c r="D8" s="5" t="s">
        <v>80</v>
      </c>
      <c r="E8" s="10" t="s">
        <v>429</v>
      </c>
      <c r="F8" s="5" t="s">
        <v>84</v>
      </c>
      <c r="G8" s="4">
        <f>FLOOR((25+(5*B8))*1.01, 5)</f>
        <v>325</v>
      </c>
      <c r="H8" s="4">
        <f>FLOOR((25+(5*B8))*0.25, 5)</f>
        <v>80</v>
      </c>
      <c r="I8" s="4">
        <f t="shared" si="3"/>
        <v>50</v>
      </c>
      <c r="J8" s="4">
        <v>1</v>
      </c>
      <c r="K8" s="5" t="s">
        <v>182</v>
      </c>
    </row>
    <row r="9" spans="1:20" s="5" customFormat="1" x14ac:dyDescent="0.25">
      <c r="A9" s="4">
        <f t="shared" si="0"/>
        <v>65</v>
      </c>
      <c r="B9" s="4">
        <f t="shared" si="4"/>
        <v>70</v>
      </c>
      <c r="C9" s="4">
        <v>999</v>
      </c>
      <c r="D9" s="5" t="s">
        <v>406</v>
      </c>
      <c r="E9" s="10" t="s">
        <v>424</v>
      </c>
      <c r="F9" s="5" t="s">
        <v>309</v>
      </c>
      <c r="G9" s="4">
        <f t="shared" ref="G9" si="5">FLOOR((25+(5*B9))*1.01, 5)</f>
        <v>375</v>
      </c>
      <c r="H9" s="4">
        <f t="shared" ref="H9" si="6">FLOOR((25+(5*B9))*0.25, 5)</f>
        <v>90</v>
      </c>
      <c r="I9" s="4">
        <f t="shared" si="3"/>
        <v>50</v>
      </c>
      <c r="J9" s="4">
        <v>1</v>
      </c>
      <c r="K9" s="5" t="s">
        <v>182</v>
      </c>
    </row>
    <row r="10" spans="1:20" s="5" customFormat="1" x14ac:dyDescent="0.25">
      <c r="A10" s="4">
        <f t="shared" si="0"/>
        <v>75</v>
      </c>
      <c r="B10" s="4">
        <f t="shared" si="4"/>
        <v>80</v>
      </c>
      <c r="C10" s="4">
        <v>999</v>
      </c>
      <c r="D10" s="5" t="s">
        <v>407</v>
      </c>
      <c r="E10" s="10" t="s">
        <v>425</v>
      </c>
      <c r="F10" s="5" t="s">
        <v>308</v>
      </c>
      <c r="G10" s="4">
        <f>FLOOR((25+(5*B10))*1.5, 5)</f>
        <v>635</v>
      </c>
      <c r="H10" s="4">
        <f>FLOOR((25+(5*B10))*0.75, 5)</f>
        <v>315</v>
      </c>
      <c r="I10" s="4">
        <f t="shared" si="3"/>
        <v>75</v>
      </c>
      <c r="J10" s="4">
        <v>1</v>
      </c>
      <c r="K10" s="5" t="s">
        <v>305</v>
      </c>
    </row>
    <row r="11" spans="1:20" s="5" customFormat="1" x14ac:dyDescent="0.25">
      <c r="A11" s="4">
        <f t="shared" si="0"/>
        <v>85</v>
      </c>
      <c r="B11" s="4">
        <f t="shared" si="4"/>
        <v>90</v>
      </c>
      <c r="C11" s="4">
        <v>999</v>
      </c>
      <c r="D11" s="5" t="s">
        <v>81</v>
      </c>
      <c r="E11" s="10" t="s">
        <v>430</v>
      </c>
      <c r="F11" s="5" t="s">
        <v>85</v>
      </c>
      <c r="G11" s="4">
        <f>FLOOR((25+(5*B11))*1.01, 5)</f>
        <v>475</v>
      </c>
      <c r="H11" s="4">
        <f>FLOOR((25+(5*B11))*0.25, 5)</f>
        <v>115</v>
      </c>
      <c r="I11" s="4">
        <f t="shared" si="3"/>
        <v>75</v>
      </c>
      <c r="J11" s="4">
        <v>1</v>
      </c>
      <c r="K11" s="5" t="s">
        <v>182</v>
      </c>
    </row>
    <row r="12" spans="1:20" s="5" customFormat="1" x14ac:dyDescent="0.25">
      <c r="A12" s="4">
        <f t="shared" si="0"/>
        <v>95</v>
      </c>
      <c r="B12" s="4">
        <f t="shared" si="4"/>
        <v>100</v>
      </c>
      <c r="C12" s="4">
        <v>999</v>
      </c>
      <c r="D12" s="5" t="s">
        <v>408</v>
      </c>
      <c r="E12" s="10" t="s">
        <v>426</v>
      </c>
      <c r="F12" s="5" t="s">
        <v>311</v>
      </c>
      <c r="G12" s="4">
        <f t="shared" ref="G12" si="7">FLOOR((25+(5*B12))*1.01, 5)</f>
        <v>530</v>
      </c>
      <c r="H12" s="4">
        <f t="shared" ref="H12" si="8">FLOOR((25+(5*B12))*0.25, 5)</f>
        <v>130</v>
      </c>
      <c r="I12" s="4">
        <f t="shared" si="3"/>
        <v>75</v>
      </c>
      <c r="J12" s="4">
        <v>1</v>
      </c>
      <c r="K12" s="5" t="s">
        <v>182</v>
      </c>
    </row>
    <row r="13" spans="1:20" s="5" customFormat="1" x14ac:dyDescent="0.25">
      <c r="A13" s="4">
        <f t="shared" si="0"/>
        <v>105</v>
      </c>
      <c r="B13" s="4">
        <f t="shared" si="4"/>
        <v>110</v>
      </c>
      <c r="C13" s="4">
        <v>999</v>
      </c>
      <c r="D13" s="5" t="s">
        <v>410</v>
      </c>
      <c r="E13" s="10" t="s">
        <v>427</v>
      </c>
      <c r="F13" s="5" t="s">
        <v>310</v>
      </c>
      <c r="G13" s="4">
        <f>FLOOR((25+(5*B13))*1.5, 5)</f>
        <v>860</v>
      </c>
      <c r="H13" s="4">
        <f>FLOOR((25+(5*B13))*0.75, 5)</f>
        <v>430</v>
      </c>
      <c r="I13" s="4">
        <f t="shared" si="3"/>
        <v>75</v>
      </c>
      <c r="J13" s="4">
        <v>1</v>
      </c>
      <c r="K13" s="5" t="s">
        <v>305</v>
      </c>
    </row>
    <row r="14" spans="1:20" s="5" customFormat="1" x14ac:dyDescent="0.25">
      <c r="A14" s="4">
        <f t="shared" si="0"/>
        <v>115</v>
      </c>
      <c r="B14" s="4">
        <f t="shared" si="4"/>
        <v>120</v>
      </c>
      <c r="C14" s="4">
        <v>999</v>
      </c>
      <c r="D14" s="5" t="s">
        <v>82</v>
      </c>
      <c r="E14" s="10" t="s">
        <v>431</v>
      </c>
      <c r="F14" s="5" t="s">
        <v>86</v>
      </c>
      <c r="G14" s="4">
        <f>FLOOR((25+(5*B14))*1.01, 5)</f>
        <v>630</v>
      </c>
      <c r="H14" s="4">
        <f>FLOOR((25+(5*B14))*0.25, 5)</f>
        <v>155</v>
      </c>
      <c r="I14" s="4">
        <f t="shared" si="3"/>
        <v>100</v>
      </c>
      <c r="J14" s="4">
        <v>1</v>
      </c>
      <c r="K14" s="5" t="s">
        <v>182</v>
      </c>
    </row>
    <row r="15" spans="1:20" s="5" customFormat="1" x14ac:dyDescent="0.25">
      <c r="A15" s="4">
        <f t="shared" si="0"/>
        <v>125</v>
      </c>
      <c r="B15" s="4">
        <f t="shared" si="4"/>
        <v>130</v>
      </c>
      <c r="C15" s="4">
        <v>999</v>
      </c>
      <c r="D15" s="5" t="s">
        <v>413</v>
      </c>
      <c r="E15" s="10" t="s">
        <v>441</v>
      </c>
      <c r="F15" s="5" t="s">
        <v>312</v>
      </c>
      <c r="G15" s="4">
        <f t="shared" ref="G15" si="9">FLOOR((25+(5*B15))*1.01, 5)</f>
        <v>680</v>
      </c>
      <c r="H15" s="4">
        <f t="shared" ref="H15" si="10">FLOOR((25+(5*B15))*0.25, 5)</f>
        <v>165</v>
      </c>
      <c r="I15" s="4">
        <f t="shared" si="3"/>
        <v>100</v>
      </c>
      <c r="J15" s="4">
        <v>1</v>
      </c>
      <c r="K15" s="5" t="s">
        <v>182</v>
      </c>
    </row>
    <row r="16" spans="1:20" s="5" customFormat="1" x14ac:dyDescent="0.25">
      <c r="A16" s="4">
        <f t="shared" si="0"/>
        <v>135</v>
      </c>
      <c r="B16" s="4">
        <f t="shared" si="4"/>
        <v>140</v>
      </c>
      <c r="C16" s="4">
        <v>999</v>
      </c>
      <c r="D16" s="5" t="s">
        <v>414</v>
      </c>
      <c r="E16" s="10" t="s">
        <v>442</v>
      </c>
      <c r="F16" s="5" t="s">
        <v>313</v>
      </c>
      <c r="G16" s="4">
        <f>FLOOR((25+(5*B16))*1.5, 5)</f>
        <v>1085</v>
      </c>
      <c r="H16" s="4">
        <f>FLOOR((25+(5*B16))*0.75, 5)</f>
        <v>540</v>
      </c>
      <c r="I16" s="4">
        <f t="shared" si="3"/>
        <v>100</v>
      </c>
      <c r="J16" s="4">
        <v>1</v>
      </c>
      <c r="K16" s="5" t="s">
        <v>305</v>
      </c>
    </row>
    <row r="17" spans="1:11" s="5" customFormat="1" x14ac:dyDescent="0.25">
      <c r="A17" s="4">
        <f t="shared" si="0"/>
        <v>145</v>
      </c>
      <c r="B17" s="4">
        <f t="shared" si="4"/>
        <v>150</v>
      </c>
      <c r="C17" s="4">
        <v>999</v>
      </c>
      <c r="D17" s="5" t="s">
        <v>404</v>
      </c>
      <c r="E17" s="10" t="s">
        <v>446</v>
      </c>
      <c r="F17" s="5" t="s">
        <v>388</v>
      </c>
      <c r="G17" s="4">
        <f>FLOOR((25+(5*B17))*1.01, 5)</f>
        <v>780</v>
      </c>
      <c r="H17" s="4">
        <f>FLOOR((25+(5*B17))*0.25, 5)</f>
        <v>190</v>
      </c>
      <c r="I17" s="4">
        <f t="shared" si="3"/>
        <v>100</v>
      </c>
      <c r="J17" s="4">
        <v>1</v>
      </c>
      <c r="K17" s="5" t="s">
        <v>182</v>
      </c>
    </row>
    <row r="18" spans="1:11" s="5" customFormat="1" x14ac:dyDescent="0.25">
      <c r="A18" s="4">
        <f t="shared" si="0"/>
        <v>155</v>
      </c>
      <c r="B18" s="4">
        <f t="shared" si="4"/>
        <v>160</v>
      </c>
      <c r="C18" s="4">
        <v>999</v>
      </c>
      <c r="D18" s="5" t="s">
        <v>402</v>
      </c>
      <c r="E18" s="10" t="s">
        <v>447</v>
      </c>
      <c r="F18" s="5" t="s">
        <v>389</v>
      </c>
      <c r="G18" s="4">
        <f t="shared" ref="G18" si="11">FLOOR((25+(5*B18))*1.01, 5)</f>
        <v>830</v>
      </c>
      <c r="H18" s="4">
        <f t="shared" ref="H18" si="12">FLOOR((25+(5*B18))*0.25, 5)</f>
        <v>205</v>
      </c>
      <c r="I18" s="4">
        <f t="shared" si="3"/>
        <v>125</v>
      </c>
      <c r="J18" s="4">
        <v>1</v>
      </c>
      <c r="K18" s="5" t="s">
        <v>182</v>
      </c>
    </row>
    <row r="19" spans="1:11" s="5" customFormat="1" x14ac:dyDescent="0.25">
      <c r="A19" s="4">
        <f t="shared" si="0"/>
        <v>165</v>
      </c>
      <c r="B19" s="4">
        <f t="shared" si="4"/>
        <v>170</v>
      </c>
      <c r="C19" s="4">
        <v>999</v>
      </c>
      <c r="D19" s="5" t="s">
        <v>445</v>
      </c>
      <c r="E19" s="10" t="s">
        <v>448</v>
      </c>
      <c r="F19" s="5" t="s">
        <v>390</v>
      </c>
      <c r="G19" s="4">
        <f>FLOOR((25+(5*B19))*1.5, 5)</f>
        <v>1310</v>
      </c>
      <c r="H19" s="4">
        <f>FLOOR((25+(5*B19))*0.75, 5)</f>
        <v>655</v>
      </c>
      <c r="I19" s="4">
        <f t="shared" si="3"/>
        <v>125</v>
      </c>
      <c r="J19" s="4">
        <v>1</v>
      </c>
      <c r="K19" s="5" t="s">
        <v>305</v>
      </c>
    </row>
    <row r="20" spans="1:11" s="5" customFormat="1" x14ac:dyDescent="0.25">
      <c r="A20" s="4">
        <f t="shared" si="0"/>
        <v>175</v>
      </c>
      <c r="B20" s="4">
        <f t="shared" si="4"/>
        <v>180</v>
      </c>
      <c r="C20" s="4">
        <v>999</v>
      </c>
      <c r="D20" s="5" t="s">
        <v>83</v>
      </c>
      <c r="E20" s="10" t="s">
        <v>432</v>
      </c>
      <c r="F20" s="5" t="s">
        <v>87</v>
      </c>
      <c r="G20" s="4">
        <f>FLOOR((25+(5*B20))*1.01, 5)</f>
        <v>930</v>
      </c>
      <c r="H20" s="4">
        <f>FLOOR((25+(5*B20))*0.25, 5)</f>
        <v>230</v>
      </c>
      <c r="I20" s="4">
        <f t="shared" si="3"/>
        <v>125</v>
      </c>
      <c r="J20" s="4">
        <v>1</v>
      </c>
      <c r="K20" s="5" t="s">
        <v>182</v>
      </c>
    </row>
    <row r="21" spans="1:11" s="5" customFormat="1" x14ac:dyDescent="0.25">
      <c r="A21" s="4">
        <f t="shared" si="0"/>
        <v>185</v>
      </c>
      <c r="B21" s="4">
        <f t="shared" si="4"/>
        <v>190</v>
      </c>
      <c r="C21" s="4">
        <v>999</v>
      </c>
      <c r="D21" s="5" t="s">
        <v>449</v>
      </c>
      <c r="E21" s="10" t="s">
        <v>450</v>
      </c>
      <c r="F21" s="5" t="s">
        <v>314</v>
      </c>
      <c r="G21" s="4">
        <f t="shared" ref="G21" si="13">FLOOR((25+(5*B21))*1.01, 5)</f>
        <v>980</v>
      </c>
      <c r="H21" s="4">
        <f t="shared" ref="H21" si="14">FLOOR((25+(5*B21))*0.25, 5)</f>
        <v>240</v>
      </c>
      <c r="I21" s="4">
        <f t="shared" si="3"/>
        <v>125</v>
      </c>
      <c r="J21" s="4">
        <v>1</v>
      </c>
      <c r="K21" s="5" t="s">
        <v>182</v>
      </c>
    </row>
    <row r="22" spans="1:11" s="5" customFormat="1" x14ac:dyDescent="0.25">
      <c r="A22" s="4">
        <f t="shared" si="0"/>
        <v>195</v>
      </c>
      <c r="B22" s="4">
        <f t="shared" si="4"/>
        <v>200</v>
      </c>
      <c r="C22" s="4">
        <v>999</v>
      </c>
      <c r="D22" s="5" t="s">
        <v>412</v>
      </c>
      <c r="E22" s="10" t="s">
        <v>451</v>
      </c>
      <c r="F22" s="5" t="s">
        <v>315</v>
      </c>
      <c r="G22" s="4">
        <f>FLOOR((25+(5*B22))*1.5, 5)</f>
        <v>1535</v>
      </c>
      <c r="H22" s="4">
        <f>FLOOR((25+(5*B22))*0.75, 5)</f>
        <v>765</v>
      </c>
      <c r="I22" s="4">
        <f t="shared" si="3"/>
        <v>150</v>
      </c>
      <c r="J22" s="4">
        <v>1</v>
      </c>
      <c r="K22" s="5" t="s">
        <v>305</v>
      </c>
    </row>
    <row r="23" spans="1:11" s="5" customFormat="1" x14ac:dyDescent="0.25">
      <c r="A23" s="4">
        <f t="shared" si="0"/>
        <v>205</v>
      </c>
      <c r="B23" s="4">
        <f t="shared" si="4"/>
        <v>210</v>
      </c>
      <c r="C23" s="4">
        <v>999</v>
      </c>
      <c r="D23" s="5" t="s">
        <v>88</v>
      </c>
      <c r="E23" s="10" t="s">
        <v>433</v>
      </c>
      <c r="F23" s="5" t="s">
        <v>89</v>
      </c>
      <c r="G23" s="4">
        <f>FLOOR((25+(5*B23))*1.01, 5)</f>
        <v>1085</v>
      </c>
      <c r="H23" s="4">
        <f>FLOOR((25+(5*B23))*0.25, 5)</f>
        <v>265</v>
      </c>
      <c r="I23" s="4">
        <f t="shared" si="3"/>
        <v>150</v>
      </c>
      <c r="J23" s="4">
        <v>1</v>
      </c>
      <c r="K23" s="5" t="s">
        <v>182</v>
      </c>
    </row>
    <row r="24" spans="1:11" s="5" customFormat="1" x14ac:dyDescent="0.25">
      <c r="A24" s="4">
        <f t="shared" si="0"/>
        <v>215</v>
      </c>
      <c r="B24" s="4">
        <f t="shared" si="4"/>
        <v>220</v>
      </c>
      <c r="C24" s="4">
        <v>999</v>
      </c>
      <c r="D24" s="5" t="s">
        <v>452</v>
      </c>
      <c r="E24" s="10" t="s">
        <v>453</v>
      </c>
      <c r="F24" s="5" t="s">
        <v>316</v>
      </c>
      <c r="G24" s="4">
        <f t="shared" ref="G24" si="15">FLOOR((25+(5*B24))*1.01, 5)</f>
        <v>1135</v>
      </c>
      <c r="H24" s="4">
        <f t="shared" ref="H24" si="16">FLOOR((25+(5*B24))*0.25, 5)</f>
        <v>280</v>
      </c>
      <c r="I24" s="4">
        <f t="shared" si="3"/>
        <v>150</v>
      </c>
      <c r="J24" s="4">
        <v>1</v>
      </c>
      <c r="K24" s="5" t="s">
        <v>182</v>
      </c>
    </row>
    <row r="25" spans="1:11" s="5" customFormat="1" x14ac:dyDescent="0.25">
      <c r="A25" s="4">
        <f t="shared" si="0"/>
        <v>225</v>
      </c>
      <c r="B25" s="4">
        <f t="shared" si="4"/>
        <v>230</v>
      </c>
      <c r="C25" s="4">
        <v>999</v>
      </c>
      <c r="D25" s="5" t="s">
        <v>416</v>
      </c>
      <c r="E25" s="10" t="s">
        <v>454</v>
      </c>
      <c r="F25" s="5" t="s">
        <v>317</v>
      </c>
      <c r="G25" s="4">
        <f>FLOOR((25+(5*B25))*1.5, 5)</f>
        <v>1760</v>
      </c>
      <c r="H25" s="4">
        <f>FLOOR((25+(5*B25))*0.75, 5)</f>
        <v>880</v>
      </c>
      <c r="I25" s="4">
        <f t="shared" si="3"/>
        <v>150</v>
      </c>
      <c r="J25" s="4">
        <v>1</v>
      </c>
      <c r="K25" s="5" t="s">
        <v>305</v>
      </c>
    </row>
    <row r="26" spans="1:11" s="5" customFormat="1" x14ac:dyDescent="0.25">
      <c r="A26" s="4">
        <f t="shared" si="0"/>
        <v>235</v>
      </c>
      <c r="B26" s="4">
        <f t="shared" si="4"/>
        <v>240</v>
      </c>
      <c r="C26" s="4">
        <v>999</v>
      </c>
      <c r="D26" s="5" t="s">
        <v>90</v>
      </c>
      <c r="E26" s="10" t="s">
        <v>434</v>
      </c>
      <c r="F26" s="5" t="s">
        <v>91</v>
      </c>
      <c r="G26" s="4">
        <f>FLOOR((25+(5*B26))*1.01, 5)</f>
        <v>1235</v>
      </c>
      <c r="H26" s="4">
        <f>FLOOR((25+(5*B26))*0.25, 5)</f>
        <v>305</v>
      </c>
      <c r="I26" s="4">
        <f t="shared" si="3"/>
        <v>175</v>
      </c>
      <c r="J26" s="4">
        <v>1</v>
      </c>
      <c r="K26" s="5" t="s">
        <v>182</v>
      </c>
    </row>
    <row r="27" spans="1:11" s="5" customFormat="1" x14ac:dyDescent="0.25">
      <c r="A27" s="4">
        <f t="shared" si="0"/>
        <v>245</v>
      </c>
      <c r="B27" s="4">
        <f t="shared" si="4"/>
        <v>250</v>
      </c>
      <c r="C27" s="4">
        <v>999</v>
      </c>
      <c r="D27" s="5" t="s">
        <v>455</v>
      </c>
      <c r="E27" s="10" t="s">
        <v>456</v>
      </c>
      <c r="F27" s="5" t="s">
        <v>320</v>
      </c>
      <c r="G27" s="4">
        <f t="shared" ref="G27" si="17">FLOOR((25+(5*B27))*1.01, 5)</f>
        <v>1285</v>
      </c>
      <c r="H27" s="4">
        <f t="shared" ref="H27" si="18">FLOOR((25+(5*B27))*0.25, 5)</f>
        <v>315</v>
      </c>
      <c r="I27" s="4">
        <f t="shared" si="3"/>
        <v>175</v>
      </c>
      <c r="J27" s="4">
        <v>1</v>
      </c>
      <c r="K27" s="5" t="s">
        <v>182</v>
      </c>
    </row>
    <row r="28" spans="1:11" s="5" customFormat="1" x14ac:dyDescent="0.25">
      <c r="A28" s="4">
        <f t="shared" si="0"/>
        <v>255</v>
      </c>
      <c r="B28" s="4">
        <f t="shared" si="4"/>
        <v>260</v>
      </c>
      <c r="C28" s="4">
        <v>999</v>
      </c>
      <c r="D28" s="5" t="s">
        <v>415</v>
      </c>
      <c r="E28" s="10" t="s">
        <v>457</v>
      </c>
      <c r="F28" s="5" t="s">
        <v>321</v>
      </c>
      <c r="G28" s="4">
        <f>FLOOR((25+(5*B28))*1.5, 5)</f>
        <v>1985</v>
      </c>
      <c r="H28" s="4">
        <f>FLOOR((25+(5*B28))*0.75, 5)</f>
        <v>990</v>
      </c>
      <c r="I28" s="4">
        <f t="shared" si="3"/>
        <v>175</v>
      </c>
      <c r="J28" s="4">
        <v>1</v>
      </c>
      <c r="K28" s="5" t="s">
        <v>305</v>
      </c>
    </row>
    <row r="29" spans="1:11" s="5" customFormat="1" x14ac:dyDescent="0.25">
      <c r="A29" s="4">
        <f t="shared" si="0"/>
        <v>265</v>
      </c>
      <c r="B29" s="4">
        <f t="shared" si="4"/>
        <v>270</v>
      </c>
      <c r="C29" s="4">
        <v>999</v>
      </c>
      <c r="D29" s="5" t="s">
        <v>92</v>
      </c>
      <c r="E29" s="10" t="s">
        <v>435</v>
      </c>
      <c r="F29" s="5" t="s">
        <v>93</v>
      </c>
      <c r="G29" s="4">
        <f>FLOOR((25+(5*B29))*1.01, 5)</f>
        <v>1385</v>
      </c>
      <c r="H29" s="4">
        <f>FLOOR((25+(5*B29))*0.25, 5)</f>
        <v>340</v>
      </c>
      <c r="I29" s="4">
        <f t="shared" si="3"/>
        <v>175</v>
      </c>
      <c r="J29" s="4">
        <v>1</v>
      </c>
      <c r="K29" s="5" t="s">
        <v>182</v>
      </c>
    </row>
    <row r="30" spans="1:11" s="5" customFormat="1" x14ac:dyDescent="0.25">
      <c r="A30" s="4">
        <f t="shared" si="0"/>
        <v>275</v>
      </c>
      <c r="B30" s="4">
        <f t="shared" si="4"/>
        <v>280</v>
      </c>
      <c r="C30" s="4">
        <v>999</v>
      </c>
      <c r="D30" s="5" t="s">
        <v>458</v>
      </c>
      <c r="E30" s="10" t="s">
        <v>460</v>
      </c>
      <c r="F30" s="5" t="s">
        <v>322</v>
      </c>
      <c r="G30" s="4">
        <f t="shared" ref="G30" si="19">FLOOR((25+(5*B30))*1.01, 5)</f>
        <v>1435</v>
      </c>
      <c r="H30" s="4">
        <f t="shared" ref="H30" si="20">FLOOR((25+(5*B30))*0.25, 5)</f>
        <v>355</v>
      </c>
      <c r="I30" s="4">
        <f t="shared" si="3"/>
        <v>200</v>
      </c>
      <c r="J30" s="4">
        <v>1</v>
      </c>
      <c r="K30" s="5" t="s">
        <v>182</v>
      </c>
    </row>
    <row r="31" spans="1:11" s="5" customFormat="1" x14ac:dyDescent="0.25">
      <c r="A31" s="4">
        <f t="shared" si="0"/>
        <v>285</v>
      </c>
      <c r="B31" s="4">
        <f t="shared" si="4"/>
        <v>290</v>
      </c>
      <c r="C31" s="4">
        <v>999</v>
      </c>
      <c r="D31" s="5" t="s">
        <v>418</v>
      </c>
      <c r="E31" s="10" t="s">
        <v>461</v>
      </c>
      <c r="F31" s="5" t="s">
        <v>323</v>
      </c>
      <c r="G31" s="4">
        <f>FLOOR((25+(5*B31))*1.5, 5)</f>
        <v>2210</v>
      </c>
      <c r="H31" s="4">
        <f>FLOOR((25+(5*B31))*0.75, 5)</f>
        <v>1105</v>
      </c>
      <c r="I31" s="4">
        <f t="shared" si="3"/>
        <v>200</v>
      </c>
      <c r="J31" s="4">
        <v>1</v>
      </c>
      <c r="K31" s="5" t="s">
        <v>305</v>
      </c>
    </row>
    <row r="32" spans="1:11" s="5" customFormat="1" x14ac:dyDescent="0.25">
      <c r="A32" s="4">
        <f t="shared" si="0"/>
        <v>295</v>
      </c>
      <c r="B32" s="4">
        <f t="shared" si="4"/>
        <v>300</v>
      </c>
      <c r="C32" s="4">
        <v>999</v>
      </c>
      <c r="D32" s="5" t="s">
        <v>94</v>
      </c>
      <c r="E32" s="10" t="s">
        <v>436</v>
      </c>
      <c r="F32" s="5" t="s">
        <v>95</v>
      </c>
      <c r="G32" s="4">
        <f>FLOOR((25+(5*B32))*1.01, 5)</f>
        <v>1540</v>
      </c>
      <c r="H32" s="4">
        <f>FLOOR((25+(5*B32))*0.25, 5)</f>
        <v>380</v>
      </c>
      <c r="I32" s="4">
        <f t="shared" si="3"/>
        <v>200</v>
      </c>
      <c r="J32" s="4">
        <v>1</v>
      </c>
      <c r="K32" s="5" t="s">
        <v>182</v>
      </c>
    </row>
    <row r="33" spans="1:11" s="5" customFormat="1" x14ac:dyDescent="0.25">
      <c r="A33" s="4">
        <f t="shared" si="0"/>
        <v>305</v>
      </c>
      <c r="B33" s="4">
        <f t="shared" si="4"/>
        <v>310</v>
      </c>
      <c r="C33" s="4">
        <v>999</v>
      </c>
      <c r="D33" s="5" t="s">
        <v>459</v>
      </c>
      <c r="E33" s="10" t="s">
        <v>462</v>
      </c>
      <c r="F33" s="5" t="s">
        <v>324</v>
      </c>
      <c r="G33" s="4">
        <f t="shared" ref="G33" si="21">FLOOR((25+(5*B33))*1.01, 5)</f>
        <v>1590</v>
      </c>
      <c r="H33" s="4">
        <f t="shared" ref="H33" si="22">FLOOR((25+(5*B33))*0.25, 5)</f>
        <v>390</v>
      </c>
      <c r="I33" s="4">
        <f t="shared" si="3"/>
        <v>200</v>
      </c>
      <c r="J33" s="4">
        <v>1</v>
      </c>
      <c r="K33" s="5" t="s">
        <v>182</v>
      </c>
    </row>
    <row r="34" spans="1:11" s="5" customFormat="1" x14ac:dyDescent="0.25">
      <c r="A34" s="4">
        <f t="shared" si="0"/>
        <v>315</v>
      </c>
      <c r="B34" s="4">
        <f t="shared" si="4"/>
        <v>320</v>
      </c>
      <c r="C34" s="4">
        <v>999</v>
      </c>
      <c r="D34" s="5" t="s">
        <v>417</v>
      </c>
      <c r="E34" s="10" t="s">
        <v>463</v>
      </c>
      <c r="F34" s="5" t="s">
        <v>325</v>
      </c>
      <c r="G34" s="4">
        <f>FLOOR((25+(5*B34))*1.5, 5)</f>
        <v>2435</v>
      </c>
      <c r="H34" s="4">
        <f>FLOOR((25+(5*B34))*0.75, 5)</f>
        <v>1215</v>
      </c>
      <c r="I34" s="4">
        <f t="shared" si="3"/>
        <v>225</v>
      </c>
      <c r="J34" s="4">
        <v>1</v>
      </c>
      <c r="K34" s="5" t="s">
        <v>305</v>
      </c>
    </row>
    <row r="35" spans="1:11" s="5" customFormat="1" x14ac:dyDescent="0.25">
      <c r="A35" s="4">
        <f t="shared" si="0"/>
        <v>325</v>
      </c>
      <c r="B35" s="4">
        <f t="shared" si="4"/>
        <v>330</v>
      </c>
      <c r="C35" s="4">
        <v>999</v>
      </c>
      <c r="D35" s="5" t="s">
        <v>96</v>
      </c>
      <c r="E35" s="10" t="s">
        <v>437</v>
      </c>
      <c r="F35" s="5" t="s">
        <v>97</v>
      </c>
      <c r="G35" s="4">
        <f>FLOOR((25+(5*B35))*1.01, 5)</f>
        <v>1690</v>
      </c>
      <c r="H35" s="4">
        <f>FLOOR((25+(5*B35))*0.25, 5)</f>
        <v>415</v>
      </c>
      <c r="I35" s="4">
        <f t="shared" si="3"/>
        <v>225</v>
      </c>
      <c r="J35" s="4">
        <v>1</v>
      </c>
      <c r="K35" s="5" t="s">
        <v>182</v>
      </c>
    </row>
    <row r="36" spans="1:11" s="5" customFormat="1" x14ac:dyDescent="0.25">
      <c r="A36" s="4">
        <f t="shared" si="0"/>
        <v>335</v>
      </c>
      <c r="B36" s="4">
        <f t="shared" si="4"/>
        <v>340</v>
      </c>
      <c r="C36" s="4">
        <v>999</v>
      </c>
      <c r="D36" s="5" t="s">
        <v>464</v>
      </c>
      <c r="E36" s="10" t="s">
        <v>466</v>
      </c>
      <c r="F36" s="5" t="s">
        <v>326</v>
      </c>
      <c r="G36" s="4">
        <f t="shared" ref="G36" si="23">FLOOR((25+(5*B36))*1.01, 5)</f>
        <v>1740</v>
      </c>
      <c r="H36" s="4">
        <f t="shared" ref="H36" si="24">FLOOR((25+(5*B36))*0.25, 5)</f>
        <v>430</v>
      </c>
      <c r="I36" s="4">
        <f t="shared" si="3"/>
        <v>225</v>
      </c>
      <c r="J36" s="4">
        <v>1</v>
      </c>
      <c r="K36" s="5" t="s">
        <v>182</v>
      </c>
    </row>
    <row r="37" spans="1:11" s="5" customFormat="1" x14ac:dyDescent="0.25">
      <c r="A37" s="4">
        <f t="shared" si="0"/>
        <v>345</v>
      </c>
      <c r="B37" s="4">
        <f t="shared" si="4"/>
        <v>350</v>
      </c>
      <c r="C37" s="4">
        <v>999</v>
      </c>
      <c r="D37" s="5" t="s">
        <v>465</v>
      </c>
      <c r="E37" s="10" t="s">
        <v>467</v>
      </c>
      <c r="F37" s="5" t="s">
        <v>327</v>
      </c>
      <c r="G37" s="4">
        <f>FLOOR((25+(5*B37))*1.5, 5)</f>
        <v>2660</v>
      </c>
      <c r="H37" s="4">
        <f>FLOOR((25+(5*B37))*0.75, 5)</f>
        <v>1330</v>
      </c>
      <c r="I37" s="4">
        <f t="shared" si="3"/>
        <v>225</v>
      </c>
      <c r="J37" s="4">
        <v>1</v>
      </c>
      <c r="K37" s="5" t="s">
        <v>305</v>
      </c>
    </row>
    <row r="38" spans="1:11" s="5" customFormat="1" x14ac:dyDescent="0.25">
      <c r="A38" s="4">
        <f t="shared" si="0"/>
        <v>355</v>
      </c>
      <c r="B38" s="4">
        <f t="shared" si="4"/>
        <v>360</v>
      </c>
      <c r="C38" s="4">
        <v>999</v>
      </c>
      <c r="D38" s="5" t="s">
        <v>443</v>
      </c>
      <c r="E38" s="10" t="s">
        <v>471</v>
      </c>
      <c r="F38" s="5" t="s">
        <v>331</v>
      </c>
      <c r="G38" s="4">
        <f>FLOOR((25+(5*B38))*1.01, 5)</f>
        <v>1840</v>
      </c>
      <c r="H38" s="4">
        <f>FLOOR((25+(5*B38))*0.25, 5)</f>
        <v>455</v>
      </c>
      <c r="I38" s="4">
        <f t="shared" si="3"/>
        <v>250</v>
      </c>
      <c r="J38" s="4">
        <v>1</v>
      </c>
      <c r="K38" s="5" t="s">
        <v>182</v>
      </c>
    </row>
    <row r="39" spans="1:11" s="5" customFormat="1" x14ac:dyDescent="0.25">
      <c r="A39" s="4">
        <f t="shared" si="0"/>
        <v>365</v>
      </c>
      <c r="B39" s="4">
        <f t="shared" si="4"/>
        <v>370</v>
      </c>
      <c r="C39" s="4">
        <v>999</v>
      </c>
      <c r="D39" s="5" t="s">
        <v>409</v>
      </c>
      <c r="E39" s="10" t="s">
        <v>473</v>
      </c>
      <c r="F39" s="5" t="s">
        <v>332</v>
      </c>
      <c r="G39" s="4">
        <f t="shared" ref="G39" si="25">FLOOR((25+(5*B39))*1.01, 5)</f>
        <v>1890</v>
      </c>
      <c r="H39" s="4">
        <f t="shared" ref="H39" si="26">FLOOR((25+(5*B39))*0.25, 5)</f>
        <v>465</v>
      </c>
      <c r="I39" s="4">
        <f t="shared" si="3"/>
        <v>250</v>
      </c>
      <c r="J39" s="4">
        <v>1</v>
      </c>
      <c r="K39" s="5" t="s">
        <v>182</v>
      </c>
    </row>
    <row r="40" spans="1:11" s="5" customFormat="1" x14ac:dyDescent="0.25">
      <c r="A40" s="4">
        <f t="shared" si="0"/>
        <v>375</v>
      </c>
      <c r="B40" s="4">
        <f t="shared" si="4"/>
        <v>380</v>
      </c>
      <c r="C40" s="4">
        <v>999</v>
      </c>
      <c r="D40" s="5" t="s">
        <v>468</v>
      </c>
      <c r="E40" s="10" t="s">
        <v>472</v>
      </c>
      <c r="F40" s="5" t="s">
        <v>333</v>
      </c>
      <c r="G40" s="4">
        <f>FLOOR((25+(5*B40))*1.5, 5)</f>
        <v>2885</v>
      </c>
      <c r="H40" s="4">
        <f>FLOOR((25+(5*B40))*0.75, 5)</f>
        <v>1440</v>
      </c>
      <c r="I40" s="4">
        <f t="shared" si="3"/>
        <v>250</v>
      </c>
      <c r="J40" s="4">
        <v>1</v>
      </c>
      <c r="K40" s="5" t="s">
        <v>305</v>
      </c>
    </row>
    <row r="41" spans="1:11" s="5" customFormat="1" x14ac:dyDescent="0.25">
      <c r="A41" s="4">
        <f t="shared" si="0"/>
        <v>385</v>
      </c>
      <c r="B41" s="4">
        <f t="shared" si="4"/>
        <v>390</v>
      </c>
      <c r="C41" s="4">
        <v>999</v>
      </c>
      <c r="D41" s="5" t="s">
        <v>444</v>
      </c>
      <c r="E41" s="10" t="s">
        <v>474</v>
      </c>
      <c r="F41" s="5" t="s">
        <v>382</v>
      </c>
      <c r="G41" s="4">
        <f>FLOOR((25+(5*B41))*1.01, 5)</f>
        <v>1990</v>
      </c>
      <c r="H41" s="4">
        <f>FLOOR((25+(5*B41))*0.25, 5)</f>
        <v>490</v>
      </c>
      <c r="I41" s="4">
        <f t="shared" si="3"/>
        <v>250</v>
      </c>
      <c r="J41" s="4">
        <v>1</v>
      </c>
      <c r="K41" s="5" t="s">
        <v>182</v>
      </c>
    </row>
    <row r="42" spans="1:11" s="5" customFormat="1" x14ac:dyDescent="0.25">
      <c r="A42" s="4">
        <f t="shared" si="0"/>
        <v>395</v>
      </c>
      <c r="B42" s="4">
        <f t="shared" si="4"/>
        <v>400</v>
      </c>
      <c r="C42" s="4">
        <v>999</v>
      </c>
      <c r="D42" s="5" t="s">
        <v>469</v>
      </c>
      <c r="E42" s="10" t="s">
        <v>475</v>
      </c>
      <c r="F42" s="5" t="s">
        <v>383</v>
      </c>
      <c r="G42" s="4">
        <f t="shared" ref="G42" si="27">FLOOR((25+(5*B42))*1.01, 5)</f>
        <v>2045</v>
      </c>
      <c r="H42" s="4">
        <f t="shared" ref="H42" si="28">FLOOR((25+(5*B42))*0.25, 5)</f>
        <v>505</v>
      </c>
      <c r="I42" s="4">
        <f t="shared" si="3"/>
        <v>275</v>
      </c>
      <c r="J42" s="4">
        <v>1</v>
      </c>
      <c r="K42" s="5" t="s">
        <v>182</v>
      </c>
    </row>
    <row r="43" spans="1:11" s="5" customFormat="1" x14ac:dyDescent="0.25">
      <c r="A43" s="4">
        <f t="shared" si="0"/>
        <v>405</v>
      </c>
      <c r="B43" s="4">
        <f t="shared" si="4"/>
        <v>410</v>
      </c>
      <c r="C43" s="4">
        <v>999</v>
      </c>
      <c r="D43" s="5" t="s">
        <v>470</v>
      </c>
      <c r="E43" s="10" t="s">
        <v>476</v>
      </c>
      <c r="F43" s="5" t="s">
        <v>384</v>
      </c>
      <c r="G43" s="4">
        <f>FLOOR((25+(5*B43))*1.5, 5)</f>
        <v>3110</v>
      </c>
      <c r="H43" s="4">
        <f>FLOOR((25+(5*B43))*0.75, 5)</f>
        <v>1555</v>
      </c>
      <c r="I43" s="4">
        <f t="shared" si="3"/>
        <v>275</v>
      </c>
      <c r="J43" s="4">
        <v>1</v>
      </c>
      <c r="K43" s="5" t="s">
        <v>305</v>
      </c>
    </row>
    <row r="44" spans="1:11" s="5" customFormat="1" x14ac:dyDescent="0.25">
      <c r="A44" s="4">
        <f t="shared" si="0"/>
        <v>415</v>
      </c>
      <c r="B44" s="4">
        <f t="shared" si="4"/>
        <v>420</v>
      </c>
      <c r="C44" s="4">
        <v>999</v>
      </c>
      <c r="D44" s="5" t="s">
        <v>98</v>
      </c>
      <c r="E44" s="10" t="s">
        <v>438</v>
      </c>
      <c r="F44" s="5" t="s">
        <v>99</v>
      </c>
      <c r="G44" s="4">
        <f>FLOOR((25+(5*B44))*1.01, 5)</f>
        <v>2145</v>
      </c>
      <c r="H44" s="4">
        <f>FLOOR((25+(5*B44))*0.25, 5)</f>
        <v>530</v>
      </c>
      <c r="I44" s="4">
        <f t="shared" si="3"/>
        <v>275</v>
      </c>
      <c r="J44" s="4">
        <v>1</v>
      </c>
      <c r="K44" s="5" t="s">
        <v>182</v>
      </c>
    </row>
    <row r="45" spans="1:11" s="5" customFormat="1" x14ac:dyDescent="0.25">
      <c r="A45" s="4">
        <f t="shared" si="0"/>
        <v>425</v>
      </c>
      <c r="B45" s="4">
        <f t="shared" si="4"/>
        <v>430</v>
      </c>
      <c r="C45" s="4">
        <v>999</v>
      </c>
      <c r="D45" s="5" t="s">
        <v>400</v>
      </c>
      <c r="E45" s="10" t="s">
        <v>478</v>
      </c>
      <c r="F45" s="5" t="s">
        <v>328</v>
      </c>
      <c r="G45" s="4">
        <f t="shared" ref="G45" si="29">FLOOR((25+(5*B45))*1.01, 5)</f>
        <v>2195</v>
      </c>
      <c r="H45" s="4">
        <f t="shared" ref="H45" si="30">FLOOR((25+(5*B45))*0.25, 5)</f>
        <v>540</v>
      </c>
      <c r="I45" s="4">
        <f t="shared" si="3"/>
        <v>275</v>
      </c>
      <c r="J45" s="4">
        <v>1</v>
      </c>
      <c r="K45" s="5" t="s">
        <v>182</v>
      </c>
    </row>
    <row r="46" spans="1:11" s="5" customFormat="1" x14ac:dyDescent="0.25">
      <c r="A46" s="4">
        <f t="shared" si="0"/>
        <v>435</v>
      </c>
      <c r="B46" s="4">
        <f t="shared" si="4"/>
        <v>440</v>
      </c>
      <c r="C46" s="4">
        <v>999</v>
      </c>
      <c r="D46" s="5" t="s">
        <v>477</v>
      </c>
      <c r="E46" s="10" t="s">
        <v>479</v>
      </c>
      <c r="F46" s="5" t="s">
        <v>329</v>
      </c>
      <c r="G46" s="4">
        <f>FLOOR((25+(5*B46))*1.5, 5)</f>
        <v>3335</v>
      </c>
      <c r="H46" s="4">
        <f>FLOOR((25+(5*B46))*0.75, 5)</f>
        <v>1665</v>
      </c>
      <c r="I46" s="4">
        <f t="shared" si="3"/>
        <v>300</v>
      </c>
      <c r="J46" s="4">
        <v>1</v>
      </c>
      <c r="K46" s="5" t="s">
        <v>305</v>
      </c>
    </row>
    <row r="47" spans="1:11" s="5" customFormat="1" x14ac:dyDescent="0.25">
      <c r="A47" s="4">
        <f t="shared" si="0"/>
        <v>445</v>
      </c>
      <c r="B47" s="4">
        <f t="shared" si="4"/>
        <v>450</v>
      </c>
      <c r="C47" s="4">
        <v>999</v>
      </c>
      <c r="D47" s="5" t="s">
        <v>100</v>
      </c>
      <c r="E47" s="10" t="s">
        <v>439</v>
      </c>
      <c r="F47" s="5" t="s">
        <v>101</v>
      </c>
      <c r="G47" s="4">
        <f>FLOOR((25+(5*B47))*1.01, 5)</f>
        <v>2295</v>
      </c>
      <c r="H47" s="4">
        <f>FLOOR((25+(5*B47))*0.25, 5)</f>
        <v>565</v>
      </c>
      <c r="I47" s="4">
        <f t="shared" si="3"/>
        <v>300</v>
      </c>
      <c r="J47" s="4">
        <v>1</v>
      </c>
      <c r="K47" s="5" t="s">
        <v>182</v>
      </c>
    </row>
    <row r="48" spans="1:11" s="5" customFormat="1" x14ac:dyDescent="0.25">
      <c r="A48" s="4">
        <f t="shared" si="0"/>
        <v>455</v>
      </c>
      <c r="B48" s="4">
        <f t="shared" si="4"/>
        <v>460</v>
      </c>
      <c r="C48" s="4">
        <v>999</v>
      </c>
      <c r="D48" s="5" t="s">
        <v>401</v>
      </c>
      <c r="E48" s="10" t="s">
        <v>480</v>
      </c>
      <c r="F48" s="5" t="s">
        <v>318</v>
      </c>
      <c r="G48" s="4">
        <f t="shared" ref="G48" si="31">FLOOR((25+(5*B48))*1.01, 5)</f>
        <v>2345</v>
      </c>
      <c r="H48" s="4">
        <f t="shared" ref="H48" si="32">FLOOR((25+(5*B48))*0.25, 5)</f>
        <v>580</v>
      </c>
      <c r="I48" s="4">
        <f t="shared" si="3"/>
        <v>300</v>
      </c>
      <c r="J48" s="4">
        <v>1</v>
      </c>
      <c r="K48" s="5" t="s">
        <v>182</v>
      </c>
    </row>
    <row r="49" spans="1:11" s="5" customFormat="1" x14ac:dyDescent="0.25">
      <c r="A49" s="4">
        <f t="shared" si="0"/>
        <v>465</v>
      </c>
      <c r="B49" s="4">
        <f t="shared" si="4"/>
        <v>470</v>
      </c>
      <c r="C49" s="4">
        <v>999</v>
      </c>
      <c r="D49" s="5" t="s">
        <v>411</v>
      </c>
      <c r="E49" s="10" t="s">
        <v>481</v>
      </c>
      <c r="F49" s="5" t="s">
        <v>319</v>
      </c>
      <c r="G49" s="4">
        <f>FLOOR((25+(5*B49))*1.5, 5)</f>
        <v>3560</v>
      </c>
      <c r="H49" s="4">
        <f>FLOOR((25+(5*B49))*0.75, 5)</f>
        <v>1780</v>
      </c>
      <c r="I49" s="4">
        <f t="shared" si="3"/>
        <v>300</v>
      </c>
      <c r="J49" s="4">
        <v>1</v>
      </c>
      <c r="K49" s="5" t="s">
        <v>305</v>
      </c>
    </row>
    <row r="50" spans="1:11" hidden="1" x14ac:dyDescent="0.25">
      <c r="A50" s="2">
        <f>MAX(B50-5,1)</f>
        <v>475</v>
      </c>
      <c r="B50" s="2">
        <f t="shared" si="4"/>
        <v>480</v>
      </c>
      <c r="C50" s="2">
        <v>999</v>
      </c>
      <c r="F50" t="s">
        <v>340</v>
      </c>
      <c r="G50" s="2">
        <f>FLOOR((25+(5*B50))*1.01, 5)</f>
        <v>2445</v>
      </c>
      <c r="H50" s="2">
        <f>FLOOR((25+(5*B50))*0.25, 5)</f>
        <v>605</v>
      </c>
      <c r="I50" s="2">
        <f t="shared" si="3"/>
        <v>325</v>
      </c>
      <c r="J50" s="2">
        <v>1</v>
      </c>
      <c r="K50" t="s">
        <v>182</v>
      </c>
    </row>
    <row r="51" spans="1:11" hidden="1" x14ac:dyDescent="0.25">
      <c r="A51" s="2">
        <f t="shared" si="0"/>
        <v>485</v>
      </c>
      <c r="B51" s="2">
        <f t="shared" si="4"/>
        <v>490</v>
      </c>
      <c r="C51" s="2">
        <v>999</v>
      </c>
      <c r="F51" t="s">
        <v>341</v>
      </c>
      <c r="G51" s="2">
        <f t="shared" ref="G51" si="33">FLOOR((25+(5*B51))*1.01, 5)</f>
        <v>2495</v>
      </c>
      <c r="H51" s="2">
        <f t="shared" ref="H51" si="34">FLOOR((25+(5*B51))*0.25, 5)</f>
        <v>615</v>
      </c>
      <c r="I51" s="2">
        <f t="shared" si="3"/>
        <v>325</v>
      </c>
      <c r="J51" s="2">
        <v>1</v>
      </c>
      <c r="K51" t="s">
        <v>182</v>
      </c>
    </row>
    <row r="52" spans="1:11" hidden="1" x14ac:dyDescent="0.25">
      <c r="A52" s="2">
        <f t="shared" si="0"/>
        <v>495</v>
      </c>
      <c r="B52" s="2">
        <f t="shared" si="4"/>
        <v>500</v>
      </c>
      <c r="C52" s="2">
        <v>999</v>
      </c>
      <c r="F52" t="s">
        <v>342</v>
      </c>
      <c r="G52" s="2">
        <f>FLOOR((25+(5*B52))*1.5, 5)</f>
        <v>3785</v>
      </c>
      <c r="H52" s="2">
        <f>FLOOR((25+(5*B52))*0.75, 5)</f>
        <v>1890</v>
      </c>
      <c r="I52" s="2">
        <f t="shared" si="3"/>
        <v>325</v>
      </c>
      <c r="J52" s="2">
        <v>1</v>
      </c>
      <c r="K52" t="s">
        <v>305</v>
      </c>
    </row>
    <row r="53" spans="1:11" hidden="1" x14ac:dyDescent="0.25">
      <c r="A53" s="2">
        <f t="shared" si="0"/>
        <v>505</v>
      </c>
      <c r="B53" s="2">
        <f t="shared" si="4"/>
        <v>510</v>
      </c>
      <c r="C53" s="2">
        <v>999</v>
      </c>
      <c r="F53" t="s">
        <v>343</v>
      </c>
      <c r="G53" s="2">
        <f>FLOOR((25+(5*B53))*1.01, 5)</f>
        <v>2600</v>
      </c>
      <c r="H53" s="2">
        <f>FLOOR((25+(5*B53))*0.25, 5)</f>
        <v>640</v>
      </c>
      <c r="I53" s="2">
        <f t="shared" si="3"/>
        <v>325</v>
      </c>
      <c r="J53" s="2">
        <v>1</v>
      </c>
      <c r="K53" t="s">
        <v>182</v>
      </c>
    </row>
    <row r="54" spans="1:11" hidden="1" x14ac:dyDescent="0.25">
      <c r="A54" s="2">
        <f t="shared" si="0"/>
        <v>515</v>
      </c>
      <c r="B54" s="2">
        <f t="shared" si="4"/>
        <v>520</v>
      </c>
      <c r="C54" s="2">
        <v>999</v>
      </c>
      <c r="F54" t="s">
        <v>344</v>
      </c>
      <c r="G54" s="2">
        <f t="shared" ref="G54" si="35">FLOOR((25+(5*B54))*1.01, 5)</f>
        <v>2650</v>
      </c>
      <c r="H54" s="2">
        <f t="shared" ref="H54" si="36">FLOOR((25+(5*B54))*0.25, 5)</f>
        <v>655</v>
      </c>
      <c r="I54" s="2">
        <f t="shared" si="3"/>
        <v>350</v>
      </c>
      <c r="J54" s="2">
        <v>1</v>
      </c>
      <c r="K54" t="s">
        <v>182</v>
      </c>
    </row>
    <row r="55" spans="1:11" hidden="1" x14ac:dyDescent="0.25">
      <c r="A55" s="2">
        <f t="shared" si="0"/>
        <v>525</v>
      </c>
      <c r="B55" s="2">
        <f t="shared" si="4"/>
        <v>530</v>
      </c>
      <c r="C55" s="2">
        <v>999</v>
      </c>
      <c r="F55" t="s">
        <v>345</v>
      </c>
      <c r="G55" s="2">
        <f>FLOOR((25+(5*B55))*1.5, 5)</f>
        <v>4010</v>
      </c>
      <c r="H55" s="2">
        <f>FLOOR((25+(5*B55))*0.75, 5)</f>
        <v>2005</v>
      </c>
      <c r="I55" s="2">
        <f t="shared" si="3"/>
        <v>350</v>
      </c>
      <c r="J55" s="2">
        <v>1</v>
      </c>
      <c r="K55" t="s">
        <v>305</v>
      </c>
    </row>
    <row r="56" spans="1:11" hidden="1" x14ac:dyDescent="0.25">
      <c r="A56" s="2">
        <f t="shared" si="0"/>
        <v>535</v>
      </c>
      <c r="B56" s="2">
        <f t="shared" si="4"/>
        <v>540</v>
      </c>
      <c r="C56" s="2">
        <v>999</v>
      </c>
      <c r="F56" t="s">
        <v>346</v>
      </c>
      <c r="G56" s="2">
        <f>FLOOR((25+(5*B56))*1.01, 5)</f>
        <v>2750</v>
      </c>
      <c r="H56" s="2">
        <f>FLOOR((25+(5*B56))*0.25, 5)</f>
        <v>680</v>
      </c>
      <c r="I56" s="2">
        <f t="shared" si="3"/>
        <v>350</v>
      </c>
      <c r="J56" s="2">
        <v>1</v>
      </c>
      <c r="K56" t="s">
        <v>182</v>
      </c>
    </row>
    <row r="57" spans="1:11" hidden="1" x14ac:dyDescent="0.25">
      <c r="A57" s="2">
        <f t="shared" si="0"/>
        <v>545</v>
      </c>
      <c r="B57" s="2">
        <f t="shared" si="4"/>
        <v>550</v>
      </c>
      <c r="C57" s="2">
        <v>999</v>
      </c>
      <c r="F57" t="s">
        <v>347</v>
      </c>
      <c r="G57" s="2">
        <f t="shared" ref="G57" si="37">FLOOR((25+(5*B57))*1.01, 5)</f>
        <v>2800</v>
      </c>
      <c r="H57" s="2">
        <f t="shared" ref="H57" si="38">FLOOR((25+(5*B57))*0.25, 5)</f>
        <v>690</v>
      </c>
      <c r="I57" s="2">
        <f t="shared" si="3"/>
        <v>350</v>
      </c>
      <c r="J57" s="2">
        <v>1</v>
      </c>
      <c r="K57" t="s">
        <v>182</v>
      </c>
    </row>
    <row r="58" spans="1:11" hidden="1" x14ac:dyDescent="0.25">
      <c r="A58" s="2">
        <f t="shared" si="0"/>
        <v>555</v>
      </c>
      <c r="B58" s="2">
        <f t="shared" si="4"/>
        <v>560</v>
      </c>
      <c r="C58" s="2">
        <v>999</v>
      </c>
      <c r="F58" t="s">
        <v>348</v>
      </c>
      <c r="G58" s="2">
        <f>FLOOR((25+(5*B58))*1.5, 5)</f>
        <v>4235</v>
      </c>
      <c r="H58" s="2">
        <f>FLOOR((25+(5*B58))*0.75, 5)</f>
        <v>2115</v>
      </c>
      <c r="I58" s="2">
        <f t="shared" si="3"/>
        <v>375</v>
      </c>
      <c r="J58" s="2">
        <v>1</v>
      </c>
      <c r="K58" t="s">
        <v>305</v>
      </c>
    </row>
    <row r="59" spans="1:11" hidden="1" x14ac:dyDescent="0.25">
      <c r="A59" s="2">
        <f t="shared" si="0"/>
        <v>565</v>
      </c>
      <c r="B59" s="2">
        <f t="shared" si="4"/>
        <v>570</v>
      </c>
      <c r="C59" s="2">
        <v>999</v>
      </c>
      <c r="F59" t="s">
        <v>349</v>
      </c>
      <c r="G59" s="2">
        <f>FLOOR((25+(5*B59))*1.01, 5)</f>
        <v>2900</v>
      </c>
      <c r="H59" s="2">
        <f>FLOOR((25+(5*B59))*0.25, 5)</f>
        <v>715</v>
      </c>
      <c r="I59" s="2">
        <f t="shared" si="3"/>
        <v>375</v>
      </c>
      <c r="J59" s="2">
        <v>1</v>
      </c>
      <c r="K59" t="s">
        <v>182</v>
      </c>
    </row>
    <row r="60" spans="1:11" hidden="1" x14ac:dyDescent="0.25">
      <c r="A60" s="2">
        <f t="shared" si="0"/>
        <v>575</v>
      </c>
      <c r="B60" s="2">
        <f t="shared" si="4"/>
        <v>580</v>
      </c>
      <c r="C60" s="2">
        <v>999</v>
      </c>
      <c r="F60" t="s">
        <v>350</v>
      </c>
      <c r="G60" s="2">
        <f t="shared" ref="G60" si="39">FLOOR((25+(5*B60))*1.01, 5)</f>
        <v>2950</v>
      </c>
      <c r="H60" s="2">
        <f t="shared" ref="H60" si="40">FLOOR((25+(5*B60))*0.25, 5)</f>
        <v>730</v>
      </c>
      <c r="I60" s="2">
        <f t="shared" si="3"/>
        <v>375</v>
      </c>
      <c r="J60" s="2">
        <v>1</v>
      </c>
      <c r="K60" t="s">
        <v>182</v>
      </c>
    </row>
    <row r="61" spans="1:11" hidden="1" x14ac:dyDescent="0.25">
      <c r="A61" s="2">
        <f t="shared" si="0"/>
        <v>585</v>
      </c>
      <c r="B61" s="2">
        <f t="shared" si="4"/>
        <v>590</v>
      </c>
      <c r="C61" s="2">
        <v>999</v>
      </c>
      <c r="F61" t="s">
        <v>351</v>
      </c>
      <c r="G61" s="2">
        <f>FLOOR((25+(5*B61))*1.5, 5)</f>
        <v>4460</v>
      </c>
      <c r="H61" s="2">
        <f>FLOOR((25+(5*B61))*0.75, 5)</f>
        <v>2230</v>
      </c>
      <c r="I61" s="2">
        <f t="shared" si="3"/>
        <v>375</v>
      </c>
      <c r="J61" s="2">
        <v>1</v>
      </c>
      <c r="K61" t="s">
        <v>305</v>
      </c>
    </row>
    <row r="62" spans="1:11" hidden="1" x14ac:dyDescent="0.25">
      <c r="A62" s="2">
        <f t="shared" si="0"/>
        <v>595</v>
      </c>
      <c r="B62" s="2">
        <f t="shared" si="4"/>
        <v>600</v>
      </c>
      <c r="C62" s="2">
        <v>999</v>
      </c>
      <c r="F62" t="s">
        <v>352</v>
      </c>
      <c r="G62" s="2">
        <f>FLOOR((25+(5*B62))*1.01, 5)</f>
        <v>3055</v>
      </c>
      <c r="H62" s="2">
        <f>FLOOR((25+(5*B62))*0.25, 5)</f>
        <v>755</v>
      </c>
      <c r="I62" s="2">
        <f t="shared" si="3"/>
        <v>400</v>
      </c>
      <c r="J62" s="2">
        <v>1</v>
      </c>
      <c r="K62" t="s">
        <v>182</v>
      </c>
    </row>
    <row r="63" spans="1:11" hidden="1" x14ac:dyDescent="0.25">
      <c r="A63" s="2">
        <f t="shared" si="0"/>
        <v>605</v>
      </c>
      <c r="B63" s="2">
        <f t="shared" si="4"/>
        <v>610</v>
      </c>
      <c r="C63" s="2">
        <v>999</v>
      </c>
      <c r="F63" t="s">
        <v>353</v>
      </c>
      <c r="G63" s="2">
        <f t="shared" ref="G63" si="41">FLOOR((25+(5*B63))*1.01, 5)</f>
        <v>3105</v>
      </c>
      <c r="H63" s="2">
        <f t="shared" ref="H63" si="42">FLOOR((25+(5*B63))*0.25, 5)</f>
        <v>765</v>
      </c>
      <c r="I63" s="2">
        <f t="shared" si="3"/>
        <v>400</v>
      </c>
      <c r="J63" s="2">
        <v>1</v>
      </c>
      <c r="K63" t="s">
        <v>182</v>
      </c>
    </row>
    <row r="64" spans="1:11" hidden="1" x14ac:dyDescent="0.25">
      <c r="A64" s="2">
        <f t="shared" si="0"/>
        <v>615</v>
      </c>
      <c r="B64" s="2">
        <f t="shared" si="4"/>
        <v>620</v>
      </c>
      <c r="C64" s="2">
        <v>999</v>
      </c>
      <c r="F64" t="s">
        <v>354</v>
      </c>
      <c r="G64" s="2">
        <f>FLOOR((25+(5*B64))*1.5, 5)</f>
        <v>4685</v>
      </c>
      <c r="H64" s="2">
        <f>FLOOR((25+(5*B64))*0.75, 5)</f>
        <v>2340</v>
      </c>
      <c r="I64" s="2">
        <f t="shared" si="3"/>
        <v>400</v>
      </c>
      <c r="J64" s="2">
        <v>1</v>
      </c>
      <c r="K64" t="s">
        <v>305</v>
      </c>
    </row>
    <row r="65" spans="1:11" hidden="1" x14ac:dyDescent="0.25">
      <c r="A65" s="2">
        <f t="shared" si="0"/>
        <v>625</v>
      </c>
      <c r="B65" s="2">
        <f t="shared" si="4"/>
        <v>630</v>
      </c>
      <c r="C65" s="2">
        <v>999</v>
      </c>
      <c r="F65" t="s">
        <v>391</v>
      </c>
      <c r="G65" s="2">
        <f>FLOOR((25+(5*B65))*1.01, 5)</f>
        <v>3205</v>
      </c>
      <c r="H65" s="2">
        <f>FLOOR((25+(5*B65))*0.25, 5)</f>
        <v>790</v>
      </c>
      <c r="I65" s="2">
        <f t="shared" si="3"/>
        <v>400</v>
      </c>
      <c r="J65" s="2">
        <v>1</v>
      </c>
      <c r="K65" t="s">
        <v>182</v>
      </c>
    </row>
    <row r="66" spans="1:11" hidden="1" x14ac:dyDescent="0.25">
      <c r="A66" s="2">
        <f t="shared" si="0"/>
        <v>635</v>
      </c>
      <c r="B66" s="2">
        <f t="shared" si="4"/>
        <v>640</v>
      </c>
      <c r="C66" s="2">
        <v>999</v>
      </c>
      <c r="F66" t="s">
        <v>392</v>
      </c>
      <c r="G66" s="2">
        <f t="shared" ref="G66" si="43">FLOOR((25+(5*B66))*1.01, 5)</f>
        <v>3255</v>
      </c>
      <c r="H66" s="2">
        <f t="shared" ref="H66" si="44">FLOOR((25+(5*B66))*0.25, 5)</f>
        <v>805</v>
      </c>
      <c r="I66" s="2">
        <f t="shared" si="3"/>
        <v>425</v>
      </c>
      <c r="J66" s="2">
        <v>1</v>
      </c>
      <c r="K66" t="s">
        <v>182</v>
      </c>
    </row>
    <row r="67" spans="1:11" hidden="1" x14ac:dyDescent="0.25">
      <c r="A67" s="2">
        <f t="shared" si="0"/>
        <v>645</v>
      </c>
      <c r="B67" s="2">
        <f t="shared" si="4"/>
        <v>650</v>
      </c>
      <c r="C67" s="2">
        <v>999</v>
      </c>
      <c r="F67" t="s">
        <v>393</v>
      </c>
      <c r="G67" s="2">
        <f>FLOOR((25+(5*B67))*1.5, 5)</f>
        <v>4910</v>
      </c>
      <c r="H67" s="2">
        <f>FLOOR((25+(5*B67))*0.75, 5)</f>
        <v>2455</v>
      </c>
      <c r="I67" s="2">
        <f t="shared" ref="I67:I98" si="45">CEILING(((25+(5*B67))*0.25)/2, 25)</f>
        <v>425</v>
      </c>
      <c r="J67" s="2">
        <v>1</v>
      </c>
      <c r="K67" t="s">
        <v>305</v>
      </c>
    </row>
    <row r="68" spans="1:11" hidden="1" x14ac:dyDescent="0.25">
      <c r="A68" s="2">
        <f t="shared" si="0"/>
        <v>655</v>
      </c>
      <c r="B68" s="2">
        <f t="shared" ref="B68:B97" si="46">FLOOR(B67+10,10)</f>
        <v>660</v>
      </c>
      <c r="C68" s="2">
        <v>999</v>
      </c>
      <c r="F68" t="s">
        <v>355</v>
      </c>
      <c r="G68" s="2">
        <f>FLOOR((25+(5*B68))*1.01, 5)</f>
        <v>3355</v>
      </c>
      <c r="H68" s="2">
        <f>FLOOR((25+(5*B68))*0.25, 5)</f>
        <v>830</v>
      </c>
      <c r="I68" s="2">
        <f t="shared" si="45"/>
        <v>425</v>
      </c>
      <c r="J68" s="2">
        <v>1</v>
      </c>
      <c r="K68" t="s">
        <v>182</v>
      </c>
    </row>
    <row r="69" spans="1:11" hidden="1" x14ac:dyDescent="0.25">
      <c r="A69" s="2">
        <f t="shared" si="0"/>
        <v>665</v>
      </c>
      <c r="B69" s="2">
        <f t="shared" si="46"/>
        <v>670</v>
      </c>
      <c r="C69" s="2">
        <v>999</v>
      </c>
      <c r="F69" t="s">
        <v>356</v>
      </c>
      <c r="G69" s="2">
        <f t="shared" ref="G69" si="47">FLOOR((25+(5*B69))*1.01, 5)</f>
        <v>3405</v>
      </c>
      <c r="H69" s="2">
        <f t="shared" ref="H69" si="48">FLOOR((25+(5*B69))*0.25, 5)</f>
        <v>840</v>
      </c>
      <c r="I69" s="2">
        <f t="shared" si="45"/>
        <v>425</v>
      </c>
      <c r="J69" s="2">
        <v>1</v>
      </c>
      <c r="K69" t="s">
        <v>182</v>
      </c>
    </row>
    <row r="70" spans="1:11" hidden="1" x14ac:dyDescent="0.25">
      <c r="A70" s="2">
        <f t="shared" si="0"/>
        <v>675</v>
      </c>
      <c r="B70" s="2">
        <f t="shared" si="46"/>
        <v>680</v>
      </c>
      <c r="C70" s="2">
        <v>999</v>
      </c>
      <c r="F70" t="s">
        <v>357</v>
      </c>
      <c r="G70" s="2">
        <f>FLOOR((25+(5*B70))*1.5, 5)</f>
        <v>5135</v>
      </c>
      <c r="H70" s="2">
        <f>FLOOR((25+(5*B70))*0.75, 5)</f>
        <v>2565</v>
      </c>
      <c r="I70" s="2">
        <f t="shared" si="45"/>
        <v>450</v>
      </c>
      <c r="J70" s="2">
        <v>1</v>
      </c>
      <c r="K70" t="s">
        <v>305</v>
      </c>
    </row>
    <row r="71" spans="1:11" hidden="1" x14ac:dyDescent="0.25">
      <c r="A71" s="2">
        <f t="shared" si="0"/>
        <v>685</v>
      </c>
      <c r="B71" s="2">
        <f t="shared" si="46"/>
        <v>690</v>
      </c>
      <c r="C71" s="2">
        <v>999</v>
      </c>
      <c r="F71" t="s">
        <v>358</v>
      </c>
      <c r="G71" s="2">
        <f>FLOOR((25+(5*B71))*1.01, 5)</f>
        <v>3505</v>
      </c>
      <c r="H71" s="2">
        <f>FLOOR((25+(5*B71))*0.25, 5)</f>
        <v>865</v>
      </c>
      <c r="I71" s="2">
        <f t="shared" si="45"/>
        <v>450</v>
      </c>
      <c r="J71" s="2">
        <v>1</v>
      </c>
      <c r="K71" t="s">
        <v>182</v>
      </c>
    </row>
    <row r="72" spans="1:11" hidden="1" x14ac:dyDescent="0.25">
      <c r="A72" s="2">
        <f t="shared" si="0"/>
        <v>695</v>
      </c>
      <c r="B72" s="2">
        <f t="shared" si="46"/>
        <v>700</v>
      </c>
      <c r="C72" s="2">
        <v>999</v>
      </c>
      <c r="F72" t="s">
        <v>359</v>
      </c>
      <c r="G72" s="2">
        <f t="shared" ref="G72" si="49">FLOOR((25+(5*B72))*1.01, 5)</f>
        <v>3560</v>
      </c>
      <c r="H72" s="2">
        <f t="shared" ref="H72" si="50">FLOOR((25+(5*B72))*0.25, 5)</f>
        <v>880</v>
      </c>
      <c r="I72" s="2">
        <f t="shared" si="45"/>
        <v>450</v>
      </c>
      <c r="J72" s="2">
        <v>1</v>
      </c>
      <c r="K72" t="s">
        <v>182</v>
      </c>
    </row>
    <row r="73" spans="1:11" hidden="1" x14ac:dyDescent="0.25">
      <c r="A73" s="2">
        <f t="shared" si="0"/>
        <v>705</v>
      </c>
      <c r="B73" s="2">
        <f t="shared" si="46"/>
        <v>710</v>
      </c>
      <c r="C73" s="2">
        <v>999</v>
      </c>
      <c r="F73" t="s">
        <v>360</v>
      </c>
      <c r="G73" s="2">
        <f>FLOOR((25+(5*B73))*1.5, 5)</f>
        <v>5360</v>
      </c>
      <c r="H73" s="2">
        <f>FLOOR((25+(5*B73))*0.75, 5)</f>
        <v>2680</v>
      </c>
      <c r="I73" s="2">
        <f t="shared" si="45"/>
        <v>450</v>
      </c>
      <c r="J73" s="2">
        <v>1</v>
      </c>
      <c r="K73" t="s">
        <v>305</v>
      </c>
    </row>
    <row r="74" spans="1:11" hidden="1" x14ac:dyDescent="0.25">
      <c r="A74" s="2">
        <f t="shared" si="0"/>
        <v>715</v>
      </c>
      <c r="B74" s="2">
        <f t="shared" si="46"/>
        <v>720</v>
      </c>
      <c r="C74" s="2">
        <v>999</v>
      </c>
      <c r="F74" t="s">
        <v>361</v>
      </c>
      <c r="G74" s="2">
        <f>FLOOR((25+(5*B74))*1.01, 5)</f>
        <v>3660</v>
      </c>
      <c r="H74" s="2">
        <f>FLOOR((25+(5*B74))*0.25, 5)</f>
        <v>905</v>
      </c>
      <c r="I74" s="2">
        <f t="shared" si="45"/>
        <v>475</v>
      </c>
      <c r="J74" s="2">
        <v>1</v>
      </c>
      <c r="K74" t="s">
        <v>182</v>
      </c>
    </row>
    <row r="75" spans="1:11" hidden="1" x14ac:dyDescent="0.25">
      <c r="A75" s="2">
        <f t="shared" si="0"/>
        <v>725</v>
      </c>
      <c r="B75" s="2">
        <f t="shared" si="46"/>
        <v>730</v>
      </c>
      <c r="C75" s="2">
        <v>999</v>
      </c>
      <c r="F75" t="s">
        <v>362</v>
      </c>
      <c r="G75" s="2">
        <f t="shared" ref="G75" si="51">FLOOR((25+(5*B75))*1.01, 5)</f>
        <v>3710</v>
      </c>
      <c r="H75" s="2">
        <f t="shared" ref="H75" si="52">FLOOR((25+(5*B75))*0.25, 5)</f>
        <v>915</v>
      </c>
      <c r="I75" s="2">
        <f t="shared" si="45"/>
        <v>475</v>
      </c>
      <c r="J75" s="2">
        <v>1</v>
      </c>
      <c r="K75" t="s">
        <v>182</v>
      </c>
    </row>
    <row r="76" spans="1:11" hidden="1" x14ac:dyDescent="0.25">
      <c r="A76" s="2">
        <f t="shared" si="0"/>
        <v>735</v>
      </c>
      <c r="B76" s="2">
        <f t="shared" si="46"/>
        <v>740</v>
      </c>
      <c r="C76" s="2">
        <v>999</v>
      </c>
      <c r="F76" t="s">
        <v>363</v>
      </c>
      <c r="G76" s="2">
        <f>FLOOR((25+(5*B76))*1.5, 5)</f>
        <v>5585</v>
      </c>
      <c r="H76" s="2">
        <f>FLOOR((25+(5*B76))*0.75, 5)</f>
        <v>2790</v>
      </c>
      <c r="I76" s="2">
        <f t="shared" si="45"/>
        <v>475</v>
      </c>
      <c r="J76" s="2">
        <v>1</v>
      </c>
      <c r="K76" t="s">
        <v>305</v>
      </c>
    </row>
    <row r="77" spans="1:11" hidden="1" x14ac:dyDescent="0.25">
      <c r="A77" s="2">
        <f t="shared" si="0"/>
        <v>745</v>
      </c>
      <c r="B77" s="2">
        <f t="shared" si="46"/>
        <v>750</v>
      </c>
      <c r="C77" s="2">
        <v>999</v>
      </c>
      <c r="F77" t="s">
        <v>364</v>
      </c>
      <c r="G77" s="2">
        <f>FLOOR((25+(5*B77))*1.01, 5)</f>
        <v>3810</v>
      </c>
      <c r="H77" s="2">
        <f>FLOOR((25+(5*B77))*0.25, 5)</f>
        <v>940</v>
      </c>
      <c r="I77" s="2">
        <f t="shared" si="45"/>
        <v>475</v>
      </c>
      <c r="J77" s="2">
        <v>1</v>
      </c>
      <c r="K77" t="s">
        <v>182</v>
      </c>
    </row>
    <row r="78" spans="1:11" hidden="1" x14ac:dyDescent="0.25">
      <c r="A78" s="2">
        <f t="shared" si="0"/>
        <v>755</v>
      </c>
      <c r="B78" s="2">
        <f t="shared" si="46"/>
        <v>760</v>
      </c>
      <c r="C78" s="2">
        <v>999</v>
      </c>
      <c r="F78" t="s">
        <v>365</v>
      </c>
      <c r="G78" s="2">
        <f t="shared" ref="G78" si="53">FLOOR((25+(5*B78))*1.01, 5)</f>
        <v>3860</v>
      </c>
      <c r="H78" s="2">
        <f t="shared" ref="H78" si="54">FLOOR((25+(5*B78))*0.25, 5)</f>
        <v>955</v>
      </c>
      <c r="I78" s="2">
        <f t="shared" si="45"/>
        <v>500</v>
      </c>
      <c r="J78" s="2">
        <v>1</v>
      </c>
      <c r="K78" t="s">
        <v>182</v>
      </c>
    </row>
    <row r="79" spans="1:11" hidden="1" x14ac:dyDescent="0.25">
      <c r="A79" s="2">
        <f t="shared" si="0"/>
        <v>765</v>
      </c>
      <c r="B79" s="2">
        <f t="shared" si="46"/>
        <v>770</v>
      </c>
      <c r="C79" s="2">
        <v>999</v>
      </c>
      <c r="F79" t="s">
        <v>366</v>
      </c>
      <c r="G79" s="2">
        <f>FLOOR((25+(5*B79))*1.5, 5)</f>
        <v>5810</v>
      </c>
      <c r="H79" s="2">
        <f>FLOOR((25+(5*B79))*0.75, 5)</f>
        <v>2905</v>
      </c>
      <c r="I79" s="2">
        <f t="shared" si="45"/>
        <v>500</v>
      </c>
      <c r="J79" s="2">
        <v>1</v>
      </c>
      <c r="K79" t="s">
        <v>305</v>
      </c>
    </row>
    <row r="80" spans="1:11" hidden="1" x14ac:dyDescent="0.25">
      <c r="A80" s="2">
        <f t="shared" si="0"/>
        <v>775</v>
      </c>
      <c r="B80" s="2">
        <f t="shared" si="46"/>
        <v>780</v>
      </c>
      <c r="C80" s="2">
        <v>999</v>
      </c>
      <c r="F80" t="s">
        <v>367</v>
      </c>
      <c r="G80" s="2">
        <f>FLOOR((25+(5*B80))*1.01, 5)</f>
        <v>3960</v>
      </c>
      <c r="H80" s="2">
        <f>FLOOR((25+(5*B80))*0.25, 5)</f>
        <v>980</v>
      </c>
      <c r="I80" s="2">
        <f t="shared" si="45"/>
        <v>500</v>
      </c>
      <c r="J80" s="2">
        <v>1</v>
      </c>
      <c r="K80" t="s">
        <v>182</v>
      </c>
    </row>
    <row r="81" spans="1:11" hidden="1" x14ac:dyDescent="0.25">
      <c r="A81" s="2">
        <f t="shared" si="0"/>
        <v>785</v>
      </c>
      <c r="B81" s="2">
        <f t="shared" si="46"/>
        <v>790</v>
      </c>
      <c r="C81" s="2">
        <v>999</v>
      </c>
      <c r="F81" t="s">
        <v>368</v>
      </c>
      <c r="G81" s="2">
        <f t="shared" ref="G81" si="55">FLOOR((25+(5*B81))*1.01, 5)</f>
        <v>4010</v>
      </c>
      <c r="H81" s="2">
        <f t="shared" ref="H81" si="56">FLOOR((25+(5*B81))*0.25, 5)</f>
        <v>990</v>
      </c>
      <c r="I81" s="2">
        <f t="shared" si="45"/>
        <v>500</v>
      </c>
      <c r="J81" s="2">
        <v>1</v>
      </c>
      <c r="K81" t="s">
        <v>182</v>
      </c>
    </row>
    <row r="82" spans="1:11" hidden="1" x14ac:dyDescent="0.25">
      <c r="A82" s="2">
        <f t="shared" si="0"/>
        <v>795</v>
      </c>
      <c r="B82" s="2">
        <f t="shared" si="46"/>
        <v>800</v>
      </c>
      <c r="C82" s="2">
        <v>999</v>
      </c>
      <c r="F82" t="s">
        <v>369</v>
      </c>
      <c r="G82" s="2">
        <f>FLOOR((25+(5*B82))*1.5, 5)</f>
        <v>6035</v>
      </c>
      <c r="H82" s="2">
        <f>FLOOR((25+(5*B82))*0.75, 5)</f>
        <v>3015</v>
      </c>
      <c r="I82" s="2">
        <f t="shared" si="45"/>
        <v>525</v>
      </c>
      <c r="J82" s="2">
        <v>1</v>
      </c>
      <c r="K82" t="s">
        <v>305</v>
      </c>
    </row>
    <row r="83" spans="1:11" hidden="1" x14ac:dyDescent="0.25">
      <c r="A83" s="2">
        <f t="shared" si="0"/>
        <v>805</v>
      </c>
      <c r="B83" s="2">
        <f t="shared" si="46"/>
        <v>810</v>
      </c>
      <c r="C83" s="2">
        <v>999</v>
      </c>
      <c r="F83" t="s">
        <v>370</v>
      </c>
      <c r="G83" s="2">
        <f>FLOOR((25+(5*B83))*1.01, 5)</f>
        <v>4115</v>
      </c>
      <c r="H83" s="2">
        <f>FLOOR((25+(5*B83))*0.25, 5)</f>
        <v>1015</v>
      </c>
      <c r="I83" s="2">
        <f t="shared" si="45"/>
        <v>525</v>
      </c>
      <c r="J83" s="2">
        <v>1</v>
      </c>
      <c r="K83" t="s">
        <v>182</v>
      </c>
    </row>
    <row r="84" spans="1:11" hidden="1" x14ac:dyDescent="0.25">
      <c r="A84" s="2">
        <f t="shared" si="0"/>
        <v>815</v>
      </c>
      <c r="B84" s="2">
        <f t="shared" si="46"/>
        <v>820</v>
      </c>
      <c r="C84" s="2">
        <v>999</v>
      </c>
      <c r="F84" t="s">
        <v>371</v>
      </c>
      <c r="G84" s="2">
        <f t="shared" ref="G84" si="57">FLOOR((25+(5*B84))*1.01, 5)</f>
        <v>4165</v>
      </c>
      <c r="H84" s="2">
        <f t="shared" ref="H84" si="58">FLOOR((25+(5*B84))*0.25, 5)</f>
        <v>1030</v>
      </c>
      <c r="I84" s="2">
        <f t="shared" si="45"/>
        <v>525</v>
      </c>
      <c r="J84" s="2">
        <v>1</v>
      </c>
      <c r="K84" t="s">
        <v>182</v>
      </c>
    </row>
    <row r="85" spans="1:11" hidden="1" x14ac:dyDescent="0.25">
      <c r="A85" s="2">
        <f t="shared" si="0"/>
        <v>825</v>
      </c>
      <c r="B85" s="2">
        <f t="shared" si="46"/>
        <v>830</v>
      </c>
      <c r="C85" s="2">
        <v>999</v>
      </c>
      <c r="F85" t="s">
        <v>372</v>
      </c>
      <c r="G85" s="2">
        <f>FLOOR((25+(5*B85))*1.5, 5)</f>
        <v>6260</v>
      </c>
      <c r="H85" s="2">
        <f>FLOOR((25+(5*B85))*0.75, 5)</f>
        <v>3130</v>
      </c>
      <c r="I85" s="2">
        <f t="shared" si="45"/>
        <v>525</v>
      </c>
      <c r="J85" s="2">
        <v>1</v>
      </c>
      <c r="K85" t="s">
        <v>305</v>
      </c>
    </row>
    <row r="86" spans="1:11" hidden="1" x14ac:dyDescent="0.25">
      <c r="A86" s="2">
        <f t="shared" si="0"/>
        <v>835</v>
      </c>
      <c r="B86" s="2">
        <f t="shared" si="46"/>
        <v>840</v>
      </c>
      <c r="C86" s="2">
        <v>999</v>
      </c>
      <c r="F86" t="s">
        <v>373</v>
      </c>
      <c r="G86" s="2">
        <f>FLOOR((25+(5*B86))*1.01, 5)</f>
        <v>4265</v>
      </c>
      <c r="H86" s="2">
        <f>FLOOR((25+(5*B86))*0.25, 5)</f>
        <v>1055</v>
      </c>
      <c r="I86" s="2">
        <f t="shared" si="45"/>
        <v>550</v>
      </c>
      <c r="J86" s="2">
        <v>1</v>
      </c>
      <c r="K86" t="s">
        <v>182</v>
      </c>
    </row>
    <row r="87" spans="1:11" hidden="1" x14ac:dyDescent="0.25">
      <c r="A87" s="2">
        <f t="shared" si="0"/>
        <v>845</v>
      </c>
      <c r="B87" s="2">
        <f t="shared" si="46"/>
        <v>850</v>
      </c>
      <c r="C87" s="2">
        <v>999</v>
      </c>
      <c r="F87" t="s">
        <v>374</v>
      </c>
      <c r="G87" s="2">
        <f t="shared" ref="G87" si="59">FLOOR((25+(5*B87))*1.01, 5)</f>
        <v>4315</v>
      </c>
      <c r="H87" s="2">
        <f t="shared" ref="H87" si="60">FLOOR((25+(5*B87))*0.25, 5)</f>
        <v>1065</v>
      </c>
      <c r="I87" s="2">
        <f t="shared" si="45"/>
        <v>550</v>
      </c>
      <c r="J87" s="2">
        <v>1</v>
      </c>
      <c r="K87" t="s">
        <v>182</v>
      </c>
    </row>
    <row r="88" spans="1:11" hidden="1" x14ac:dyDescent="0.25">
      <c r="A88" s="2">
        <f t="shared" si="0"/>
        <v>855</v>
      </c>
      <c r="B88" s="2">
        <f t="shared" si="46"/>
        <v>860</v>
      </c>
      <c r="C88" s="2">
        <v>999</v>
      </c>
      <c r="F88" t="s">
        <v>375</v>
      </c>
      <c r="G88" s="2">
        <f>FLOOR((25+(5*B88))*1.5, 5)</f>
        <v>6485</v>
      </c>
      <c r="H88" s="2">
        <f>FLOOR((25+(5*B88))*0.75, 5)</f>
        <v>3240</v>
      </c>
      <c r="I88" s="2">
        <f t="shared" si="45"/>
        <v>550</v>
      </c>
      <c r="J88" s="2">
        <v>1</v>
      </c>
      <c r="K88" t="s">
        <v>305</v>
      </c>
    </row>
    <row r="89" spans="1:11" hidden="1" x14ac:dyDescent="0.25">
      <c r="A89" s="2">
        <f t="shared" si="0"/>
        <v>865</v>
      </c>
      <c r="B89" s="2">
        <f t="shared" si="46"/>
        <v>870</v>
      </c>
      <c r="C89" s="2">
        <v>999</v>
      </c>
      <c r="F89" t="s">
        <v>385</v>
      </c>
      <c r="G89" s="2">
        <f>FLOOR((25+(5*B89))*1.01, 5)</f>
        <v>4415</v>
      </c>
      <c r="H89" s="2">
        <f>FLOOR((25+(5*B89))*0.25, 5)</f>
        <v>1090</v>
      </c>
      <c r="I89" s="2">
        <f t="shared" si="45"/>
        <v>550</v>
      </c>
      <c r="J89" s="2">
        <v>1</v>
      </c>
      <c r="K89" t="s">
        <v>182</v>
      </c>
    </row>
    <row r="90" spans="1:11" hidden="1" x14ac:dyDescent="0.25">
      <c r="A90" s="2">
        <f t="shared" si="0"/>
        <v>875</v>
      </c>
      <c r="B90" s="2">
        <f t="shared" si="46"/>
        <v>880</v>
      </c>
      <c r="C90" s="2">
        <v>999</v>
      </c>
      <c r="F90" t="s">
        <v>386</v>
      </c>
      <c r="G90" s="2">
        <f t="shared" ref="G90" si="61">FLOOR((25+(5*B90))*1.01, 5)</f>
        <v>4465</v>
      </c>
      <c r="H90" s="2">
        <f t="shared" ref="H90" si="62">FLOOR((25+(5*B90))*0.25, 5)</f>
        <v>1105</v>
      </c>
      <c r="I90" s="2">
        <f t="shared" si="45"/>
        <v>575</v>
      </c>
      <c r="J90" s="2">
        <v>1</v>
      </c>
      <c r="K90" t="s">
        <v>182</v>
      </c>
    </row>
    <row r="91" spans="1:11" hidden="1" x14ac:dyDescent="0.25">
      <c r="A91" s="2">
        <f t="shared" si="0"/>
        <v>885</v>
      </c>
      <c r="B91" s="2">
        <f t="shared" si="46"/>
        <v>890</v>
      </c>
      <c r="C91" s="2">
        <v>999</v>
      </c>
      <c r="F91" t="s">
        <v>387</v>
      </c>
      <c r="G91" s="2">
        <f>FLOOR((25+(5*B91))*1.5, 5)</f>
        <v>6710</v>
      </c>
      <c r="H91" s="2">
        <f>FLOOR((25+(5*B91))*0.75, 5)</f>
        <v>3355</v>
      </c>
      <c r="I91" s="2">
        <f t="shared" si="45"/>
        <v>575</v>
      </c>
      <c r="J91" s="2">
        <v>1</v>
      </c>
      <c r="K91" t="s">
        <v>305</v>
      </c>
    </row>
    <row r="92" spans="1:11" hidden="1" x14ac:dyDescent="0.25">
      <c r="A92" s="2">
        <f t="shared" si="0"/>
        <v>895</v>
      </c>
      <c r="B92" s="2">
        <f t="shared" si="46"/>
        <v>900</v>
      </c>
      <c r="C92" s="2">
        <v>999</v>
      </c>
      <c r="F92" t="s">
        <v>376</v>
      </c>
      <c r="G92" s="2">
        <f>FLOOR((25+(5*B92))*1.01, 5)</f>
        <v>4570</v>
      </c>
      <c r="H92" s="2">
        <f>FLOOR((25+(5*B92))*0.25, 5)</f>
        <v>1130</v>
      </c>
      <c r="I92" s="2">
        <f t="shared" si="45"/>
        <v>575</v>
      </c>
      <c r="J92" s="2">
        <v>1</v>
      </c>
      <c r="K92" t="s">
        <v>182</v>
      </c>
    </row>
    <row r="93" spans="1:11" hidden="1" x14ac:dyDescent="0.25">
      <c r="A93" s="2">
        <f t="shared" si="0"/>
        <v>905</v>
      </c>
      <c r="B93" s="2">
        <f t="shared" si="46"/>
        <v>910</v>
      </c>
      <c r="C93" s="2">
        <v>999</v>
      </c>
      <c r="F93" t="s">
        <v>377</v>
      </c>
      <c r="G93" s="2">
        <f t="shared" ref="G93" si="63">FLOOR((25+(5*B93))*1.01, 5)</f>
        <v>4620</v>
      </c>
      <c r="H93" s="2">
        <f t="shared" ref="H93" si="64">FLOOR((25+(5*B93))*0.25, 5)</f>
        <v>1140</v>
      </c>
      <c r="I93" s="2">
        <f t="shared" si="45"/>
        <v>575</v>
      </c>
      <c r="J93" s="2">
        <v>1</v>
      </c>
      <c r="K93" t="s">
        <v>182</v>
      </c>
    </row>
    <row r="94" spans="1:11" hidden="1" x14ac:dyDescent="0.25">
      <c r="A94" s="2">
        <f t="shared" si="0"/>
        <v>915</v>
      </c>
      <c r="B94" s="2">
        <f t="shared" si="46"/>
        <v>920</v>
      </c>
      <c r="C94" s="2">
        <v>999</v>
      </c>
      <c r="F94" t="s">
        <v>378</v>
      </c>
      <c r="G94" s="2">
        <f>FLOOR((25+(5*B94))*1.5, 5)</f>
        <v>6935</v>
      </c>
      <c r="H94" s="2">
        <f>FLOOR((25+(5*B94))*0.75, 5)</f>
        <v>3465</v>
      </c>
      <c r="I94" s="2">
        <f t="shared" si="45"/>
        <v>600</v>
      </c>
      <c r="J94" s="2">
        <v>1</v>
      </c>
      <c r="K94" t="s">
        <v>305</v>
      </c>
    </row>
    <row r="95" spans="1:11" hidden="1" x14ac:dyDescent="0.25">
      <c r="A95" s="2">
        <f t="shared" si="0"/>
        <v>925</v>
      </c>
      <c r="B95" s="2">
        <f t="shared" si="46"/>
        <v>930</v>
      </c>
      <c r="C95" s="2">
        <v>999</v>
      </c>
      <c r="F95" t="s">
        <v>379</v>
      </c>
      <c r="G95" s="2">
        <f>FLOOR((25+(5*B95))*1.01, 5)</f>
        <v>4720</v>
      </c>
      <c r="H95" s="2">
        <f>FLOOR((25+(5*B95))*0.25, 5)</f>
        <v>1165</v>
      </c>
      <c r="I95" s="2">
        <f t="shared" si="45"/>
        <v>600</v>
      </c>
      <c r="J95" s="2">
        <v>1</v>
      </c>
      <c r="K95" t="s">
        <v>182</v>
      </c>
    </row>
    <row r="96" spans="1:11" hidden="1" x14ac:dyDescent="0.25">
      <c r="A96" s="2">
        <f t="shared" si="0"/>
        <v>935</v>
      </c>
      <c r="B96" s="2">
        <f t="shared" si="46"/>
        <v>940</v>
      </c>
      <c r="C96" s="2">
        <v>999</v>
      </c>
      <c r="F96" t="s">
        <v>380</v>
      </c>
      <c r="G96" s="2">
        <f t="shared" ref="G96" si="65">FLOOR((25+(5*B96))*1.01, 5)</f>
        <v>4770</v>
      </c>
      <c r="H96" s="2">
        <f t="shared" ref="H96" si="66">FLOOR((25+(5*B96))*0.25, 5)</f>
        <v>1180</v>
      </c>
      <c r="I96" s="2">
        <f t="shared" si="45"/>
        <v>600</v>
      </c>
      <c r="J96" s="2">
        <v>1</v>
      </c>
      <c r="K96" t="s">
        <v>182</v>
      </c>
    </row>
    <row r="97" spans="1:11" hidden="1" x14ac:dyDescent="0.25">
      <c r="A97" s="2">
        <f t="shared" si="0"/>
        <v>945</v>
      </c>
      <c r="B97" s="2">
        <f t="shared" si="46"/>
        <v>950</v>
      </c>
      <c r="C97" s="2">
        <v>999</v>
      </c>
      <c r="F97" t="s">
        <v>381</v>
      </c>
      <c r="G97" s="2">
        <f>FLOOR((25+(5*B97))*1.5, 5)</f>
        <v>7160</v>
      </c>
      <c r="H97" s="2">
        <f>FLOOR((25+(5*B97))*0.75, 5)</f>
        <v>3580</v>
      </c>
      <c r="I97" s="2">
        <f t="shared" si="45"/>
        <v>600</v>
      </c>
      <c r="J97" s="2">
        <v>1</v>
      </c>
      <c r="K97" t="s">
        <v>305</v>
      </c>
    </row>
    <row r="98" spans="1:11" x14ac:dyDescent="0.25">
      <c r="A98" s="2">
        <f>MAX(B98-10,1)</f>
        <v>470</v>
      </c>
      <c r="B98" s="2">
        <v>480</v>
      </c>
      <c r="C98" s="2">
        <v>999</v>
      </c>
      <c r="D98" t="s">
        <v>440</v>
      </c>
      <c r="E98" s="3" t="s">
        <v>482</v>
      </c>
      <c r="F98" t="s">
        <v>184</v>
      </c>
      <c r="G98" s="2">
        <f>FLOOR((25+(5*B98))*1.5, 5)</f>
        <v>3635</v>
      </c>
      <c r="H98" s="2">
        <f>FLOOR((25+(5*B98))*0.75, 5)</f>
        <v>1815</v>
      </c>
      <c r="I98" s="2">
        <f t="shared" si="45"/>
        <v>325</v>
      </c>
      <c r="J98" s="2">
        <v>1</v>
      </c>
      <c r="K98" t="s">
        <v>305</v>
      </c>
    </row>
  </sheetData>
  <mergeCells count="3">
    <mergeCell ref="P3:T3"/>
    <mergeCell ref="P4:T4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4B158-56C4-467D-9F58-107E37AEF246}">
  <dimension ref="A1:K16"/>
  <sheetViews>
    <sheetView workbookViewId="0">
      <selection activeCell="K16" sqref="K16"/>
    </sheetView>
  </sheetViews>
  <sheetFormatPr defaultRowHeight="15" x14ac:dyDescent="0.25"/>
  <cols>
    <col min="3" max="3" width="20.5703125" bestFit="1" customWidth="1"/>
    <col min="4" max="4" width="31.42578125" customWidth="1"/>
    <col min="6" max="6" width="14" bestFit="1" customWidth="1"/>
    <col min="10" max="10" width="51.42578125" bestFit="1" customWidth="1"/>
    <col min="11" max="11" width="32" bestFit="1" customWidth="1"/>
    <col min="12" max="12" width="16.85546875" bestFit="1" customWidth="1"/>
  </cols>
  <sheetData>
    <row r="1" spans="1:11" x14ac:dyDescent="0.25">
      <c r="A1" t="s">
        <v>193</v>
      </c>
      <c r="B1" t="s">
        <v>194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J1" t="s">
        <v>187</v>
      </c>
      <c r="K1" t="s">
        <v>188</v>
      </c>
    </row>
    <row r="2" spans="1:11" x14ac:dyDescent="0.25">
      <c r="A2">
        <v>1</v>
      </c>
      <c r="B2">
        <v>999</v>
      </c>
      <c r="C2" t="s">
        <v>196</v>
      </c>
      <c r="D2" t="s">
        <v>276</v>
      </c>
      <c r="E2">
        <v>50</v>
      </c>
      <c r="F2">
        <v>5</v>
      </c>
      <c r="G2">
        <v>25</v>
      </c>
      <c r="H2">
        <v>1</v>
      </c>
      <c r="J2" t="s">
        <v>277</v>
      </c>
      <c r="K2" t="s">
        <v>186</v>
      </c>
    </row>
    <row r="3" spans="1:11" x14ac:dyDescent="0.25">
      <c r="A3">
        <v>1</v>
      </c>
      <c r="B3">
        <v>999</v>
      </c>
      <c r="C3" t="s">
        <v>198</v>
      </c>
      <c r="D3" t="s">
        <v>47</v>
      </c>
      <c r="E3">
        <v>50</v>
      </c>
      <c r="F3">
        <v>5</v>
      </c>
      <c r="G3">
        <v>25</v>
      </c>
      <c r="H3">
        <v>1</v>
      </c>
      <c r="J3" t="s">
        <v>197</v>
      </c>
      <c r="K3" t="s">
        <v>186</v>
      </c>
    </row>
    <row r="4" spans="1:11" x14ac:dyDescent="0.25">
      <c r="A4">
        <v>1</v>
      </c>
      <c r="B4">
        <v>999</v>
      </c>
      <c r="C4" t="s">
        <v>200</v>
      </c>
      <c r="D4" t="s">
        <v>48</v>
      </c>
      <c r="E4">
        <v>50</v>
      </c>
      <c r="F4">
        <v>5</v>
      </c>
      <c r="G4">
        <v>25</v>
      </c>
      <c r="H4">
        <v>1</v>
      </c>
      <c r="J4" t="s">
        <v>199</v>
      </c>
      <c r="K4" t="s">
        <v>186</v>
      </c>
    </row>
    <row r="5" spans="1:11" x14ac:dyDescent="0.25">
      <c r="A5">
        <v>1</v>
      </c>
      <c r="B5">
        <v>999</v>
      </c>
      <c r="C5" t="s">
        <v>202</v>
      </c>
      <c r="D5" t="s">
        <v>49</v>
      </c>
      <c r="E5">
        <v>50</v>
      </c>
      <c r="F5">
        <v>5</v>
      </c>
      <c r="G5">
        <v>25</v>
      </c>
      <c r="H5">
        <v>1</v>
      </c>
      <c r="J5" t="s">
        <v>201</v>
      </c>
      <c r="K5" t="s">
        <v>186</v>
      </c>
    </row>
    <row r="6" spans="1:11" x14ac:dyDescent="0.25">
      <c r="A6">
        <v>1</v>
      </c>
      <c r="B6">
        <v>999</v>
      </c>
      <c r="C6" t="s">
        <v>204</v>
      </c>
      <c r="D6" t="s">
        <v>50</v>
      </c>
      <c r="E6">
        <v>50</v>
      </c>
      <c r="F6">
        <v>5</v>
      </c>
      <c r="G6">
        <v>25</v>
      </c>
      <c r="H6">
        <v>1</v>
      </c>
      <c r="J6" t="s">
        <v>203</v>
      </c>
      <c r="K6" t="s">
        <v>186</v>
      </c>
    </row>
    <row r="7" spans="1:11" x14ac:dyDescent="0.25">
      <c r="A7">
        <v>25</v>
      </c>
      <c r="B7">
        <v>999</v>
      </c>
      <c r="C7" t="s">
        <v>214</v>
      </c>
      <c r="D7" t="s">
        <v>51</v>
      </c>
      <c r="E7">
        <v>100</v>
      </c>
      <c r="F7">
        <v>100</v>
      </c>
      <c r="G7">
        <v>50</v>
      </c>
      <c r="H7">
        <v>1</v>
      </c>
      <c r="J7" t="s">
        <v>213</v>
      </c>
      <c r="K7" t="s">
        <v>186</v>
      </c>
    </row>
    <row r="8" spans="1:11" x14ac:dyDescent="0.25">
      <c r="A8">
        <v>25</v>
      </c>
      <c r="B8">
        <v>999</v>
      </c>
      <c r="C8" t="s">
        <v>212</v>
      </c>
      <c r="D8" t="s">
        <v>52</v>
      </c>
      <c r="E8">
        <v>100</v>
      </c>
      <c r="F8">
        <v>100</v>
      </c>
      <c r="G8">
        <v>50</v>
      </c>
      <c r="H8">
        <v>1</v>
      </c>
      <c r="J8" t="s">
        <v>211</v>
      </c>
      <c r="K8" t="s">
        <v>186</v>
      </c>
    </row>
    <row r="9" spans="1:11" x14ac:dyDescent="0.25">
      <c r="A9">
        <v>50</v>
      </c>
      <c r="B9">
        <v>999</v>
      </c>
      <c r="C9" t="s">
        <v>210</v>
      </c>
      <c r="D9" t="s">
        <v>53</v>
      </c>
      <c r="E9">
        <v>150</v>
      </c>
      <c r="F9">
        <v>125</v>
      </c>
      <c r="G9">
        <v>75</v>
      </c>
      <c r="H9">
        <v>1</v>
      </c>
      <c r="J9" t="s">
        <v>209</v>
      </c>
      <c r="K9" t="s">
        <v>186</v>
      </c>
    </row>
    <row r="10" spans="1:11" x14ac:dyDescent="0.25">
      <c r="A10">
        <v>50</v>
      </c>
      <c r="B10">
        <v>999</v>
      </c>
      <c r="C10" t="s">
        <v>215</v>
      </c>
      <c r="D10" t="s">
        <v>55</v>
      </c>
      <c r="E10">
        <v>150</v>
      </c>
      <c r="F10">
        <v>125</v>
      </c>
      <c r="G10">
        <v>75</v>
      </c>
      <c r="H10">
        <v>1</v>
      </c>
      <c r="J10" t="s">
        <v>220</v>
      </c>
      <c r="K10" t="s">
        <v>186</v>
      </c>
    </row>
    <row r="11" spans="1:11" x14ac:dyDescent="0.25">
      <c r="A11">
        <v>75</v>
      </c>
      <c r="B11">
        <v>999</v>
      </c>
      <c r="C11" t="s">
        <v>216</v>
      </c>
      <c r="D11" t="s">
        <v>54</v>
      </c>
      <c r="E11">
        <v>200</v>
      </c>
      <c r="F11">
        <v>150</v>
      </c>
      <c r="G11">
        <v>100</v>
      </c>
      <c r="H11">
        <v>1</v>
      </c>
      <c r="J11" t="s">
        <v>219</v>
      </c>
      <c r="K11" t="s">
        <v>186</v>
      </c>
    </row>
    <row r="12" spans="1:11" x14ac:dyDescent="0.25">
      <c r="A12">
        <v>75</v>
      </c>
      <c r="B12">
        <v>999</v>
      </c>
      <c r="C12" t="s">
        <v>208</v>
      </c>
      <c r="D12" t="s">
        <v>56</v>
      </c>
      <c r="E12">
        <v>200</v>
      </c>
      <c r="F12">
        <v>150</v>
      </c>
      <c r="G12">
        <v>100</v>
      </c>
      <c r="H12">
        <v>1</v>
      </c>
      <c r="J12" t="s">
        <v>207</v>
      </c>
      <c r="K12" t="s">
        <v>186</v>
      </c>
    </row>
    <row r="13" spans="1:11" x14ac:dyDescent="0.25">
      <c r="A13">
        <v>100</v>
      </c>
      <c r="B13">
        <v>999</v>
      </c>
      <c r="C13" t="s">
        <v>206</v>
      </c>
      <c r="D13" t="s">
        <v>57</v>
      </c>
      <c r="E13">
        <v>300</v>
      </c>
      <c r="F13">
        <v>200</v>
      </c>
      <c r="G13">
        <v>150</v>
      </c>
      <c r="H13">
        <v>1.05</v>
      </c>
      <c r="J13" t="s">
        <v>205</v>
      </c>
      <c r="K13" t="s">
        <v>186</v>
      </c>
    </row>
    <row r="14" spans="1:11" x14ac:dyDescent="0.25">
      <c r="A14">
        <v>100</v>
      </c>
      <c r="B14">
        <v>999</v>
      </c>
      <c r="C14" t="s">
        <v>217</v>
      </c>
      <c r="D14" t="s">
        <v>36</v>
      </c>
      <c r="E14">
        <v>400</v>
      </c>
      <c r="F14">
        <v>400</v>
      </c>
      <c r="G14">
        <v>250</v>
      </c>
      <c r="H14">
        <v>1.1000000000000001</v>
      </c>
      <c r="J14" t="s">
        <v>218</v>
      </c>
      <c r="K14" t="s">
        <v>304</v>
      </c>
    </row>
    <row r="16" spans="1:11" x14ac:dyDescent="0.25">
      <c r="A16">
        <v>1</v>
      </c>
      <c r="B16">
        <v>999</v>
      </c>
      <c r="C16" t="s">
        <v>183</v>
      </c>
      <c r="D16" t="s">
        <v>184</v>
      </c>
      <c r="E16">
        <v>50</v>
      </c>
      <c r="F16">
        <v>5</v>
      </c>
      <c r="G16">
        <v>25</v>
      </c>
      <c r="H16">
        <v>1.1000000000000001</v>
      </c>
      <c r="J16" t="s">
        <v>190</v>
      </c>
      <c r="K16" t="s">
        <v>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931C-056C-44B6-A25E-745BD4E43983}">
  <dimension ref="A1:K14"/>
  <sheetViews>
    <sheetView workbookViewId="0">
      <selection activeCell="J19" sqref="J19"/>
    </sheetView>
  </sheetViews>
  <sheetFormatPr defaultRowHeight="15" x14ac:dyDescent="0.25"/>
  <cols>
    <col min="3" max="3" width="23" bestFit="1" customWidth="1"/>
    <col min="4" max="4" width="31.42578125" customWidth="1"/>
    <col min="6" max="6" width="14" bestFit="1" customWidth="1"/>
    <col min="10" max="10" width="61.42578125" bestFit="1" customWidth="1"/>
    <col min="11" max="11" width="37.140625" bestFit="1" customWidth="1"/>
    <col min="12" max="12" width="16.85546875" bestFit="1" customWidth="1"/>
  </cols>
  <sheetData>
    <row r="1" spans="1:11" x14ac:dyDescent="0.25">
      <c r="A1" t="s">
        <v>193</v>
      </c>
      <c r="B1" t="s">
        <v>194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J1" t="s">
        <v>187</v>
      </c>
      <c r="K1" t="s">
        <v>188</v>
      </c>
    </row>
    <row r="2" spans="1:11" x14ac:dyDescent="0.25">
      <c r="A2">
        <v>1</v>
      </c>
      <c r="B2">
        <v>999</v>
      </c>
      <c r="C2" t="s">
        <v>221</v>
      </c>
      <c r="D2" t="s">
        <v>104</v>
      </c>
      <c r="E2">
        <v>50</v>
      </c>
      <c r="F2">
        <v>5</v>
      </c>
      <c r="G2">
        <v>25</v>
      </c>
      <c r="H2">
        <v>1</v>
      </c>
      <c r="J2" t="s">
        <v>34</v>
      </c>
      <c r="K2" t="s">
        <v>240</v>
      </c>
    </row>
    <row r="3" spans="1:11" x14ac:dyDescent="0.25">
      <c r="A3">
        <v>1</v>
      </c>
      <c r="B3">
        <v>999</v>
      </c>
      <c r="C3" t="s">
        <v>223</v>
      </c>
      <c r="D3" t="s">
        <v>105</v>
      </c>
      <c r="E3">
        <v>50</v>
      </c>
      <c r="F3">
        <v>5</v>
      </c>
      <c r="G3">
        <v>25</v>
      </c>
      <c r="H3">
        <v>1</v>
      </c>
      <c r="J3" t="s">
        <v>14</v>
      </c>
      <c r="K3" t="s">
        <v>240</v>
      </c>
    </row>
    <row r="4" spans="1:11" x14ac:dyDescent="0.25">
      <c r="A4">
        <v>1</v>
      </c>
      <c r="B4">
        <v>999</v>
      </c>
      <c r="C4" t="s">
        <v>224</v>
      </c>
      <c r="D4" t="s">
        <v>114</v>
      </c>
      <c r="E4">
        <v>50</v>
      </c>
      <c r="F4">
        <v>5</v>
      </c>
      <c r="G4">
        <v>25</v>
      </c>
      <c r="H4">
        <v>1</v>
      </c>
      <c r="J4" t="s">
        <v>15</v>
      </c>
      <c r="K4" t="s">
        <v>240</v>
      </c>
    </row>
    <row r="5" spans="1:11" x14ac:dyDescent="0.25">
      <c r="A5">
        <v>1</v>
      </c>
      <c r="B5">
        <v>999</v>
      </c>
      <c r="C5" t="s">
        <v>225</v>
      </c>
      <c r="D5" t="s">
        <v>111</v>
      </c>
      <c r="E5">
        <v>50</v>
      </c>
      <c r="F5">
        <v>5</v>
      </c>
      <c r="G5">
        <v>25</v>
      </c>
      <c r="H5">
        <v>1</v>
      </c>
      <c r="J5" t="s">
        <v>16</v>
      </c>
      <c r="K5" t="s">
        <v>240</v>
      </c>
    </row>
    <row r="6" spans="1:11" x14ac:dyDescent="0.25">
      <c r="A6">
        <v>1</v>
      </c>
      <c r="B6">
        <v>999</v>
      </c>
      <c r="C6" t="s">
        <v>227</v>
      </c>
      <c r="D6" t="s">
        <v>222</v>
      </c>
      <c r="E6">
        <v>50</v>
      </c>
      <c r="F6">
        <v>5</v>
      </c>
      <c r="G6">
        <v>25</v>
      </c>
      <c r="H6">
        <v>1</v>
      </c>
      <c r="J6" t="s">
        <v>17</v>
      </c>
      <c r="K6" t="s">
        <v>240</v>
      </c>
    </row>
    <row r="7" spans="1:11" x14ac:dyDescent="0.25">
      <c r="A7">
        <v>25</v>
      </c>
      <c r="B7">
        <v>999</v>
      </c>
      <c r="C7" t="s">
        <v>228</v>
      </c>
      <c r="D7" t="s">
        <v>107</v>
      </c>
      <c r="E7">
        <v>100</v>
      </c>
      <c r="F7">
        <v>100</v>
      </c>
      <c r="G7">
        <v>50</v>
      </c>
      <c r="H7">
        <v>1</v>
      </c>
      <c r="J7" t="s">
        <v>18</v>
      </c>
      <c r="K7" t="s">
        <v>240</v>
      </c>
    </row>
    <row r="8" spans="1:11" x14ac:dyDescent="0.25">
      <c r="A8">
        <v>25</v>
      </c>
      <c r="B8">
        <v>999</v>
      </c>
      <c r="C8" t="s">
        <v>229</v>
      </c>
      <c r="D8" t="s">
        <v>109</v>
      </c>
      <c r="E8">
        <v>100</v>
      </c>
      <c r="F8">
        <v>100</v>
      </c>
      <c r="G8">
        <v>50</v>
      </c>
      <c r="H8">
        <v>1</v>
      </c>
      <c r="J8" t="s">
        <v>19</v>
      </c>
      <c r="K8" t="s">
        <v>240</v>
      </c>
    </row>
    <row r="9" spans="1:11" x14ac:dyDescent="0.25">
      <c r="A9">
        <v>50</v>
      </c>
      <c r="B9">
        <v>999</v>
      </c>
      <c r="C9" t="s">
        <v>226</v>
      </c>
      <c r="D9" t="s">
        <v>113</v>
      </c>
      <c r="E9">
        <v>150</v>
      </c>
      <c r="F9">
        <v>125</v>
      </c>
      <c r="G9">
        <v>75</v>
      </c>
      <c r="H9">
        <v>1</v>
      </c>
      <c r="J9" t="s">
        <v>20</v>
      </c>
      <c r="K9" t="s">
        <v>240</v>
      </c>
    </row>
    <row r="10" spans="1:11" x14ac:dyDescent="0.25">
      <c r="A10">
        <v>50</v>
      </c>
      <c r="B10">
        <v>999</v>
      </c>
      <c r="C10" t="s">
        <v>230</v>
      </c>
      <c r="D10" t="s">
        <v>112</v>
      </c>
      <c r="E10">
        <v>150</v>
      </c>
      <c r="F10">
        <v>125</v>
      </c>
      <c r="G10">
        <v>75</v>
      </c>
      <c r="H10">
        <v>1</v>
      </c>
      <c r="J10" t="s">
        <v>235</v>
      </c>
      <c r="K10" t="s">
        <v>240</v>
      </c>
    </row>
    <row r="11" spans="1:11" x14ac:dyDescent="0.25">
      <c r="A11">
        <v>75</v>
      </c>
      <c r="B11">
        <v>999</v>
      </c>
      <c r="C11" t="s">
        <v>231</v>
      </c>
      <c r="D11" t="s">
        <v>103</v>
      </c>
      <c r="E11">
        <v>200</v>
      </c>
      <c r="F11">
        <v>150</v>
      </c>
      <c r="G11">
        <v>100</v>
      </c>
      <c r="H11">
        <v>1</v>
      </c>
      <c r="J11" t="s">
        <v>236</v>
      </c>
      <c r="K11" t="s">
        <v>240</v>
      </c>
    </row>
    <row r="12" spans="1:11" x14ac:dyDescent="0.25">
      <c r="A12">
        <v>75</v>
      </c>
      <c r="B12">
        <v>999</v>
      </c>
      <c r="C12" t="s">
        <v>232</v>
      </c>
      <c r="D12" t="s">
        <v>106</v>
      </c>
      <c r="E12">
        <v>200</v>
      </c>
      <c r="F12">
        <v>150</v>
      </c>
      <c r="G12">
        <v>100</v>
      </c>
      <c r="H12">
        <v>1</v>
      </c>
      <c r="J12" t="s">
        <v>237</v>
      </c>
      <c r="K12" t="s">
        <v>240</v>
      </c>
    </row>
    <row r="13" spans="1:11" x14ac:dyDescent="0.25">
      <c r="A13">
        <v>100</v>
      </c>
      <c r="B13">
        <v>999</v>
      </c>
      <c r="C13" t="s">
        <v>233</v>
      </c>
      <c r="D13" t="s">
        <v>108</v>
      </c>
      <c r="E13">
        <v>300</v>
      </c>
      <c r="F13">
        <v>200</v>
      </c>
      <c r="G13">
        <v>150</v>
      </c>
      <c r="H13">
        <v>1.05</v>
      </c>
      <c r="J13" t="s">
        <v>238</v>
      </c>
      <c r="K13" t="s">
        <v>240</v>
      </c>
    </row>
    <row r="14" spans="1:11" x14ac:dyDescent="0.25">
      <c r="A14">
        <v>100</v>
      </c>
      <c r="B14">
        <v>999</v>
      </c>
      <c r="C14" t="s">
        <v>234</v>
      </c>
      <c r="D14" t="s">
        <v>110</v>
      </c>
      <c r="E14">
        <v>400</v>
      </c>
      <c r="F14">
        <v>400</v>
      </c>
      <c r="G14">
        <v>250</v>
      </c>
      <c r="H14">
        <v>1.1000000000000001</v>
      </c>
      <c r="J14" t="s">
        <v>239</v>
      </c>
      <c r="K14" t="s">
        <v>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4EAE-2962-4279-984C-3510800FD06B}">
  <dimension ref="A1:K16"/>
  <sheetViews>
    <sheetView workbookViewId="0">
      <selection activeCell="K16" sqref="K16"/>
    </sheetView>
  </sheetViews>
  <sheetFormatPr defaultRowHeight="15" x14ac:dyDescent="0.25"/>
  <cols>
    <col min="3" max="3" width="22.7109375" bestFit="1" customWidth="1"/>
    <col min="4" max="4" width="31.42578125" customWidth="1"/>
    <col min="6" max="6" width="14" bestFit="1" customWidth="1"/>
    <col min="10" max="10" width="59.5703125" bestFit="1" customWidth="1"/>
    <col min="11" max="11" width="37" bestFit="1" customWidth="1"/>
    <col min="12" max="12" width="16.85546875" bestFit="1" customWidth="1"/>
  </cols>
  <sheetData>
    <row r="1" spans="1:11" x14ac:dyDescent="0.25">
      <c r="A1" t="s">
        <v>193</v>
      </c>
      <c r="B1" t="s">
        <v>194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J1" t="s">
        <v>187</v>
      </c>
      <c r="K1" t="s">
        <v>188</v>
      </c>
    </row>
    <row r="2" spans="1:11" x14ac:dyDescent="0.25">
      <c r="A2">
        <v>1</v>
      </c>
      <c r="B2">
        <v>999</v>
      </c>
      <c r="C2" t="s">
        <v>241</v>
      </c>
      <c r="D2" t="s">
        <v>273</v>
      </c>
      <c r="E2">
        <v>50</v>
      </c>
      <c r="F2">
        <v>5</v>
      </c>
      <c r="G2">
        <v>25</v>
      </c>
      <c r="H2">
        <v>1</v>
      </c>
      <c r="J2" t="s">
        <v>274</v>
      </c>
      <c r="K2" t="s">
        <v>185</v>
      </c>
    </row>
    <row r="3" spans="1:11" x14ac:dyDescent="0.25">
      <c r="A3">
        <v>1</v>
      </c>
      <c r="B3">
        <v>999</v>
      </c>
      <c r="C3" t="s">
        <v>242</v>
      </c>
      <c r="D3" t="s">
        <v>243</v>
      </c>
      <c r="E3">
        <v>50</v>
      </c>
      <c r="F3">
        <v>5</v>
      </c>
      <c r="G3">
        <v>25</v>
      </c>
      <c r="H3">
        <v>1</v>
      </c>
      <c r="J3" t="s">
        <v>7</v>
      </c>
      <c r="K3" t="s">
        <v>185</v>
      </c>
    </row>
    <row r="4" spans="1:11" x14ac:dyDescent="0.25">
      <c r="A4">
        <v>1</v>
      </c>
      <c r="B4">
        <v>999</v>
      </c>
      <c r="C4" t="s">
        <v>244</v>
      </c>
      <c r="D4" t="s">
        <v>37</v>
      </c>
      <c r="E4">
        <v>50</v>
      </c>
      <c r="F4">
        <v>5</v>
      </c>
      <c r="G4">
        <v>25</v>
      </c>
      <c r="H4">
        <v>1</v>
      </c>
      <c r="J4" t="s">
        <v>8</v>
      </c>
      <c r="K4" t="s">
        <v>185</v>
      </c>
    </row>
    <row r="5" spans="1:11" x14ac:dyDescent="0.25">
      <c r="A5">
        <v>1</v>
      </c>
      <c r="B5">
        <v>999</v>
      </c>
      <c r="C5" t="s">
        <v>245</v>
      </c>
      <c r="D5" t="s">
        <v>38</v>
      </c>
      <c r="E5">
        <v>50</v>
      </c>
      <c r="F5">
        <v>5</v>
      </c>
      <c r="G5">
        <v>25</v>
      </c>
      <c r="H5">
        <v>1</v>
      </c>
      <c r="J5" t="s">
        <v>9</v>
      </c>
      <c r="K5" t="s">
        <v>185</v>
      </c>
    </row>
    <row r="6" spans="1:11" x14ac:dyDescent="0.25">
      <c r="A6">
        <v>1</v>
      </c>
      <c r="B6">
        <v>999</v>
      </c>
      <c r="C6" t="s">
        <v>246</v>
      </c>
      <c r="D6" t="s">
        <v>39</v>
      </c>
      <c r="E6">
        <v>50</v>
      </c>
      <c r="F6">
        <v>5</v>
      </c>
      <c r="G6">
        <v>25</v>
      </c>
      <c r="H6">
        <v>1</v>
      </c>
      <c r="J6" t="s">
        <v>10</v>
      </c>
      <c r="K6" t="s">
        <v>185</v>
      </c>
    </row>
    <row r="7" spans="1:11" x14ac:dyDescent="0.25">
      <c r="A7">
        <v>25</v>
      </c>
      <c r="B7">
        <v>999</v>
      </c>
      <c r="C7" t="s">
        <v>247</v>
      </c>
      <c r="D7" t="s">
        <v>40</v>
      </c>
      <c r="E7">
        <v>100</v>
      </c>
      <c r="F7">
        <v>100</v>
      </c>
      <c r="G7">
        <v>50</v>
      </c>
      <c r="H7">
        <v>1</v>
      </c>
      <c r="J7" t="s">
        <v>11</v>
      </c>
      <c r="K7" t="s">
        <v>185</v>
      </c>
    </row>
    <row r="8" spans="1:11" x14ac:dyDescent="0.25">
      <c r="A8">
        <v>25</v>
      </c>
      <c r="B8">
        <v>999</v>
      </c>
      <c r="C8" t="s">
        <v>248</v>
      </c>
      <c r="D8" t="s">
        <v>41</v>
      </c>
      <c r="E8">
        <v>100</v>
      </c>
      <c r="F8">
        <v>100</v>
      </c>
      <c r="G8">
        <v>50</v>
      </c>
      <c r="H8">
        <v>1</v>
      </c>
      <c r="J8" t="s">
        <v>12</v>
      </c>
      <c r="K8" t="s">
        <v>185</v>
      </c>
    </row>
    <row r="9" spans="1:11" x14ac:dyDescent="0.25">
      <c r="A9">
        <v>50</v>
      </c>
      <c r="B9">
        <v>999</v>
      </c>
      <c r="C9" t="s">
        <v>252</v>
      </c>
      <c r="D9" t="s">
        <v>43</v>
      </c>
      <c r="E9">
        <v>150</v>
      </c>
      <c r="F9">
        <v>125</v>
      </c>
      <c r="G9">
        <v>75</v>
      </c>
      <c r="H9">
        <v>1</v>
      </c>
      <c r="J9" t="s">
        <v>258</v>
      </c>
      <c r="K9" t="s">
        <v>185</v>
      </c>
    </row>
    <row r="10" spans="1:11" x14ac:dyDescent="0.25">
      <c r="A10">
        <v>50</v>
      </c>
      <c r="B10">
        <v>999</v>
      </c>
      <c r="C10" t="s">
        <v>250</v>
      </c>
      <c r="D10" t="s">
        <v>42</v>
      </c>
      <c r="E10">
        <v>150</v>
      </c>
      <c r="F10">
        <v>125</v>
      </c>
      <c r="G10">
        <v>75</v>
      </c>
      <c r="H10">
        <v>1</v>
      </c>
      <c r="J10" t="s">
        <v>13</v>
      </c>
      <c r="K10" t="s">
        <v>185</v>
      </c>
    </row>
    <row r="11" spans="1:11" x14ac:dyDescent="0.25">
      <c r="A11">
        <v>75</v>
      </c>
      <c r="B11">
        <v>999</v>
      </c>
      <c r="C11" t="s">
        <v>254</v>
      </c>
      <c r="D11" t="s">
        <v>58</v>
      </c>
      <c r="E11">
        <v>200</v>
      </c>
      <c r="F11">
        <v>150</v>
      </c>
      <c r="G11">
        <v>100</v>
      </c>
      <c r="H11">
        <v>1</v>
      </c>
      <c r="J11" t="s">
        <v>257</v>
      </c>
      <c r="K11" t="s">
        <v>185</v>
      </c>
    </row>
    <row r="12" spans="1:11" x14ac:dyDescent="0.25">
      <c r="A12">
        <v>75</v>
      </c>
      <c r="B12">
        <v>999</v>
      </c>
      <c r="C12" t="s">
        <v>255</v>
      </c>
      <c r="D12" t="s">
        <v>44</v>
      </c>
      <c r="E12">
        <v>200</v>
      </c>
      <c r="F12">
        <v>150</v>
      </c>
      <c r="G12">
        <v>100</v>
      </c>
      <c r="H12">
        <v>1</v>
      </c>
      <c r="J12" t="s">
        <v>256</v>
      </c>
      <c r="K12" t="s">
        <v>185</v>
      </c>
    </row>
    <row r="13" spans="1:11" x14ac:dyDescent="0.25">
      <c r="A13">
        <v>100</v>
      </c>
      <c r="B13">
        <v>999</v>
      </c>
      <c r="C13" t="s">
        <v>249</v>
      </c>
      <c r="D13" t="s">
        <v>45</v>
      </c>
      <c r="E13">
        <v>300</v>
      </c>
      <c r="F13">
        <v>200</v>
      </c>
      <c r="G13">
        <v>150</v>
      </c>
      <c r="H13">
        <v>1.05</v>
      </c>
      <c r="J13" t="s">
        <v>251</v>
      </c>
      <c r="K13" t="s">
        <v>185</v>
      </c>
    </row>
    <row r="14" spans="1:11" x14ac:dyDescent="0.25">
      <c r="A14">
        <v>100</v>
      </c>
      <c r="B14">
        <v>999</v>
      </c>
      <c r="C14" t="s">
        <v>253</v>
      </c>
      <c r="D14" t="s">
        <v>46</v>
      </c>
      <c r="E14">
        <v>400</v>
      </c>
      <c r="F14">
        <v>400</v>
      </c>
      <c r="G14">
        <v>250</v>
      </c>
      <c r="H14">
        <v>1.1000000000000001</v>
      </c>
      <c r="J14" t="s">
        <v>259</v>
      </c>
      <c r="K14" t="s">
        <v>307</v>
      </c>
    </row>
    <row r="16" spans="1:11" x14ac:dyDescent="0.25">
      <c r="A16">
        <v>1</v>
      </c>
      <c r="B16">
        <v>999</v>
      </c>
      <c r="C16" t="s">
        <v>180</v>
      </c>
      <c r="D16" t="s">
        <v>181</v>
      </c>
      <c r="E16">
        <v>50</v>
      </c>
      <c r="F16">
        <v>5</v>
      </c>
      <c r="G16">
        <v>25</v>
      </c>
      <c r="H16">
        <v>1.1000000000000001</v>
      </c>
      <c r="J16" t="s">
        <v>189</v>
      </c>
      <c r="K16" t="s">
        <v>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D7DF-FCFB-4961-9526-B6C595C8B2D8}">
  <dimension ref="A1:K17"/>
  <sheetViews>
    <sheetView workbookViewId="0">
      <selection activeCell="J11" sqref="J11"/>
    </sheetView>
  </sheetViews>
  <sheetFormatPr defaultRowHeight="15" x14ac:dyDescent="0.25"/>
  <cols>
    <col min="3" max="3" width="24.42578125" bestFit="1" customWidth="1"/>
    <col min="4" max="4" width="31.42578125" customWidth="1"/>
    <col min="6" max="6" width="14" bestFit="1" customWidth="1"/>
    <col min="10" max="10" width="59.5703125" bestFit="1" customWidth="1"/>
    <col min="11" max="11" width="39.42578125" bestFit="1" customWidth="1"/>
    <col min="12" max="12" width="16.85546875" bestFit="1" customWidth="1"/>
  </cols>
  <sheetData>
    <row r="1" spans="1:11" x14ac:dyDescent="0.25">
      <c r="A1" t="s">
        <v>193</v>
      </c>
      <c r="B1" t="s">
        <v>194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J1" t="s">
        <v>187</v>
      </c>
      <c r="K1" t="s">
        <v>188</v>
      </c>
    </row>
    <row r="2" spans="1:11" x14ac:dyDescent="0.25">
      <c r="A2">
        <v>1</v>
      </c>
      <c r="B2">
        <v>999</v>
      </c>
      <c r="C2" t="s">
        <v>262</v>
      </c>
      <c r="D2" t="s">
        <v>60</v>
      </c>
      <c r="E2">
        <v>50</v>
      </c>
      <c r="F2">
        <v>5</v>
      </c>
      <c r="G2">
        <v>25</v>
      </c>
      <c r="H2">
        <v>1</v>
      </c>
      <c r="J2" t="s">
        <v>272</v>
      </c>
      <c r="K2" t="s">
        <v>275</v>
      </c>
    </row>
    <row r="3" spans="1:11" x14ac:dyDescent="0.25">
      <c r="A3">
        <v>1</v>
      </c>
      <c r="B3">
        <v>999</v>
      </c>
      <c r="C3" t="s">
        <v>264</v>
      </c>
      <c r="D3" t="s">
        <v>263</v>
      </c>
      <c r="E3">
        <v>50</v>
      </c>
      <c r="F3">
        <v>5</v>
      </c>
      <c r="G3">
        <v>25</v>
      </c>
      <c r="H3">
        <v>1</v>
      </c>
      <c r="J3" t="s">
        <v>261</v>
      </c>
      <c r="K3" t="s">
        <v>275</v>
      </c>
    </row>
    <row r="4" spans="1:11" x14ac:dyDescent="0.25">
      <c r="A4">
        <v>1</v>
      </c>
      <c r="B4">
        <v>999</v>
      </c>
      <c r="C4" t="s">
        <v>265</v>
      </c>
      <c r="D4" t="s">
        <v>61</v>
      </c>
      <c r="E4">
        <v>50</v>
      </c>
      <c r="F4">
        <v>5</v>
      </c>
      <c r="G4">
        <v>25</v>
      </c>
      <c r="H4">
        <v>1</v>
      </c>
      <c r="J4" t="s">
        <v>21</v>
      </c>
      <c r="K4" t="s">
        <v>275</v>
      </c>
    </row>
    <row r="5" spans="1:11" x14ac:dyDescent="0.25">
      <c r="A5">
        <v>1</v>
      </c>
      <c r="B5">
        <v>999</v>
      </c>
      <c r="C5" t="s">
        <v>266</v>
      </c>
      <c r="D5" t="s">
        <v>62</v>
      </c>
      <c r="E5">
        <v>50</v>
      </c>
      <c r="F5">
        <v>5</v>
      </c>
      <c r="G5">
        <v>25</v>
      </c>
      <c r="H5">
        <v>1</v>
      </c>
      <c r="J5" t="s">
        <v>22</v>
      </c>
      <c r="K5" t="s">
        <v>275</v>
      </c>
    </row>
    <row r="6" spans="1:11" x14ac:dyDescent="0.25">
      <c r="A6">
        <v>1</v>
      </c>
      <c r="B6">
        <v>999</v>
      </c>
      <c r="C6" t="s">
        <v>267</v>
      </c>
      <c r="D6" t="s">
        <v>63</v>
      </c>
      <c r="E6">
        <v>50</v>
      </c>
      <c r="F6">
        <v>5</v>
      </c>
      <c r="G6">
        <v>25</v>
      </c>
      <c r="H6">
        <v>1</v>
      </c>
      <c r="J6" t="s">
        <v>23</v>
      </c>
      <c r="K6" t="s">
        <v>275</v>
      </c>
    </row>
    <row r="7" spans="1:11" x14ac:dyDescent="0.25">
      <c r="A7">
        <v>25</v>
      </c>
      <c r="B7">
        <v>999</v>
      </c>
      <c r="C7" t="s">
        <v>268</v>
      </c>
      <c r="D7" t="s">
        <v>64</v>
      </c>
      <c r="E7">
        <v>100</v>
      </c>
      <c r="F7">
        <v>100</v>
      </c>
      <c r="G7">
        <v>50</v>
      </c>
      <c r="H7">
        <v>1</v>
      </c>
      <c r="J7" t="s">
        <v>24</v>
      </c>
      <c r="K7" t="s">
        <v>275</v>
      </c>
    </row>
    <row r="8" spans="1:11" x14ac:dyDescent="0.25">
      <c r="A8">
        <v>25</v>
      </c>
      <c r="B8">
        <v>999</v>
      </c>
      <c r="C8" t="s">
        <v>278</v>
      </c>
      <c r="D8" t="s">
        <v>65</v>
      </c>
      <c r="E8">
        <v>100</v>
      </c>
      <c r="F8">
        <v>100</v>
      </c>
      <c r="G8">
        <v>50</v>
      </c>
      <c r="H8">
        <v>1</v>
      </c>
      <c r="J8" t="s">
        <v>282</v>
      </c>
      <c r="K8" t="s">
        <v>275</v>
      </c>
    </row>
    <row r="9" spans="1:11" x14ac:dyDescent="0.25">
      <c r="A9">
        <v>50</v>
      </c>
      <c r="B9">
        <v>999</v>
      </c>
      <c r="C9" t="s">
        <v>279</v>
      </c>
      <c r="D9" t="s">
        <v>176</v>
      </c>
      <c r="E9">
        <v>150</v>
      </c>
      <c r="F9">
        <v>125</v>
      </c>
      <c r="G9">
        <v>75</v>
      </c>
      <c r="H9">
        <v>1</v>
      </c>
      <c r="J9" t="s">
        <v>283</v>
      </c>
      <c r="K9" t="s">
        <v>275</v>
      </c>
    </row>
    <row r="10" spans="1:11" x14ac:dyDescent="0.25">
      <c r="A10">
        <v>50</v>
      </c>
      <c r="B10">
        <v>999</v>
      </c>
      <c r="C10" t="s">
        <v>280</v>
      </c>
      <c r="D10" t="s">
        <v>66</v>
      </c>
      <c r="E10">
        <v>150</v>
      </c>
      <c r="F10">
        <v>125</v>
      </c>
      <c r="G10">
        <v>75</v>
      </c>
      <c r="H10">
        <v>1</v>
      </c>
      <c r="J10" t="s">
        <v>284</v>
      </c>
      <c r="K10" t="s">
        <v>275</v>
      </c>
    </row>
    <row r="11" spans="1:11" x14ac:dyDescent="0.25">
      <c r="A11">
        <v>75</v>
      </c>
      <c r="B11">
        <v>999</v>
      </c>
      <c r="C11" t="s">
        <v>281</v>
      </c>
      <c r="D11" t="s">
        <v>102</v>
      </c>
      <c r="E11">
        <v>200</v>
      </c>
      <c r="F11">
        <v>150</v>
      </c>
      <c r="G11">
        <v>100</v>
      </c>
      <c r="H11">
        <v>1</v>
      </c>
      <c r="J11" t="s">
        <v>285</v>
      </c>
      <c r="K11" t="s">
        <v>275</v>
      </c>
    </row>
    <row r="12" spans="1:11" x14ac:dyDescent="0.25">
      <c r="A12">
        <v>75</v>
      </c>
      <c r="B12">
        <v>999</v>
      </c>
      <c r="C12" t="s">
        <v>269</v>
      </c>
      <c r="D12" t="s">
        <v>67</v>
      </c>
      <c r="E12">
        <v>200</v>
      </c>
      <c r="F12">
        <v>150</v>
      </c>
      <c r="G12">
        <v>100</v>
      </c>
      <c r="H12">
        <v>1</v>
      </c>
      <c r="J12" t="s">
        <v>25</v>
      </c>
      <c r="K12" t="s">
        <v>275</v>
      </c>
    </row>
    <row r="13" spans="1:11" x14ac:dyDescent="0.25">
      <c r="A13">
        <v>100</v>
      </c>
      <c r="B13">
        <v>999</v>
      </c>
      <c r="C13" t="s">
        <v>270</v>
      </c>
      <c r="D13" t="s">
        <v>68</v>
      </c>
      <c r="E13">
        <v>300</v>
      </c>
      <c r="F13">
        <v>200</v>
      </c>
      <c r="G13">
        <v>150</v>
      </c>
      <c r="H13">
        <v>1.05</v>
      </c>
      <c r="J13" t="s">
        <v>26</v>
      </c>
      <c r="K13" t="s">
        <v>275</v>
      </c>
    </row>
    <row r="14" spans="1:11" x14ac:dyDescent="0.25">
      <c r="A14">
        <v>100</v>
      </c>
      <c r="B14">
        <v>999</v>
      </c>
      <c r="C14" t="s">
        <v>271</v>
      </c>
      <c r="D14" t="s">
        <v>69</v>
      </c>
      <c r="E14">
        <v>400</v>
      </c>
      <c r="F14">
        <v>400</v>
      </c>
      <c r="G14">
        <v>250</v>
      </c>
      <c r="H14">
        <v>1.1000000000000001</v>
      </c>
      <c r="J14" t="s">
        <v>286</v>
      </c>
      <c r="K14" t="s">
        <v>191</v>
      </c>
    </row>
    <row r="16" spans="1:11" x14ac:dyDescent="0.25">
      <c r="A16">
        <v>1</v>
      </c>
      <c r="B16">
        <v>999</v>
      </c>
      <c r="C16" t="s">
        <v>179</v>
      </c>
      <c r="D16" t="s">
        <v>177</v>
      </c>
      <c r="E16">
        <v>50</v>
      </c>
      <c r="F16">
        <v>5</v>
      </c>
      <c r="G16">
        <v>25</v>
      </c>
      <c r="H16">
        <v>1.1000000000000001</v>
      </c>
      <c r="J16" t="s">
        <v>192</v>
      </c>
      <c r="K16" t="s">
        <v>191</v>
      </c>
    </row>
    <row r="17" spans="1:11" x14ac:dyDescent="0.25">
      <c r="A17">
        <v>200</v>
      </c>
      <c r="B17">
        <v>999</v>
      </c>
      <c r="C17" t="s">
        <v>260</v>
      </c>
      <c r="D17" t="s">
        <v>178</v>
      </c>
      <c r="E17">
        <v>5000</v>
      </c>
      <c r="F17">
        <v>1000</v>
      </c>
      <c r="G17">
        <v>1500</v>
      </c>
      <c r="H17">
        <v>1.25</v>
      </c>
      <c r="J17" t="s">
        <v>287</v>
      </c>
      <c r="K17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993F-B9C8-4F81-89BA-D25D4095DD6F}">
  <dimension ref="A1:K11"/>
  <sheetViews>
    <sheetView workbookViewId="0">
      <selection activeCell="K11" sqref="K11"/>
    </sheetView>
  </sheetViews>
  <sheetFormatPr defaultRowHeight="15" x14ac:dyDescent="0.25"/>
  <cols>
    <col min="3" max="3" width="24.42578125" bestFit="1" customWidth="1"/>
    <col min="4" max="4" width="31.42578125" customWidth="1"/>
    <col min="6" max="6" width="14" bestFit="1" customWidth="1"/>
    <col min="10" max="10" width="59.5703125" bestFit="1" customWidth="1"/>
    <col min="11" max="11" width="39.42578125" bestFit="1" customWidth="1"/>
    <col min="12" max="12" width="16.85546875" bestFit="1" customWidth="1"/>
  </cols>
  <sheetData>
    <row r="1" spans="1:11" x14ac:dyDescent="0.25">
      <c r="A1" t="s">
        <v>193</v>
      </c>
      <c r="B1" t="s">
        <v>194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J1" t="s">
        <v>187</v>
      </c>
      <c r="K1" t="s">
        <v>188</v>
      </c>
    </row>
    <row r="2" spans="1:11" x14ac:dyDescent="0.25">
      <c r="A2">
        <v>1</v>
      </c>
      <c r="B2">
        <v>999</v>
      </c>
      <c r="C2" t="s">
        <v>290</v>
      </c>
      <c r="D2" t="s">
        <v>70</v>
      </c>
      <c r="E2">
        <v>50</v>
      </c>
      <c r="F2">
        <v>5</v>
      </c>
      <c r="G2">
        <v>25</v>
      </c>
      <c r="H2">
        <v>1</v>
      </c>
      <c r="J2" t="s">
        <v>291</v>
      </c>
      <c r="K2" t="s">
        <v>289</v>
      </c>
    </row>
    <row r="3" spans="1:11" x14ac:dyDescent="0.25">
      <c r="A3">
        <v>1</v>
      </c>
      <c r="B3">
        <v>999</v>
      </c>
      <c r="C3" t="s">
        <v>292</v>
      </c>
      <c r="D3" t="s">
        <v>71</v>
      </c>
      <c r="E3">
        <v>50</v>
      </c>
      <c r="F3">
        <v>5</v>
      </c>
      <c r="G3">
        <v>25</v>
      </c>
      <c r="H3">
        <v>1</v>
      </c>
      <c r="J3" t="s">
        <v>27</v>
      </c>
      <c r="K3" t="s">
        <v>289</v>
      </c>
    </row>
    <row r="4" spans="1:11" x14ac:dyDescent="0.25">
      <c r="A4">
        <v>1</v>
      </c>
      <c r="B4">
        <v>999</v>
      </c>
      <c r="C4" t="s">
        <v>293</v>
      </c>
      <c r="D4" t="s">
        <v>72</v>
      </c>
      <c r="E4">
        <v>50</v>
      </c>
      <c r="F4">
        <v>5</v>
      </c>
      <c r="G4">
        <v>25</v>
      </c>
      <c r="H4">
        <v>1</v>
      </c>
      <c r="J4" t="s">
        <v>28</v>
      </c>
      <c r="K4" t="s">
        <v>289</v>
      </c>
    </row>
    <row r="5" spans="1:11" x14ac:dyDescent="0.25">
      <c r="A5">
        <v>1</v>
      </c>
      <c r="B5">
        <v>999</v>
      </c>
      <c r="C5" t="s">
        <v>294</v>
      </c>
      <c r="D5" t="s">
        <v>73</v>
      </c>
      <c r="E5">
        <v>50</v>
      </c>
      <c r="F5">
        <v>5</v>
      </c>
      <c r="G5">
        <v>25</v>
      </c>
      <c r="H5">
        <v>1</v>
      </c>
      <c r="J5" t="s">
        <v>29</v>
      </c>
      <c r="K5" t="s">
        <v>289</v>
      </c>
    </row>
    <row r="6" spans="1:11" x14ac:dyDescent="0.25">
      <c r="A6">
        <v>1</v>
      </c>
      <c r="B6">
        <v>999</v>
      </c>
      <c r="C6" t="s">
        <v>295</v>
      </c>
      <c r="D6" t="s">
        <v>74</v>
      </c>
      <c r="E6">
        <v>50</v>
      </c>
      <c r="F6">
        <v>5</v>
      </c>
      <c r="G6">
        <v>25</v>
      </c>
      <c r="H6">
        <v>1</v>
      </c>
      <c r="J6" t="s">
        <v>30</v>
      </c>
      <c r="K6" t="s">
        <v>289</v>
      </c>
    </row>
    <row r="7" spans="1:11" x14ac:dyDescent="0.25">
      <c r="A7">
        <v>25</v>
      </c>
      <c r="B7">
        <v>999</v>
      </c>
      <c r="C7" t="s">
        <v>302</v>
      </c>
      <c r="D7" t="s">
        <v>76</v>
      </c>
      <c r="E7">
        <v>100</v>
      </c>
      <c r="F7">
        <v>100</v>
      </c>
      <c r="G7">
        <v>50</v>
      </c>
      <c r="H7">
        <v>1</v>
      </c>
      <c r="J7" t="s">
        <v>303</v>
      </c>
      <c r="K7" t="s">
        <v>289</v>
      </c>
    </row>
    <row r="8" spans="1:11" x14ac:dyDescent="0.25">
      <c r="A8">
        <v>50</v>
      </c>
      <c r="B8">
        <v>999</v>
      </c>
      <c r="C8" t="s">
        <v>296</v>
      </c>
      <c r="D8" t="s">
        <v>75</v>
      </c>
      <c r="E8">
        <v>150</v>
      </c>
      <c r="F8">
        <v>125</v>
      </c>
      <c r="G8">
        <v>75</v>
      </c>
      <c r="H8">
        <v>1</v>
      </c>
      <c r="J8" t="s">
        <v>31</v>
      </c>
      <c r="K8" t="s">
        <v>289</v>
      </c>
    </row>
    <row r="9" spans="1:11" x14ac:dyDescent="0.25">
      <c r="A9">
        <v>75</v>
      </c>
      <c r="B9">
        <v>999</v>
      </c>
      <c r="C9" t="s">
        <v>297</v>
      </c>
      <c r="D9" t="s">
        <v>77</v>
      </c>
      <c r="E9">
        <v>200</v>
      </c>
      <c r="F9">
        <v>150</v>
      </c>
      <c r="G9">
        <v>100</v>
      </c>
      <c r="H9">
        <v>1</v>
      </c>
      <c r="J9" t="s">
        <v>32</v>
      </c>
      <c r="K9" t="s">
        <v>289</v>
      </c>
    </row>
    <row r="10" spans="1:11" x14ac:dyDescent="0.25">
      <c r="A10">
        <v>100</v>
      </c>
      <c r="B10">
        <v>999</v>
      </c>
      <c r="C10" t="s">
        <v>298</v>
      </c>
      <c r="D10" t="s">
        <v>78</v>
      </c>
      <c r="E10">
        <v>300</v>
      </c>
      <c r="F10">
        <v>200</v>
      </c>
      <c r="G10">
        <v>150</v>
      </c>
      <c r="H10">
        <v>1.05</v>
      </c>
      <c r="J10" t="s">
        <v>33</v>
      </c>
      <c r="K10" t="s">
        <v>289</v>
      </c>
    </row>
    <row r="11" spans="1:11" x14ac:dyDescent="0.25">
      <c r="A11">
        <v>100</v>
      </c>
      <c r="B11">
        <v>999</v>
      </c>
      <c r="C11" t="s">
        <v>299</v>
      </c>
      <c r="D11" t="s">
        <v>300</v>
      </c>
      <c r="E11">
        <v>400</v>
      </c>
      <c r="F11">
        <v>400</v>
      </c>
      <c r="G11">
        <v>250</v>
      </c>
      <c r="H11">
        <v>1.1000000000000001</v>
      </c>
      <c r="J11" t="s">
        <v>301</v>
      </c>
      <c r="K11" t="s">
        <v>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54B1-4E1F-4F39-BC42-A63E31143326}">
  <dimension ref="A1:G37"/>
  <sheetViews>
    <sheetView workbookViewId="0">
      <selection activeCell="J23" sqref="J23"/>
    </sheetView>
  </sheetViews>
  <sheetFormatPr defaultRowHeight="15" x14ac:dyDescent="0.25"/>
  <cols>
    <col min="2" max="2" width="28.5703125" bestFit="1" customWidth="1"/>
    <col min="4" max="4" width="14" bestFit="1" customWidth="1"/>
    <col min="7" max="7" width="53.8554687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G1" t="s">
        <v>6</v>
      </c>
    </row>
    <row r="2" spans="1:7" x14ac:dyDescent="0.25">
      <c r="A2">
        <v>125</v>
      </c>
      <c r="B2" t="s">
        <v>115</v>
      </c>
      <c r="C2">
        <f>FLOOR((0+(5*A2))*1.25, 1)</f>
        <v>781</v>
      </c>
      <c r="D2">
        <v>400</v>
      </c>
      <c r="E2">
        <f t="shared" ref="E2:E37" si="0">CEILING((10+(A2*1.5))*0.9, 1)</f>
        <v>178</v>
      </c>
    </row>
    <row r="3" spans="1:7" x14ac:dyDescent="0.25">
      <c r="A3">
        <v>130</v>
      </c>
      <c r="B3" t="s">
        <v>116</v>
      </c>
      <c r="C3">
        <f>FLOOR((0+(5*A3))*1.25, 1)</f>
        <v>812</v>
      </c>
      <c r="D3">
        <v>400</v>
      </c>
      <c r="E3">
        <f t="shared" si="0"/>
        <v>185</v>
      </c>
    </row>
    <row r="4" spans="1:7" x14ac:dyDescent="0.25">
      <c r="A4">
        <v>135</v>
      </c>
      <c r="B4" t="s">
        <v>117</v>
      </c>
      <c r="C4">
        <f t="shared" ref="C4:C36" si="1">FLOOR((0+(5*A4))*1.25, 1)</f>
        <v>843</v>
      </c>
      <c r="D4">
        <v>400</v>
      </c>
      <c r="E4">
        <f t="shared" si="0"/>
        <v>192</v>
      </c>
    </row>
    <row r="5" spans="1:7" x14ac:dyDescent="0.25">
      <c r="A5">
        <v>140</v>
      </c>
      <c r="B5" t="s">
        <v>118</v>
      </c>
      <c r="C5">
        <f t="shared" si="1"/>
        <v>875</v>
      </c>
      <c r="D5">
        <v>400</v>
      </c>
      <c r="E5">
        <f t="shared" si="0"/>
        <v>198</v>
      </c>
    </row>
    <row r="6" spans="1:7" x14ac:dyDescent="0.25">
      <c r="A6">
        <v>145</v>
      </c>
      <c r="B6" t="s">
        <v>119</v>
      </c>
      <c r="C6">
        <f t="shared" si="1"/>
        <v>906</v>
      </c>
      <c r="D6">
        <v>400</v>
      </c>
      <c r="E6">
        <f t="shared" si="0"/>
        <v>205</v>
      </c>
    </row>
    <row r="7" spans="1:7" x14ac:dyDescent="0.25">
      <c r="A7">
        <v>150</v>
      </c>
      <c r="B7" t="s">
        <v>120</v>
      </c>
      <c r="C7">
        <f t="shared" si="1"/>
        <v>937</v>
      </c>
      <c r="D7">
        <v>425</v>
      </c>
      <c r="E7">
        <f t="shared" si="0"/>
        <v>212</v>
      </c>
    </row>
    <row r="8" spans="1:7" x14ac:dyDescent="0.25">
      <c r="A8">
        <v>155</v>
      </c>
      <c r="B8" t="s">
        <v>121</v>
      </c>
      <c r="C8">
        <f t="shared" si="1"/>
        <v>968</v>
      </c>
      <c r="D8">
        <v>425</v>
      </c>
      <c r="E8">
        <f t="shared" si="0"/>
        <v>219</v>
      </c>
    </row>
    <row r="9" spans="1:7" x14ac:dyDescent="0.25">
      <c r="A9">
        <v>160</v>
      </c>
      <c r="B9" t="s">
        <v>122</v>
      </c>
      <c r="C9">
        <f t="shared" si="1"/>
        <v>1000</v>
      </c>
      <c r="D9">
        <v>425</v>
      </c>
      <c r="E9">
        <f t="shared" si="0"/>
        <v>225</v>
      </c>
    </row>
    <row r="10" spans="1:7" x14ac:dyDescent="0.25">
      <c r="A10">
        <v>165</v>
      </c>
      <c r="B10" t="s">
        <v>123</v>
      </c>
      <c r="C10">
        <f t="shared" si="1"/>
        <v>1031</v>
      </c>
      <c r="D10">
        <v>425</v>
      </c>
      <c r="E10">
        <f t="shared" si="0"/>
        <v>232</v>
      </c>
    </row>
    <row r="11" spans="1:7" x14ac:dyDescent="0.25">
      <c r="A11">
        <v>170</v>
      </c>
      <c r="B11" t="s">
        <v>124</v>
      </c>
      <c r="C11">
        <f t="shared" si="1"/>
        <v>1062</v>
      </c>
      <c r="D11">
        <v>425</v>
      </c>
      <c r="E11">
        <f t="shared" si="0"/>
        <v>239</v>
      </c>
    </row>
    <row r="12" spans="1:7" x14ac:dyDescent="0.25">
      <c r="A12">
        <v>175</v>
      </c>
      <c r="B12" t="s">
        <v>125</v>
      </c>
      <c r="C12">
        <f t="shared" si="1"/>
        <v>1093</v>
      </c>
      <c r="D12">
        <v>450</v>
      </c>
      <c r="E12">
        <f t="shared" si="0"/>
        <v>246</v>
      </c>
    </row>
    <row r="13" spans="1:7" x14ac:dyDescent="0.25">
      <c r="A13">
        <v>180</v>
      </c>
      <c r="B13" t="s">
        <v>126</v>
      </c>
      <c r="C13">
        <f t="shared" si="1"/>
        <v>1125</v>
      </c>
      <c r="D13">
        <v>450</v>
      </c>
      <c r="E13">
        <f t="shared" si="0"/>
        <v>252</v>
      </c>
    </row>
    <row r="14" spans="1:7" x14ac:dyDescent="0.25">
      <c r="A14">
        <v>185</v>
      </c>
      <c r="B14" t="s">
        <v>127</v>
      </c>
      <c r="C14">
        <f t="shared" si="1"/>
        <v>1156</v>
      </c>
      <c r="D14">
        <v>450</v>
      </c>
      <c r="E14">
        <f t="shared" si="0"/>
        <v>259</v>
      </c>
    </row>
    <row r="15" spans="1:7" x14ac:dyDescent="0.25">
      <c r="A15">
        <v>190</v>
      </c>
      <c r="B15" t="s">
        <v>128</v>
      </c>
      <c r="C15">
        <f t="shared" si="1"/>
        <v>1187</v>
      </c>
      <c r="D15">
        <v>450</v>
      </c>
      <c r="E15">
        <f t="shared" si="0"/>
        <v>266</v>
      </c>
    </row>
    <row r="16" spans="1:7" x14ac:dyDescent="0.25">
      <c r="A16">
        <v>195</v>
      </c>
      <c r="B16" t="s">
        <v>129</v>
      </c>
      <c r="C16">
        <f t="shared" si="1"/>
        <v>1218</v>
      </c>
      <c r="D16">
        <v>450</v>
      </c>
      <c r="E16">
        <f t="shared" si="0"/>
        <v>273</v>
      </c>
    </row>
    <row r="17" spans="1:5" x14ac:dyDescent="0.25">
      <c r="A17">
        <v>200</v>
      </c>
      <c r="B17" t="s">
        <v>130</v>
      </c>
      <c r="C17">
        <f t="shared" si="1"/>
        <v>1250</v>
      </c>
      <c r="D17">
        <v>475</v>
      </c>
      <c r="E17">
        <f t="shared" si="0"/>
        <v>279</v>
      </c>
    </row>
    <row r="18" spans="1:5" x14ac:dyDescent="0.25">
      <c r="A18">
        <v>205</v>
      </c>
      <c r="B18" t="s">
        <v>131</v>
      </c>
      <c r="C18">
        <f t="shared" si="1"/>
        <v>1281</v>
      </c>
      <c r="D18">
        <v>475</v>
      </c>
      <c r="E18">
        <f t="shared" si="0"/>
        <v>286</v>
      </c>
    </row>
    <row r="19" spans="1:5" x14ac:dyDescent="0.25">
      <c r="A19">
        <v>210</v>
      </c>
      <c r="B19" t="s">
        <v>132</v>
      </c>
      <c r="C19">
        <f t="shared" si="1"/>
        <v>1312</v>
      </c>
      <c r="D19">
        <v>475</v>
      </c>
      <c r="E19">
        <f t="shared" si="0"/>
        <v>293</v>
      </c>
    </row>
    <row r="20" spans="1:5" x14ac:dyDescent="0.25">
      <c r="A20">
        <v>215</v>
      </c>
      <c r="B20" t="s">
        <v>133</v>
      </c>
      <c r="C20">
        <f t="shared" si="1"/>
        <v>1343</v>
      </c>
      <c r="D20">
        <v>475</v>
      </c>
      <c r="E20">
        <f t="shared" si="0"/>
        <v>300</v>
      </c>
    </row>
    <row r="21" spans="1:5" x14ac:dyDescent="0.25">
      <c r="A21">
        <v>220</v>
      </c>
      <c r="B21" t="s">
        <v>134</v>
      </c>
      <c r="C21">
        <f t="shared" si="1"/>
        <v>1375</v>
      </c>
      <c r="D21">
        <v>475</v>
      </c>
      <c r="E21">
        <f t="shared" si="0"/>
        <v>306</v>
      </c>
    </row>
    <row r="22" spans="1:5" x14ac:dyDescent="0.25">
      <c r="A22">
        <v>225</v>
      </c>
      <c r="B22" t="s">
        <v>135</v>
      </c>
      <c r="C22">
        <f t="shared" si="1"/>
        <v>1406</v>
      </c>
      <c r="D22">
        <v>500</v>
      </c>
      <c r="E22">
        <f t="shared" si="0"/>
        <v>313</v>
      </c>
    </row>
    <row r="23" spans="1:5" x14ac:dyDescent="0.25">
      <c r="A23">
        <v>230</v>
      </c>
      <c r="B23" t="s">
        <v>136</v>
      </c>
      <c r="C23">
        <f t="shared" si="1"/>
        <v>1437</v>
      </c>
      <c r="D23">
        <v>500</v>
      </c>
      <c r="E23">
        <f t="shared" si="0"/>
        <v>320</v>
      </c>
    </row>
    <row r="24" spans="1:5" x14ac:dyDescent="0.25">
      <c r="A24">
        <v>235</v>
      </c>
      <c r="B24" t="s">
        <v>137</v>
      </c>
      <c r="C24">
        <f t="shared" si="1"/>
        <v>1468</v>
      </c>
      <c r="D24">
        <v>500</v>
      </c>
      <c r="E24">
        <f t="shared" si="0"/>
        <v>327</v>
      </c>
    </row>
    <row r="25" spans="1:5" x14ac:dyDescent="0.25">
      <c r="A25">
        <v>240</v>
      </c>
      <c r="B25" t="s">
        <v>138</v>
      </c>
      <c r="C25">
        <f t="shared" si="1"/>
        <v>1500</v>
      </c>
      <c r="D25">
        <v>500</v>
      </c>
      <c r="E25">
        <f t="shared" si="0"/>
        <v>333</v>
      </c>
    </row>
    <row r="26" spans="1:5" x14ac:dyDescent="0.25">
      <c r="A26">
        <v>245</v>
      </c>
      <c r="B26" t="s">
        <v>139</v>
      </c>
      <c r="C26">
        <f t="shared" si="1"/>
        <v>1531</v>
      </c>
      <c r="D26">
        <v>500</v>
      </c>
      <c r="E26">
        <f t="shared" si="0"/>
        <v>340</v>
      </c>
    </row>
    <row r="27" spans="1:5" x14ac:dyDescent="0.25">
      <c r="A27">
        <v>250</v>
      </c>
      <c r="B27" t="s">
        <v>140</v>
      </c>
      <c r="C27">
        <f t="shared" si="1"/>
        <v>1562</v>
      </c>
      <c r="D27">
        <v>525</v>
      </c>
      <c r="E27">
        <f t="shared" si="0"/>
        <v>347</v>
      </c>
    </row>
    <row r="28" spans="1:5" x14ac:dyDescent="0.25">
      <c r="A28">
        <v>255</v>
      </c>
      <c r="B28" t="s">
        <v>141</v>
      </c>
      <c r="C28">
        <f t="shared" si="1"/>
        <v>1593</v>
      </c>
      <c r="D28">
        <v>525</v>
      </c>
      <c r="E28">
        <f t="shared" si="0"/>
        <v>354</v>
      </c>
    </row>
    <row r="29" spans="1:5" x14ac:dyDescent="0.25">
      <c r="A29">
        <v>260</v>
      </c>
      <c r="B29" t="s">
        <v>142</v>
      </c>
      <c r="C29">
        <f t="shared" si="1"/>
        <v>1625</v>
      </c>
      <c r="D29">
        <v>525</v>
      </c>
      <c r="E29">
        <f t="shared" si="0"/>
        <v>360</v>
      </c>
    </row>
    <row r="30" spans="1:5" x14ac:dyDescent="0.25">
      <c r="A30">
        <v>265</v>
      </c>
      <c r="B30" t="s">
        <v>143</v>
      </c>
      <c r="C30">
        <f t="shared" si="1"/>
        <v>1656</v>
      </c>
      <c r="D30">
        <v>525</v>
      </c>
      <c r="E30">
        <f t="shared" si="0"/>
        <v>367</v>
      </c>
    </row>
    <row r="31" spans="1:5" x14ac:dyDescent="0.25">
      <c r="A31">
        <v>270</v>
      </c>
      <c r="B31" t="s">
        <v>144</v>
      </c>
      <c r="C31">
        <f t="shared" si="1"/>
        <v>1687</v>
      </c>
      <c r="D31">
        <v>525</v>
      </c>
      <c r="E31">
        <f t="shared" si="0"/>
        <v>374</v>
      </c>
    </row>
    <row r="32" spans="1:5" x14ac:dyDescent="0.25">
      <c r="A32">
        <v>275</v>
      </c>
      <c r="B32" t="s">
        <v>145</v>
      </c>
      <c r="C32">
        <f t="shared" si="1"/>
        <v>1718</v>
      </c>
      <c r="D32">
        <v>550</v>
      </c>
      <c r="E32">
        <f t="shared" si="0"/>
        <v>381</v>
      </c>
    </row>
    <row r="33" spans="1:5" x14ac:dyDescent="0.25">
      <c r="A33">
        <v>280</v>
      </c>
      <c r="B33" t="s">
        <v>146</v>
      </c>
      <c r="C33">
        <f t="shared" si="1"/>
        <v>1750</v>
      </c>
      <c r="D33">
        <v>550</v>
      </c>
      <c r="E33">
        <f t="shared" si="0"/>
        <v>387</v>
      </c>
    </row>
    <row r="34" spans="1:5" x14ac:dyDescent="0.25">
      <c r="A34">
        <v>285</v>
      </c>
      <c r="B34" t="s">
        <v>147</v>
      </c>
      <c r="C34">
        <f t="shared" si="1"/>
        <v>1781</v>
      </c>
      <c r="D34">
        <v>550</v>
      </c>
      <c r="E34">
        <f t="shared" si="0"/>
        <v>394</v>
      </c>
    </row>
    <row r="35" spans="1:5" x14ac:dyDescent="0.25">
      <c r="A35">
        <v>290</v>
      </c>
      <c r="B35" t="s">
        <v>148</v>
      </c>
      <c r="C35">
        <f t="shared" si="1"/>
        <v>1812</v>
      </c>
      <c r="D35">
        <v>550</v>
      </c>
      <c r="E35">
        <f t="shared" si="0"/>
        <v>401</v>
      </c>
    </row>
    <row r="36" spans="1:5" x14ac:dyDescent="0.25">
      <c r="A36">
        <v>295</v>
      </c>
      <c r="B36" t="s">
        <v>149</v>
      </c>
      <c r="C36">
        <f t="shared" si="1"/>
        <v>1843</v>
      </c>
      <c r="D36">
        <v>550</v>
      </c>
      <c r="E36">
        <f t="shared" si="0"/>
        <v>408</v>
      </c>
    </row>
    <row r="37" spans="1:5" x14ac:dyDescent="0.25">
      <c r="A37">
        <v>300</v>
      </c>
      <c r="B37" t="s">
        <v>150</v>
      </c>
      <c r="C37">
        <v>2500</v>
      </c>
      <c r="D37">
        <v>600</v>
      </c>
      <c r="E37">
        <f t="shared" si="0"/>
        <v>414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1F5F-BA49-4467-AB4A-A2885111F3F4}">
  <dimension ref="A1:H27"/>
  <sheetViews>
    <sheetView workbookViewId="0">
      <selection activeCell="C3" sqref="C3"/>
    </sheetView>
  </sheetViews>
  <sheetFormatPr defaultRowHeight="15" x14ac:dyDescent="0.25"/>
  <cols>
    <col min="2" max="2" width="40.7109375" customWidth="1"/>
    <col min="4" max="4" width="13.7109375" bestFit="1" customWidth="1"/>
    <col min="7" max="7" width="53.8554687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170</v>
      </c>
      <c r="E1" t="s">
        <v>5</v>
      </c>
      <c r="G1" t="s">
        <v>6</v>
      </c>
      <c r="H1" t="s">
        <v>173</v>
      </c>
    </row>
    <row r="2" spans="1:8" x14ac:dyDescent="0.25">
      <c r="H2">
        <v>13.12</v>
      </c>
    </row>
    <row r="3" spans="1:8" x14ac:dyDescent="0.25">
      <c r="A3">
        <v>90</v>
      </c>
      <c r="B3" t="s">
        <v>171</v>
      </c>
      <c r="C3">
        <f t="shared" ref="C3" si="0">FLOOR(500+((20*A3)*1.25), 1)</f>
        <v>2750</v>
      </c>
      <c r="D3">
        <v>16.119999999999997</v>
      </c>
      <c r="E3">
        <f t="shared" ref="E3:E24" si="1">CEILING((10+(A3*1.5))*0.9, 1)</f>
        <v>131</v>
      </c>
      <c r="H3">
        <f ca="1">H2+(RANDBETWEEN(1,25)*0.25)</f>
        <v>15.62</v>
      </c>
    </row>
    <row r="4" spans="1:8" x14ac:dyDescent="0.25">
      <c r="A4">
        <v>100</v>
      </c>
      <c r="B4" t="s">
        <v>172</v>
      </c>
      <c r="C4">
        <f t="shared" ref="C4" si="2">FLOOR(500+((20*A4)*1.25), 1)</f>
        <v>3000</v>
      </c>
      <c r="D4">
        <v>17.119999999999997</v>
      </c>
      <c r="E4">
        <f t="shared" si="1"/>
        <v>144</v>
      </c>
      <c r="H4">
        <f ca="1">H3+(RANDBETWEEN(1,25)*0.25)</f>
        <v>20.869999999999997</v>
      </c>
    </row>
    <row r="5" spans="1:8" x14ac:dyDescent="0.25">
      <c r="A5">
        <v>110</v>
      </c>
      <c r="B5" t="s">
        <v>174</v>
      </c>
      <c r="C5">
        <f t="shared" ref="C5" si="3">FLOOR(500+((20*A5)*1.25), 1)</f>
        <v>3250</v>
      </c>
      <c r="D5">
        <v>17.619999999999997</v>
      </c>
      <c r="E5">
        <f t="shared" si="1"/>
        <v>158</v>
      </c>
      <c r="H5">
        <f ca="1">H4+(RANDBETWEEN(1,25)*0.25)</f>
        <v>26.619999999999997</v>
      </c>
    </row>
    <row r="6" spans="1:8" x14ac:dyDescent="0.25">
      <c r="A6">
        <v>120</v>
      </c>
      <c r="B6" t="s">
        <v>175</v>
      </c>
      <c r="C6">
        <f t="shared" ref="C6" si="4">FLOOR(500+((20*A6)*1.25), 1)</f>
        <v>3500</v>
      </c>
      <c r="D6">
        <v>18.62</v>
      </c>
      <c r="E6">
        <f t="shared" si="1"/>
        <v>171</v>
      </c>
      <c r="H6">
        <f ca="1">H5+(RANDBETWEEN(1,25)*0.25)</f>
        <v>31.619999999999997</v>
      </c>
    </row>
    <row r="7" spans="1:8" x14ac:dyDescent="0.25">
      <c r="A7">
        <v>130</v>
      </c>
      <c r="B7" t="s">
        <v>151</v>
      </c>
      <c r="C7">
        <f t="shared" ref="C7:C24" si="5">FLOOR(500+((20*A7)*1.25), 1)</f>
        <v>3750</v>
      </c>
      <c r="D7">
        <v>22.119999999999997</v>
      </c>
      <c r="E7">
        <f t="shared" si="1"/>
        <v>185</v>
      </c>
      <c r="H7">
        <f ca="1">H6+(RANDBETWEEN(1,25)*0.25)</f>
        <v>33.119999999999997</v>
      </c>
    </row>
    <row r="8" spans="1:8" x14ac:dyDescent="0.25">
      <c r="A8">
        <v>140</v>
      </c>
      <c r="B8" t="s">
        <v>152</v>
      </c>
      <c r="C8">
        <f t="shared" si="5"/>
        <v>4000</v>
      </c>
      <c r="D8">
        <v>22.619999999999997</v>
      </c>
      <c r="E8">
        <f t="shared" si="1"/>
        <v>198</v>
      </c>
      <c r="H8">
        <f t="shared" ref="H8:H24" ca="1" si="6">H7+(RANDBETWEEN(1,25)*0.25)</f>
        <v>37.369999999999997</v>
      </c>
    </row>
    <row r="9" spans="1:8" x14ac:dyDescent="0.25">
      <c r="A9">
        <v>150</v>
      </c>
      <c r="B9" t="s">
        <v>153</v>
      </c>
      <c r="C9">
        <f t="shared" si="5"/>
        <v>4250</v>
      </c>
      <c r="D9">
        <v>25.62</v>
      </c>
      <c r="E9">
        <f t="shared" si="1"/>
        <v>212</v>
      </c>
      <c r="H9">
        <f t="shared" ca="1" si="6"/>
        <v>38.619999999999997</v>
      </c>
    </row>
    <row r="10" spans="1:8" x14ac:dyDescent="0.25">
      <c r="A10">
        <v>160</v>
      </c>
      <c r="B10" t="s">
        <v>154</v>
      </c>
      <c r="C10">
        <f t="shared" si="5"/>
        <v>4500</v>
      </c>
      <c r="D10">
        <v>30.869999999999997</v>
      </c>
      <c r="E10">
        <f t="shared" si="1"/>
        <v>225</v>
      </c>
      <c r="H10">
        <f t="shared" ca="1" si="6"/>
        <v>44.87</v>
      </c>
    </row>
    <row r="11" spans="1:8" x14ac:dyDescent="0.25">
      <c r="A11">
        <v>170</v>
      </c>
      <c r="B11" t="s">
        <v>155</v>
      </c>
      <c r="C11">
        <f t="shared" si="5"/>
        <v>4750</v>
      </c>
      <c r="D11">
        <v>36.119999999999997</v>
      </c>
      <c r="E11">
        <f t="shared" si="1"/>
        <v>239</v>
      </c>
      <c r="H11">
        <f t="shared" ca="1" si="6"/>
        <v>45.37</v>
      </c>
    </row>
    <row r="12" spans="1:8" x14ac:dyDescent="0.25">
      <c r="A12">
        <v>180</v>
      </c>
      <c r="B12" t="s">
        <v>156</v>
      </c>
      <c r="C12">
        <f t="shared" si="5"/>
        <v>5000</v>
      </c>
      <c r="D12">
        <v>41.12</v>
      </c>
      <c r="E12">
        <f t="shared" si="1"/>
        <v>252</v>
      </c>
      <c r="H12">
        <f t="shared" ca="1" si="6"/>
        <v>45.62</v>
      </c>
    </row>
    <row r="13" spans="1:8" x14ac:dyDescent="0.25">
      <c r="A13">
        <v>190</v>
      </c>
      <c r="B13" t="s">
        <v>157</v>
      </c>
      <c r="C13">
        <f t="shared" si="5"/>
        <v>5250</v>
      </c>
      <c r="D13">
        <v>46.12</v>
      </c>
      <c r="E13">
        <f t="shared" si="1"/>
        <v>266</v>
      </c>
      <c r="H13">
        <f t="shared" ca="1" si="6"/>
        <v>51.37</v>
      </c>
    </row>
    <row r="14" spans="1:8" x14ac:dyDescent="0.25">
      <c r="A14">
        <v>200</v>
      </c>
      <c r="B14" t="s">
        <v>158</v>
      </c>
      <c r="C14">
        <f t="shared" si="5"/>
        <v>5500</v>
      </c>
      <c r="D14">
        <v>51.62</v>
      </c>
      <c r="E14">
        <f t="shared" si="1"/>
        <v>279</v>
      </c>
      <c r="H14">
        <f t="shared" ca="1" si="6"/>
        <v>55.87</v>
      </c>
    </row>
    <row r="15" spans="1:8" x14ac:dyDescent="0.25">
      <c r="A15">
        <v>210</v>
      </c>
      <c r="B15" t="s">
        <v>159</v>
      </c>
      <c r="C15">
        <f t="shared" si="5"/>
        <v>5750</v>
      </c>
      <c r="D15">
        <v>55.87</v>
      </c>
      <c r="E15">
        <f t="shared" si="1"/>
        <v>293</v>
      </c>
      <c r="H15">
        <f t="shared" ca="1" si="6"/>
        <v>57.37</v>
      </c>
    </row>
    <row r="16" spans="1:8" x14ac:dyDescent="0.25">
      <c r="A16">
        <v>220</v>
      </c>
      <c r="B16" t="s">
        <v>160</v>
      </c>
      <c r="C16">
        <f t="shared" si="5"/>
        <v>6000</v>
      </c>
      <c r="D16">
        <v>61.12</v>
      </c>
      <c r="E16">
        <f t="shared" si="1"/>
        <v>306</v>
      </c>
      <c r="H16">
        <f t="shared" ca="1" si="6"/>
        <v>61.12</v>
      </c>
    </row>
    <row r="17" spans="1:8" x14ac:dyDescent="0.25">
      <c r="A17">
        <v>230</v>
      </c>
      <c r="B17" t="s">
        <v>161</v>
      </c>
      <c r="C17">
        <f t="shared" si="5"/>
        <v>6250</v>
      </c>
      <c r="D17">
        <v>62.37</v>
      </c>
      <c r="E17">
        <f t="shared" si="1"/>
        <v>320</v>
      </c>
      <c r="H17">
        <f t="shared" ca="1" si="6"/>
        <v>63.87</v>
      </c>
    </row>
    <row r="18" spans="1:8" x14ac:dyDescent="0.25">
      <c r="A18">
        <v>240</v>
      </c>
      <c r="B18" t="s">
        <v>162</v>
      </c>
      <c r="C18">
        <f t="shared" si="5"/>
        <v>6500</v>
      </c>
      <c r="D18">
        <v>64.62</v>
      </c>
      <c r="E18">
        <f t="shared" si="1"/>
        <v>333</v>
      </c>
      <c r="H18">
        <f t="shared" ca="1" si="6"/>
        <v>68.12</v>
      </c>
    </row>
    <row r="19" spans="1:8" x14ac:dyDescent="0.25">
      <c r="A19">
        <v>250</v>
      </c>
      <c r="B19" t="s">
        <v>163</v>
      </c>
      <c r="C19">
        <f t="shared" si="5"/>
        <v>6750</v>
      </c>
      <c r="D19">
        <v>69.37</v>
      </c>
      <c r="E19">
        <f t="shared" si="1"/>
        <v>347</v>
      </c>
      <c r="H19">
        <f t="shared" ca="1" si="6"/>
        <v>68.37</v>
      </c>
    </row>
    <row r="20" spans="1:8" x14ac:dyDescent="0.25">
      <c r="A20">
        <v>260</v>
      </c>
      <c r="B20" t="s">
        <v>164</v>
      </c>
      <c r="C20">
        <f t="shared" si="5"/>
        <v>7000</v>
      </c>
      <c r="D20">
        <v>72.87</v>
      </c>
      <c r="E20">
        <f t="shared" si="1"/>
        <v>360</v>
      </c>
      <c r="H20">
        <f t="shared" ca="1" si="6"/>
        <v>70.87</v>
      </c>
    </row>
    <row r="21" spans="1:8" x14ac:dyDescent="0.25">
      <c r="A21">
        <v>270</v>
      </c>
      <c r="B21" t="s">
        <v>165</v>
      </c>
      <c r="C21">
        <f t="shared" si="5"/>
        <v>7250</v>
      </c>
      <c r="D21">
        <v>74.37</v>
      </c>
      <c r="E21">
        <f t="shared" si="1"/>
        <v>374</v>
      </c>
      <c r="H21">
        <f t="shared" ca="1" si="6"/>
        <v>76.87</v>
      </c>
    </row>
    <row r="22" spans="1:8" x14ac:dyDescent="0.25">
      <c r="A22">
        <v>280</v>
      </c>
      <c r="B22" t="s">
        <v>166</v>
      </c>
      <c r="C22">
        <f t="shared" si="5"/>
        <v>7500</v>
      </c>
      <c r="D22">
        <v>77.37</v>
      </c>
      <c r="E22">
        <f t="shared" si="1"/>
        <v>387</v>
      </c>
      <c r="H22">
        <f t="shared" ca="1" si="6"/>
        <v>82.37</v>
      </c>
    </row>
    <row r="23" spans="1:8" x14ac:dyDescent="0.25">
      <c r="A23">
        <v>290</v>
      </c>
      <c r="B23" t="s">
        <v>167</v>
      </c>
      <c r="C23">
        <f t="shared" si="5"/>
        <v>7750</v>
      </c>
      <c r="D23">
        <v>81.62</v>
      </c>
      <c r="E23">
        <f t="shared" si="1"/>
        <v>401</v>
      </c>
      <c r="H23">
        <f t="shared" ca="1" si="6"/>
        <v>86.87</v>
      </c>
    </row>
    <row r="24" spans="1:8" x14ac:dyDescent="0.25">
      <c r="A24">
        <v>300</v>
      </c>
      <c r="B24" t="s">
        <v>168</v>
      </c>
      <c r="C24">
        <f t="shared" si="5"/>
        <v>8000</v>
      </c>
      <c r="D24">
        <v>87.62</v>
      </c>
      <c r="E24">
        <f t="shared" si="1"/>
        <v>414</v>
      </c>
      <c r="H24">
        <f t="shared" ca="1" si="6"/>
        <v>92.12</v>
      </c>
    </row>
    <row r="27" spans="1:8" x14ac:dyDescent="0.25">
      <c r="A27">
        <v>666</v>
      </c>
      <c r="B27" t="s">
        <v>169</v>
      </c>
      <c r="C27">
        <v>20000</v>
      </c>
      <c r="E27">
        <v>1500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9007-A21E-464B-AFF5-347EE2D7D31A}">
  <dimension ref="A1:H42"/>
  <sheetViews>
    <sheetView workbookViewId="0">
      <selection activeCell="L48" sqref="L48"/>
    </sheetView>
  </sheetViews>
  <sheetFormatPr defaultRowHeight="15" x14ac:dyDescent="0.25"/>
  <cols>
    <col min="2" max="2" width="18.42578125" customWidth="1"/>
    <col min="3" max="3" width="31.42578125" customWidth="1"/>
    <col min="5" max="5" width="14" bestFit="1" customWidth="1"/>
    <col min="8" max="8" width="53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25">
      <c r="A2">
        <v>100</v>
      </c>
      <c r="C2" t="s">
        <v>35</v>
      </c>
      <c r="D2">
        <f t="shared" ref="D2:D41" si="0">FLOOR((50+(5*A2))*1.25, 1)</f>
        <v>687</v>
      </c>
      <c r="E2">
        <v>125</v>
      </c>
      <c r="F2">
        <f t="shared" ref="F2:F42" si="1">CEILING((10+(A2*1.5))*0.9, 1)</f>
        <v>144</v>
      </c>
    </row>
    <row r="3" spans="1:8" x14ac:dyDescent="0.25">
      <c r="A3">
        <v>105</v>
      </c>
      <c r="C3" t="s">
        <v>59</v>
      </c>
      <c r="D3">
        <f t="shared" si="0"/>
        <v>718</v>
      </c>
      <c r="E3">
        <v>125</v>
      </c>
      <c r="F3">
        <f t="shared" si="1"/>
        <v>151</v>
      </c>
    </row>
    <row r="4" spans="1:8" x14ac:dyDescent="0.25">
      <c r="A4">
        <v>110</v>
      </c>
      <c r="C4" t="s">
        <v>59</v>
      </c>
      <c r="D4">
        <f t="shared" si="0"/>
        <v>750</v>
      </c>
      <c r="E4">
        <v>125</v>
      </c>
      <c r="F4">
        <f>CEILING((10+(A4*1.5))*0.9, 1)</f>
        <v>158</v>
      </c>
    </row>
    <row r="5" spans="1:8" x14ac:dyDescent="0.25">
      <c r="A5">
        <v>115</v>
      </c>
      <c r="C5" t="s">
        <v>59</v>
      </c>
      <c r="D5">
        <f t="shared" si="0"/>
        <v>781</v>
      </c>
      <c r="E5">
        <v>125</v>
      </c>
      <c r="F5">
        <f t="shared" si="1"/>
        <v>165</v>
      </c>
    </row>
    <row r="6" spans="1:8" x14ac:dyDescent="0.25">
      <c r="A6">
        <v>120</v>
      </c>
      <c r="C6" t="s">
        <v>59</v>
      </c>
      <c r="D6">
        <f t="shared" si="0"/>
        <v>812</v>
      </c>
      <c r="E6">
        <v>125</v>
      </c>
      <c r="F6">
        <f t="shared" si="1"/>
        <v>171</v>
      </c>
    </row>
    <row r="7" spans="1:8" x14ac:dyDescent="0.25">
      <c r="A7">
        <v>125</v>
      </c>
      <c r="C7" t="s">
        <v>35</v>
      </c>
      <c r="D7">
        <f t="shared" si="0"/>
        <v>843</v>
      </c>
      <c r="E7">
        <v>150</v>
      </c>
      <c r="F7">
        <f t="shared" si="1"/>
        <v>178</v>
      </c>
    </row>
    <row r="8" spans="1:8" x14ac:dyDescent="0.25">
      <c r="A8">
        <v>130</v>
      </c>
      <c r="C8" t="s">
        <v>59</v>
      </c>
      <c r="D8">
        <f t="shared" si="0"/>
        <v>875</v>
      </c>
      <c r="E8">
        <v>150</v>
      </c>
      <c r="F8">
        <f t="shared" si="1"/>
        <v>185</v>
      </c>
    </row>
    <row r="9" spans="1:8" x14ac:dyDescent="0.25">
      <c r="A9">
        <v>135</v>
      </c>
      <c r="C9" t="s">
        <v>59</v>
      </c>
      <c r="D9">
        <f t="shared" si="0"/>
        <v>906</v>
      </c>
      <c r="E9">
        <v>150</v>
      </c>
      <c r="F9">
        <f t="shared" si="1"/>
        <v>192</v>
      </c>
    </row>
    <row r="10" spans="1:8" x14ac:dyDescent="0.25">
      <c r="A10">
        <v>140</v>
      </c>
      <c r="C10" t="s">
        <v>59</v>
      </c>
      <c r="D10">
        <f t="shared" si="0"/>
        <v>937</v>
      </c>
      <c r="E10">
        <v>150</v>
      </c>
      <c r="F10">
        <f t="shared" si="1"/>
        <v>198</v>
      </c>
    </row>
    <row r="11" spans="1:8" x14ac:dyDescent="0.25">
      <c r="A11">
        <v>145</v>
      </c>
      <c r="C11" t="s">
        <v>59</v>
      </c>
      <c r="D11">
        <f t="shared" si="0"/>
        <v>968</v>
      </c>
      <c r="E11">
        <v>150</v>
      </c>
      <c r="F11">
        <f t="shared" si="1"/>
        <v>205</v>
      </c>
    </row>
    <row r="12" spans="1:8" x14ac:dyDescent="0.25">
      <c r="A12">
        <v>150</v>
      </c>
      <c r="C12" t="s">
        <v>35</v>
      </c>
      <c r="D12">
        <f t="shared" si="0"/>
        <v>1000</v>
      </c>
      <c r="E12">
        <v>175</v>
      </c>
      <c r="F12">
        <f t="shared" si="1"/>
        <v>212</v>
      </c>
    </row>
    <row r="13" spans="1:8" x14ac:dyDescent="0.25">
      <c r="A13">
        <v>155</v>
      </c>
      <c r="C13" t="s">
        <v>59</v>
      </c>
      <c r="D13">
        <f t="shared" si="0"/>
        <v>1031</v>
      </c>
      <c r="E13">
        <v>175</v>
      </c>
      <c r="F13">
        <f t="shared" si="1"/>
        <v>219</v>
      </c>
    </row>
    <row r="14" spans="1:8" x14ac:dyDescent="0.25">
      <c r="A14">
        <v>160</v>
      </c>
      <c r="C14" t="s">
        <v>59</v>
      </c>
      <c r="D14">
        <f t="shared" si="0"/>
        <v>1062</v>
      </c>
      <c r="E14">
        <v>175</v>
      </c>
      <c r="F14">
        <f t="shared" si="1"/>
        <v>225</v>
      </c>
    </row>
    <row r="15" spans="1:8" x14ac:dyDescent="0.25">
      <c r="A15">
        <v>165</v>
      </c>
      <c r="C15" t="s">
        <v>59</v>
      </c>
      <c r="D15">
        <f t="shared" si="0"/>
        <v>1093</v>
      </c>
      <c r="E15">
        <v>175</v>
      </c>
      <c r="F15">
        <f t="shared" si="1"/>
        <v>232</v>
      </c>
    </row>
    <row r="16" spans="1:8" x14ac:dyDescent="0.25">
      <c r="A16">
        <v>170</v>
      </c>
      <c r="C16" t="s">
        <v>59</v>
      </c>
      <c r="D16">
        <f t="shared" si="0"/>
        <v>1125</v>
      </c>
      <c r="E16">
        <v>175</v>
      </c>
      <c r="F16">
        <f t="shared" si="1"/>
        <v>239</v>
      </c>
    </row>
    <row r="17" spans="1:6" x14ac:dyDescent="0.25">
      <c r="A17">
        <v>175</v>
      </c>
      <c r="C17" t="s">
        <v>35</v>
      </c>
      <c r="D17">
        <f t="shared" si="0"/>
        <v>1156</v>
      </c>
      <c r="E17">
        <v>200</v>
      </c>
      <c r="F17">
        <f t="shared" si="1"/>
        <v>246</v>
      </c>
    </row>
    <row r="18" spans="1:6" x14ac:dyDescent="0.25">
      <c r="A18">
        <v>180</v>
      </c>
      <c r="C18" t="s">
        <v>59</v>
      </c>
      <c r="D18">
        <f t="shared" si="0"/>
        <v>1187</v>
      </c>
      <c r="E18">
        <v>200</v>
      </c>
      <c r="F18">
        <f>CEILING((10+(A18*1.5))*0.9, 1)</f>
        <v>252</v>
      </c>
    </row>
    <row r="19" spans="1:6" x14ac:dyDescent="0.25">
      <c r="A19">
        <v>185</v>
      </c>
      <c r="C19" t="s">
        <v>59</v>
      </c>
      <c r="D19">
        <f t="shared" si="0"/>
        <v>1218</v>
      </c>
      <c r="E19">
        <v>200</v>
      </c>
      <c r="F19">
        <f>CEILING((10+(A19*1.5))*0.9, 1)</f>
        <v>259</v>
      </c>
    </row>
    <row r="20" spans="1:6" x14ac:dyDescent="0.25">
      <c r="A20">
        <v>190</v>
      </c>
      <c r="C20" t="s">
        <v>59</v>
      </c>
      <c r="D20">
        <f t="shared" si="0"/>
        <v>1250</v>
      </c>
      <c r="E20">
        <v>200</v>
      </c>
      <c r="F20">
        <f t="shared" si="1"/>
        <v>266</v>
      </c>
    </row>
    <row r="21" spans="1:6" x14ac:dyDescent="0.25">
      <c r="A21">
        <v>195</v>
      </c>
      <c r="C21" t="s">
        <v>59</v>
      </c>
      <c r="D21">
        <f t="shared" si="0"/>
        <v>1281</v>
      </c>
      <c r="E21">
        <v>200</v>
      </c>
      <c r="F21">
        <f t="shared" si="1"/>
        <v>273</v>
      </c>
    </row>
    <row r="22" spans="1:6" x14ac:dyDescent="0.25">
      <c r="A22">
        <v>200</v>
      </c>
      <c r="C22" t="s">
        <v>35</v>
      </c>
      <c r="D22">
        <f t="shared" si="0"/>
        <v>1312</v>
      </c>
      <c r="E22">
        <v>225</v>
      </c>
      <c r="F22">
        <f t="shared" si="1"/>
        <v>279</v>
      </c>
    </row>
    <row r="23" spans="1:6" x14ac:dyDescent="0.25">
      <c r="A23">
        <v>205</v>
      </c>
      <c r="C23" t="s">
        <v>59</v>
      </c>
      <c r="D23">
        <f t="shared" si="0"/>
        <v>1343</v>
      </c>
      <c r="E23">
        <v>225</v>
      </c>
      <c r="F23">
        <f t="shared" si="1"/>
        <v>286</v>
      </c>
    </row>
    <row r="24" spans="1:6" x14ac:dyDescent="0.25">
      <c r="A24">
        <v>210</v>
      </c>
      <c r="C24" t="s">
        <v>59</v>
      </c>
      <c r="D24">
        <f t="shared" si="0"/>
        <v>1375</v>
      </c>
      <c r="E24">
        <v>225</v>
      </c>
      <c r="F24">
        <f t="shared" si="1"/>
        <v>293</v>
      </c>
    </row>
    <row r="25" spans="1:6" x14ac:dyDescent="0.25">
      <c r="A25">
        <v>215</v>
      </c>
      <c r="C25" t="s">
        <v>59</v>
      </c>
      <c r="D25">
        <f t="shared" si="0"/>
        <v>1406</v>
      </c>
      <c r="E25">
        <v>225</v>
      </c>
      <c r="F25">
        <f>CEILING((10+(A25*1.5))*0.9, 1)</f>
        <v>300</v>
      </c>
    </row>
    <row r="26" spans="1:6" x14ac:dyDescent="0.25">
      <c r="A26">
        <v>220</v>
      </c>
      <c r="C26" t="s">
        <v>59</v>
      </c>
      <c r="D26">
        <f t="shared" si="0"/>
        <v>1437</v>
      </c>
      <c r="E26">
        <v>225</v>
      </c>
      <c r="F26">
        <f t="shared" si="1"/>
        <v>306</v>
      </c>
    </row>
    <row r="27" spans="1:6" x14ac:dyDescent="0.25">
      <c r="A27">
        <v>225</v>
      </c>
      <c r="C27" t="s">
        <v>35</v>
      </c>
      <c r="D27">
        <f t="shared" si="0"/>
        <v>1468</v>
      </c>
      <c r="E27">
        <v>250</v>
      </c>
      <c r="F27">
        <f t="shared" si="1"/>
        <v>313</v>
      </c>
    </row>
    <row r="28" spans="1:6" x14ac:dyDescent="0.25">
      <c r="A28">
        <v>230</v>
      </c>
      <c r="C28" t="s">
        <v>59</v>
      </c>
      <c r="D28">
        <f t="shared" si="0"/>
        <v>1500</v>
      </c>
      <c r="E28">
        <v>250</v>
      </c>
      <c r="F28">
        <f t="shared" si="1"/>
        <v>320</v>
      </c>
    </row>
    <row r="29" spans="1:6" x14ac:dyDescent="0.25">
      <c r="A29">
        <v>235</v>
      </c>
      <c r="C29" t="s">
        <v>59</v>
      </c>
      <c r="D29">
        <f t="shared" si="0"/>
        <v>1531</v>
      </c>
      <c r="E29">
        <v>250</v>
      </c>
      <c r="F29">
        <f t="shared" si="1"/>
        <v>327</v>
      </c>
    </row>
    <row r="30" spans="1:6" x14ac:dyDescent="0.25">
      <c r="A30">
        <v>240</v>
      </c>
      <c r="C30" t="s">
        <v>59</v>
      </c>
      <c r="D30">
        <f t="shared" si="0"/>
        <v>1562</v>
      </c>
      <c r="E30">
        <v>250</v>
      </c>
      <c r="F30">
        <f t="shared" si="1"/>
        <v>333</v>
      </c>
    </row>
    <row r="31" spans="1:6" x14ac:dyDescent="0.25">
      <c r="A31">
        <v>245</v>
      </c>
      <c r="C31" t="s">
        <v>59</v>
      </c>
      <c r="D31">
        <f t="shared" si="0"/>
        <v>1593</v>
      </c>
      <c r="E31">
        <v>250</v>
      </c>
      <c r="F31">
        <f t="shared" si="1"/>
        <v>340</v>
      </c>
    </row>
    <row r="32" spans="1:6" x14ac:dyDescent="0.25">
      <c r="A32">
        <v>250</v>
      </c>
      <c r="C32" t="s">
        <v>35</v>
      </c>
      <c r="D32">
        <f t="shared" si="0"/>
        <v>1625</v>
      </c>
      <c r="E32">
        <v>300</v>
      </c>
      <c r="F32">
        <f t="shared" si="1"/>
        <v>347</v>
      </c>
    </row>
    <row r="33" spans="1:6" x14ac:dyDescent="0.25">
      <c r="A33">
        <v>251</v>
      </c>
      <c r="C33" t="s">
        <v>59</v>
      </c>
      <c r="D33">
        <f t="shared" si="0"/>
        <v>1631</v>
      </c>
      <c r="E33">
        <v>300</v>
      </c>
      <c r="F33">
        <f t="shared" si="1"/>
        <v>348</v>
      </c>
    </row>
    <row r="34" spans="1:6" x14ac:dyDescent="0.25">
      <c r="A34">
        <v>252</v>
      </c>
      <c r="C34" t="s">
        <v>59</v>
      </c>
      <c r="D34">
        <f t="shared" si="0"/>
        <v>1637</v>
      </c>
      <c r="E34">
        <v>300</v>
      </c>
      <c r="F34">
        <f t="shared" si="1"/>
        <v>350</v>
      </c>
    </row>
    <row r="35" spans="1:6" x14ac:dyDescent="0.25">
      <c r="A35">
        <v>253</v>
      </c>
      <c r="C35" t="s">
        <v>59</v>
      </c>
      <c r="D35">
        <f t="shared" si="0"/>
        <v>1643</v>
      </c>
      <c r="E35">
        <v>300</v>
      </c>
      <c r="F35">
        <f t="shared" si="1"/>
        <v>351</v>
      </c>
    </row>
    <row r="36" spans="1:6" x14ac:dyDescent="0.25">
      <c r="A36">
        <v>254</v>
      </c>
      <c r="C36" t="s">
        <v>59</v>
      </c>
      <c r="D36">
        <f t="shared" si="0"/>
        <v>1650</v>
      </c>
      <c r="E36">
        <v>300</v>
      </c>
      <c r="F36">
        <f t="shared" si="1"/>
        <v>352</v>
      </c>
    </row>
    <row r="37" spans="1:6" x14ac:dyDescent="0.25">
      <c r="A37">
        <v>255</v>
      </c>
      <c r="C37" t="s">
        <v>35</v>
      </c>
      <c r="D37">
        <f t="shared" si="0"/>
        <v>1656</v>
      </c>
      <c r="E37">
        <v>325</v>
      </c>
      <c r="F37">
        <f t="shared" si="1"/>
        <v>354</v>
      </c>
    </row>
    <row r="38" spans="1:6" x14ac:dyDescent="0.25">
      <c r="A38">
        <v>256</v>
      </c>
      <c r="C38" t="s">
        <v>59</v>
      </c>
      <c r="D38">
        <f t="shared" si="0"/>
        <v>1662</v>
      </c>
      <c r="E38">
        <v>325</v>
      </c>
      <c r="F38">
        <f t="shared" si="1"/>
        <v>355</v>
      </c>
    </row>
    <row r="39" spans="1:6" x14ac:dyDescent="0.25">
      <c r="A39">
        <v>257</v>
      </c>
      <c r="C39" t="s">
        <v>59</v>
      </c>
      <c r="D39">
        <f t="shared" si="0"/>
        <v>1668</v>
      </c>
      <c r="E39">
        <v>325</v>
      </c>
      <c r="F39">
        <f t="shared" si="1"/>
        <v>356</v>
      </c>
    </row>
    <row r="40" spans="1:6" x14ac:dyDescent="0.25">
      <c r="A40">
        <v>258</v>
      </c>
      <c r="C40" t="s">
        <v>59</v>
      </c>
      <c r="D40">
        <f t="shared" si="0"/>
        <v>1675</v>
      </c>
      <c r="E40">
        <v>325</v>
      </c>
      <c r="F40">
        <f t="shared" si="1"/>
        <v>358</v>
      </c>
    </row>
    <row r="41" spans="1:6" x14ac:dyDescent="0.25">
      <c r="A41">
        <v>259</v>
      </c>
      <c r="C41" t="s">
        <v>35</v>
      </c>
      <c r="D41">
        <f t="shared" si="0"/>
        <v>1681</v>
      </c>
      <c r="E41">
        <v>350</v>
      </c>
      <c r="F41">
        <f t="shared" si="1"/>
        <v>359</v>
      </c>
    </row>
    <row r="42" spans="1:6" x14ac:dyDescent="0.25">
      <c r="A42">
        <v>260</v>
      </c>
      <c r="C42" t="s">
        <v>59</v>
      </c>
      <c r="D42">
        <v>2500</v>
      </c>
      <c r="E42">
        <v>400</v>
      </c>
      <c r="F42">
        <f t="shared" si="1"/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Pirate</vt:lpstr>
      <vt:lpstr>Spacers (Full DS)</vt:lpstr>
      <vt:lpstr>Varuun (Full DS)</vt:lpstr>
      <vt:lpstr>Ecliptic (Full DS)</vt:lpstr>
      <vt:lpstr>Syndicate (Full DS)</vt:lpstr>
      <vt:lpstr>Starborn (Full DS)</vt:lpstr>
      <vt:lpstr>Creatures-Prey (Complete)</vt:lpstr>
      <vt:lpstr>Creatures-Predator (Complete)</vt:lpstr>
      <vt:lpstr>Creatures-Tough (Complete)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DeGregorio</dc:creator>
  <cp:lastModifiedBy>Brian DeGregorio</cp:lastModifiedBy>
  <cp:lastPrinted>2023-10-31T21:05:52Z</cp:lastPrinted>
  <dcterms:created xsi:type="dcterms:W3CDTF">2023-10-24T22:31:00Z</dcterms:created>
  <dcterms:modified xsi:type="dcterms:W3CDTF">2023-11-01T00:48:42Z</dcterms:modified>
</cp:coreProperties>
</file>