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iogo\AST\Apresentação\Semana 4\"/>
    </mc:Choice>
  </mc:AlternateContent>
  <xr:revisionPtr revIDLastSave="0" documentId="13_ncr:1_{68698506-317F-4488-A17E-B1D8F57016E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ython" sheetId="1" r:id="rId1"/>
    <sheet name="Cpp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3" i="6" l="1" a="1"/>
  <c r="I53" i="6" s="1"/>
  <c r="C53" i="6" a="1"/>
  <c r="C53" i="6" s="1"/>
  <c r="M52" i="6"/>
  <c r="H52" i="6"/>
  <c r="B52" i="6"/>
  <c r="D52" i="6" s="1"/>
  <c r="N52" i="6" s="1"/>
  <c r="M51" i="6"/>
  <c r="H51" i="6"/>
  <c r="B51" i="6"/>
  <c r="D51" i="6" s="1"/>
  <c r="M50" i="6"/>
  <c r="H50" i="6"/>
  <c r="B50" i="6"/>
  <c r="D50" i="6" s="1"/>
  <c r="M49" i="6"/>
  <c r="H49" i="6"/>
  <c r="B49" i="6"/>
  <c r="D49" i="6" s="1"/>
  <c r="N49" i="6" s="1"/>
  <c r="M48" i="6"/>
  <c r="H48" i="6"/>
  <c r="D48" i="6"/>
  <c r="B48" i="6"/>
  <c r="M47" i="6"/>
  <c r="H47" i="6"/>
  <c r="B47" i="6"/>
  <c r="D47" i="6" s="1"/>
  <c r="M46" i="6"/>
  <c r="H46" i="6"/>
  <c r="B46" i="6"/>
  <c r="D46" i="6" s="1"/>
  <c r="M45" i="6"/>
  <c r="H45" i="6"/>
  <c r="B45" i="6"/>
  <c r="D45" i="6" s="1"/>
  <c r="M44" i="6"/>
  <c r="H44" i="6"/>
  <c r="B44" i="6"/>
  <c r="D44" i="6" s="1"/>
  <c r="M43" i="6"/>
  <c r="H43" i="6"/>
  <c r="B43" i="6"/>
  <c r="D43" i="6" s="1"/>
  <c r="M42" i="6"/>
  <c r="H42" i="6"/>
  <c r="B42" i="6"/>
  <c r="D42" i="6" s="1"/>
  <c r="M41" i="6"/>
  <c r="H41" i="6"/>
  <c r="B41" i="6"/>
  <c r="D41" i="6" s="1"/>
  <c r="N41" i="6" s="1"/>
  <c r="M40" i="6"/>
  <c r="H40" i="6"/>
  <c r="B40" i="6"/>
  <c r="D40" i="6" s="1"/>
  <c r="M39" i="6"/>
  <c r="H39" i="6"/>
  <c r="B39" i="6"/>
  <c r="D39" i="6" s="1"/>
  <c r="M38" i="6"/>
  <c r="H38" i="6"/>
  <c r="B38" i="6"/>
  <c r="D38" i="6" s="1"/>
  <c r="M37" i="6"/>
  <c r="H37" i="6"/>
  <c r="B37" i="6"/>
  <c r="D37" i="6" s="1"/>
  <c r="N37" i="6" s="1"/>
  <c r="M36" i="6"/>
  <c r="H36" i="6"/>
  <c r="D36" i="6"/>
  <c r="B36" i="6"/>
  <c r="M35" i="6"/>
  <c r="H35" i="6"/>
  <c r="B35" i="6"/>
  <c r="D35" i="6" s="1"/>
  <c r="M34" i="6"/>
  <c r="H34" i="6"/>
  <c r="B34" i="6"/>
  <c r="D34" i="6" s="1"/>
  <c r="M33" i="6"/>
  <c r="H33" i="6"/>
  <c r="B33" i="6"/>
  <c r="D33" i="6" s="1"/>
  <c r="N33" i="6" s="1"/>
  <c r="M32" i="6"/>
  <c r="H32" i="6"/>
  <c r="B32" i="6"/>
  <c r="D32" i="6" s="1"/>
  <c r="M31" i="6"/>
  <c r="H31" i="6"/>
  <c r="D31" i="6"/>
  <c r="B31" i="6"/>
  <c r="M30" i="6"/>
  <c r="H30" i="6"/>
  <c r="B30" i="6"/>
  <c r="D30" i="6" s="1"/>
  <c r="M29" i="6"/>
  <c r="H29" i="6"/>
  <c r="B29" i="6"/>
  <c r="D29" i="6" s="1"/>
  <c r="N29" i="6" s="1"/>
  <c r="M28" i="6"/>
  <c r="H28" i="6"/>
  <c r="D28" i="6"/>
  <c r="B28" i="6"/>
  <c r="M27" i="6"/>
  <c r="H27" i="6"/>
  <c r="B27" i="6"/>
  <c r="D27" i="6" s="1"/>
  <c r="M26" i="6"/>
  <c r="H26" i="6"/>
  <c r="B26" i="6"/>
  <c r="D26" i="6" s="1"/>
  <c r="M25" i="6"/>
  <c r="H25" i="6"/>
  <c r="B25" i="6"/>
  <c r="D25" i="6" s="1"/>
  <c r="N25" i="6" s="1"/>
  <c r="M24" i="6"/>
  <c r="H24" i="6"/>
  <c r="B24" i="6"/>
  <c r="D24" i="6" s="1"/>
  <c r="M23" i="6"/>
  <c r="H23" i="6"/>
  <c r="B23" i="6"/>
  <c r="D23" i="6" s="1"/>
  <c r="M22" i="6"/>
  <c r="H22" i="6"/>
  <c r="B22" i="6"/>
  <c r="D22" i="6" s="1"/>
  <c r="M21" i="6"/>
  <c r="H21" i="6"/>
  <c r="B21" i="6"/>
  <c r="D21" i="6" s="1"/>
  <c r="M20" i="6"/>
  <c r="H20" i="6"/>
  <c r="B20" i="6"/>
  <c r="D20" i="6" s="1"/>
  <c r="M19" i="6"/>
  <c r="H19" i="6"/>
  <c r="B19" i="6"/>
  <c r="D19" i="6" s="1"/>
  <c r="M18" i="6"/>
  <c r="H18" i="6"/>
  <c r="B18" i="6"/>
  <c r="D18" i="6" s="1"/>
  <c r="M17" i="6"/>
  <c r="H17" i="6"/>
  <c r="B17" i="6"/>
  <c r="D17" i="6" s="1"/>
  <c r="N17" i="6" s="1"/>
  <c r="M16" i="6"/>
  <c r="H16" i="6"/>
  <c r="B16" i="6"/>
  <c r="D16" i="6" s="1"/>
  <c r="M15" i="6"/>
  <c r="H15" i="6"/>
  <c r="B15" i="6"/>
  <c r="D15" i="6" s="1"/>
  <c r="M14" i="6"/>
  <c r="H14" i="6"/>
  <c r="B14" i="6"/>
  <c r="D14" i="6" s="1"/>
  <c r="M13" i="6"/>
  <c r="H13" i="6"/>
  <c r="B13" i="6"/>
  <c r="D13" i="6" s="1"/>
  <c r="N13" i="6" s="1"/>
  <c r="M12" i="6"/>
  <c r="H12" i="6"/>
  <c r="B12" i="6"/>
  <c r="D12" i="6" s="1"/>
  <c r="M11" i="6"/>
  <c r="H11" i="6"/>
  <c r="D11" i="6"/>
  <c r="B11" i="6"/>
  <c r="M10" i="6"/>
  <c r="H10" i="6"/>
  <c r="B10" i="6"/>
  <c r="D10" i="6" s="1"/>
  <c r="M9" i="6"/>
  <c r="H9" i="6"/>
  <c r="B9" i="6"/>
  <c r="D9" i="6" s="1"/>
  <c r="N9" i="6" s="1"/>
  <c r="M8" i="6"/>
  <c r="H8" i="6"/>
  <c r="B8" i="6"/>
  <c r="D8" i="6" s="1"/>
  <c r="M7" i="6"/>
  <c r="H7" i="6"/>
  <c r="B7" i="6"/>
  <c r="D7" i="6" s="1"/>
  <c r="M6" i="6"/>
  <c r="H6" i="6"/>
  <c r="B6" i="6"/>
  <c r="D6" i="6" s="1"/>
  <c r="M5" i="6"/>
  <c r="H5" i="6"/>
  <c r="B5" i="6"/>
  <c r="D5" i="6" s="1"/>
  <c r="N5" i="6" s="1"/>
  <c r="M4" i="6"/>
  <c r="H4" i="6"/>
  <c r="B4" i="6"/>
  <c r="D4" i="6" s="1"/>
  <c r="M3" i="6"/>
  <c r="H3" i="6"/>
  <c r="B3" i="6"/>
  <c r="D3" i="6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B24" i="1"/>
  <c r="B25" i="1"/>
  <c r="B26" i="1"/>
  <c r="D26" i="1" s="1"/>
  <c r="B27" i="1"/>
  <c r="D27" i="1" s="1"/>
  <c r="B28" i="1"/>
  <c r="D28" i="1" s="1"/>
  <c r="B29" i="1"/>
  <c r="D29" i="1" s="1"/>
  <c r="B30" i="1"/>
  <c r="D30" i="1" s="1"/>
  <c r="D23" i="1"/>
  <c r="D24" i="1"/>
  <c r="D25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I53" i="1" a="1"/>
  <c r="I53" i="1" s="1"/>
  <c r="C53" i="1" a="1"/>
  <c r="C53" i="1" s="1"/>
  <c r="M3" i="1"/>
  <c r="M4" i="1"/>
  <c r="M5" i="1"/>
  <c r="M6" i="1"/>
  <c r="M7" i="1"/>
  <c r="M8" i="1"/>
  <c r="M9" i="1"/>
  <c r="M10" i="1"/>
  <c r="M11" i="1"/>
  <c r="M12" i="1"/>
  <c r="M13" i="1"/>
  <c r="M14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H3" i="1"/>
  <c r="H4" i="1"/>
  <c r="H5" i="1"/>
  <c r="H6" i="1"/>
  <c r="H7" i="1"/>
  <c r="H8" i="1"/>
  <c r="H9" i="1"/>
  <c r="H10" i="1"/>
  <c r="H11" i="1"/>
  <c r="H12" i="1"/>
  <c r="H13" i="1"/>
  <c r="H14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N21" i="6" l="1"/>
  <c r="N45" i="6"/>
  <c r="N28" i="6"/>
  <c r="N23" i="6"/>
  <c r="N27" i="6"/>
  <c r="N24" i="6"/>
  <c r="N19" i="6"/>
  <c r="N20" i="6"/>
  <c r="N15" i="6"/>
  <c r="N16" i="6"/>
  <c r="N31" i="6"/>
  <c r="N44" i="6"/>
  <c r="N51" i="6"/>
  <c r="N40" i="6"/>
  <c r="N47" i="6"/>
  <c r="N48" i="6"/>
  <c r="N43" i="6"/>
  <c r="N32" i="6"/>
  <c r="N39" i="6"/>
  <c r="N35" i="6"/>
  <c r="N36" i="6"/>
  <c r="N42" i="6"/>
  <c r="N8" i="6"/>
  <c r="N4" i="6"/>
  <c r="N12" i="6"/>
  <c r="N7" i="6"/>
  <c r="N3" i="6"/>
  <c r="N11" i="6"/>
  <c r="N14" i="6"/>
  <c r="N26" i="6"/>
  <c r="N38" i="6"/>
  <c r="N10" i="6"/>
  <c r="N50" i="6"/>
  <c r="N22" i="6"/>
  <c r="N34" i="6"/>
  <c r="N6" i="6"/>
  <c r="N46" i="6"/>
  <c r="N18" i="6"/>
  <c r="N30" i="6"/>
  <c r="N25" i="1"/>
  <c r="N24" i="1"/>
  <c r="N23" i="1"/>
  <c r="N22" i="1"/>
  <c r="N21" i="1"/>
  <c r="N27" i="1"/>
  <c r="N20" i="1"/>
  <c r="N19" i="1"/>
  <c r="N17" i="1"/>
  <c r="N16" i="1"/>
  <c r="N30" i="1"/>
  <c r="N28" i="1"/>
  <c r="N18" i="1"/>
  <c r="N15" i="1"/>
  <c r="N29" i="1"/>
  <c r="N26" i="1"/>
  <c r="B3" i="1"/>
  <c r="D3" i="1" s="1"/>
  <c r="N3" i="1" s="1"/>
  <c r="B4" i="1"/>
  <c r="D4" i="1" s="1"/>
  <c r="N4" i="1" s="1"/>
  <c r="B5" i="1"/>
  <c r="D5" i="1" s="1"/>
  <c r="N5" i="1" s="1"/>
  <c r="B6" i="1"/>
  <c r="D6" i="1" s="1"/>
  <c r="N6" i="1" s="1"/>
  <c r="B7" i="1"/>
  <c r="D7" i="1" s="1"/>
  <c r="N7" i="1" s="1"/>
  <c r="B8" i="1"/>
  <c r="D8" i="1" s="1"/>
  <c r="N8" i="1" s="1"/>
  <c r="B9" i="1"/>
  <c r="D9" i="1" s="1"/>
  <c r="N9" i="1" s="1"/>
  <c r="B10" i="1"/>
  <c r="D10" i="1" s="1"/>
  <c r="N10" i="1" s="1"/>
  <c r="B11" i="1"/>
  <c r="D11" i="1" s="1"/>
  <c r="N11" i="1" s="1"/>
  <c r="B12" i="1"/>
  <c r="D12" i="1" s="1"/>
  <c r="N12" i="1" s="1"/>
  <c r="B13" i="1"/>
  <c r="D13" i="1" s="1"/>
  <c r="N13" i="1" s="1"/>
  <c r="B31" i="1"/>
  <c r="D31" i="1" s="1"/>
  <c r="N31" i="1" s="1"/>
  <c r="B32" i="1"/>
  <c r="D32" i="1" s="1"/>
  <c r="N32" i="1" s="1"/>
  <c r="B33" i="1"/>
  <c r="D33" i="1" s="1"/>
  <c r="N33" i="1" s="1"/>
  <c r="B34" i="1"/>
  <c r="D34" i="1" s="1"/>
  <c r="N34" i="1" s="1"/>
  <c r="B35" i="1"/>
  <c r="D35" i="1" s="1"/>
  <c r="N35" i="1" s="1"/>
  <c r="B36" i="1"/>
  <c r="D36" i="1" s="1"/>
  <c r="N36" i="1" s="1"/>
  <c r="B37" i="1"/>
  <c r="D37" i="1" s="1"/>
  <c r="N37" i="1" s="1"/>
  <c r="B38" i="1"/>
  <c r="D38" i="1" s="1"/>
  <c r="N38" i="1" s="1"/>
  <c r="B39" i="1"/>
  <c r="D39" i="1" s="1"/>
  <c r="N39" i="1" s="1"/>
  <c r="B40" i="1"/>
  <c r="D40" i="1" s="1"/>
  <c r="N40" i="1" s="1"/>
  <c r="B41" i="1"/>
  <c r="D41" i="1" s="1"/>
  <c r="N41" i="1" s="1"/>
  <c r="B42" i="1"/>
  <c r="D42" i="1" s="1"/>
  <c r="N42" i="1" s="1"/>
  <c r="B43" i="1"/>
  <c r="D43" i="1" s="1"/>
  <c r="N43" i="1" s="1"/>
  <c r="B44" i="1"/>
  <c r="D44" i="1" s="1"/>
  <c r="N44" i="1" s="1"/>
  <c r="B45" i="1"/>
  <c r="D45" i="1" s="1"/>
  <c r="N45" i="1" s="1"/>
  <c r="B46" i="1"/>
  <c r="D46" i="1" s="1"/>
  <c r="N46" i="1" s="1"/>
  <c r="B47" i="1"/>
  <c r="D47" i="1" s="1"/>
  <c r="N47" i="1" s="1"/>
  <c r="B48" i="1"/>
  <c r="D48" i="1" s="1"/>
  <c r="N48" i="1" s="1"/>
  <c r="B49" i="1"/>
  <c r="D49" i="1" s="1"/>
  <c r="N49" i="1" s="1"/>
  <c r="B50" i="1"/>
  <c r="D50" i="1" s="1"/>
  <c r="N50" i="1" s="1"/>
  <c r="B51" i="1"/>
  <c r="D51" i="1" s="1"/>
  <c r="N51" i="1" s="1"/>
  <c r="B52" i="1"/>
  <c r="D52" i="1" s="1"/>
  <c r="N52" i="1" s="1"/>
  <c r="B14" i="1"/>
  <c r="D14" i="1" s="1"/>
  <c r="N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<sst xmlns="http://schemas.openxmlformats.org/spreadsheetml/2006/main" count="138" uniqueCount="69">
  <si>
    <t>Metodo / Nivel</t>
  </si>
  <si>
    <t>T. Original (bytes)</t>
  </si>
  <si>
    <t>T. Compresso (bytes)</t>
  </si>
  <si>
    <t>Tx. Compressão(%)</t>
  </si>
  <si>
    <t>ICT</t>
  </si>
  <si>
    <t>CPU (%)</t>
  </si>
  <si>
    <t>Tempo Compressão (s)</t>
  </si>
  <si>
    <t>Brotli Lv.03</t>
  </si>
  <si>
    <t>Brotli Lv.01</t>
  </si>
  <si>
    <t>Brotli Lv.02</t>
  </si>
  <si>
    <t>Brotli Lv.06</t>
  </si>
  <si>
    <t>Brotli Lv.07</t>
  </si>
  <si>
    <t>Brotli Lv.08</t>
  </si>
  <si>
    <t>Brotli Lv.10</t>
  </si>
  <si>
    <t>Brotli Lv.11</t>
  </si>
  <si>
    <t>Zstd Lv.12</t>
  </si>
  <si>
    <t>LZ4 Lv.00</t>
  </si>
  <si>
    <t>LZ4 Lv.01</t>
  </si>
  <si>
    <t>LZ4 Lv.02</t>
  </si>
  <si>
    <t>LZ4 Lv.03</t>
  </si>
  <si>
    <t>LZ4 Lv.04</t>
  </si>
  <si>
    <t>LZ4 Lv.05</t>
  </si>
  <si>
    <t>LZ4 Lv.06</t>
  </si>
  <si>
    <t>LZ4 Lv.08</t>
  </si>
  <si>
    <t>LZ4 Lv.09</t>
  </si>
  <si>
    <t>LZ4 Lv.10</t>
  </si>
  <si>
    <t>LZ4 Lv.11</t>
  </si>
  <si>
    <t>LZ4 Lv.12</t>
  </si>
  <si>
    <t>Zstd Lv.01</t>
  </si>
  <si>
    <t>Zstd Lv.02</t>
  </si>
  <si>
    <t>Zstd Lv.03</t>
  </si>
  <si>
    <t>Zstd Lv.04</t>
  </si>
  <si>
    <t>Zstd Lv.05</t>
  </si>
  <si>
    <t>Zstd Lv.06</t>
  </si>
  <si>
    <t>Zstd Lv.07</t>
  </si>
  <si>
    <t>Zstd Lv.08</t>
  </si>
  <si>
    <t>Zstd Lv.09</t>
  </si>
  <si>
    <t>Zstd Lv.10</t>
  </si>
  <si>
    <t>Zstd Lv.11</t>
  </si>
  <si>
    <t>Zstd Lv.13</t>
  </si>
  <si>
    <t>Zstd Lv.14</t>
  </si>
  <si>
    <t>Zstd Lv.15</t>
  </si>
  <si>
    <t>Zstd Lv.16</t>
  </si>
  <si>
    <t>Zstd Lv.17</t>
  </si>
  <si>
    <t>Zstd Lv.18</t>
  </si>
  <si>
    <t>Zstd Lv.19</t>
  </si>
  <si>
    <t>Zstd Lv.20</t>
  </si>
  <si>
    <t>Zstd Lv.21</t>
  </si>
  <si>
    <t>Zstd Lv.22</t>
  </si>
  <si>
    <t>ECC</t>
  </si>
  <si>
    <t>Compressão</t>
  </si>
  <si>
    <t>Descompressão</t>
  </si>
  <si>
    <t>Tempo Desc. (s)</t>
  </si>
  <si>
    <t>CPU  Desc. (%)</t>
  </si>
  <si>
    <t>ECD</t>
  </si>
  <si>
    <t>Brotli Lv.09</t>
  </si>
  <si>
    <t>Brotli Lv.05</t>
  </si>
  <si>
    <t>Brotli Lv.04</t>
  </si>
  <si>
    <t>LZ4 Lv.16</t>
  </si>
  <si>
    <t>LZ4 Lv.13</t>
  </si>
  <si>
    <t>LZ4 Lv.14</t>
  </si>
  <si>
    <t>LZ4 Lv.15</t>
  </si>
  <si>
    <t>LZ4 Lv.07</t>
  </si>
  <si>
    <t xml:space="preserve">Peak Mem. D. (bytes) </t>
  </si>
  <si>
    <t>Peak Mem. C (bytes)</t>
  </si>
  <si>
    <t>Avg. Mem. C (bytes)</t>
  </si>
  <si>
    <t>Avg. Mem. D (bytes)</t>
  </si>
  <si>
    <t>Tempo Total (minutos)</t>
  </si>
  <si>
    <t>IECT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</si>
</sst>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3">
    <xf numFmtId="0" fontId="0" fillId="0" borderId="0" xfId="0"/>
    <xf numFmtId="10" fontId="0" fillId="3" borderId="0" xfId="2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0" fontId="0" fillId="9" borderId="0" xfId="2" applyNumberFormat="1" applyFont="1" applyFill="1" applyBorder="1" applyAlignment="1">
      <alignment horizontal="center"/>
    </xf>
    <xf numFmtId="10" fontId="0" fillId="10" borderId="0" xfId="2" applyNumberFormat="1" applyFon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164" fontId="0" fillId="11" borderId="1" xfId="1" applyNumberFormat="1" applyFont="1" applyFill="1" applyBorder="1" applyAlignment="1">
      <alignment horizontal="center"/>
    </xf>
    <xf numFmtId="164" fontId="0" fillId="12" borderId="1" xfId="1" applyNumberFormat="1" applyFont="1" applyFill="1" applyBorder="1" applyAlignment="1">
      <alignment horizontal="center"/>
    </xf>
    <xf numFmtId="164" fontId="0" fillId="12" borderId="3" xfId="1" applyNumberFormat="1" applyFont="1" applyFill="1" applyBorder="1" applyAlignment="1">
      <alignment horizontal="center"/>
    </xf>
    <xf numFmtId="164" fontId="0" fillId="13" borderId="1" xfId="1" applyNumberFormat="1" applyFont="1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10" fontId="0" fillId="9" borderId="5" xfId="2" applyNumberFormat="1" applyFont="1" applyFill="1" applyBorder="1" applyAlignment="1">
      <alignment horizontal="center"/>
    </xf>
    <xf numFmtId="164" fontId="0" fillId="11" borderId="3" xfId="1" applyNumberFormat="1" applyFont="1" applyFill="1" applyBorder="1" applyAlignment="1">
      <alignment horizontal="center"/>
    </xf>
    <xf numFmtId="2" fontId="0" fillId="13" borderId="1" xfId="0" applyNumberFormat="1" applyFill="1" applyBorder="1" applyAlignment="1">
      <alignment horizontal="center"/>
    </xf>
    <xf numFmtId="2" fontId="0" fillId="13" borderId="3" xfId="0" applyNumberFormat="1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2" fontId="0" fillId="11" borderId="3" xfId="0" applyNumberFormat="1" applyFill="1" applyBorder="1" applyAlignment="1">
      <alignment horizontal="center"/>
    </xf>
    <xf numFmtId="164" fontId="0" fillId="11" borderId="4" xfId="1" applyNumberFormat="1" applyFont="1" applyFill="1" applyBorder="1" applyAlignment="1">
      <alignment horizontal="center"/>
    </xf>
    <xf numFmtId="164" fontId="0" fillId="11" borderId="6" xfId="1" applyNumberFormat="1" applyFont="1" applyFill="1" applyBorder="1" applyAlignment="1">
      <alignment horizontal="center"/>
    </xf>
    <xf numFmtId="2" fontId="0" fillId="12" borderId="1" xfId="0" applyNumberFormat="1" applyFill="1" applyBorder="1" applyAlignment="1">
      <alignment horizontal="center"/>
    </xf>
    <xf numFmtId="2" fontId="0" fillId="12" borderId="3" xfId="0" applyNumberFormat="1" applyFill="1" applyBorder="1" applyAlignment="1">
      <alignment horizontal="center"/>
    </xf>
    <xf numFmtId="164" fontId="0" fillId="12" borderId="0" xfId="1" applyNumberFormat="1" applyFont="1" applyFill="1" applyAlignment="1">
      <alignment horizontal="center"/>
    </xf>
    <xf numFmtId="164" fontId="0" fillId="11" borderId="5" xfId="1" applyNumberFormat="1" applyFon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9" borderId="5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9" borderId="1" xfId="0" applyNumberFormat="1" applyFill="1" applyBorder="1" applyAlignment="1">
      <alignment horizontal="center"/>
    </xf>
    <xf numFmtId="166" fontId="0" fillId="9" borderId="3" xfId="0" applyNumberFormat="1" applyFill="1" applyBorder="1" applyAlignment="1">
      <alignment horizontal="center"/>
    </xf>
    <xf numFmtId="166" fontId="0" fillId="10" borderId="1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5" borderId="5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6" fontId="0" fillId="5" borderId="1" xfId="0" applyNumberFormat="1" applyFill="1" applyBorder="1" applyAlignment="1">
      <alignment horizontal="center"/>
    </xf>
    <xf numFmtId="166" fontId="0" fillId="5" borderId="3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4" fontId="0" fillId="11" borderId="0" xfId="1" applyNumberFormat="1" applyFon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0" borderId="10" xfId="0" applyBorder="1" applyAlignment="1">
      <alignment horizontal="center"/>
    </xf>
    <xf numFmtId="164" fontId="0" fillId="14" borderId="10" xfId="0" applyNumberFormat="1" applyFill="1" applyBorder="1" applyAlignment="1">
      <alignment horizontal="center"/>
    </xf>
    <xf numFmtId="0" fontId="0" fillId="0" borderId="10" xfId="0" applyBorder="1"/>
    <xf numFmtId="0" fontId="0" fillId="7" borderId="2" xfId="0" applyFill="1" applyBorder="1" applyAlignment="1">
      <alignment horizontal="center" vertical="center"/>
    </xf>
    <xf numFmtId="10" fontId="0" fillId="9" borderId="9" xfId="2" applyNumberFormat="1" applyFont="1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164" fontId="0" fillId="11" borderId="2" xfId="1" applyNumberFormat="1" applyFont="1" applyFill="1" applyBorder="1" applyAlignment="1">
      <alignment horizontal="center"/>
    </xf>
    <xf numFmtId="164" fontId="0" fillId="11" borderId="7" xfId="1" applyNumberFormat="1" applyFont="1" applyFill="1" applyBorder="1" applyAlignment="1">
      <alignment horizontal="center"/>
    </xf>
    <xf numFmtId="166" fontId="0" fillId="9" borderId="2" xfId="0" applyNumberFormat="1" applyFill="1" applyBorder="1" applyAlignment="1">
      <alignment horizontal="center"/>
    </xf>
    <xf numFmtId="166" fontId="0" fillId="5" borderId="2" xfId="0" applyNumberFormat="1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10" fontId="0" fillId="11" borderId="2" xfId="2" applyNumberFormat="1" applyFont="1" applyFill="1" applyBorder="1" applyAlignment="1">
      <alignment horizontal="center"/>
    </xf>
    <xf numFmtId="164" fontId="0" fillId="13" borderId="0" xfId="1" applyNumberFormat="1" applyFont="1" applyFill="1" applyAlignment="1">
      <alignment horizontal="center"/>
    </xf>
    <xf numFmtId="10" fontId="0" fillId="13" borderId="1" xfId="2" applyNumberFormat="1" applyFont="1" applyFill="1" applyBorder="1" applyAlignment="1">
      <alignment horizontal="center"/>
    </xf>
    <xf numFmtId="10" fontId="0" fillId="11" borderId="1" xfId="2" applyNumberFormat="1" applyFont="1" applyFill="1" applyBorder="1" applyAlignment="1">
      <alignment horizontal="center"/>
    </xf>
    <xf numFmtId="10" fontId="0" fillId="11" borderId="3" xfId="2" applyNumberFormat="1" applyFont="1" applyFill="1" applyBorder="1" applyAlignment="1">
      <alignment horizontal="center"/>
    </xf>
    <xf numFmtId="10" fontId="0" fillId="12" borderId="1" xfId="2" applyNumberFormat="1" applyFont="1" applyFill="1" applyBorder="1" applyAlignment="1">
      <alignment horizontal="center"/>
    </xf>
    <xf numFmtId="10" fontId="0" fillId="12" borderId="3" xfId="2" applyNumberFormat="1" applyFont="1" applyFill="1" applyBorder="1" applyAlignment="1">
      <alignment horizontal="center"/>
    </xf>
    <xf numFmtId="2" fontId="0" fillId="11" borderId="2" xfId="0" applyNumberFormat="1" applyFill="1" applyBorder="1" applyAlignment="1">
      <alignment horizontal="center"/>
    </xf>
    <xf numFmtId="2" fontId="0" fillId="13" borderId="0" xfId="0" applyNumberFormat="1" applyFill="1" applyAlignment="1">
      <alignment horizontal="center"/>
    </xf>
    <xf numFmtId="2" fontId="0" fillId="11" borderId="5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11" borderId="9" xfId="1" applyNumberFormat="1" applyFont="1" applyFill="1" applyBorder="1" applyAlignment="1">
      <alignment horizontal="center"/>
    </xf>
    <xf numFmtId="2" fontId="0" fillId="9" borderId="0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13" borderId="2" xfId="0" applyNumberFormat="1" applyFill="1" applyBorder="1" applyAlignment="1">
      <alignment horizontal="center"/>
    </xf>
    <xf numFmtId="164" fontId="0" fillId="13" borderId="2" xfId="1" applyNumberFormat="1" applyFont="1" applyFill="1" applyBorder="1" applyAlignment="1">
      <alignment horizontal="center"/>
    </xf>
    <xf numFmtId="10" fontId="0" fillId="13" borderId="2" xfId="2" applyNumberFormat="1" applyFont="1" applyFill="1" applyBorder="1" applyAlignment="1">
      <alignment horizontal="center"/>
    </xf>
    <xf numFmtId="2" fontId="0" fillId="11" borderId="9" xfId="0" applyNumberFormat="1" applyFill="1" applyBorder="1" applyAlignment="1">
      <alignment horizontal="center"/>
    </xf>
    <xf numFmtId="2" fontId="0" fillId="11" borderId="0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0" fontId="0" fillId="14" borderId="10" xfId="0" applyNumberFormat="1" applyFill="1" applyBorder="1" applyAlignment="1">
      <alignment horizontal="center"/>
    </xf>
    <xf numFmtId="2" fontId="0" fillId="14" borderId="10" xfId="0" applyNumberFormat="1" applyFill="1" applyBorder="1" applyAlignment="1">
      <alignment horizontal="center"/>
    </xf>
    <xf numFmtId="166" fontId="0" fillId="14" borderId="10" xfId="0" applyNumberFormat="1" applyFill="1" applyBorder="1" applyAlignment="1">
      <alignment horizontal="center"/>
    </xf>
    <xf numFmtId="165" fontId="0" fillId="14" borderId="10" xfId="0" applyNumberForma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76"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numFmt numFmtId="164" formatCode="_-* #,##0_-;\-* #,##0_-;_-* &quot;-&quot;??_-;_-@_-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6" formatCode="0.0"/>
      <fill>
        <patternFill patternType="solid">
          <fgColor indexed="64"/>
          <bgColor theme="9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4" formatCode="0.00%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4" formatCode="0.00%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0.0"/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64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numFmt numFmtId="14" formatCode="0.00%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</dxf>
    <dxf>
      <numFmt numFmtId="166" formatCode="0.0"/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4" formatCode="0.00%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_-* #,##0_-;\-* #,##0_-;_-* &quot;-&quot;??_-;_-@_-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numFmt numFmtId="166" formatCode="0.0"/>
      <fill>
        <patternFill patternType="solid">
          <fgColor indexed="64"/>
          <bgColor theme="9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_-* #,##0_-;\-* #,##0_-;_-* &quot;-&quot;??_-;_-@_-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outline="0">
        <right style="thin">
          <color indexed="64"/>
        </right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7F61"/>
      <color rgb="FFAEE5A3"/>
      <color rgb="FF05CC00"/>
      <color rgb="FF6DFF69"/>
      <color rgb="FF06F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3949CE-E8E7-4CB4-BC45-3EA835A259E9}" name="Table3" displayName="Table3" ref="A2:P53" totalsRowCount="1" headerRowDxfId="55" dataDxfId="54" totalsRowDxfId="53" headerRowBorderDxfId="51" tableBorderDxfId="52" totalsRowBorderDxfId="50">
  <autoFilter ref="A2:P52" xr:uid="{AE3949CE-E8E7-4CB4-BC45-3EA835A259E9}"/>
  <sortState xmlns:xlrd2="http://schemas.microsoft.com/office/spreadsheetml/2017/richdata2" ref="A3:P52">
    <sortCondition ref="A2:A52"/>
  </sortState>
  <tableColumns count="16">
    <tableColumn id="1" xr3:uid="{FB1F637A-D859-4C79-89FC-012C9638B2B2}" name="Metodo / Nivel" totalsRowLabel="Tempo Total (minutos)" dataDxfId="32" totalsRowDxfId="15"/>
    <tableColumn id="2" xr3:uid="{07DDA20F-BFC8-4375-BBEE-724E9EB21BA6}" name="Tx. Compressão(%)" dataDxfId="70" totalsRowDxfId="14" dataCellStyle="Percent">
      <calculatedColumnFormula>((Table3[[#This Row],[T. Original (bytes)]]-Table3[[#This Row],[T. Compresso (bytes)]])/Table3[[#This Row],[T. Original (bytes)]])</calculatedColumnFormula>
    </tableColumn>
    <tableColumn id="3" xr3:uid="{AFD64CB0-A384-439D-A170-1F819776C2EA}" name="Tempo Compressão (s)" totalsRowFunction="custom" dataDxfId="69" totalsRowDxfId="13">
      <totalsRowFormula array="1">SUM(Table3[Tempo Compressão (s)]/60)</totalsRowFormula>
    </tableColumn>
    <tableColumn id="8" xr3:uid="{F9360BE9-74C5-49B2-BED1-D9239C16CCE9}" name="ICT" dataDxfId="68" totalsRowDxfId="12">
      <calculatedColumnFormula>(Table3[[#This Row],[Tx. Compressão(%)]]*100/Table3[[#This Row],[Tempo Compressão (s)]])</calculatedColumnFormula>
    </tableColumn>
    <tableColumn id="4" xr3:uid="{BC54EA2D-855F-4E5D-BEF1-7BC86253C598}" name="Peak Mem. C (bytes)" dataDxfId="67" totalsRowDxfId="11" dataCellStyle="Comma"/>
    <tableColumn id="16" xr3:uid="{03784763-829E-44E3-ADC7-AFC5BA606250}" name="Avg. Mem. C (bytes)" dataDxfId="66" totalsRowDxfId="10" dataCellStyle="Comma"/>
    <tableColumn id="5" xr3:uid="{7A0AB755-0902-43DD-BB32-AA2325F964D4}" name="CPU (%)" dataDxfId="65" totalsRowDxfId="9" dataCellStyle="Percent"/>
    <tableColumn id="10" xr3:uid="{8E18C306-F5F2-4EA5-9A7B-D7D6E2A674E5}" name="ECC" dataDxfId="64" totalsRowDxfId="8">
      <calculatedColumnFormula>(Table3[[#This Row],[Peak Mem. C (bytes)]]/(1024*1024)+Table3[[#This Row],[CPU (%)]])</calculatedColumnFormula>
    </tableColumn>
    <tableColumn id="13" xr3:uid="{8EB6174A-E24B-46C0-A0A7-83F57CA52CA5}" name="Tempo Desc. (s)" totalsRowFunction="custom" dataDxfId="63" totalsRowDxfId="7">
      <totalsRowFormula array="1">SUM(Table3[Tempo Desc. (s)]/60)</totalsRowFormula>
    </tableColumn>
    <tableColumn id="6" xr3:uid="{D12A1D93-061C-411A-8754-3CDEAB2CAEEA}" name="Peak Mem. D. (bytes) " dataDxfId="62" totalsRowDxfId="6" dataCellStyle="Comma"/>
    <tableColumn id="17" xr3:uid="{3CC17724-7CCD-41A9-88AF-6BC6C06EC4AF}" name="Avg. Mem. D (bytes)" dataDxfId="61" totalsRowDxfId="5" dataCellStyle="Comma"/>
    <tableColumn id="7" xr3:uid="{12FFDB57-6A0C-4485-9E42-BE05AAF3E35C}" name="CPU  Desc. (%)" dataDxfId="60" totalsRowDxfId="4" dataCellStyle="Percent"/>
    <tableColumn id="14" xr3:uid="{46FAFFEB-0692-4CE4-B3EE-3288D2458D43}" name="ECD" dataDxfId="59" totalsRowDxfId="3">
      <calculatedColumnFormula>(Table3[[#This Row],[Peak Mem. D. (bytes) ]]/(1024*1024)+Table3[[#This Row],[CPU  Desc. (%)]])</calculatedColumnFormula>
    </tableColumn>
    <tableColumn id="15" xr3:uid="{47D72B0A-BE0C-4709-97A2-D8EA44BB3D06}" name="IECT" dataDxfId="58" totalsRowDxfId="2">
      <calculatedColumnFormula>(Table3[[#This Row],[ECC]]+Table3[[#This Row],[ECD]])/Table3[[#This Row],[ICT]]</calculatedColumnFormula>
    </tableColumn>
    <tableColumn id="9" xr3:uid="{E217C36C-A7A0-4DB7-AA10-D579CE7107D3}" name="T. Original (bytes)" dataDxfId="57" totalsRowDxfId="1" dataCellStyle="Comma"/>
    <tableColumn id="11" xr3:uid="{4B300F1F-211E-457A-88ED-51A14270BFD8}" name="T. Compresso (bytes)" dataDxfId="56" totalsRowDxfId="0" dataCellStyle="Comma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68C147-A6C1-44BB-BF38-CFA4761A0BD6}" name="Table35" displayName="Table35" ref="A2:P53" totalsRowCount="1" headerRowDxfId="75" dataDxfId="47" totalsRowDxfId="72" headerRowBorderDxfId="74" tableBorderDxfId="73" totalsRowBorderDxfId="71">
  <autoFilter ref="A2:P52" xr:uid="{C168C147-A6C1-44BB-BF38-CFA4761A0BD6}"/>
  <sortState xmlns:xlrd2="http://schemas.microsoft.com/office/spreadsheetml/2017/richdata2" ref="A3:P52">
    <sortCondition ref="A2:A52"/>
  </sortState>
  <tableColumns count="16">
    <tableColumn id="1" xr3:uid="{EB67BC58-1E86-4CE6-84B7-69288E0AF948}" name="Metodo / Nivel" totalsRowLabel="Tempo Total (minutos)" dataDxfId="33" totalsRowDxfId="31"/>
    <tableColumn id="2" xr3:uid="{745070EB-3132-4058-B70F-6E422947F7D5}" name="Tx. Compressão(%)" dataDxfId="46" totalsRowDxfId="30" dataCellStyle="Percent">
      <calculatedColumnFormula>((Table35[[#This Row],[T. Original (bytes)]]-Table35[[#This Row],[T. Compresso (bytes)]])/Table35[[#This Row],[T. Original (bytes)]])</calculatedColumnFormula>
    </tableColumn>
    <tableColumn id="3" xr3:uid="{DAE46ED4-F66B-4E06-9B8F-669F9FE7C8C9}" name="Tempo Compressão (s)" totalsRowFunction="custom" dataDxfId="44" totalsRowDxfId="29">
      <totalsRowFormula array="1">SUM(Table35[Tempo Compressão (s)]/60)</totalsRowFormula>
    </tableColumn>
    <tableColumn id="8" xr3:uid="{1ECFBF38-E8DB-4673-AAB5-65E0BB70884F}" name="ICT" dataDxfId="45" totalsRowDxfId="28">
      <calculatedColumnFormula>(Table35[[#This Row],[Tx. Compressão(%)]]*100/Table35[[#This Row],[Tempo Compressão (s)]])</calculatedColumnFormula>
    </tableColumn>
    <tableColumn id="4" xr3:uid="{16EE2352-006D-40AA-B5F6-9316D2A1957F}" name="Peak Mem. C (bytes)" dataDxfId="43" totalsRowDxfId="27" dataCellStyle="Comma"/>
    <tableColumn id="16" xr3:uid="{1ECAF243-C6CA-4F09-B774-1F87935BFD55}" name="Avg. Mem. C (bytes)" dataDxfId="38" totalsRowDxfId="26" dataCellStyle="Comma"/>
    <tableColumn id="5" xr3:uid="{02BB216A-8E02-4790-841E-F1A77161344D}" name="CPU (%)" dataDxfId="37" totalsRowDxfId="25" dataCellStyle="Percent"/>
    <tableColumn id="10" xr3:uid="{E4317A1F-BE3D-48E6-9CFF-9F9E6D562024}" name="ECC" dataDxfId="36" totalsRowDxfId="24">
      <calculatedColumnFormula>(Table35[[#This Row],[Peak Mem. C (bytes)]]/(1024*1024)+Table35[[#This Row],[CPU (%)]])</calculatedColumnFormula>
    </tableColumn>
    <tableColumn id="13" xr3:uid="{796EAF47-0720-4FF8-9DC7-3DB89165E965}" name="Tempo Desc. (s)" totalsRowFunction="custom" dataDxfId="34" totalsRowDxfId="23">
      <totalsRowFormula array="1">SUM(Table35[Tempo Desc. (s)]/60)</totalsRowFormula>
    </tableColumn>
    <tableColumn id="6" xr3:uid="{3F53D00D-AA1F-46F7-B142-B8EA0AE5D7DC}" name="Peak Mem. D. (bytes) " dataDxfId="35" totalsRowDxfId="22" dataCellStyle="Comma"/>
    <tableColumn id="17" xr3:uid="{95FA6D03-5147-4B76-8667-C4BFB81A174B}" name="Avg. Mem. D (bytes)" dataDxfId="41" totalsRowDxfId="21" dataCellStyle="Comma"/>
    <tableColumn id="7" xr3:uid="{FE7789EC-1053-4142-8FC3-F753BC9F0A2D}" name="CPU  Desc. (%)" dataDxfId="39" totalsRowDxfId="20" dataCellStyle="Percent"/>
    <tableColumn id="14" xr3:uid="{8EE8A53F-A752-4CB5-8EBD-AE14003103A9}" name="ECD" dataDxfId="40" totalsRowDxfId="19">
      <calculatedColumnFormula>(Table35[[#This Row],[Peak Mem. D. (bytes) ]]/(1024*1024)+Table35[[#This Row],[CPU  Desc. (%)]])</calculatedColumnFormula>
    </tableColumn>
    <tableColumn id="15" xr3:uid="{2C37593A-03F6-465D-951A-87F48B07A948}" name="IECT" dataDxfId="49" totalsRowDxfId="18">
      <calculatedColumnFormula>(Table35[[#This Row],[ECC]]+Table35[[#This Row],[ECD]])/Table35[[#This Row],[ICT]]</calculatedColumnFormula>
    </tableColumn>
    <tableColumn id="9" xr3:uid="{1B764F3E-335F-4CEB-BF43-DA7810F9F54E}" name="T. Original (bytes)" dataDxfId="48" totalsRowDxfId="17" dataCellStyle="Comma"/>
    <tableColumn id="11" xr3:uid="{470ECE5C-CA4C-4CC0-9DF6-D74227A8434F}" name="T. Compresso (bytes)" dataDxfId="42" totalsRowDxfId="16" dataCellStyle="Comm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zoomScale="55" zoomScaleNormal="55" workbookViewId="0">
      <selection activeCell="N3" sqref="N3"/>
    </sheetView>
  </sheetViews>
  <sheetFormatPr defaultColWidth="22.21875" defaultRowHeight="16.8" customHeight="1" x14ac:dyDescent="0.3"/>
  <cols>
    <col min="1" max="16" width="23.88671875" customWidth="1"/>
  </cols>
  <sheetData>
    <row r="1" spans="1:16" ht="16.8" customHeight="1" x14ac:dyDescent="0.3">
      <c r="B1" s="65" t="s">
        <v>50</v>
      </c>
      <c r="C1" s="66"/>
      <c r="D1" s="66"/>
      <c r="E1" s="66"/>
      <c r="F1" s="66"/>
      <c r="G1" s="67"/>
      <c r="H1" s="76" t="s">
        <v>51</v>
      </c>
      <c r="I1" s="77"/>
      <c r="J1" s="77"/>
      <c r="K1" s="77"/>
      <c r="L1" s="77"/>
      <c r="M1" s="77"/>
      <c r="N1" s="78"/>
    </row>
    <row r="2" spans="1:16" ht="16.8" customHeight="1" x14ac:dyDescent="0.3">
      <c r="A2" s="43" t="s">
        <v>0</v>
      </c>
      <c r="B2" s="43" t="s">
        <v>3</v>
      </c>
      <c r="C2" s="45" t="s">
        <v>6</v>
      </c>
      <c r="D2" s="43" t="s">
        <v>4</v>
      </c>
      <c r="E2" s="43" t="s">
        <v>64</v>
      </c>
      <c r="F2" s="43" t="s">
        <v>65</v>
      </c>
      <c r="G2" s="43" t="s">
        <v>5</v>
      </c>
      <c r="H2" s="43" t="s">
        <v>49</v>
      </c>
      <c r="I2" s="43" t="s">
        <v>52</v>
      </c>
      <c r="J2" s="43" t="s">
        <v>63</v>
      </c>
      <c r="K2" s="43" t="s">
        <v>66</v>
      </c>
      <c r="L2" s="43" t="s">
        <v>53</v>
      </c>
      <c r="M2" s="43" t="s">
        <v>54</v>
      </c>
      <c r="N2" s="43" t="s">
        <v>68</v>
      </c>
      <c r="O2" s="43" t="s">
        <v>1</v>
      </c>
      <c r="P2" s="43" t="s">
        <v>2</v>
      </c>
    </row>
    <row r="3" spans="1:16" ht="16.8" customHeight="1" x14ac:dyDescent="0.3">
      <c r="A3" s="2" t="s">
        <v>8</v>
      </c>
      <c r="B3" s="1">
        <f>((Table3[[#This Row],[T. Original (bytes)]]-Table3[[#This Row],[T. Compresso (bytes)]])/Table3[[#This Row],[T. Original (bytes)]])</f>
        <v>0.72418257407023667</v>
      </c>
      <c r="C3" s="15">
        <v>0.54200000000000004</v>
      </c>
      <c r="D3" s="25">
        <f>(Table3[[#This Row],[Tx. Compressão(%)]]*100/Table3[[#This Row],[Tempo Compressão (s)]])</f>
        <v>133.61302104616914</v>
      </c>
      <c r="E3" s="11">
        <v>24424448</v>
      </c>
      <c r="F3" s="55">
        <v>23936341</v>
      </c>
      <c r="G3" s="56">
        <v>4.4200000000000003E-2</v>
      </c>
      <c r="H3" s="28">
        <f>(Table3[[#This Row],[Peak Mem. C (bytes)]]/(1024*1024)+Table3[[#This Row],[CPU (%)]])</f>
        <v>23.33716875</v>
      </c>
      <c r="I3" s="62">
        <v>0.60399999999999998</v>
      </c>
      <c r="J3" s="11">
        <v>34758656</v>
      </c>
      <c r="K3" s="55">
        <v>30392905</v>
      </c>
      <c r="L3" s="56">
        <v>4.1099999999999998E-2</v>
      </c>
      <c r="M3" s="35">
        <f>(Table3[[#This Row],[Peak Mem. D. (bytes) ]]/(1024*1024)+Table3[[#This Row],[CPU  Desc. (%)]])</f>
        <v>33.1895375</v>
      </c>
      <c r="N3" s="32">
        <f>(Table3[[#This Row],[ECC]]+Table3[[#This Row],[ECD]])/Table3[[#This Row],[ICT]]</f>
        <v>0.42306285575615837</v>
      </c>
      <c r="O3" s="11">
        <v>245635100</v>
      </c>
      <c r="P3" s="55">
        <v>67750441</v>
      </c>
    </row>
    <row r="4" spans="1:16" ht="16.8" customHeight="1" x14ac:dyDescent="0.3">
      <c r="A4" s="2" t="s">
        <v>9</v>
      </c>
      <c r="B4" s="1">
        <f>((Table3[[#This Row],[T. Original (bytes)]]-Table3[[#This Row],[T. Compresso (bytes)]])/Table3[[#This Row],[T. Original (bytes)]])</f>
        <v>0.73208223091895253</v>
      </c>
      <c r="C4" s="15">
        <v>0.98</v>
      </c>
      <c r="D4" s="25">
        <f>(Table3[[#This Row],[Tx. Compressão(%)]]*100/Table3[[#This Row],[Tempo Compressão (s)]])</f>
        <v>74.702268461117598</v>
      </c>
      <c r="E4" s="11">
        <v>38576128</v>
      </c>
      <c r="F4" s="55">
        <v>35487334</v>
      </c>
      <c r="G4" s="56">
        <v>4.9099999999999998E-2</v>
      </c>
      <c r="H4" s="28">
        <f>(Table3[[#This Row],[Peak Mem. C (bytes)]]/(1024*1024)+Table3[[#This Row],[CPU (%)]])</f>
        <v>36.838162500000003</v>
      </c>
      <c r="I4" s="62">
        <v>0.58899999999999997</v>
      </c>
      <c r="J4" s="11">
        <v>36777984</v>
      </c>
      <c r="K4" s="55">
        <v>30814208</v>
      </c>
      <c r="L4" s="56">
        <v>4.2900000000000001E-2</v>
      </c>
      <c r="M4" s="35">
        <f>(Table3[[#This Row],[Peak Mem. D. (bytes) ]]/(1024*1024)+Table3[[#This Row],[CPU  Desc. (%)]])</f>
        <v>35.117118750000003</v>
      </c>
      <c r="N4" s="32">
        <f>(Table3[[#This Row],[ECC]]+Table3[[#This Row],[ECD]])/Table3[[#This Row],[ICT]]</f>
        <v>0.96322752618218832</v>
      </c>
      <c r="O4" s="11">
        <v>245635100</v>
      </c>
      <c r="P4" s="55">
        <v>65810008</v>
      </c>
    </row>
    <row r="5" spans="1:16" ht="16.8" customHeight="1" x14ac:dyDescent="0.3">
      <c r="A5" s="2" t="s">
        <v>7</v>
      </c>
      <c r="B5" s="1">
        <f>((Table3[[#This Row],[T. Original (bytes)]]-Table3[[#This Row],[T. Compresso (bytes)]])/Table3[[#This Row],[T. Original (bytes)]])</f>
        <v>0.73321392993102374</v>
      </c>
      <c r="C5" s="15">
        <v>1.1379999999999999</v>
      </c>
      <c r="D5" s="25">
        <f>(Table3[[#This Row],[Tx. Compressão(%)]]*100/Table3[[#This Row],[Tempo Compressão (s)]])</f>
        <v>64.430046566873798</v>
      </c>
      <c r="E5" s="11">
        <v>47661056</v>
      </c>
      <c r="F5" s="55">
        <v>37398869</v>
      </c>
      <c r="G5" s="56">
        <v>4.6100000000000002E-2</v>
      </c>
      <c r="H5" s="28">
        <f>(Table3[[#This Row],[Peak Mem. C (bytes)]]/(1024*1024)+Table3[[#This Row],[CPU (%)]])</f>
        <v>45.499225000000003</v>
      </c>
      <c r="I5" s="62">
        <v>0.57499999999999996</v>
      </c>
      <c r="J5" s="11">
        <v>36032512</v>
      </c>
      <c r="K5" s="55">
        <v>30199808</v>
      </c>
      <c r="L5" s="56">
        <v>4.2799999999999998E-2</v>
      </c>
      <c r="M5" s="35">
        <f>(Table3[[#This Row],[Peak Mem. D. (bytes) ]]/(1024*1024)+Table3[[#This Row],[CPU  Desc. (%)]])</f>
        <v>34.40608125</v>
      </c>
      <c r="N5" s="32">
        <f>(Table3[[#This Row],[ECC]]+Table3[[#This Row],[ECD]])/Table3[[#This Row],[ICT]]</f>
        <v>1.2401870013715415</v>
      </c>
      <c r="O5" s="11">
        <v>245635100</v>
      </c>
      <c r="P5" s="55">
        <v>65532023</v>
      </c>
    </row>
    <row r="6" spans="1:16" ht="16.8" customHeight="1" x14ac:dyDescent="0.3">
      <c r="A6" s="2" t="s">
        <v>57</v>
      </c>
      <c r="B6" s="1">
        <f>((Table3[[#This Row],[T. Original (bytes)]]-Table3[[#This Row],[T. Compresso (bytes)]])/Table3[[#This Row],[T. Original (bytes)]])</f>
        <v>0.74525664288206372</v>
      </c>
      <c r="C6" s="15">
        <v>1.64</v>
      </c>
      <c r="D6" s="25">
        <f>(Table3[[#This Row],[Tx. Compressão(%)]]*100/Table3[[#This Row],[Tempo Compressão (s)]])</f>
        <v>45.44247822451608</v>
      </c>
      <c r="E6" s="11">
        <v>54546432</v>
      </c>
      <c r="F6" s="55">
        <v>44772171</v>
      </c>
      <c r="G6" s="56">
        <v>4.7600000000000003E-2</v>
      </c>
      <c r="H6" s="28">
        <f>(Table3[[#This Row],[Peak Mem. C (bytes)]]/(1024*1024)+Table3[[#This Row],[CPU (%)]])</f>
        <v>52.067131250000003</v>
      </c>
      <c r="I6" s="62">
        <v>0.53100000000000003</v>
      </c>
      <c r="J6" s="11">
        <v>37568512</v>
      </c>
      <c r="K6" s="55">
        <v>30901589</v>
      </c>
      <c r="L6" s="56">
        <v>3.8899999999999997E-2</v>
      </c>
      <c r="M6" s="35">
        <f>(Table3[[#This Row],[Peak Mem. D. (bytes) ]]/(1024*1024)+Table3[[#This Row],[CPU  Desc. (%)]])</f>
        <v>35.867024999999998</v>
      </c>
      <c r="N6" s="32">
        <f>(Table3[[#This Row],[ECC]]+Table3[[#This Row],[ECD]])/Table3[[#This Row],[ICT]]</f>
        <v>1.9350651567801114</v>
      </c>
      <c r="O6" s="11">
        <v>245635100</v>
      </c>
      <c r="P6" s="55">
        <v>62573910</v>
      </c>
    </row>
    <row r="7" spans="1:16" ht="16.8" customHeight="1" x14ac:dyDescent="0.3">
      <c r="A7" s="2" t="s">
        <v>56</v>
      </c>
      <c r="B7" s="1">
        <f>((Table3[[#This Row],[T. Original (bytes)]]-Table3[[#This Row],[T. Compresso (bytes)]])/Table3[[#This Row],[T. Original (bytes)]])</f>
        <v>0.76245028499591472</v>
      </c>
      <c r="C7" s="15">
        <v>3.5470000000000002</v>
      </c>
      <c r="D7" s="25">
        <f>(Table3[[#This Row],[Tx. Compressão(%)]]*100/Table3[[#This Row],[Tempo Compressão (s)]])</f>
        <v>21.495638144796015</v>
      </c>
      <c r="E7" s="11">
        <v>41656320</v>
      </c>
      <c r="F7" s="55">
        <v>40283705</v>
      </c>
      <c r="G7" s="56">
        <v>4.82E-2</v>
      </c>
      <c r="H7" s="28">
        <f>(Table3[[#This Row],[Peak Mem. C (bytes)]]/(1024*1024)+Table3[[#This Row],[CPU (%)]])</f>
        <v>39.774762500000001</v>
      </c>
      <c r="I7" s="62">
        <v>0.58299999999999996</v>
      </c>
      <c r="J7" s="11">
        <v>39505920</v>
      </c>
      <c r="K7" s="55">
        <v>32232789</v>
      </c>
      <c r="L7" s="56">
        <v>4.5400000000000003E-2</v>
      </c>
      <c r="M7" s="35">
        <f>(Table3[[#This Row],[Peak Mem. D. (bytes) ]]/(1024*1024)+Table3[[#This Row],[CPU  Desc. (%)]])</f>
        <v>37.721181250000001</v>
      </c>
      <c r="N7" s="32">
        <f>(Table3[[#This Row],[ECC]]+Table3[[#This Row],[ECD]])/Table3[[#This Row],[ICT]]</f>
        <v>3.6051939108754203</v>
      </c>
      <c r="O7" s="11">
        <v>245635100</v>
      </c>
      <c r="P7" s="55">
        <v>58350548</v>
      </c>
    </row>
    <row r="8" spans="1:16" ht="16.8" customHeight="1" x14ac:dyDescent="0.3">
      <c r="A8" s="2" t="s">
        <v>10</v>
      </c>
      <c r="B8" s="1">
        <f>((Table3[[#This Row],[T. Original (bytes)]]-Table3[[#This Row],[T. Compresso (bytes)]])/Table3[[#This Row],[T. Original (bytes)]])</f>
        <v>0.76515734925505352</v>
      </c>
      <c r="C8" s="15">
        <v>4.9720000000000004</v>
      </c>
      <c r="D8" s="25">
        <f>(Table3[[#This Row],[Tx. Compressão(%)]]*100/Table3[[#This Row],[Tempo Compressão (s)]])</f>
        <v>15.389327217519178</v>
      </c>
      <c r="E8" s="11">
        <v>44740608</v>
      </c>
      <c r="F8" s="55">
        <v>42574643</v>
      </c>
      <c r="G8" s="56">
        <v>4.8599999999999997E-2</v>
      </c>
      <c r="H8" s="28">
        <f>(Table3[[#This Row],[Peak Mem. C (bytes)]]/(1024*1024)+Table3[[#This Row],[CPU (%)]])</f>
        <v>42.71656875</v>
      </c>
      <c r="I8" s="62">
        <v>0.55800000000000005</v>
      </c>
      <c r="J8" s="11">
        <v>42770432</v>
      </c>
      <c r="K8" s="55">
        <v>32666283</v>
      </c>
      <c r="L8" s="56">
        <v>4.3999999999999997E-2</v>
      </c>
      <c r="M8" s="35">
        <f>(Table3[[#This Row],[Peak Mem. D. (bytes) ]]/(1024*1024)+Table3[[#This Row],[CPU  Desc. (%)]])</f>
        <v>40.833062499999997</v>
      </c>
      <c r="N8" s="32">
        <f>(Table3[[#This Row],[ECC]]+Table3[[#This Row],[ECD]])/Table3[[#This Row],[ICT]]</f>
        <v>5.4290632767160396</v>
      </c>
      <c r="O8" s="11">
        <v>245635100</v>
      </c>
      <c r="P8" s="55">
        <v>57685598</v>
      </c>
    </row>
    <row r="9" spans="1:16" ht="16.8" customHeight="1" x14ac:dyDescent="0.3">
      <c r="A9" s="2" t="s">
        <v>11</v>
      </c>
      <c r="B9" s="1">
        <f>((Table3[[#This Row],[T. Original (bytes)]]-Table3[[#This Row],[T. Compresso (bytes)]])/Table3[[#This Row],[T. Original (bytes)]])</f>
        <v>0.77017269111784104</v>
      </c>
      <c r="C9" s="15">
        <v>7.3330000000000002</v>
      </c>
      <c r="D9" s="25">
        <f>(Table3[[#This Row],[Tx. Compressão(%)]]*100/Table3[[#This Row],[Tempo Compressão (s)]])</f>
        <v>10.502832280346938</v>
      </c>
      <c r="E9" s="11">
        <v>50958336</v>
      </c>
      <c r="F9" s="55">
        <v>47586150</v>
      </c>
      <c r="G9" s="56">
        <v>4.9599999999999998E-2</v>
      </c>
      <c r="H9" s="28">
        <f>(Table3[[#This Row],[Peak Mem. C (bytes)]]/(1024*1024)+Table3[[#This Row],[CPU (%)]])</f>
        <v>48.647256249999998</v>
      </c>
      <c r="I9" s="62">
        <v>0.61399999999999999</v>
      </c>
      <c r="J9" s="11">
        <v>41345024</v>
      </c>
      <c r="K9" s="55">
        <v>33344366</v>
      </c>
      <c r="L9" s="56">
        <v>3.7900000000000003E-2</v>
      </c>
      <c r="M9" s="35">
        <f>(Table3[[#This Row],[Peak Mem. D. (bytes) ]]/(1024*1024)+Table3[[#This Row],[CPU  Desc. (%)]])</f>
        <v>39.4675875</v>
      </c>
      <c r="N9" s="32">
        <f>(Table3[[#This Row],[ECC]]+Table3[[#This Row],[ECD]])/Table3[[#This Row],[ICT]]</f>
        <v>8.3896268547372568</v>
      </c>
      <c r="O9" s="11">
        <v>245635100</v>
      </c>
      <c r="P9" s="55">
        <v>56453654</v>
      </c>
    </row>
    <row r="10" spans="1:16" ht="16.8" customHeight="1" x14ac:dyDescent="0.3">
      <c r="A10" s="2" t="s">
        <v>12</v>
      </c>
      <c r="B10" s="1">
        <f>((Table3[[#This Row],[T. Original (bytes)]]-Table3[[#This Row],[T. Compresso (bytes)]])/Table3[[#This Row],[T. Original (bytes)]])</f>
        <v>0.77168532917323296</v>
      </c>
      <c r="C10" s="15">
        <v>10.782999999999999</v>
      </c>
      <c r="D10" s="25">
        <f>(Table3[[#This Row],[Tx. Compressão(%)]]*100/Table3[[#This Row],[Tempo Compressão (s)]])</f>
        <v>7.1564993895319757</v>
      </c>
      <c r="E10" s="11">
        <v>59772928</v>
      </c>
      <c r="F10" s="55">
        <v>56305361</v>
      </c>
      <c r="G10" s="56">
        <v>4.9200000000000001E-2</v>
      </c>
      <c r="H10" s="28">
        <f>(Table3[[#This Row],[Peak Mem. C (bytes)]]/(1024*1024)+Table3[[#This Row],[CPU (%)]])</f>
        <v>57.053106249999999</v>
      </c>
      <c r="I10" s="62">
        <v>0.57099999999999995</v>
      </c>
      <c r="J10" s="11">
        <v>42070016</v>
      </c>
      <c r="K10" s="55">
        <v>33883477</v>
      </c>
      <c r="L10" s="56">
        <v>4.1599999999999998E-2</v>
      </c>
      <c r="M10" s="35">
        <f>(Table3[[#This Row],[Peak Mem. D. (bytes) ]]/(1024*1024)+Table3[[#This Row],[CPU  Desc. (%)]])</f>
        <v>40.162693750000003</v>
      </c>
      <c r="N10" s="32">
        <f>(Table3[[#This Row],[ECC]]+Table3[[#This Row],[ECD]])/Table3[[#This Row],[ICT]]</f>
        <v>13.584267210614234</v>
      </c>
      <c r="O10" s="11">
        <v>245635100</v>
      </c>
      <c r="P10" s="55">
        <v>56082097</v>
      </c>
    </row>
    <row r="11" spans="1:16" ht="16.8" customHeight="1" x14ac:dyDescent="0.3">
      <c r="A11" s="2" t="s">
        <v>55</v>
      </c>
      <c r="B11" s="1">
        <f>((Table3[[#This Row],[T. Original (bytes)]]-Table3[[#This Row],[T. Compresso (bytes)]])/Table3[[#This Row],[T. Original (bytes)]])</f>
        <v>0.77346305963602102</v>
      </c>
      <c r="C11" s="15">
        <v>16.870999999999999</v>
      </c>
      <c r="D11" s="25">
        <f>(Table3[[#This Row],[Tx. Compressão(%)]]*100/Table3[[#This Row],[Tempo Compressão (s)]])</f>
        <v>4.5845715110901617</v>
      </c>
      <c r="E11" s="11">
        <v>75751424</v>
      </c>
      <c r="F11" s="55">
        <v>72580608</v>
      </c>
      <c r="G11" s="56">
        <v>4.9599999999999998E-2</v>
      </c>
      <c r="H11" s="28">
        <f>(Table3[[#This Row],[Peak Mem. C (bytes)]]/(1024*1024)+Table3[[#This Row],[CPU (%)]])</f>
        <v>72.291787499999998</v>
      </c>
      <c r="I11" s="62">
        <v>0.56200000000000006</v>
      </c>
      <c r="J11" s="11">
        <v>34566144</v>
      </c>
      <c r="K11" s="55">
        <v>30290603</v>
      </c>
      <c r="L11" s="56">
        <v>4.1599999999999998E-2</v>
      </c>
      <c r="M11" s="35">
        <f>(Table3[[#This Row],[Peak Mem. D. (bytes) ]]/(1024*1024)+Table3[[#This Row],[CPU  Desc. (%)]])</f>
        <v>33.006443750000003</v>
      </c>
      <c r="N11" s="32">
        <f>(Table3[[#This Row],[ECC]]+Table3[[#This Row],[ECD]])/Table3[[#This Row],[ICT]]</f>
        <v>22.967954801289864</v>
      </c>
      <c r="O11" s="11">
        <v>245635100</v>
      </c>
      <c r="P11" s="55">
        <v>55645424</v>
      </c>
    </row>
    <row r="12" spans="1:16" ht="16.8" customHeight="1" x14ac:dyDescent="0.3">
      <c r="A12" s="2" t="s">
        <v>13</v>
      </c>
      <c r="B12" s="1">
        <f>((Table3[[#This Row],[T. Original (bytes)]]-Table3[[#This Row],[T. Compresso (bytes)]])/Table3[[#This Row],[T. Original (bytes)]])</f>
        <v>0.79800044863295194</v>
      </c>
      <c r="C12" s="15">
        <v>115.009</v>
      </c>
      <c r="D12" s="25">
        <f>(Table3[[#This Row],[Tx. Compressão(%)]]*100/Table3[[#This Row],[Tempo Compressão (s)]])</f>
        <v>0.69385913157487844</v>
      </c>
      <c r="E12" s="11">
        <v>95252480</v>
      </c>
      <c r="F12" s="55">
        <v>81241652</v>
      </c>
      <c r="G12" s="56">
        <v>4.9399999999999999E-2</v>
      </c>
      <c r="H12" s="28">
        <f>(Table3[[#This Row],[Peak Mem. C (bytes)]]/(1024*1024)+Table3[[#This Row],[CPU (%)]])</f>
        <v>90.889243750000006</v>
      </c>
      <c r="I12" s="62">
        <v>0.63100000000000001</v>
      </c>
      <c r="J12" s="11">
        <v>40550400</v>
      </c>
      <c r="K12" s="55">
        <v>34358418</v>
      </c>
      <c r="L12" s="56">
        <v>0.04</v>
      </c>
      <c r="M12" s="35">
        <f>(Table3[[#This Row],[Peak Mem. D. (bytes) ]]/(1024*1024)+Table3[[#This Row],[CPU  Desc. (%)]])</f>
        <v>38.711874999999999</v>
      </c>
      <c r="N12" s="32">
        <f>(Table3[[#This Row],[ECC]]+Table3[[#This Row],[ECD]])/Table3[[#This Row],[ICT]]</f>
        <v>186.78304118566462</v>
      </c>
      <c r="O12" s="11">
        <v>245635100</v>
      </c>
      <c r="P12" s="55">
        <v>49618180</v>
      </c>
    </row>
    <row r="13" spans="1:16" ht="16.8" customHeight="1" x14ac:dyDescent="0.3">
      <c r="A13" s="2" t="s">
        <v>14</v>
      </c>
      <c r="B13" s="1">
        <f>((Table3[[#This Row],[T. Original (bytes)]]-Table3[[#This Row],[T. Compresso (bytes)]])/Table3[[#This Row],[T. Original (bytes)]])</f>
        <v>0.81054100574388599</v>
      </c>
      <c r="C13" s="16">
        <v>293.73099999999999</v>
      </c>
      <c r="D13" s="25">
        <f>(Table3[[#This Row],[Tx. Compressão(%)]]*100/Table3[[#This Row],[Tempo Compressão (s)]])</f>
        <v>0.27594670148669564</v>
      </c>
      <c r="E13" s="11">
        <v>98500608</v>
      </c>
      <c r="F13" s="55">
        <v>88351717</v>
      </c>
      <c r="G13" s="56">
        <v>4.9500000000000002E-2</v>
      </c>
      <c r="H13" s="28">
        <f>(Table3[[#This Row],[Peak Mem. C (bytes)]]/(1024*1024)+Table3[[#This Row],[CPU (%)]])</f>
        <v>93.986999999999995</v>
      </c>
      <c r="I13" s="62">
        <v>0.59299999999999997</v>
      </c>
      <c r="J13" s="11">
        <v>43343872</v>
      </c>
      <c r="K13" s="55">
        <v>34080085</v>
      </c>
      <c r="L13" s="56">
        <v>4.2500000000000003E-2</v>
      </c>
      <c r="M13" s="35">
        <f>(Table3[[#This Row],[Peak Mem. D. (bytes) ]]/(1024*1024)+Table3[[#This Row],[CPU  Desc. (%)]])</f>
        <v>41.378437499999997</v>
      </c>
      <c r="N13" s="32">
        <f>(Table3[[#This Row],[ECC]]+Table3[[#This Row],[ECD]])/Table3[[#This Row],[ICT]]</f>
        <v>490.54921392682934</v>
      </c>
      <c r="O13" s="11">
        <v>245635100</v>
      </c>
      <c r="P13" s="55">
        <v>46537779</v>
      </c>
    </row>
    <row r="14" spans="1:16" ht="16.8" customHeight="1" x14ac:dyDescent="0.3">
      <c r="A14" s="46" t="s">
        <v>16</v>
      </c>
      <c r="B14" s="47">
        <f>((Table3[[#This Row],[T. Original (bytes)]]-Table3[[#This Row],[T. Compresso (bytes)]])/Table3[[#This Row],[T. Original (bytes)]])</f>
        <v>0.64418746343661792</v>
      </c>
      <c r="C14" s="61">
        <v>0.35099999999999998</v>
      </c>
      <c r="D14" s="48">
        <f>(Table3[[#This Row],[Tx. Compressão(%)]]*100/Table3[[#This Row],[Tempo Compressão (s)]])</f>
        <v>183.52919186228434</v>
      </c>
      <c r="E14" s="49">
        <v>24076288</v>
      </c>
      <c r="F14" s="50">
        <v>23510016</v>
      </c>
      <c r="G14" s="54">
        <v>4.4600000000000001E-2</v>
      </c>
      <c r="H14" s="51">
        <f>(Table3[[#This Row],[Peak Mem. C (bytes)]]/(1024*1024)+Table3[[#This Row],[CPU (%)]])</f>
        <v>23.005537499999999</v>
      </c>
      <c r="I14" s="61">
        <v>0.35899999999999999</v>
      </c>
      <c r="J14" s="49">
        <v>24207360</v>
      </c>
      <c r="K14" s="50">
        <v>23566336</v>
      </c>
      <c r="L14" s="54">
        <v>3.6999999999999998E-2</v>
      </c>
      <c r="M14" s="52">
        <f>(Table3[[#This Row],[Peak Mem. D. (bytes) ]]/(1024*1024)+Table3[[#This Row],[CPU  Desc. (%)]])</f>
        <v>23.122937499999999</v>
      </c>
      <c r="N14" s="53">
        <f>(Table3[[#This Row],[ECC]]+Table3[[#This Row],[ECD]])/Table3[[#This Row],[ICT]]</f>
        <v>0.2513413508332431</v>
      </c>
      <c r="O14" s="49">
        <v>245635100</v>
      </c>
      <c r="P14" s="50">
        <v>87400048</v>
      </c>
    </row>
    <row r="15" spans="1:16" ht="16.8" customHeight="1" x14ac:dyDescent="0.3">
      <c r="A15" s="3" t="s">
        <v>17</v>
      </c>
      <c r="B15" s="5">
        <f>((Table3[[#This Row],[T. Original (bytes)]]-Table3[[#This Row],[T. Compresso (bytes)]])/Table3[[#This Row],[T. Original (bytes)]])</f>
        <v>0.64418746343661792</v>
      </c>
      <c r="C15" s="17">
        <v>0.39200000000000002</v>
      </c>
      <c r="D15" s="41">
        <f>(Table3[[#This Row],[Tx. Compressão(%)]]*100/Table3[[#This Row],[Tempo Compressão (s)]])</f>
        <v>164.33353659097395</v>
      </c>
      <c r="E15" s="8">
        <v>27832320</v>
      </c>
      <c r="F15" s="39">
        <v>26662912</v>
      </c>
      <c r="G15" s="57">
        <v>4.48E-2</v>
      </c>
      <c r="H15" s="29">
        <f>(Table3[[#This Row],[Peak Mem. C (bytes)]]/(1024*1024)+Table3[[#This Row],[CPU (%)]])</f>
        <v>26.587768749999999</v>
      </c>
      <c r="I15" s="40">
        <v>0.316</v>
      </c>
      <c r="J15" s="8">
        <v>25952256</v>
      </c>
      <c r="K15" s="39">
        <v>25071616</v>
      </c>
      <c r="L15" s="57">
        <v>3.5000000000000003E-2</v>
      </c>
      <c r="M15" s="36">
        <f>(Table3[[#This Row],[Peak Mem. D. (bytes) ]]/(1024*1024)+Table3[[#This Row],[CPU  Desc. (%)]])</f>
        <v>24.785</v>
      </c>
      <c r="N15" s="42">
        <f>(Table3[[#This Row],[ECC]]+Table3[[#This Row],[ECD]])/Table3[[#This Row],[ICT]]</f>
        <v>0.31261281060278512</v>
      </c>
      <c r="O15" s="8">
        <v>245635100</v>
      </c>
      <c r="P15" s="19">
        <v>87400048</v>
      </c>
    </row>
    <row r="16" spans="1:16" ht="16.8" customHeight="1" x14ac:dyDescent="0.3">
      <c r="A16" s="3" t="s">
        <v>18</v>
      </c>
      <c r="B16" s="5">
        <f>((Table3[[#This Row],[T. Original (bytes)]]-Table3[[#This Row],[T. Compresso (bytes)]])/Table3[[#This Row],[T. Original (bytes)]])</f>
        <v>0.64418746343661792</v>
      </c>
      <c r="C16" s="17">
        <v>0.378</v>
      </c>
      <c r="D16" s="41">
        <f>(Table3[[#This Row],[Tx. Compressão(%)]]*100/Table3[[#This Row],[Tempo Compressão (s)]])</f>
        <v>170.41996387212114</v>
      </c>
      <c r="E16" s="8">
        <v>26861568</v>
      </c>
      <c r="F16" s="39">
        <v>25696256</v>
      </c>
      <c r="G16" s="57">
        <v>4.0899999999999999E-2</v>
      </c>
      <c r="H16" s="29">
        <f>(Table3[[#This Row],[Peak Mem. C (bytes)]]/(1024*1024)+Table3[[#This Row],[CPU (%)]])</f>
        <v>25.658087500000001</v>
      </c>
      <c r="I16" s="40">
        <v>0.32600000000000001</v>
      </c>
      <c r="J16" s="8">
        <v>26509312</v>
      </c>
      <c r="K16" s="39">
        <v>25510912</v>
      </c>
      <c r="L16" s="57">
        <v>3.3099999999999997E-2</v>
      </c>
      <c r="M16" s="36">
        <f>(Table3[[#This Row],[Peak Mem. D. (bytes) ]]/(1024*1024)+Table3[[#This Row],[CPU  Desc. (%)]])</f>
        <v>25.314350000000001</v>
      </c>
      <c r="N16" s="42">
        <f>(Table3[[#This Row],[ECC]]+Table3[[#This Row],[ECD]])/Table3[[#This Row],[ICT]]</f>
        <v>0.29909898078753516</v>
      </c>
      <c r="O16" s="8">
        <v>245635100</v>
      </c>
      <c r="P16" s="19">
        <v>87400048</v>
      </c>
    </row>
    <row r="17" spans="1:16" ht="16.8" customHeight="1" x14ac:dyDescent="0.3">
      <c r="A17" s="3" t="s">
        <v>19</v>
      </c>
      <c r="B17" s="5">
        <f>((Table3[[#This Row],[T. Original (bytes)]]-Table3[[#This Row],[T. Compresso (bytes)]])/Table3[[#This Row],[T. Original (bytes)]])</f>
        <v>0.70069329261168289</v>
      </c>
      <c r="C17" s="17">
        <v>1.7809999999999999</v>
      </c>
      <c r="D17" s="41">
        <f>(Table3[[#This Row],[Tx. Compressão(%)]]*100/Table3[[#This Row],[Tempo Compressão (s)]])</f>
        <v>39.342689085439808</v>
      </c>
      <c r="E17" s="8">
        <v>28553216</v>
      </c>
      <c r="F17" s="39">
        <v>27676900</v>
      </c>
      <c r="G17" s="57">
        <v>4.8500000000000001E-2</v>
      </c>
      <c r="H17" s="29">
        <f>(Table3[[#This Row],[Peak Mem. C (bytes)]]/(1024*1024)+Table3[[#This Row],[CPU (%)]])</f>
        <v>27.278968750000001</v>
      </c>
      <c r="I17" s="40">
        <v>0.29299999999999998</v>
      </c>
      <c r="J17" s="8">
        <v>26079232</v>
      </c>
      <c r="K17" s="39">
        <v>25664171</v>
      </c>
      <c r="L17" s="57">
        <v>4.4200000000000003E-2</v>
      </c>
      <c r="M17" s="36">
        <f>(Table3[[#This Row],[Peak Mem. D. (bytes) ]]/(1024*1024)+Table3[[#This Row],[CPU  Desc. (%)]])</f>
        <v>24.91529375</v>
      </c>
      <c r="N17" s="42">
        <f>(Table3[[#This Row],[ECC]]+Table3[[#This Row],[ECD]])/Table3[[#This Row],[ICT]]</f>
        <v>1.3266572192523665</v>
      </c>
      <c r="O17" s="8">
        <v>245635100</v>
      </c>
      <c r="P17" s="19">
        <v>73520233</v>
      </c>
    </row>
    <row r="18" spans="1:16" ht="16.8" customHeight="1" x14ac:dyDescent="0.3">
      <c r="A18" s="3" t="s">
        <v>20</v>
      </c>
      <c r="B18" s="5">
        <f>((Table3[[#This Row],[T. Original (bytes)]]-Table3[[#This Row],[T. Compresso (bytes)]])/Table3[[#This Row],[T. Original (bytes)]])</f>
        <v>0.7049710607319557</v>
      </c>
      <c r="C18" s="17">
        <v>2.1219999999999999</v>
      </c>
      <c r="D18" s="41">
        <f>(Table3[[#This Row],[Tx. Compressão(%)]]*100/Table3[[#This Row],[Tempo Compressão (s)]])</f>
        <v>33.222010402071426</v>
      </c>
      <c r="E18" s="8">
        <v>27975680</v>
      </c>
      <c r="F18" s="39">
        <v>26360925</v>
      </c>
      <c r="G18" s="57">
        <v>4.7100000000000003E-2</v>
      </c>
      <c r="H18" s="29">
        <f>(Table3[[#This Row],[Peak Mem. C (bytes)]]/(1024*1024)+Table3[[#This Row],[CPU (%)]])</f>
        <v>26.7267875</v>
      </c>
      <c r="I18" s="40">
        <v>0.316</v>
      </c>
      <c r="J18" s="8">
        <v>26439680</v>
      </c>
      <c r="K18" s="39">
        <v>25755648</v>
      </c>
      <c r="L18" s="57">
        <v>3.6900000000000002E-2</v>
      </c>
      <c r="M18" s="36">
        <f>(Table3[[#This Row],[Peak Mem. D. (bytes) ]]/(1024*1024)+Table3[[#This Row],[CPU  Desc. (%)]])</f>
        <v>25.251743749999999</v>
      </c>
      <c r="N18" s="42">
        <f>(Table3[[#This Row],[ECC]]+Table3[[#This Row],[ECD]])/Table3[[#This Row],[ICT]]</f>
        <v>1.5645811502954405</v>
      </c>
      <c r="O18" s="8">
        <v>245635100</v>
      </c>
      <c r="P18" s="19">
        <v>72469463</v>
      </c>
    </row>
    <row r="19" spans="1:16" ht="16.8" customHeight="1" x14ac:dyDescent="0.3">
      <c r="A19" s="3" t="s">
        <v>21</v>
      </c>
      <c r="B19" s="5">
        <f>((Table3[[#This Row],[T. Original (bytes)]]-Table3[[#This Row],[T. Compresso (bytes)]])/Table3[[#This Row],[T. Original (bytes)]])</f>
        <v>0.70713254742502196</v>
      </c>
      <c r="C19" s="17">
        <v>2.403</v>
      </c>
      <c r="D19" s="41">
        <f>(Table3[[#This Row],[Tx. Compressão(%)]]*100/Table3[[#This Row],[Tempo Compressão (s)]])</f>
        <v>29.427072302331336</v>
      </c>
      <c r="E19" s="8">
        <v>28364800</v>
      </c>
      <c r="F19" s="39">
        <v>26586283</v>
      </c>
      <c r="G19" s="57">
        <v>4.9299999999999997E-2</v>
      </c>
      <c r="H19" s="29">
        <f>(Table3[[#This Row],[Peak Mem. C (bytes)]]/(1024*1024)+Table3[[#This Row],[CPU (%)]])</f>
        <v>27.100081249999999</v>
      </c>
      <c r="I19" s="40">
        <v>0.28899999999999998</v>
      </c>
      <c r="J19" s="8">
        <v>25858048</v>
      </c>
      <c r="K19" s="39">
        <v>25150805</v>
      </c>
      <c r="L19" s="57">
        <v>4.41E-2</v>
      </c>
      <c r="M19" s="36">
        <f>(Table3[[#This Row],[Peak Mem. D. (bytes) ]]/(1024*1024)+Table3[[#This Row],[CPU  Desc. (%)]])</f>
        <v>24.70425625</v>
      </c>
      <c r="N19" s="42">
        <f>(Table3[[#This Row],[ECC]]+Table3[[#This Row],[ECD]])/Table3[[#This Row],[ICT]]</f>
        <v>1.7604312439839911</v>
      </c>
      <c r="O19" s="8">
        <v>245635100</v>
      </c>
      <c r="P19" s="19">
        <v>71938526</v>
      </c>
    </row>
    <row r="20" spans="1:16" ht="16.8" customHeight="1" x14ac:dyDescent="0.3">
      <c r="A20" s="3" t="s">
        <v>22</v>
      </c>
      <c r="B20" s="5">
        <f>((Table3[[#This Row],[T. Original (bytes)]]-Table3[[#This Row],[T. Compresso (bytes)]])/Table3[[#This Row],[T. Original (bytes)]])</f>
        <v>0.70843185684782017</v>
      </c>
      <c r="C20" s="17">
        <v>2.9319999999999999</v>
      </c>
      <c r="D20" s="41">
        <f>(Table3[[#This Row],[Tx. Compressão(%)]]*100/Table3[[#This Row],[Tempo Compressão (s)]])</f>
        <v>24.162068787442706</v>
      </c>
      <c r="E20" s="8">
        <v>28454912</v>
      </c>
      <c r="F20" s="39">
        <v>27675307</v>
      </c>
      <c r="G20" s="57">
        <v>4.8000000000000001E-2</v>
      </c>
      <c r="H20" s="29">
        <f>(Table3[[#This Row],[Peak Mem. C (bytes)]]/(1024*1024)+Table3[[#This Row],[CPU (%)]])</f>
        <v>27.184718749999998</v>
      </c>
      <c r="I20" s="40">
        <v>0.314</v>
      </c>
      <c r="J20" s="8">
        <v>26779648</v>
      </c>
      <c r="K20" s="39">
        <v>26056704</v>
      </c>
      <c r="L20" s="57">
        <v>3.6999999999999998E-2</v>
      </c>
      <c r="M20" s="36">
        <f>(Table3[[#This Row],[Peak Mem. D. (bytes) ]]/(1024*1024)+Table3[[#This Row],[CPU  Desc. (%)]])</f>
        <v>25.576062499999999</v>
      </c>
      <c r="N20" s="42">
        <f>(Table3[[#This Row],[ECC]]+Table3[[#This Row],[ECD]])/Table3[[#This Row],[ICT]]</f>
        <v>2.183620190561677</v>
      </c>
      <c r="O20" s="8">
        <v>245635100</v>
      </c>
      <c r="P20" s="19">
        <v>71619370</v>
      </c>
    </row>
    <row r="21" spans="1:16" ht="16.8" customHeight="1" x14ac:dyDescent="0.3">
      <c r="A21" s="3" t="s">
        <v>62</v>
      </c>
      <c r="B21" s="5">
        <f>((Table3[[#This Row],[T. Original (bytes)]]-Table3[[#This Row],[T. Compresso (bytes)]])/Table3[[#This Row],[T. Original (bytes)]])</f>
        <v>0.70894123030462664</v>
      </c>
      <c r="C21" s="17">
        <v>3.3410000000000002</v>
      </c>
      <c r="D21" s="41">
        <f>(Table3[[#This Row],[Tx. Compressão(%)]]*100/Table3[[#This Row],[Tempo Compressão (s)]])</f>
        <v>21.219432215044197</v>
      </c>
      <c r="E21" s="8">
        <v>27086848</v>
      </c>
      <c r="F21" s="39">
        <v>26341496</v>
      </c>
      <c r="G21" s="57">
        <v>4.8099999999999997E-2</v>
      </c>
      <c r="H21" s="29">
        <f>(Table3[[#This Row],[Peak Mem. C (bytes)]]/(1024*1024)+Table3[[#This Row],[CPU (%)]])</f>
        <v>25.880131250000002</v>
      </c>
      <c r="I21" s="40">
        <v>0.30099999999999999</v>
      </c>
      <c r="J21" s="8">
        <v>26451968</v>
      </c>
      <c r="K21" s="39">
        <v>25613653</v>
      </c>
      <c r="L21" s="57">
        <v>4.9399999999999999E-2</v>
      </c>
      <c r="M21" s="36">
        <f>(Table3[[#This Row],[Peak Mem. D. (bytes) ]]/(1024*1024)+Table3[[#This Row],[CPU  Desc. (%)]])</f>
        <v>25.275962499999999</v>
      </c>
      <c r="N21" s="42">
        <f>(Table3[[#This Row],[ECC]]+Table3[[#This Row],[ECD]])/Table3[[#This Row],[ICT]]</f>
        <v>2.4108135048840396</v>
      </c>
      <c r="O21" s="8">
        <v>245635100</v>
      </c>
      <c r="P21" s="19">
        <v>71494250</v>
      </c>
    </row>
    <row r="22" spans="1:16" ht="16.8" customHeight="1" x14ac:dyDescent="0.3">
      <c r="A22" s="3" t="s">
        <v>23</v>
      </c>
      <c r="B22" s="5">
        <f>((Table3[[#This Row],[T. Original (bytes)]]-Table3[[#This Row],[T. Compresso (bytes)]])/Table3[[#This Row],[T. Original (bytes)]])</f>
        <v>0.70923313076999173</v>
      </c>
      <c r="C22" s="17">
        <v>4.3559999999999999</v>
      </c>
      <c r="D22" s="41">
        <f>(Table3[[#This Row],[Tx. Compressão(%)]]*100/Table3[[#This Row],[Tempo Compressão (s)]])</f>
        <v>16.281752313360695</v>
      </c>
      <c r="E22" s="8">
        <v>28299264</v>
      </c>
      <c r="F22" s="39">
        <v>26491811</v>
      </c>
      <c r="G22" s="57">
        <v>4.82E-2</v>
      </c>
      <c r="H22" s="29">
        <f>(Table3[[#This Row],[Peak Mem. C (bytes)]]/(1024*1024)+Table3[[#This Row],[CPU (%)]])</f>
        <v>27.036481250000001</v>
      </c>
      <c r="I22" s="40">
        <v>0.30299999999999999</v>
      </c>
      <c r="J22" s="8">
        <v>26300416</v>
      </c>
      <c r="K22" s="39">
        <v>25710592</v>
      </c>
      <c r="L22" s="57">
        <v>3.6900000000000002E-2</v>
      </c>
      <c r="M22" s="36">
        <f>(Table3[[#This Row],[Peak Mem. D. (bytes) ]]/(1024*1024)+Table3[[#This Row],[CPU  Desc. (%)]])</f>
        <v>25.118931249999999</v>
      </c>
      <c r="N22" s="42">
        <f>(Table3[[#This Row],[ECC]]+Table3[[#This Row],[ECD]])/Table3[[#This Row],[ICT]]</f>
        <v>3.2033046257067563</v>
      </c>
      <c r="O22" s="8">
        <v>245635100</v>
      </c>
      <c r="P22" s="19">
        <v>71422549</v>
      </c>
    </row>
    <row r="23" spans="1:16" ht="16.8" customHeight="1" x14ac:dyDescent="0.3">
      <c r="A23" s="3" t="s">
        <v>24</v>
      </c>
      <c r="B23" s="5">
        <f>((Table3[[#This Row],[T. Original (bytes)]]-Table3[[#This Row],[T. Compresso (bytes)]])/Table3[[#This Row],[T. Original (bytes)]])</f>
        <v>0.70964596672055413</v>
      </c>
      <c r="C23" s="17">
        <v>5.7889999999999997</v>
      </c>
      <c r="D23" s="41">
        <f>(Table3[[#This Row],[Tx. Compressão(%)]]*100/Table3[[#This Row],[Tempo Compressão (s)]])</f>
        <v>12.25852421351795</v>
      </c>
      <c r="E23" s="8">
        <v>28540928</v>
      </c>
      <c r="F23" s="39">
        <v>27686206</v>
      </c>
      <c r="G23" s="57">
        <v>4.9299999999999997E-2</v>
      </c>
      <c r="H23" s="29">
        <f>(Table3[[#This Row],[Peak Mem. C (bytes)]]/(1024*1024)+Table3[[#This Row],[CPU (%)]])</f>
        <v>27.268049999999999</v>
      </c>
      <c r="I23" s="40">
        <v>0.26900000000000002</v>
      </c>
      <c r="J23" s="8">
        <v>26488832</v>
      </c>
      <c r="K23" s="39">
        <v>25621845</v>
      </c>
      <c r="L23" s="57">
        <v>4.4200000000000003E-2</v>
      </c>
      <c r="M23" s="36">
        <f>(Table3[[#This Row],[Peak Mem. D. (bytes) ]]/(1024*1024)+Table3[[#This Row],[CPU  Desc. (%)]])</f>
        <v>25.30591875</v>
      </c>
      <c r="N23" s="42">
        <f>(Table3[[#This Row],[ECC]]+Table3[[#This Row],[ECD]])/Table3[[#This Row],[ICT]]</f>
        <v>4.2887681938111806</v>
      </c>
      <c r="O23" s="8">
        <v>245635100</v>
      </c>
      <c r="P23" s="19">
        <v>71321142</v>
      </c>
    </row>
    <row r="24" spans="1:16" ht="16.8" customHeight="1" x14ac:dyDescent="0.3">
      <c r="A24" s="3" t="s">
        <v>25</v>
      </c>
      <c r="B24" s="5">
        <f>((Table3[[#This Row],[T. Original (bytes)]]-Table3[[#This Row],[T. Compresso (bytes)]])/Table3[[#This Row],[T. Original (bytes)]])</f>
        <v>0.70917789843552492</v>
      </c>
      <c r="C24" s="17">
        <v>7.7160000000000002</v>
      </c>
      <c r="D24" s="41">
        <f>(Table3[[#This Row],[Tx. Compressão(%)]]*100/Table3[[#This Row],[Tempo Compressão (s)]])</f>
        <v>9.1910043861524748</v>
      </c>
      <c r="E24" s="8">
        <v>28639232</v>
      </c>
      <c r="F24" s="39">
        <v>27678959</v>
      </c>
      <c r="G24" s="57">
        <v>4.99E-2</v>
      </c>
      <c r="H24" s="29">
        <f>(Table3[[#This Row],[Peak Mem. C (bytes)]]/(1024*1024)+Table3[[#This Row],[CPU (%)]])</f>
        <v>27.362400000000001</v>
      </c>
      <c r="I24" s="40">
        <v>0.254</v>
      </c>
      <c r="J24" s="8">
        <v>26378240</v>
      </c>
      <c r="K24" s="39">
        <v>25803435</v>
      </c>
      <c r="L24" s="57">
        <v>3.6299999999999999E-2</v>
      </c>
      <c r="M24" s="36">
        <f>(Table3[[#This Row],[Peak Mem. D. (bytes) ]]/(1024*1024)+Table3[[#This Row],[CPU  Desc. (%)]])</f>
        <v>25.192550000000001</v>
      </c>
      <c r="N24" s="42">
        <f>(Table3[[#This Row],[ECC]]+Table3[[#This Row],[ECD]])/Table3[[#This Row],[ICT]]</f>
        <v>5.7180856184968576</v>
      </c>
      <c r="O24" s="8">
        <v>245635100</v>
      </c>
      <c r="P24" s="19">
        <v>71436116</v>
      </c>
    </row>
    <row r="25" spans="1:16" ht="16.8" customHeight="1" x14ac:dyDescent="0.3">
      <c r="A25" s="3" t="s">
        <v>26</v>
      </c>
      <c r="B25" s="5">
        <f>((Table3[[#This Row],[T. Original (bytes)]]-Table3[[#This Row],[T. Compresso (bytes)]])/Table3[[#This Row],[T. Original (bytes)]])</f>
        <v>0.71177367566768757</v>
      </c>
      <c r="C25" s="17">
        <v>22.681000000000001</v>
      </c>
      <c r="D25" s="41">
        <f>(Table3[[#This Row],[Tx. Compressão(%)]]*100/Table3[[#This Row],[Tempo Compressão (s)]])</f>
        <v>3.1381935349750343</v>
      </c>
      <c r="E25" s="8">
        <v>28504064</v>
      </c>
      <c r="F25" s="39">
        <v>26428150</v>
      </c>
      <c r="G25" s="57">
        <v>4.9700000000000001E-2</v>
      </c>
      <c r="H25" s="29">
        <f>(Table3[[#This Row],[Peak Mem. C (bytes)]]/(1024*1024)+Table3[[#This Row],[CPU (%)]])</f>
        <v>27.233293750000001</v>
      </c>
      <c r="I25" s="40">
        <v>0.26800000000000002</v>
      </c>
      <c r="J25" s="8">
        <v>27344896</v>
      </c>
      <c r="K25" s="39">
        <v>26247168</v>
      </c>
      <c r="L25" s="57">
        <v>3.9E-2</v>
      </c>
      <c r="M25" s="36">
        <f>(Table3[[#This Row],[Peak Mem. D. (bytes) ]]/(1024*1024)+Table3[[#This Row],[CPU  Desc. (%)]])</f>
        <v>26.117125000000001</v>
      </c>
      <c r="N25" s="42">
        <f>(Table3[[#This Row],[ECC]]+Table3[[#This Row],[ECD]])/Table3[[#This Row],[ICT]]</f>
        <v>17.000359651312721</v>
      </c>
      <c r="O25" s="8">
        <v>245635100</v>
      </c>
      <c r="P25" s="19">
        <v>70798502</v>
      </c>
    </row>
    <row r="26" spans="1:16" ht="16.8" customHeight="1" x14ac:dyDescent="0.3">
      <c r="A26" s="3" t="s">
        <v>27</v>
      </c>
      <c r="B26" s="5">
        <f>((Table3[[#This Row],[T. Original (bytes)]]-Table3[[#This Row],[T. Compresso (bytes)]])/Table3[[#This Row],[T. Original (bytes)]])</f>
        <v>0.71225720998342668</v>
      </c>
      <c r="C26" s="17">
        <v>13.004</v>
      </c>
      <c r="D26" s="41">
        <f>(Table3[[#This Row],[Tx. Compressão(%)]]*100/Table3[[#This Row],[Tempo Compressão (s)]])</f>
        <v>5.4772163179285354</v>
      </c>
      <c r="E26" s="8">
        <v>28643328</v>
      </c>
      <c r="F26" s="39">
        <v>27628150</v>
      </c>
      <c r="G26" s="57">
        <v>4.9399999999999999E-2</v>
      </c>
      <c r="H26" s="29">
        <f>(Table3[[#This Row],[Peak Mem. C (bytes)]]/(1024*1024)+Table3[[#This Row],[CPU (%)]])</f>
        <v>27.365806249999999</v>
      </c>
      <c r="I26" s="40">
        <v>0.255</v>
      </c>
      <c r="J26" s="8">
        <v>26505216</v>
      </c>
      <c r="K26" s="39">
        <v>25926315</v>
      </c>
      <c r="L26" s="57">
        <v>4.1500000000000002E-2</v>
      </c>
      <c r="M26" s="36">
        <f>(Table3[[#This Row],[Peak Mem. D. (bytes) ]]/(1024*1024)+Table3[[#This Row],[CPU  Desc. (%)]])</f>
        <v>25.318843749999999</v>
      </c>
      <c r="N26" s="42">
        <f>(Table3[[#This Row],[ECC]]+Table3[[#This Row],[ECD]])/Table3[[#This Row],[ICT]]</f>
        <v>9.6188733367253878</v>
      </c>
      <c r="O26" s="8">
        <v>245635100</v>
      </c>
      <c r="P26" s="19">
        <v>70679729</v>
      </c>
    </row>
    <row r="27" spans="1:16" ht="16.8" customHeight="1" x14ac:dyDescent="0.3">
      <c r="A27" s="3" t="s">
        <v>59</v>
      </c>
      <c r="B27" s="5">
        <f>((Table3[[#This Row],[T. Original (bytes)]]-Table3[[#This Row],[T. Compresso (bytes)]])/Table3[[#This Row],[T. Original (bytes)]])</f>
        <v>0.71225720998342668</v>
      </c>
      <c r="C27" s="17">
        <v>12.962999999999999</v>
      </c>
      <c r="D27" s="41">
        <f>(Table3[[#This Row],[Tx. Compressão(%)]]*100/Table3[[#This Row],[Tempo Compressão (s)]])</f>
        <v>5.4945399211866599</v>
      </c>
      <c r="E27" s="8">
        <v>28463104</v>
      </c>
      <c r="F27" s="39">
        <v>26429787</v>
      </c>
      <c r="G27" s="57">
        <v>4.9200000000000001E-2</v>
      </c>
      <c r="H27" s="29">
        <f>(Table3[[#This Row],[Peak Mem. C (bytes)]]/(1024*1024)+Table3[[#This Row],[CPU (%)]])</f>
        <v>27.193731249999999</v>
      </c>
      <c r="I27" s="40">
        <v>0.254</v>
      </c>
      <c r="J27" s="8">
        <v>27172864</v>
      </c>
      <c r="K27" s="39">
        <v>26324992</v>
      </c>
      <c r="L27" s="57">
        <v>4.1599999999999998E-2</v>
      </c>
      <c r="M27" s="36">
        <f>(Table3[[#This Row],[Peak Mem. D. (bytes) ]]/(1024*1024)+Table3[[#This Row],[CPU  Desc. (%)]])</f>
        <v>25.955662499999999</v>
      </c>
      <c r="N27" s="42">
        <f>(Table3[[#This Row],[ECC]]+Table3[[#This Row],[ECD]])/Table3[[#This Row],[ICT]]</f>
        <v>9.6731290540011745</v>
      </c>
      <c r="O27" s="8">
        <v>245635100</v>
      </c>
      <c r="P27" s="19">
        <v>70679729</v>
      </c>
    </row>
    <row r="28" spans="1:16" ht="16.8" customHeight="1" x14ac:dyDescent="0.3">
      <c r="A28" s="3" t="s">
        <v>60</v>
      </c>
      <c r="B28" s="5">
        <f>((Table3[[#This Row],[T. Original (bytes)]]-Table3[[#This Row],[T. Compresso (bytes)]])/Table3[[#This Row],[T. Original (bytes)]])</f>
        <v>0.71225720998342668</v>
      </c>
      <c r="C28" s="17">
        <v>12.986000000000001</v>
      </c>
      <c r="D28" s="41">
        <f>(Table3[[#This Row],[Tx. Compressão(%)]]*100/Table3[[#This Row],[Tempo Compressão (s)]])</f>
        <v>5.4848083319222747</v>
      </c>
      <c r="E28" s="8">
        <v>28635136</v>
      </c>
      <c r="F28" s="39">
        <v>27630482</v>
      </c>
      <c r="G28" s="57">
        <v>4.9200000000000001E-2</v>
      </c>
      <c r="H28" s="29">
        <f>(Table3[[#This Row],[Peak Mem. C (bytes)]]/(1024*1024)+Table3[[#This Row],[CPU (%)]])</f>
        <v>27.357793749999999</v>
      </c>
      <c r="I28" s="40">
        <v>0.27100000000000002</v>
      </c>
      <c r="J28" s="8">
        <v>26284032</v>
      </c>
      <c r="K28" s="39">
        <v>25837568</v>
      </c>
      <c r="L28" s="57">
        <v>4.1599999999999998E-2</v>
      </c>
      <c r="M28" s="36">
        <f>(Table3[[#This Row],[Peak Mem. D. (bytes) ]]/(1024*1024)+Table3[[#This Row],[CPU  Desc. (%)]])</f>
        <v>25.108006249999999</v>
      </c>
      <c r="N28" s="42">
        <f>(Table3[[#This Row],[ECC]]+Table3[[#This Row],[ECD]])/Table3[[#This Row],[ICT]]</f>
        <v>9.5656578726083179</v>
      </c>
      <c r="O28" s="8">
        <v>245635100</v>
      </c>
      <c r="P28" s="19">
        <v>70679729</v>
      </c>
    </row>
    <row r="29" spans="1:16" ht="16.8" customHeight="1" x14ac:dyDescent="0.3">
      <c r="A29" s="3" t="s">
        <v>61</v>
      </c>
      <c r="B29" s="5">
        <f>((Table3[[#This Row],[T. Original (bytes)]]-Table3[[#This Row],[T. Compresso (bytes)]])/Table3[[#This Row],[T. Original (bytes)]])</f>
        <v>0.71225720998342668</v>
      </c>
      <c r="C29" s="17">
        <v>12.943</v>
      </c>
      <c r="D29" s="41">
        <f>(Table3[[#This Row],[Tx. Compressão(%)]]*100/Table3[[#This Row],[Tempo Compressão (s)]])</f>
        <v>5.5030302865133791</v>
      </c>
      <c r="E29" s="8">
        <v>28262400</v>
      </c>
      <c r="F29" s="39">
        <v>26468638</v>
      </c>
      <c r="G29" s="57">
        <v>4.9399999999999999E-2</v>
      </c>
      <c r="H29" s="29">
        <f>(Table3[[#This Row],[Peak Mem. C (bytes)]]/(1024*1024)+Table3[[#This Row],[CPU (%)]])</f>
        <v>27.002524999999999</v>
      </c>
      <c r="I29" s="40">
        <v>0.26400000000000001</v>
      </c>
      <c r="J29" s="8">
        <v>26574848</v>
      </c>
      <c r="K29" s="39">
        <v>26064213</v>
      </c>
      <c r="L29" s="57">
        <v>4.1500000000000002E-2</v>
      </c>
      <c r="M29" s="36">
        <f>(Table3[[#This Row],[Peak Mem. D. (bytes) ]]/(1024*1024)+Table3[[#This Row],[CPU  Desc. (%)]])</f>
        <v>25.385249999999999</v>
      </c>
      <c r="N29" s="42">
        <f>(Table3[[#This Row],[ECC]]+Table3[[#This Row],[ECD]])/Table3[[#This Row],[ICT]]</f>
        <v>9.5198049569870626</v>
      </c>
      <c r="O29" s="8">
        <v>245635100</v>
      </c>
      <c r="P29" s="19">
        <v>70679729</v>
      </c>
    </row>
    <row r="30" spans="1:16" ht="16.8" customHeight="1" x14ac:dyDescent="0.3">
      <c r="A30" s="12" t="s">
        <v>58</v>
      </c>
      <c r="B30" s="13">
        <f>((Table3[[#This Row],[T. Original (bytes)]]-Table3[[#This Row],[T. Compresso (bytes)]])/Table3[[#This Row],[T. Original (bytes)]])</f>
        <v>0.71225720998342668</v>
      </c>
      <c r="C30" s="18">
        <v>12.994</v>
      </c>
      <c r="D30" s="26">
        <f>(Table3[[#This Row],[Tx. Compressão(%)]]*100/Table3[[#This Row],[Tempo Compressão (s)]])</f>
        <v>5.4814315067217692</v>
      </c>
      <c r="E30" s="14">
        <v>28643328</v>
      </c>
      <c r="F30" s="24">
        <v>27624306</v>
      </c>
      <c r="G30" s="58">
        <v>4.9700000000000001E-2</v>
      </c>
      <c r="H30" s="30">
        <f>(Table3[[#This Row],[Peak Mem. C (bytes)]]/(1024*1024)+Table3[[#This Row],[CPU (%)]])</f>
        <v>27.366106250000001</v>
      </c>
      <c r="I30" s="63">
        <v>0.26600000000000001</v>
      </c>
      <c r="J30" s="14">
        <v>27140096</v>
      </c>
      <c r="K30" s="24">
        <v>26248533</v>
      </c>
      <c r="L30" s="58">
        <v>4.1500000000000002E-2</v>
      </c>
      <c r="M30" s="37">
        <f>(Table3[[#This Row],[Peak Mem. D. (bytes) ]]/(1024*1024)+Table3[[#This Row],[CPU  Desc. (%)]])</f>
        <v>25.924312499999999</v>
      </c>
      <c r="N30" s="33">
        <f>(Table3[[#This Row],[ECC]]+Table3[[#This Row],[ECD]])/Table3[[#This Row],[ICT]]</f>
        <v>9.721989353447368</v>
      </c>
      <c r="O30" s="14">
        <v>245635100</v>
      </c>
      <c r="P30" s="20">
        <v>70679729</v>
      </c>
    </row>
    <row r="31" spans="1:16" ht="16.8" customHeight="1" x14ac:dyDescent="0.3">
      <c r="A31" s="4" t="s">
        <v>28</v>
      </c>
      <c r="B31" s="6">
        <f>((Table3[[#This Row],[T. Original (bytes)]]-Table3[[#This Row],[T. Compresso (bytes)]])/Table3[[#This Row],[T. Original (bytes)]])</f>
        <v>0.73931278143880907</v>
      </c>
      <c r="C31" s="21">
        <v>0.35399999999999998</v>
      </c>
      <c r="D31" s="27">
        <f>(Table3[[#This Row],[Tx. Compressão(%)]]*100/Table3[[#This Row],[Tempo Compressão (s)]])</f>
        <v>208.84541848553928</v>
      </c>
      <c r="E31" s="9">
        <v>24358912</v>
      </c>
      <c r="F31" s="23">
        <v>23938048</v>
      </c>
      <c r="G31" s="59">
        <v>4.4699999999999997E-2</v>
      </c>
      <c r="H31" s="31">
        <f>(Table3[[#This Row],[Peak Mem. C (bytes)]]/(1024*1024)+Table3[[#This Row],[CPU (%)]])</f>
        <v>23.275168749999999</v>
      </c>
      <c r="I31" s="64">
        <v>0.23300000000000001</v>
      </c>
      <c r="J31" s="9">
        <v>25976832</v>
      </c>
      <c r="K31" s="23">
        <v>25377451</v>
      </c>
      <c r="L31" s="59">
        <v>3.3700000000000001E-2</v>
      </c>
      <c r="M31" s="38">
        <f>(Table3[[#This Row],[Peak Mem. D. (bytes) ]]/(1024*1024)+Table3[[#This Row],[CPU  Desc. (%)]])</f>
        <v>24.8071375</v>
      </c>
      <c r="N31" s="34">
        <f>(Table3[[#This Row],[ECC]]+Table3[[#This Row],[ECD]])/Table3[[#This Row],[ICT]]</f>
        <v>0.23022916470312363</v>
      </c>
      <c r="O31" s="9">
        <v>245635100</v>
      </c>
      <c r="P31" s="23">
        <v>64033931</v>
      </c>
    </row>
    <row r="32" spans="1:16" ht="16.8" customHeight="1" x14ac:dyDescent="0.3">
      <c r="A32" s="4" t="s">
        <v>29</v>
      </c>
      <c r="B32" s="6">
        <f>((Table3[[#This Row],[T. Original (bytes)]]-Table3[[#This Row],[T. Compresso (bytes)]])/Table3[[#This Row],[T. Original (bytes)]])</f>
        <v>0.74016966630583336</v>
      </c>
      <c r="C32" s="21">
        <v>0.45100000000000001</v>
      </c>
      <c r="D32" s="27">
        <f>(Table3[[#This Row],[Tx. Compressão(%)]]*100/Table3[[#This Row],[Tempo Compressão (s)]])</f>
        <v>164.11744263987435</v>
      </c>
      <c r="E32" s="9">
        <v>25100288</v>
      </c>
      <c r="F32" s="23">
        <v>24634163</v>
      </c>
      <c r="G32" s="59">
        <v>4.5199999999999997E-2</v>
      </c>
      <c r="H32" s="31">
        <f>(Table3[[#This Row],[Peak Mem. C (bytes)]]/(1024*1024)+Table3[[#This Row],[CPU (%)]])</f>
        <v>23.982700000000001</v>
      </c>
      <c r="I32" s="64">
        <v>0.24199999999999999</v>
      </c>
      <c r="J32" s="9">
        <v>26030080</v>
      </c>
      <c r="K32" s="23">
        <v>25417045</v>
      </c>
      <c r="L32" s="59">
        <v>3.8899999999999997E-2</v>
      </c>
      <c r="M32" s="38">
        <f>(Table3[[#This Row],[Peak Mem. D. (bytes) ]]/(1024*1024)+Table3[[#This Row],[CPU  Desc. (%)]])</f>
        <v>24.863118750000002</v>
      </c>
      <c r="N32" s="34">
        <f>(Table3[[#This Row],[ECC]]+Table3[[#This Row],[ECD]])/Table3[[#This Row],[ICT]]</f>
        <v>0.29762722331216923</v>
      </c>
      <c r="O32" s="9">
        <v>245635100</v>
      </c>
      <c r="P32" s="23">
        <v>63823450</v>
      </c>
    </row>
    <row r="33" spans="1:16" ht="16.8" customHeight="1" x14ac:dyDescent="0.3">
      <c r="A33" s="4" t="s">
        <v>30</v>
      </c>
      <c r="B33" s="6">
        <f>((Table3[[#This Row],[T. Original (bytes)]]-Table3[[#This Row],[T. Compresso (bytes)]])/Table3[[#This Row],[T. Original (bytes)]])</f>
        <v>0.72957480018124443</v>
      </c>
      <c r="C33" s="21">
        <v>0.65100000000000002</v>
      </c>
      <c r="D33" s="27">
        <f>(Table3[[#This Row],[Tx. Compressão(%)]]*100/Table3[[#This Row],[Tempo Compressão (s)]])</f>
        <v>112.069861778993</v>
      </c>
      <c r="E33" s="9">
        <v>26701824</v>
      </c>
      <c r="F33" s="23">
        <v>26143013</v>
      </c>
      <c r="G33" s="59">
        <v>4.6699999999999998E-2</v>
      </c>
      <c r="H33" s="31">
        <f>(Table3[[#This Row],[Peak Mem. C (bytes)]]/(1024*1024)+Table3[[#This Row],[CPU (%)]])</f>
        <v>25.511543750000001</v>
      </c>
      <c r="I33" s="64">
        <v>0.251</v>
      </c>
      <c r="J33" s="9">
        <v>27078656</v>
      </c>
      <c r="K33" s="23">
        <v>26116096</v>
      </c>
      <c r="L33" s="59">
        <v>4.1500000000000002E-2</v>
      </c>
      <c r="M33" s="38">
        <f>(Table3[[#This Row],[Peak Mem. D. (bytes) ]]/(1024*1024)+Table3[[#This Row],[CPU  Desc. (%)]])</f>
        <v>25.865718749999999</v>
      </c>
      <c r="N33" s="34">
        <f>(Table3[[#This Row],[ECC]]+Table3[[#This Row],[ECD]])/Table3[[#This Row],[ICT]]</f>
        <v>0.45843959905401116</v>
      </c>
      <c r="O33" s="9">
        <v>245635100</v>
      </c>
      <c r="P33" s="23">
        <v>66425921</v>
      </c>
    </row>
    <row r="34" spans="1:16" ht="16.8" customHeight="1" x14ac:dyDescent="0.3">
      <c r="A34" s="4" t="s">
        <v>31</v>
      </c>
      <c r="B34" s="6">
        <f>((Table3[[#This Row],[T. Original (bytes)]]-Table3[[#This Row],[T. Compresso (bytes)]])/Table3[[#This Row],[T. Original (bytes)]])</f>
        <v>0.73286149658578925</v>
      </c>
      <c r="C34" s="21">
        <v>0.755</v>
      </c>
      <c r="D34" s="27">
        <f>(Table3[[#This Row],[Tx. Compressão(%)]]*100/Table3[[#This Row],[Tempo Compressão (s)]])</f>
        <v>97.067747892157513</v>
      </c>
      <c r="E34" s="9">
        <v>28004352</v>
      </c>
      <c r="F34" s="23">
        <v>27352576</v>
      </c>
      <c r="G34" s="59">
        <v>4.6699999999999998E-2</v>
      </c>
      <c r="H34" s="31">
        <f>(Table3[[#This Row],[Peak Mem. C (bytes)]]/(1024*1024)+Table3[[#This Row],[CPU (%)]])</f>
        <v>26.753731250000001</v>
      </c>
      <c r="I34" s="64">
        <v>0.26700000000000002</v>
      </c>
      <c r="J34" s="9">
        <v>27078656</v>
      </c>
      <c r="K34" s="23">
        <v>26116096</v>
      </c>
      <c r="L34" s="59">
        <v>4.1599999999999998E-2</v>
      </c>
      <c r="M34" s="38">
        <f>(Table3[[#This Row],[Peak Mem. D. (bytes) ]]/(1024*1024)+Table3[[#This Row],[CPU  Desc. (%)]])</f>
        <v>25.865818749999999</v>
      </c>
      <c r="N34" s="34">
        <f>(Table3[[#This Row],[ECC]]+Table3[[#This Row],[ECD]])/Table3[[#This Row],[ICT]]</f>
        <v>0.54209097401188744</v>
      </c>
      <c r="O34" s="9">
        <v>245635100</v>
      </c>
      <c r="P34" s="23">
        <v>65618593</v>
      </c>
    </row>
    <row r="35" spans="1:16" ht="16.8" customHeight="1" x14ac:dyDescent="0.3">
      <c r="A35" s="4" t="s">
        <v>32</v>
      </c>
      <c r="B35" s="6">
        <f>((Table3[[#This Row],[T. Original (bytes)]]-Table3[[#This Row],[T. Compresso (bytes)]])/Table3[[#This Row],[T. Original (bytes)]])</f>
        <v>0.74450619638642845</v>
      </c>
      <c r="C35" s="21">
        <v>1.3109999999999999</v>
      </c>
      <c r="D35" s="27">
        <f>(Table3[[#This Row],[Tx. Compressão(%)]]*100/Table3[[#This Row],[Tempo Compressão (s)]])</f>
        <v>56.789183553503321</v>
      </c>
      <c r="E35" s="9">
        <v>28569600</v>
      </c>
      <c r="F35" s="23">
        <v>28158830</v>
      </c>
      <c r="G35" s="59">
        <v>4.6100000000000002E-2</v>
      </c>
      <c r="H35" s="31">
        <f>(Table3[[#This Row],[Peak Mem. C (bytes)]]/(1024*1024)+Table3[[#This Row],[CPU (%)]])</f>
        <v>27.292193749999999</v>
      </c>
      <c r="I35" s="64">
        <v>0.29699999999999999</v>
      </c>
      <c r="J35" s="9">
        <v>27074560</v>
      </c>
      <c r="K35" s="23">
        <v>26113365</v>
      </c>
      <c r="L35" s="59">
        <v>3.8899999999999997E-2</v>
      </c>
      <c r="M35" s="38">
        <f>(Table3[[#This Row],[Peak Mem. D. (bytes) ]]/(1024*1024)+Table3[[#This Row],[CPU  Desc. (%)]])</f>
        <v>25.859212500000002</v>
      </c>
      <c r="N35" s="34">
        <f>(Table3[[#This Row],[ECC]]+Table3[[#This Row],[ECD]])/Table3[[#This Row],[ICT]]</f>
        <v>0.93594242642921555</v>
      </c>
      <c r="O35" s="9">
        <v>245635100</v>
      </c>
      <c r="P35" s="23">
        <v>62758246</v>
      </c>
    </row>
    <row r="36" spans="1:16" ht="16.8" customHeight="1" x14ac:dyDescent="0.3">
      <c r="A36" s="4" t="s">
        <v>33</v>
      </c>
      <c r="B36" s="6">
        <f>((Table3[[#This Row],[T. Original (bytes)]]-Table3[[#This Row],[T. Compresso (bytes)]])/Table3[[#This Row],[T. Original (bytes)]])</f>
        <v>0.74979114141260761</v>
      </c>
      <c r="C36" s="21">
        <v>1.784</v>
      </c>
      <c r="D36" s="27">
        <f>(Table3[[#This Row],[Tx. Compressão(%)]]*100/Table3[[#This Row],[Tempo Compressão (s)]])</f>
        <v>42.028651424473523</v>
      </c>
      <c r="E36" s="9">
        <v>28585984</v>
      </c>
      <c r="F36" s="23">
        <v>28266496</v>
      </c>
      <c r="G36" s="59">
        <v>4.8800000000000003E-2</v>
      </c>
      <c r="H36" s="31">
        <f>(Table3[[#This Row],[Peak Mem. C (bytes)]]/(1024*1024)+Table3[[#This Row],[CPU (%)]])</f>
        <v>27.31051875</v>
      </c>
      <c r="I36" s="64">
        <v>0.23799999999999999</v>
      </c>
      <c r="J36" s="9">
        <v>27074560</v>
      </c>
      <c r="K36" s="23">
        <v>26113365</v>
      </c>
      <c r="L36" s="59">
        <v>3.8899999999999997E-2</v>
      </c>
      <c r="M36" s="38">
        <f>(Table3[[#This Row],[Peak Mem. D. (bytes) ]]/(1024*1024)+Table3[[#This Row],[CPU  Desc. (%)]])</f>
        <v>25.859212500000002</v>
      </c>
      <c r="N36" s="34">
        <f>(Table3[[#This Row],[ECC]]+Table3[[#This Row],[ECD]])/Table3[[#This Row],[ICT]]</f>
        <v>1.2650829719232666</v>
      </c>
      <c r="O36" s="9">
        <v>245635100</v>
      </c>
      <c r="P36" s="23">
        <v>61460078</v>
      </c>
    </row>
    <row r="37" spans="1:16" ht="16.8" customHeight="1" x14ac:dyDescent="0.3">
      <c r="A37" s="4" t="s">
        <v>34</v>
      </c>
      <c r="B37" s="6">
        <f>((Table3[[#This Row],[T. Original (bytes)]]-Table3[[#This Row],[T. Compresso (bytes)]])/Table3[[#This Row],[T. Original (bytes)]])</f>
        <v>0.75438649443829486</v>
      </c>
      <c r="C37" s="21">
        <v>2.0750000000000002</v>
      </c>
      <c r="D37" s="27">
        <f>(Table3[[#This Row],[Tx. Compressão(%)]]*100/Table3[[#This Row],[Tempo Compressão (s)]])</f>
        <v>36.355975635580471</v>
      </c>
      <c r="E37" s="9">
        <v>31182848</v>
      </c>
      <c r="F37" s="23">
        <v>30782220</v>
      </c>
      <c r="G37" s="59">
        <v>4.82E-2</v>
      </c>
      <c r="H37" s="31">
        <f>(Table3[[#This Row],[Peak Mem. C (bytes)]]/(1024*1024)+Table3[[#This Row],[CPU (%)]])</f>
        <v>29.786481250000001</v>
      </c>
      <c r="I37" s="64">
        <v>0.23200000000000001</v>
      </c>
      <c r="J37" s="9">
        <v>27074560</v>
      </c>
      <c r="K37" s="23">
        <v>26113365</v>
      </c>
      <c r="L37" s="59">
        <v>3.3700000000000001E-2</v>
      </c>
      <c r="M37" s="38">
        <f>(Table3[[#This Row],[Peak Mem. D. (bytes) ]]/(1024*1024)+Table3[[#This Row],[CPU  Desc. (%)]])</f>
        <v>25.8540125</v>
      </c>
      <c r="N37" s="34">
        <f>(Table3[[#This Row],[ECC]]+Table3[[#This Row],[ECD]])/Table3[[#This Row],[ICT]]</f>
        <v>1.5304359951090509</v>
      </c>
      <c r="O37" s="9">
        <v>245635100</v>
      </c>
      <c r="P37" s="23">
        <v>60331298</v>
      </c>
    </row>
    <row r="38" spans="1:16" ht="16.8" customHeight="1" x14ac:dyDescent="0.3">
      <c r="A38" s="4" t="s">
        <v>35</v>
      </c>
      <c r="B38" s="6">
        <f>((Table3[[#This Row],[T. Original (bytes)]]-Table3[[#This Row],[T. Compresso (bytes)]])/Table3[[#This Row],[T. Original (bytes)]])</f>
        <v>0.75722386173637235</v>
      </c>
      <c r="C38" s="21">
        <v>2.5859999999999999</v>
      </c>
      <c r="D38" s="27">
        <f>(Table3[[#This Row],[Tx. Compressão(%)]]*100/Table3[[#This Row],[Tempo Compressão (s)]])</f>
        <v>29.28166518702136</v>
      </c>
      <c r="E38" s="9">
        <v>31174656</v>
      </c>
      <c r="F38" s="23">
        <v>30851702</v>
      </c>
      <c r="G38" s="59">
        <v>4.9299999999999997E-2</v>
      </c>
      <c r="H38" s="31">
        <f>(Table3[[#This Row],[Peak Mem. C (bytes)]]/(1024*1024)+Table3[[#This Row],[CPU (%)]])</f>
        <v>29.779768749999999</v>
      </c>
      <c r="I38" s="64">
        <v>0.28199999999999997</v>
      </c>
      <c r="J38" s="9">
        <v>27078656</v>
      </c>
      <c r="K38" s="23">
        <v>26116096</v>
      </c>
      <c r="L38" s="59">
        <v>3.3799999999999997E-2</v>
      </c>
      <c r="M38" s="38">
        <f>(Table3[[#This Row],[Peak Mem. D. (bytes) ]]/(1024*1024)+Table3[[#This Row],[CPU  Desc. (%)]])</f>
        <v>25.858018749999999</v>
      </c>
      <c r="N38" s="34">
        <f>(Table3[[#This Row],[ECC]]+Table3[[#This Row],[ECD]])/Table3[[#This Row],[ICT]]</f>
        <v>1.9000896002547212</v>
      </c>
      <c r="O38" s="9">
        <v>245635100</v>
      </c>
      <c r="P38" s="23">
        <v>59634341</v>
      </c>
    </row>
    <row r="39" spans="1:16" ht="16.8" customHeight="1" x14ac:dyDescent="0.3">
      <c r="A39" s="4" t="s">
        <v>36</v>
      </c>
      <c r="B39" s="6">
        <f>((Table3[[#This Row],[T. Original (bytes)]]-Table3[[#This Row],[T. Compresso (bytes)]])/Table3[[#This Row],[T. Original (bytes)]])</f>
        <v>0.7603440265662359</v>
      </c>
      <c r="C39" s="21">
        <v>3.0339999999999998</v>
      </c>
      <c r="D39" s="27">
        <f>(Table3[[#This Row],[Tx. Compressão(%)]]*100/Table3[[#This Row],[Tempo Compressão (s)]])</f>
        <v>25.060778726639285</v>
      </c>
      <c r="E39" s="9">
        <v>38580224</v>
      </c>
      <c r="F39" s="23">
        <v>38057522</v>
      </c>
      <c r="G39" s="59">
        <v>4.82E-2</v>
      </c>
      <c r="H39" s="31">
        <f>(Table3[[#This Row],[Peak Mem. C (bytes)]]/(1024*1024)+Table3[[#This Row],[CPU (%)]])</f>
        <v>36.841168750000001</v>
      </c>
      <c r="I39" s="64">
        <v>0.24099999999999999</v>
      </c>
      <c r="J39" s="9">
        <v>29175808</v>
      </c>
      <c r="K39" s="23">
        <v>27514197</v>
      </c>
      <c r="L39" s="59">
        <v>3.3799999999999997E-2</v>
      </c>
      <c r="M39" s="38">
        <f>(Table3[[#This Row],[Peak Mem. D. (bytes) ]]/(1024*1024)+Table3[[#This Row],[CPU  Desc. (%)]])</f>
        <v>27.858018749999999</v>
      </c>
      <c r="N39" s="34">
        <f>(Table3[[#This Row],[ECC]]+Table3[[#This Row],[ECD]])/Table3[[#This Row],[ICT]]</f>
        <v>2.5816910242787303</v>
      </c>
      <c r="O39" s="9">
        <v>245635100</v>
      </c>
      <c r="P39" s="23">
        <v>58867919</v>
      </c>
    </row>
    <row r="40" spans="1:16" ht="16.8" customHeight="1" x14ac:dyDescent="0.3">
      <c r="A40" s="4" t="s">
        <v>37</v>
      </c>
      <c r="B40" s="6">
        <f>((Table3[[#This Row],[T. Original (bytes)]]-Table3[[#This Row],[T. Compresso (bytes)]])/Table3[[#This Row],[T. Original (bytes)]])</f>
        <v>0.7637396121319795</v>
      </c>
      <c r="C40" s="21">
        <v>4.0960000000000001</v>
      </c>
      <c r="D40" s="27">
        <f>(Table3[[#This Row],[Tx. Compressão(%)]]*100/Table3[[#This Row],[Tempo Compressão (s)]])</f>
        <v>18.645986624315903</v>
      </c>
      <c r="E40" s="9">
        <v>49033216</v>
      </c>
      <c r="F40" s="23">
        <v>48403331</v>
      </c>
      <c r="G40" s="59">
        <v>4.9299999999999997E-2</v>
      </c>
      <c r="H40" s="31">
        <f>(Table3[[#This Row],[Peak Mem. C (bytes)]]/(1024*1024)+Table3[[#This Row],[CPU (%)]])</f>
        <v>46.811018750000002</v>
      </c>
      <c r="I40" s="64">
        <v>0.24399999999999999</v>
      </c>
      <c r="J40" s="9">
        <v>29175808</v>
      </c>
      <c r="K40" s="23">
        <v>27514197</v>
      </c>
      <c r="L40" s="59">
        <v>3.3799999999999997E-2</v>
      </c>
      <c r="M40" s="38">
        <f>(Table3[[#This Row],[Peak Mem. D. (bytes) ]]/(1024*1024)+Table3[[#This Row],[CPU  Desc. (%)]])</f>
        <v>27.858018749999999</v>
      </c>
      <c r="N40" s="34">
        <f>(Table3[[#This Row],[ECC]]+Table3[[#This Row],[ECD]])/Table3[[#This Row],[ICT]]</f>
        <v>4.0045635022941308</v>
      </c>
      <c r="O40" s="9">
        <v>245635100</v>
      </c>
      <c r="P40" s="23">
        <v>58033844</v>
      </c>
    </row>
    <row r="41" spans="1:16" ht="16.8" customHeight="1" x14ac:dyDescent="0.3">
      <c r="A41" s="4" t="s">
        <v>38</v>
      </c>
      <c r="B41" s="6">
        <f>((Table3[[#This Row],[T. Original (bytes)]]-Table3[[#This Row],[T. Compresso (bytes)]])/Table3[[#This Row],[T. Original (bytes)]])</f>
        <v>0.76490823176329437</v>
      </c>
      <c r="C41" s="21">
        <v>5.2670000000000003</v>
      </c>
      <c r="D41" s="27">
        <f>(Table3[[#This Row],[Tx. Compressão(%)]]*100/Table3[[#This Row],[Tempo Compressão (s)]])</f>
        <v>14.522654865450814</v>
      </c>
      <c r="E41" s="9">
        <v>49324032</v>
      </c>
      <c r="F41" s="23">
        <v>48824243</v>
      </c>
      <c r="G41" s="59">
        <v>4.8899999999999999E-2</v>
      </c>
      <c r="H41" s="31">
        <f>(Table3[[#This Row],[Peak Mem. C (bytes)]]/(1024*1024)+Table3[[#This Row],[CPU (%)]])</f>
        <v>47.087962500000003</v>
      </c>
      <c r="I41" s="64">
        <v>0.24099999999999999</v>
      </c>
      <c r="J41" s="9">
        <v>29175808</v>
      </c>
      <c r="K41" s="23">
        <v>27514197</v>
      </c>
      <c r="L41" s="59">
        <v>2.86E-2</v>
      </c>
      <c r="M41" s="38">
        <f>(Table3[[#This Row],[Peak Mem. D. (bytes) ]]/(1024*1024)+Table3[[#This Row],[CPU  Desc. (%)]])</f>
        <v>27.852818750000001</v>
      </c>
      <c r="N41" s="34">
        <f>(Table3[[#This Row],[ECC]]+Table3[[#This Row],[ECD]])/Table3[[#This Row],[ICT]]</f>
        <v>5.1602673164314492</v>
      </c>
      <c r="O41" s="9">
        <v>245635100</v>
      </c>
      <c r="P41" s="23">
        <v>57746790</v>
      </c>
    </row>
    <row r="42" spans="1:16" ht="16.8" customHeight="1" x14ac:dyDescent="0.3">
      <c r="A42" s="4" t="s">
        <v>15</v>
      </c>
      <c r="B42" s="6">
        <f>((Table3[[#This Row],[T. Original (bytes)]]-Table3[[#This Row],[T. Compresso (bytes)]])/Table3[[#This Row],[T. Original (bytes)]])</f>
        <v>0.7651596331306072</v>
      </c>
      <c r="C42" s="21">
        <v>5.3920000000000003</v>
      </c>
      <c r="D42" s="27">
        <f>(Table3[[#This Row],[Tx. Compressão(%)]]*100/Table3[[#This Row],[Tempo Compressão (s)]])</f>
        <v>14.190646015033517</v>
      </c>
      <c r="E42" s="9">
        <v>70238208</v>
      </c>
      <c r="F42" s="23">
        <v>69358857</v>
      </c>
      <c r="G42" s="59">
        <v>4.87E-2</v>
      </c>
      <c r="H42" s="31">
        <f>(Table3[[#This Row],[Peak Mem. C (bytes)]]/(1024*1024)+Table3[[#This Row],[CPU (%)]])</f>
        <v>67.033074999999997</v>
      </c>
      <c r="I42" s="64">
        <v>0.245</v>
      </c>
      <c r="J42" s="9">
        <v>29175808</v>
      </c>
      <c r="K42" s="23">
        <v>27514197</v>
      </c>
      <c r="L42" s="59">
        <v>3.6299999999999999E-2</v>
      </c>
      <c r="M42" s="38">
        <f>(Table3[[#This Row],[Peak Mem. D. (bytes) ]]/(1024*1024)+Table3[[#This Row],[CPU  Desc. (%)]])</f>
        <v>27.860518750000001</v>
      </c>
      <c r="N42" s="34">
        <f>(Table3[[#This Row],[ECC]]+Table3[[#This Row],[ECD]])/Table3[[#This Row],[ICT]]</f>
        <v>6.6870524181541899</v>
      </c>
      <c r="O42" s="9">
        <v>245635100</v>
      </c>
      <c r="P42" s="23">
        <v>57685037</v>
      </c>
    </row>
    <row r="43" spans="1:16" ht="16.8" customHeight="1" x14ac:dyDescent="0.3">
      <c r="A43" s="4" t="s">
        <v>39</v>
      </c>
      <c r="B43" s="6">
        <f>((Table3[[#This Row],[T. Original (bytes)]]-Table3[[#This Row],[T. Compresso (bytes)]])/Table3[[#This Row],[T. Original (bytes)]])</f>
        <v>0.76625934974276888</v>
      </c>
      <c r="C43" s="21">
        <v>10.026</v>
      </c>
      <c r="D43" s="27">
        <f>(Table3[[#This Row],[Tx. Compressão(%)]]*100/Table3[[#This Row],[Tempo Compressão (s)]])</f>
        <v>7.6427224191379306</v>
      </c>
      <c r="E43" s="9">
        <v>61861888</v>
      </c>
      <c r="F43" s="23">
        <v>61463306</v>
      </c>
      <c r="G43" s="59">
        <v>4.9700000000000001E-2</v>
      </c>
      <c r="H43" s="31">
        <f>(Table3[[#This Row],[Peak Mem. C (bytes)]]/(1024*1024)+Table3[[#This Row],[CPU (%)]])</f>
        <v>59.045793750000001</v>
      </c>
      <c r="I43" s="64">
        <v>0.24399999999999999</v>
      </c>
      <c r="J43" s="9">
        <v>29175808</v>
      </c>
      <c r="K43" s="23">
        <v>27514197</v>
      </c>
      <c r="L43" s="59">
        <v>3.3700000000000001E-2</v>
      </c>
      <c r="M43" s="38">
        <f>(Table3[[#This Row],[Peak Mem. D. (bytes) ]]/(1024*1024)+Table3[[#This Row],[CPU  Desc. (%)]])</f>
        <v>27.85791875</v>
      </c>
      <c r="N43" s="34">
        <f>(Table3[[#This Row],[ECC]]+Table3[[#This Row],[ECD]])/Table3[[#This Row],[ICT]]</f>
        <v>11.370779642917137</v>
      </c>
      <c r="O43" s="9">
        <v>245635100</v>
      </c>
      <c r="P43" s="23">
        <v>57414908</v>
      </c>
    </row>
    <row r="44" spans="1:16" ht="16.8" customHeight="1" x14ac:dyDescent="0.3">
      <c r="A44" s="4" t="s">
        <v>40</v>
      </c>
      <c r="B44" s="6">
        <f>((Table3[[#This Row],[T. Original (bytes)]]-Table3[[#This Row],[T. Compresso (bytes)]])/Table3[[#This Row],[T. Original (bytes)]])</f>
        <v>0.76714338056735376</v>
      </c>
      <c r="C44" s="21">
        <v>11.898</v>
      </c>
      <c r="D44" s="27">
        <f>(Table3[[#This Row],[Tx. Compressão(%)]]*100/Table3[[#This Row],[Tempo Compressão (s)]])</f>
        <v>6.4476666714351465</v>
      </c>
      <c r="E44" s="9">
        <v>78684160</v>
      </c>
      <c r="F44" s="23">
        <v>78205823</v>
      </c>
      <c r="G44" s="59">
        <v>4.9399999999999999E-2</v>
      </c>
      <c r="H44" s="31">
        <f>(Table3[[#This Row],[Peak Mem. C (bytes)]]/(1024*1024)+Table3[[#This Row],[CPU (%)]])</f>
        <v>75.088462500000006</v>
      </c>
      <c r="I44" s="64">
        <v>0.24299999999999999</v>
      </c>
      <c r="J44" s="9">
        <v>29175808</v>
      </c>
      <c r="K44" s="23">
        <v>27514197</v>
      </c>
      <c r="L44" s="59">
        <v>3.6400000000000002E-2</v>
      </c>
      <c r="M44" s="38">
        <f>(Table3[[#This Row],[Peak Mem. D. (bytes) ]]/(1024*1024)+Table3[[#This Row],[CPU  Desc. (%)]])</f>
        <v>27.86061875</v>
      </c>
      <c r="N44" s="34">
        <f>(Table3[[#This Row],[ECC]]+Table3[[#This Row],[ECD]])/Table3[[#This Row],[ICT]]</f>
        <v>15.966873986537086</v>
      </c>
      <c r="O44" s="9">
        <v>245635100</v>
      </c>
      <c r="P44" s="23">
        <v>57197759</v>
      </c>
    </row>
    <row r="45" spans="1:16" ht="16.8" customHeight="1" x14ac:dyDescent="0.3">
      <c r="A45" s="4" t="s">
        <v>41</v>
      </c>
      <c r="B45" s="6">
        <f>((Table3[[#This Row],[T. Original (bytes)]]-Table3[[#This Row],[T. Compresso (bytes)]])/Table3[[#This Row],[T. Original (bytes)]])</f>
        <v>0.76803430372939374</v>
      </c>
      <c r="C45" s="21">
        <v>17.643000000000001</v>
      </c>
      <c r="D45" s="27">
        <f>(Table3[[#This Row],[Tx. Compressão(%)]]*100/Table3[[#This Row],[Tempo Compressão (s)]])</f>
        <v>4.3531956227931401</v>
      </c>
      <c r="E45" s="9">
        <v>95412224</v>
      </c>
      <c r="F45" s="23">
        <v>94990266</v>
      </c>
      <c r="G45" s="59">
        <v>4.9599999999999998E-2</v>
      </c>
      <c r="H45" s="31">
        <f>(Table3[[#This Row],[Peak Mem. C (bytes)]]/(1024*1024)+Table3[[#This Row],[CPU (%)]])</f>
        <v>91.041787499999998</v>
      </c>
      <c r="I45" s="64">
        <v>0.223</v>
      </c>
      <c r="J45" s="9">
        <v>29175808</v>
      </c>
      <c r="K45" s="23">
        <v>27514197</v>
      </c>
      <c r="L45" s="59">
        <v>3.3799999999999997E-2</v>
      </c>
      <c r="M45" s="38">
        <f>(Table3[[#This Row],[Peak Mem. D. (bytes) ]]/(1024*1024)+Table3[[#This Row],[CPU  Desc. (%)]])</f>
        <v>27.858018749999999</v>
      </c>
      <c r="N45" s="34">
        <f>(Table3[[#This Row],[ECC]]+Table3[[#This Row],[ECD]])/Table3[[#This Row],[ICT]]</f>
        <v>27.313223790689733</v>
      </c>
      <c r="O45" s="9">
        <v>245635100</v>
      </c>
      <c r="P45" s="23">
        <v>56978917</v>
      </c>
    </row>
    <row r="46" spans="1:16" ht="16.8" customHeight="1" x14ac:dyDescent="0.3">
      <c r="A46" s="4" t="s">
        <v>42</v>
      </c>
      <c r="B46" s="6">
        <f>((Table3[[#This Row],[T. Original (bytes)]]-Table3[[#This Row],[T. Compresso (bytes)]])/Table3[[#This Row],[T. Original (bytes)]])</f>
        <v>0.78606574956103581</v>
      </c>
      <c r="C46" s="21">
        <v>25.547000000000001</v>
      </c>
      <c r="D46" s="27">
        <f>(Table3[[#This Row],[Tx. Compressão(%)]]*100/Table3[[#This Row],[Tempo Compressão (s)]])</f>
        <v>3.0769395606569687</v>
      </c>
      <c r="E46" s="9">
        <v>62058496</v>
      </c>
      <c r="F46" s="23">
        <v>61897515</v>
      </c>
      <c r="G46" s="59">
        <v>4.9399999999999999E-2</v>
      </c>
      <c r="H46" s="31">
        <f>(Table3[[#This Row],[Peak Mem. C (bytes)]]/(1024*1024)+Table3[[#This Row],[CPU (%)]])</f>
        <v>59.232993749999999</v>
      </c>
      <c r="I46" s="64">
        <v>0.23200000000000001</v>
      </c>
      <c r="J46" s="9">
        <v>29425664</v>
      </c>
      <c r="K46" s="23">
        <v>27680768</v>
      </c>
      <c r="L46" s="59">
        <v>3.3799999999999997E-2</v>
      </c>
      <c r="M46" s="38">
        <f>(Table3[[#This Row],[Peak Mem. D. (bytes) ]]/(1024*1024)+Table3[[#This Row],[CPU  Desc. (%)]])</f>
        <v>28.096299999999999</v>
      </c>
      <c r="N46" s="34">
        <f>(Table3[[#This Row],[ECC]]+Table3[[#This Row],[ECD]])/Table3[[#This Row],[ICT]]</f>
        <v>28.381868421020922</v>
      </c>
      <c r="O46" s="9">
        <v>245635100</v>
      </c>
      <c r="P46" s="23">
        <v>52549761</v>
      </c>
    </row>
    <row r="47" spans="1:16" ht="16.8" customHeight="1" x14ac:dyDescent="0.3">
      <c r="A47" s="4" t="s">
        <v>43</v>
      </c>
      <c r="B47" s="6">
        <f>((Table3[[#This Row],[T. Original (bytes)]]-Table3[[#This Row],[T. Compresso (bytes)]])/Table3[[#This Row],[T. Original (bytes)]])</f>
        <v>0.79158324278574199</v>
      </c>
      <c r="C47" s="21">
        <v>35.152999999999999</v>
      </c>
      <c r="D47" s="27">
        <f>(Table3[[#This Row],[Tx. Compressão(%)]]*100/Table3[[#This Row],[Tempo Compressão (s)]])</f>
        <v>2.2518227257580916</v>
      </c>
      <c r="E47" s="9">
        <v>83189760</v>
      </c>
      <c r="F47" s="23">
        <v>83002585</v>
      </c>
      <c r="G47" s="59">
        <v>4.9299999999999997E-2</v>
      </c>
      <c r="H47" s="31">
        <f>(Table3[[#This Row],[Peak Mem. C (bytes)]]/(1024*1024)+Table3[[#This Row],[CPU (%)]])</f>
        <v>79.385237500000002</v>
      </c>
      <c r="I47" s="64">
        <v>0.252</v>
      </c>
      <c r="J47" s="9">
        <v>33615872</v>
      </c>
      <c r="K47" s="23">
        <v>30474240</v>
      </c>
      <c r="L47" s="59">
        <v>3.9E-2</v>
      </c>
      <c r="M47" s="38">
        <f>(Table3[[#This Row],[Peak Mem. D. (bytes) ]]/(1024*1024)+Table3[[#This Row],[CPU  Desc. (%)]])</f>
        <v>32.097593750000001</v>
      </c>
      <c r="N47" s="34">
        <f>(Table3[[#This Row],[ECC]]+Table3[[#This Row],[ECD]])/Table3[[#This Row],[ICT]]</f>
        <v>49.507818699390974</v>
      </c>
      <c r="O47" s="9">
        <v>245635100</v>
      </c>
      <c r="P47" s="23">
        <v>51194471</v>
      </c>
    </row>
    <row r="48" spans="1:16" ht="16.8" customHeight="1" x14ac:dyDescent="0.3">
      <c r="A48" s="4" t="s">
        <v>44</v>
      </c>
      <c r="B48" s="6">
        <f>((Table3[[#This Row],[T. Original (bytes)]]-Table3[[#This Row],[T. Compresso (bytes)]])/Table3[[#This Row],[T. Original (bytes)]])</f>
        <v>0.79515885962551769</v>
      </c>
      <c r="C48" s="21">
        <v>51.198</v>
      </c>
      <c r="D48" s="27">
        <f>(Table3[[#This Row],[Tx. Compressão(%)]]*100/Table3[[#This Row],[Tempo Compressão (s)]])</f>
        <v>1.5531053158824908</v>
      </c>
      <c r="E48" s="9">
        <v>83890176</v>
      </c>
      <c r="F48" s="23">
        <v>83744720</v>
      </c>
      <c r="G48" s="59">
        <v>4.9599999999999998E-2</v>
      </c>
      <c r="H48" s="31">
        <f>(Table3[[#This Row],[Peak Mem. C (bytes)]]/(1024*1024)+Table3[[#This Row],[CPU (%)]])</f>
        <v>80.053506249999998</v>
      </c>
      <c r="I48" s="64">
        <v>0.26700000000000002</v>
      </c>
      <c r="J48" s="9">
        <v>33624064</v>
      </c>
      <c r="K48" s="23">
        <v>30479701</v>
      </c>
      <c r="L48" s="59">
        <v>3.8899999999999997E-2</v>
      </c>
      <c r="M48" s="38">
        <f>(Table3[[#This Row],[Peak Mem. D. (bytes) ]]/(1024*1024)+Table3[[#This Row],[CPU  Desc. (%)]])</f>
        <v>32.105306249999998</v>
      </c>
      <c r="N48" s="34">
        <f>(Table3[[#This Row],[ECC]]+Table3[[#This Row],[ECD]])/Table3[[#This Row],[ICT]]</f>
        <v>72.215844832306288</v>
      </c>
      <c r="O48" s="9">
        <v>245635100</v>
      </c>
      <c r="P48" s="23">
        <v>50316174</v>
      </c>
    </row>
    <row r="49" spans="1:16" ht="16.8" customHeight="1" x14ac:dyDescent="0.3">
      <c r="A49" s="4" t="s">
        <v>45</v>
      </c>
      <c r="B49" s="6">
        <f>((Table3[[#This Row],[T. Original (bytes)]]-Table3[[#This Row],[T. Compresso (bytes)]])/Table3[[#This Row],[T. Original (bytes)]])</f>
        <v>0.80369063297549903</v>
      </c>
      <c r="C49" s="21">
        <v>87.424000000000007</v>
      </c>
      <c r="D49" s="27">
        <f>(Table3[[#This Row],[Tx. Compressão(%)]]*100/Table3[[#This Row],[Tempo Compressão (s)]])</f>
        <v>0.91930206004701109</v>
      </c>
      <c r="E49" s="9">
        <v>117284864</v>
      </c>
      <c r="F49" s="23">
        <v>117153863</v>
      </c>
      <c r="G49" s="59">
        <v>4.9700000000000001E-2</v>
      </c>
      <c r="H49" s="7">
        <f>(Table3[[#This Row],[Peak Mem. C (bytes)]]/(1024*1024)+Table3[[#This Row],[CPU (%)]])</f>
        <v>111.9012625</v>
      </c>
      <c r="I49" s="64">
        <v>0.27700000000000002</v>
      </c>
      <c r="J49" s="9">
        <v>33611776</v>
      </c>
      <c r="K49" s="23">
        <v>30470144</v>
      </c>
      <c r="L49" s="59">
        <v>4.41E-2</v>
      </c>
      <c r="M49" s="38">
        <f>(Table3[[#This Row],[Peak Mem. D. (bytes) ]]/(1024*1024)+Table3[[#This Row],[CPU  Desc. (%)]])</f>
        <v>32.0987875</v>
      </c>
      <c r="N49" s="34">
        <f>(Table3[[#This Row],[ECC]]+Table3[[#This Row],[ECD]])/Table3[[#This Row],[ICT]]</f>
        <v>156.64062581632433</v>
      </c>
      <c r="O49" s="9">
        <v>245635100</v>
      </c>
      <c r="P49" s="23">
        <v>48220471</v>
      </c>
    </row>
    <row r="50" spans="1:16" ht="16.8" customHeight="1" x14ac:dyDescent="0.3">
      <c r="A50" s="4" t="s">
        <v>46</v>
      </c>
      <c r="B50" s="6">
        <f>((Table3[[#This Row],[T. Original (bytes)]]-Table3[[#This Row],[T. Compresso (bytes)]])/Table3[[#This Row],[T. Original (bytes)]])</f>
        <v>0.80486482998561693</v>
      </c>
      <c r="C50" s="21">
        <v>101.352</v>
      </c>
      <c r="D50" s="27">
        <f>(Table3[[#This Row],[Tx. Compressão(%)]]*100/Table3[[#This Row],[Tempo Compressão (s)]])</f>
        <v>0.79412821649855647</v>
      </c>
      <c r="E50" s="9">
        <v>226394112</v>
      </c>
      <c r="F50" s="23">
        <v>225759691</v>
      </c>
      <c r="G50" s="59">
        <v>4.9700000000000001E-2</v>
      </c>
      <c r="H50" s="7">
        <f>(Table3[[#This Row],[Peak Mem. C (bytes)]]/(1024*1024)+Table3[[#This Row],[CPU (%)]])</f>
        <v>215.95595</v>
      </c>
      <c r="I50" s="64">
        <v>0.26700000000000002</v>
      </c>
      <c r="J50" s="9">
        <v>58793984</v>
      </c>
      <c r="K50" s="23">
        <v>47259648</v>
      </c>
      <c r="L50" s="59">
        <v>4.1599999999999998E-2</v>
      </c>
      <c r="M50" s="38">
        <f>(Table3[[#This Row],[Peak Mem. D. (bytes) ]]/(1024*1024)+Table3[[#This Row],[CPU  Desc. (%)]])</f>
        <v>56.111912500000003</v>
      </c>
      <c r="N50" s="34">
        <f>(Table3[[#This Row],[ECC]]+Table3[[#This Row],[ECD]])/Table3[[#This Row],[ICT]]</f>
        <v>342.59941511660736</v>
      </c>
      <c r="O50" s="9">
        <v>245635100</v>
      </c>
      <c r="P50" s="23">
        <v>47932047</v>
      </c>
    </row>
    <row r="51" spans="1:16" ht="16.8" customHeight="1" x14ac:dyDescent="0.3">
      <c r="A51" s="4" t="s">
        <v>47</v>
      </c>
      <c r="B51" s="6">
        <f>((Table3[[#This Row],[T. Original (bytes)]]-Table3[[#This Row],[T. Compresso (bytes)]])/Table3[[#This Row],[T. Original (bytes)]])</f>
        <v>0.80502750217700969</v>
      </c>
      <c r="C51" s="21">
        <v>114.248</v>
      </c>
      <c r="D51" s="27">
        <f>(Table3[[#This Row],[Tx. Compressão(%)]]*100/Table3[[#This Row],[Tempo Compressão (s)]])</f>
        <v>0.70463159283051746</v>
      </c>
      <c r="E51" s="9">
        <v>427839488</v>
      </c>
      <c r="F51" s="23">
        <v>423932563</v>
      </c>
      <c r="G51" s="59">
        <v>4.9399999999999999E-2</v>
      </c>
      <c r="H51" s="7">
        <f>(Table3[[#This Row],[Peak Mem. C (bytes)]]/(1024*1024)+Table3[[#This Row],[CPU (%)]])</f>
        <v>408.06893124999999</v>
      </c>
      <c r="I51" s="64">
        <v>0.27900000000000003</v>
      </c>
      <c r="J51" s="9">
        <v>92303360</v>
      </c>
      <c r="K51" s="23">
        <v>62778027</v>
      </c>
      <c r="L51" s="59">
        <v>3.8899999999999997E-2</v>
      </c>
      <c r="M51" s="38">
        <f>(Table3[[#This Row],[Peak Mem. D. (bytes) ]]/(1024*1024)+Table3[[#This Row],[CPU  Desc. (%)]])</f>
        <v>88.066243749999998</v>
      </c>
      <c r="N51" s="34">
        <f>(Table3[[#This Row],[ECC]]+Table3[[#This Row],[ECD]])/Table3[[#This Row],[ICT]]</f>
        <v>704.10577676061371</v>
      </c>
      <c r="O51" s="9">
        <v>245635100</v>
      </c>
      <c r="P51" s="23">
        <v>47892089</v>
      </c>
    </row>
    <row r="52" spans="1:16" ht="16.8" customHeight="1" x14ac:dyDescent="0.3">
      <c r="A52" s="4" t="s">
        <v>48</v>
      </c>
      <c r="B52" s="6">
        <f>((Table3[[#This Row],[T. Original (bytes)]]-Table3[[#This Row],[T. Compresso (bytes)]])/Table3[[#This Row],[T. Original (bytes)]])</f>
        <v>0.80514705756628435</v>
      </c>
      <c r="C52" s="22">
        <v>354.52600000000001</v>
      </c>
      <c r="D52" s="27">
        <f>(Table3[[#This Row],[Tx. Compressão(%)]]*100/Table3[[#This Row],[Tempo Compressão (s)]])</f>
        <v>0.22710522149751619</v>
      </c>
      <c r="E52" s="10">
        <v>839213056</v>
      </c>
      <c r="F52" s="23">
        <v>822242874</v>
      </c>
      <c r="G52" s="60">
        <v>4.9599999999999998E-2</v>
      </c>
      <c r="H52" s="7">
        <f>(Table3[[#This Row],[Peak Mem. C (bytes)]]/(1024*1024)+Table3[[#This Row],[CPU (%)]])</f>
        <v>800.38553750000005</v>
      </c>
      <c r="I52" s="64">
        <v>0.30099999999999999</v>
      </c>
      <c r="J52" s="10">
        <v>155648000</v>
      </c>
      <c r="K52" s="23">
        <v>84480000</v>
      </c>
      <c r="L52" s="60">
        <v>4.9299999999999997E-2</v>
      </c>
      <c r="M52" s="38">
        <f>(Table3[[#This Row],[Peak Mem. D. (bytes) ]]/(1024*1024)+Table3[[#This Row],[CPU  Desc. (%)]])</f>
        <v>148.48679999999999</v>
      </c>
      <c r="N52" s="34">
        <f>(Table3[[#This Row],[ECC]]+Table3[[#This Row],[ECD]])/Table3[[#This Row],[ICT]]</f>
        <v>4178.1176638881361</v>
      </c>
      <c r="O52" s="9">
        <v>245635100</v>
      </c>
      <c r="P52" s="23">
        <v>47862722</v>
      </c>
    </row>
    <row r="53" spans="1:16" ht="16.8" customHeight="1" x14ac:dyDescent="0.3">
      <c r="A53" s="43" t="s">
        <v>67</v>
      </c>
      <c r="B53" s="79"/>
      <c r="C53" s="80" cm="1">
        <f t="array" ref="C53">SUM(Table3[Tempo Compressão (s)]/60)</f>
        <v>23.540816666666672</v>
      </c>
      <c r="D53" s="80"/>
      <c r="E53" s="44"/>
      <c r="F53" s="44"/>
      <c r="G53" s="79"/>
      <c r="H53" s="81"/>
      <c r="I53" s="82" cm="1">
        <f t="array" ref="I53">SUM(Table3[Tempo Desc. (s)]/60)</f>
        <v>0.28211666666666668</v>
      </c>
      <c r="J53" s="44"/>
      <c r="K53" s="44"/>
      <c r="L53" s="79"/>
      <c r="M53" s="81"/>
      <c r="N53" s="80"/>
      <c r="O53" s="44"/>
      <c r="P53" s="44"/>
    </row>
  </sheetData>
  <mergeCells count="2">
    <mergeCell ref="B1:G1"/>
    <mergeCell ref="H1:N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44D4-920D-40EE-B175-A28C3A041CAD}">
  <dimension ref="A1:P53"/>
  <sheetViews>
    <sheetView tabSelected="1" zoomScale="55" zoomScaleNormal="55" workbookViewId="0">
      <selection activeCell="N3" sqref="N3"/>
    </sheetView>
  </sheetViews>
  <sheetFormatPr defaultColWidth="22.21875" defaultRowHeight="14.4" x14ac:dyDescent="0.3"/>
  <cols>
    <col min="1" max="16" width="23.88671875" customWidth="1"/>
  </cols>
  <sheetData>
    <row r="1" spans="1:16" ht="16.8" customHeight="1" x14ac:dyDescent="0.3">
      <c r="B1" s="65" t="s">
        <v>50</v>
      </c>
      <c r="C1" s="66"/>
      <c r="D1" s="66"/>
      <c r="E1" s="66"/>
      <c r="F1" s="66"/>
      <c r="G1" s="67"/>
      <c r="H1" s="76" t="s">
        <v>51</v>
      </c>
      <c r="I1" s="77"/>
      <c r="J1" s="77"/>
      <c r="K1" s="77"/>
      <c r="L1" s="77"/>
      <c r="M1" s="77"/>
      <c r="N1" s="78"/>
    </row>
    <row r="2" spans="1:16" ht="16.8" customHeight="1" x14ac:dyDescent="0.3">
      <c r="A2" s="43" t="s">
        <v>0</v>
      </c>
      <c r="B2" s="43" t="s">
        <v>3</v>
      </c>
      <c r="C2" s="45" t="s">
        <v>6</v>
      </c>
      <c r="D2" s="43" t="s">
        <v>4</v>
      </c>
      <c r="E2" s="43" t="s">
        <v>64</v>
      </c>
      <c r="F2" s="43" t="s">
        <v>65</v>
      </c>
      <c r="G2" s="43" t="s">
        <v>5</v>
      </c>
      <c r="H2" s="43" t="s">
        <v>49</v>
      </c>
      <c r="I2" s="43" t="s">
        <v>52</v>
      </c>
      <c r="J2" s="43" t="s">
        <v>63</v>
      </c>
      <c r="K2" s="43" t="s">
        <v>66</v>
      </c>
      <c r="L2" s="43" t="s">
        <v>53</v>
      </c>
      <c r="M2" s="43" t="s">
        <v>54</v>
      </c>
      <c r="N2" s="43" t="s">
        <v>68</v>
      </c>
      <c r="O2" s="43" t="s">
        <v>1</v>
      </c>
      <c r="P2" s="43" t="s">
        <v>2</v>
      </c>
    </row>
    <row r="3" spans="1:16" ht="16.8" customHeight="1" x14ac:dyDescent="0.3">
      <c r="A3" s="2" t="s">
        <v>8</v>
      </c>
      <c r="B3" s="1">
        <f>((Table35[[#This Row],[T. Original (bytes)]]-Table35[[#This Row],[T. Compresso (bytes)]])/Table35[[#This Row],[T. Original (bytes)]])</f>
        <v>0.72478255347057485</v>
      </c>
      <c r="C3" s="71">
        <v>0.49399999999999999</v>
      </c>
      <c r="D3" s="25">
        <f>(Table35[[#This Row],[Tx. Compressão(%)]]*100/Table35[[#This Row],[Tempo Compressão (s)]])</f>
        <v>146.71711608716089</v>
      </c>
      <c r="E3" s="72">
        <v>246595584</v>
      </c>
      <c r="F3" s="55">
        <v>227898112</v>
      </c>
      <c r="G3" s="73">
        <v>4.8500000000000001E-2</v>
      </c>
      <c r="H3" s="28">
        <f>(Table35[[#This Row],[Peak Mem. C (bytes)]]/(1024*1024)+Table35[[#This Row],[CPU (%)]])</f>
        <v>235.22037499999999</v>
      </c>
      <c r="I3" s="62">
        <v>0.61</v>
      </c>
      <c r="J3" s="72">
        <v>270561280</v>
      </c>
      <c r="K3" s="55">
        <v>126339642</v>
      </c>
      <c r="L3" s="73">
        <v>5.0999999999999997E-2</v>
      </c>
      <c r="M3" s="35">
        <f>(Table35[[#This Row],[Peak Mem. D. (bytes) ]]/(1024*1024)+Table35[[#This Row],[CPU  Desc. (%)]])</f>
        <v>258.07834374999999</v>
      </c>
      <c r="N3" s="32">
        <f>(Table35[[#This Row],[ECC]]+Table35[[#This Row],[ECD]])/Table35[[#This Row],[ICT]]</f>
        <v>3.3622438329345554</v>
      </c>
      <c r="O3" s="11">
        <v>245635100</v>
      </c>
      <c r="P3" s="55">
        <v>67603065</v>
      </c>
    </row>
    <row r="4" spans="1:16" ht="16.8" customHeight="1" x14ac:dyDescent="0.3">
      <c r="A4" s="2" t="s">
        <v>9</v>
      </c>
      <c r="B4" s="1">
        <f>((Table35[[#This Row],[T. Original (bytes)]]-Table35[[#This Row],[T. Compresso (bytes)]])/Table35[[#This Row],[T. Original (bytes)]])</f>
        <v>0.73208529644175446</v>
      </c>
      <c r="C4" s="15">
        <v>0.85199999999999998</v>
      </c>
      <c r="D4" s="25">
        <f>(Table35[[#This Row],[Tx. Compressão(%)]]*100/Table35[[#This Row],[Tempo Compressão (s)]])</f>
        <v>85.925504277201227</v>
      </c>
      <c r="E4" s="11">
        <v>263155712</v>
      </c>
      <c r="F4" s="55">
        <v>254849270</v>
      </c>
      <c r="G4" s="56">
        <v>4.87E-2</v>
      </c>
      <c r="H4" s="28">
        <f>(Table35[[#This Row],[Peak Mem. C (bytes)]]/(1024*1024)+Table35[[#This Row],[CPU (%)]])</f>
        <v>251.01354375</v>
      </c>
      <c r="I4" s="62">
        <v>0.60199999999999998</v>
      </c>
      <c r="J4" s="11">
        <v>257961984</v>
      </c>
      <c r="K4" s="55">
        <v>116679065</v>
      </c>
      <c r="L4" s="56">
        <v>5.0999999999999997E-2</v>
      </c>
      <c r="M4" s="35">
        <f>(Table35[[#This Row],[Peak Mem. D. (bytes) ]]/(1024*1024)+Table35[[#This Row],[CPU  Desc. (%)]])</f>
        <v>246.06271874999999</v>
      </c>
      <c r="N4" s="32">
        <f>(Table35[[#This Row],[ECC]]+Table35[[#This Row],[ECD]])/Table35[[#This Row],[ICT]]</f>
        <v>5.7849676493768349</v>
      </c>
      <c r="O4" s="11">
        <v>245635100</v>
      </c>
      <c r="P4" s="55">
        <v>65809255</v>
      </c>
    </row>
    <row r="5" spans="1:16" ht="16.8" customHeight="1" x14ac:dyDescent="0.3">
      <c r="A5" s="2" t="s">
        <v>7</v>
      </c>
      <c r="B5" s="1">
        <f>((Table35[[#This Row],[T. Original (bytes)]]-Table35[[#This Row],[T. Compresso (bytes)]])/Table35[[#This Row],[T. Original (bytes)]])</f>
        <v>0.73324124687391989</v>
      </c>
      <c r="C5" s="15">
        <v>1.0489999999999999</v>
      </c>
      <c r="D5" s="25">
        <f>(Table35[[#This Row],[Tx. Compressão(%)]]*100/Table35[[#This Row],[Tempo Compressão (s)]])</f>
        <v>69.899070245368918</v>
      </c>
      <c r="E5" s="11">
        <v>245694464</v>
      </c>
      <c r="F5" s="55">
        <v>240918447</v>
      </c>
      <c r="G5" s="56">
        <v>4.9000000000000002E-2</v>
      </c>
      <c r="H5" s="28">
        <f>(Table35[[#This Row],[Peak Mem. C (bytes)]]/(1024*1024)+Table35[[#This Row],[CPU (%)]])</f>
        <v>234.36150000000001</v>
      </c>
      <c r="I5" s="62">
        <v>1.091</v>
      </c>
      <c r="J5" s="11">
        <v>264253440</v>
      </c>
      <c r="K5" s="55">
        <v>116168530</v>
      </c>
      <c r="L5" s="56">
        <v>2.75E-2</v>
      </c>
      <c r="M5" s="35">
        <f>(Table35[[#This Row],[Peak Mem. D. (bytes) ]]/(1024*1024)+Table35[[#This Row],[CPU  Desc. (%)]])</f>
        <v>252.03921875</v>
      </c>
      <c r="N5" s="32">
        <f>(Table35[[#This Row],[ECC]]+Table35[[#This Row],[ECD]])/Table35[[#This Row],[ICT]]</f>
        <v>6.9586150007800125</v>
      </c>
      <c r="O5" s="11">
        <v>245635100</v>
      </c>
      <c r="P5" s="55">
        <v>65525313</v>
      </c>
    </row>
    <row r="6" spans="1:16" ht="16.8" customHeight="1" x14ac:dyDescent="0.3">
      <c r="A6" s="2" t="s">
        <v>57</v>
      </c>
      <c r="B6" s="1">
        <f>((Table35[[#This Row],[T. Original (bytes)]]-Table35[[#This Row],[T. Compresso (bytes)]])/Table35[[#This Row],[T. Original (bytes)]])</f>
        <v>0.74526106814539128</v>
      </c>
      <c r="C6" s="15">
        <v>1.73</v>
      </c>
      <c r="D6" s="25">
        <f>(Table35[[#This Row],[Tx. Compressão(%)]]*100/Table35[[#This Row],[Tempo Compressão (s)]])</f>
        <v>43.078674459271177</v>
      </c>
      <c r="E6" s="11">
        <v>261439488</v>
      </c>
      <c r="F6" s="55">
        <v>255737856</v>
      </c>
      <c r="G6" s="56">
        <v>4.9399999999999999E-2</v>
      </c>
      <c r="H6" s="28">
        <f>(Table35[[#This Row],[Peak Mem. C (bytes)]]/(1024*1024)+Table35[[#This Row],[CPU (%)]])</f>
        <v>249.37752499999999</v>
      </c>
      <c r="I6" s="62">
        <v>0.56399999999999995</v>
      </c>
      <c r="J6" s="11">
        <v>245379072</v>
      </c>
      <c r="K6" s="55">
        <v>109469403</v>
      </c>
      <c r="L6" s="56">
        <v>5.0900000000000001E-2</v>
      </c>
      <c r="M6" s="35">
        <f>(Table35[[#This Row],[Peak Mem. D. (bytes) ]]/(1024*1024)+Table35[[#This Row],[CPU  Desc. (%)]])</f>
        <v>234.06261875000001</v>
      </c>
      <c r="N6" s="32">
        <f>(Table35[[#This Row],[ECC]]+Table35[[#This Row],[ECD]])/Table35[[#This Row],[ICT]]</f>
        <v>11.222261358275299</v>
      </c>
      <c r="O6" s="11">
        <v>245635100</v>
      </c>
      <c r="P6" s="55">
        <v>62572823</v>
      </c>
    </row>
    <row r="7" spans="1:16" ht="16.8" customHeight="1" x14ac:dyDescent="0.3">
      <c r="A7" s="2" t="s">
        <v>56</v>
      </c>
      <c r="B7" s="1">
        <f>((Table35[[#This Row],[T. Original (bytes)]]-Table35[[#This Row],[T. Compresso (bytes)]])/Table35[[#This Row],[T. Original (bytes)]])</f>
        <v>0.76250057503996782</v>
      </c>
      <c r="C7" s="15">
        <v>3.2930000000000001</v>
      </c>
      <c r="D7" s="25">
        <f>(Table35[[#This Row],[Tx. Compressão(%)]]*100/Table35[[#This Row],[Tempo Compressão (s)]])</f>
        <v>23.155195112054898</v>
      </c>
      <c r="E7" s="11">
        <v>251912192</v>
      </c>
      <c r="F7" s="55">
        <v>247934848</v>
      </c>
      <c r="G7" s="56">
        <v>4.9700000000000001E-2</v>
      </c>
      <c r="H7" s="28">
        <f>(Table35[[#This Row],[Peak Mem. C (bytes)]]/(1024*1024)+Table35[[#This Row],[CPU (%)]])</f>
        <v>240.2918875</v>
      </c>
      <c r="I7" s="62">
        <v>0.622</v>
      </c>
      <c r="J7" s="11">
        <v>264253440</v>
      </c>
      <c r="K7" s="55">
        <v>109822612</v>
      </c>
      <c r="L7" s="56">
        <v>5.0999999999999997E-2</v>
      </c>
      <c r="M7" s="35">
        <f>(Table35[[#This Row],[Peak Mem. D. (bytes) ]]/(1024*1024)+Table35[[#This Row],[CPU  Desc. (%)]])</f>
        <v>252.06271874999999</v>
      </c>
      <c r="N7" s="32">
        <f>(Table35[[#This Row],[ECC]]+Table35[[#This Row],[ECD]])/Table35[[#This Row],[ICT]]</f>
        <v>21.263245844716451</v>
      </c>
      <c r="O7" s="11">
        <v>245635100</v>
      </c>
      <c r="P7" s="55">
        <v>58338195</v>
      </c>
    </row>
    <row r="8" spans="1:16" ht="16.8" customHeight="1" x14ac:dyDescent="0.3">
      <c r="A8" s="2" t="s">
        <v>10</v>
      </c>
      <c r="B8" s="1">
        <f>((Table35[[#This Row],[T. Original (bytes)]]-Table35[[#This Row],[T. Compresso (bytes)]])/Table35[[#This Row],[T. Original (bytes)]])</f>
        <v>0.76521009823107533</v>
      </c>
      <c r="C8" s="15">
        <v>4.57</v>
      </c>
      <c r="D8" s="25">
        <f>(Table35[[#This Row],[Tx. Compressão(%)]]*100/Table35[[#This Row],[Tempo Compressão (s)]])</f>
        <v>16.744203462386768</v>
      </c>
      <c r="E8" s="11">
        <v>269078528</v>
      </c>
      <c r="F8" s="55">
        <v>264453275</v>
      </c>
      <c r="G8" s="56">
        <v>5.0299999999999997E-2</v>
      </c>
      <c r="H8" s="28">
        <f>(Table35[[#This Row],[Peak Mem. C (bytes)]]/(1024*1024)+Table35[[#This Row],[CPU (%)]])</f>
        <v>256.66358124999999</v>
      </c>
      <c r="I8" s="62">
        <v>0.59299999999999997</v>
      </c>
      <c r="J8" s="11">
        <v>266350592</v>
      </c>
      <c r="K8" s="55">
        <v>109152290</v>
      </c>
      <c r="L8" s="56">
        <v>5.0999999999999997E-2</v>
      </c>
      <c r="M8" s="35">
        <f>(Table35[[#This Row],[Peak Mem. D. (bytes) ]]/(1024*1024)+Table35[[#This Row],[CPU  Desc. (%)]])</f>
        <v>254.06271874999999</v>
      </c>
      <c r="N8" s="32">
        <f>(Table35[[#This Row],[ECC]]+Table35[[#This Row],[ECD]])/Table35[[#This Row],[ICT]]</f>
        <v>30.501677858087827</v>
      </c>
      <c r="O8" s="11">
        <v>245635100</v>
      </c>
      <c r="P8" s="55">
        <v>57672641</v>
      </c>
    </row>
    <row r="9" spans="1:16" ht="16.8" customHeight="1" x14ac:dyDescent="0.3">
      <c r="A9" s="2" t="s">
        <v>11</v>
      </c>
      <c r="B9" s="1">
        <f>((Table35[[#This Row],[T. Original (bytes)]]-Table35[[#This Row],[T. Compresso (bytes)]])/Table35[[#This Row],[T. Original (bytes)]])</f>
        <v>0.77030898678568327</v>
      </c>
      <c r="C9" s="15">
        <v>7.2759999999999998</v>
      </c>
      <c r="D9" s="25">
        <f>(Table35[[#This Row],[Tx. Compressão(%)]]*100/Table35[[#This Row],[Tempo Compressão (s)]])</f>
        <v>10.586984425311755</v>
      </c>
      <c r="E9" s="11">
        <v>271708160</v>
      </c>
      <c r="F9" s="55">
        <v>266905694</v>
      </c>
      <c r="G9" s="56">
        <v>5.0599999999999999E-2</v>
      </c>
      <c r="H9" s="28">
        <f>(Table35[[#This Row],[Peak Mem. C (bytes)]]/(1024*1024)+Table35[[#This Row],[CPU (%)]])</f>
        <v>259.17169374999997</v>
      </c>
      <c r="I9" s="62">
        <v>0.60699999999999998</v>
      </c>
      <c r="J9" s="11">
        <v>255864832</v>
      </c>
      <c r="K9" s="55">
        <v>106177604</v>
      </c>
      <c r="L9" s="56">
        <v>5.0999999999999997E-2</v>
      </c>
      <c r="M9" s="35">
        <f>(Table35[[#This Row],[Peak Mem. D. (bytes) ]]/(1024*1024)+Table35[[#This Row],[CPU  Desc. (%)]])</f>
        <v>244.06271874999999</v>
      </c>
      <c r="N9" s="32">
        <f>(Table35[[#This Row],[ECC]]+Table35[[#This Row],[ECD]])/Table35[[#This Row],[ICT]]</f>
        <v>47.533309985499599</v>
      </c>
      <c r="O9" s="11">
        <v>245635100</v>
      </c>
      <c r="P9" s="55">
        <v>56420175</v>
      </c>
    </row>
    <row r="10" spans="1:16" ht="16.8" customHeight="1" x14ac:dyDescent="0.3">
      <c r="A10" s="2" t="s">
        <v>12</v>
      </c>
      <c r="B10" s="1">
        <f>((Table35[[#This Row],[T. Original (bytes)]]-Table35[[#This Row],[T. Compresso (bytes)]])/Table35[[#This Row],[T. Original (bytes)]])</f>
        <v>0.77170414977338342</v>
      </c>
      <c r="C10" s="15">
        <v>10.247</v>
      </c>
      <c r="D10" s="25">
        <f>(Table35[[#This Row],[Tx. Compressão(%)]]*100/Table35[[#This Row],[Tempo Compressão (s)]])</f>
        <v>7.5310251758893667</v>
      </c>
      <c r="E10" s="11">
        <v>277721088</v>
      </c>
      <c r="F10" s="55">
        <v>272008605</v>
      </c>
      <c r="G10" s="56">
        <v>5.0799999999999998E-2</v>
      </c>
      <c r="H10" s="28">
        <f>(Table35[[#This Row],[Peak Mem. C (bytes)]]/(1024*1024)+Table35[[#This Row],[CPU (%)]])</f>
        <v>264.90626874999998</v>
      </c>
      <c r="I10" s="62">
        <v>0.60599999999999998</v>
      </c>
      <c r="J10" s="11">
        <v>270544896</v>
      </c>
      <c r="K10" s="55">
        <v>105758105</v>
      </c>
      <c r="L10" s="56">
        <v>5.0999999999999997E-2</v>
      </c>
      <c r="M10" s="35">
        <f>(Table35[[#This Row],[Peak Mem. D. (bytes) ]]/(1024*1024)+Table35[[#This Row],[CPU  Desc. (%)]])</f>
        <v>258.06271874999999</v>
      </c>
      <c r="N10" s="32">
        <f>(Table35[[#This Row],[ECC]]+Table35[[#This Row],[ECD]])/Table35[[#This Row],[ICT]]</f>
        <v>69.441938552308798</v>
      </c>
      <c r="O10" s="11">
        <v>245635100</v>
      </c>
      <c r="P10" s="55">
        <v>56077474</v>
      </c>
    </row>
    <row r="11" spans="1:16" ht="16.8" customHeight="1" x14ac:dyDescent="0.3">
      <c r="A11" s="2" t="s">
        <v>55</v>
      </c>
      <c r="B11" s="1">
        <f>((Table35[[#This Row],[T. Original (bytes)]]-Table35[[#This Row],[T. Compresso (bytes)]])/Table35[[#This Row],[T. Original (bytes)]])</f>
        <v>0.77350863129902847</v>
      </c>
      <c r="C11" s="15">
        <v>15.209</v>
      </c>
      <c r="D11" s="25">
        <f>(Table35[[#This Row],[Tx. Compressão(%)]]*100/Table35[[#This Row],[Tempo Compressão (s)]])</f>
        <v>5.0858612091460875</v>
      </c>
      <c r="E11" s="11">
        <v>294793216</v>
      </c>
      <c r="F11" s="55">
        <v>290887447</v>
      </c>
      <c r="G11" s="56">
        <v>4.9700000000000001E-2</v>
      </c>
      <c r="H11" s="28">
        <f>(Table35[[#This Row],[Peak Mem. C (bytes)]]/(1024*1024)+Table35[[#This Row],[CPU (%)]])</f>
        <v>281.18641874999997</v>
      </c>
      <c r="I11" s="62">
        <v>0.60099999999999998</v>
      </c>
      <c r="J11" s="11">
        <v>268447744</v>
      </c>
      <c r="K11" s="55">
        <v>107611818</v>
      </c>
      <c r="L11" s="56">
        <v>5.0999999999999997E-2</v>
      </c>
      <c r="M11" s="35">
        <f>(Table35[[#This Row],[Peak Mem. D. (bytes) ]]/(1024*1024)+Table35[[#This Row],[CPU  Desc. (%)]])</f>
        <v>256.06271874999999</v>
      </c>
      <c r="N11" s="32">
        <f>(Table35[[#This Row],[ECC]]+Table35[[#This Row],[ECD]])/Table35[[#This Row],[ICT]]</f>
        <v>105.6358235914589</v>
      </c>
      <c r="O11" s="11">
        <v>245635100</v>
      </c>
      <c r="P11" s="55">
        <v>55634230</v>
      </c>
    </row>
    <row r="12" spans="1:16" ht="16.8" customHeight="1" x14ac:dyDescent="0.3">
      <c r="A12" s="2" t="s">
        <v>13</v>
      </c>
      <c r="B12" s="1">
        <f>((Table35[[#This Row],[T. Original (bytes)]]-Table35[[#This Row],[T. Compresso (bytes)]])/Table35[[#This Row],[T. Original (bytes)]])</f>
        <v>0.79792296784946448</v>
      </c>
      <c r="C12" s="15">
        <v>109.19199999999999</v>
      </c>
      <c r="D12" s="25">
        <f>(Table35[[#This Row],[Tx. Compressão(%)]]*100/Table35[[#This Row],[Tempo Compressão (s)]])</f>
        <v>0.73075222346826185</v>
      </c>
      <c r="E12" s="11">
        <v>321024000</v>
      </c>
      <c r="F12" s="55">
        <v>320034929</v>
      </c>
      <c r="G12" s="56">
        <v>5.0200000000000002E-2</v>
      </c>
      <c r="H12" s="28">
        <f>(Table35[[#This Row],[Peak Mem. C (bytes)]]/(1024*1024)+Table35[[#This Row],[CPU (%)]])</f>
        <v>306.20254375000002</v>
      </c>
      <c r="I12" s="62">
        <v>0.67200000000000004</v>
      </c>
      <c r="J12" s="11">
        <v>270544896</v>
      </c>
      <c r="K12" s="55">
        <v>107103858</v>
      </c>
      <c r="L12" s="56">
        <v>5.0999999999999997E-2</v>
      </c>
      <c r="M12" s="35">
        <f>(Table35[[#This Row],[Peak Mem. D. (bytes) ]]/(1024*1024)+Table35[[#This Row],[CPU  Desc. (%)]])</f>
        <v>258.06271874999999</v>
      </c>
      <c r="N12" s="32">
        <f>(Table35[[#This Row],[ECC]]+Table35[[#This Row],[ECD]])/Table35[[#This Row],[ICT]]</f>
        <v>772.17043531104264</v>
      </c>
      <c r="O12" s="11">
        <v>245635100</v>
      </c>
      <c r="P12" s="55">
        <v>49637212</v>
      </c>
    </row>
    <row r="13" spans="1:16" ht="16.8" customHeight="1" x14ac:dyDescent="0.3">
      <c r="A13" s="2" t="s">
        <v>14</v>
      </c>
      <c r="B13" s="1">
        <f>((Table35[[#This Row],[T. Original (bytes)]]-Table35[[#This Row],[T. Compresso (bytes)]])/Table35[[#This Row],[T. Original (bytes)]])</f>
        <v>0.81054477963450666</v>
      </c>
      <c r="C13" s="15">
        <v>287.99700000000001</v>
      </c>
      <c r="D13" s="25">
        <f>(Table35[[#This Row],[Tx. Compressão(%)]]*100/Table35[[#This Row],[Tempo Compressão (s)]])</f>
        <v>0.28144209128376568</v>
      </c>
      <c r="E13" s="11">
        <v>335814656</v>
      </c>
      <c r="F13" s="55">
        <v>331712266</v>
      </c>
      <c r="G13" s="56">
        <v>5.0200000000000002E-2</v>
      </c>
      <c r="H13" s="28">
        <f>(Table35[[#This Row],[Peak Mem. C (bytes)]]/(1024*1024)+Table35[[#This Row],[CPU (%)]])</f>
        <v>320.30801250000002</v>
      </c>
      <c r="I13" s="62">
        <v>0.629</v>
      </c>
      <c r="J13" s="11">
        <v>260059136</v>
      </c>
      <c r="K13" s="55">
        <v>107583585</v>
      </c>
      <c r="L13" s="56">
        <v>5.0999999999999997E-2</v>
      </c>
      <c r="M13" s="35">
        <f>(Table35[[#This Row],[Peak Mem. D. (bytes) ]]/(1024*1024)+Table35[[#This Row],[CPU  Desc. (%)]])</f>
        <v>248.06271874999999</v>
      </c>
      <c r="N13" s="32">
        <f>(Table35[[#This Row],[ECC]]+Table35[[#This Row],[ECD]])/Table35[[#This Row],[ICT]]</f>
        <v>2019.4944141348667</v>
      </c>
      <c r="O13" s="11">
        <v>245635100</v>
      </c>
      <c r="P13" s="55">
        <v>46536852</v>
      </c>
    </row>
    <row r="14" spans="1:16" ht="16.8" customHeight="1" x14ac:dyDescent="0.3">
      <c r="A14" s="46" t="s">
        <v>16</v>
      </c>
      <c r="B14" s="47">
        <f>((Table35[[#This Row],[T. Original (bytes)]]-Table35[[#This Row],[T. Compresso (bytes)]])/Table35[[#This Row],[T. Original (bytes)]])</f>
        <v>0.6442034790630492</v>
      </c>
      <c r="C14" s="61">
        <v>0.23400000000000001</v>
      </c>
      <c r="D14" s="48">
        <f>(Table35[[#This Row],[Tx. Compressão(%)]]*100/Table35[[#This Row],[Tempo Compressão (s)]])</f>
        <v>275.30063207822616</v>
      </c>
      <c r="E14" s="49">
        <v>245694464</v>
      </c>
      <c r="F14" s="68">
        <v>225305258</v>
      </c>
      <c r="G14" s="54">
        <v>5.0999999999999997E-2</v>
      </c>
      <c r="H14" s="51">
        <f>(Table35[[#This Row],[Peak Mem. C (bytes)]]/(1024*1024)+Table35[[#This Row],[CPU (%)]])</f>
        <v>234.36349999999999</v>
      </c>
      <c r="I14" s="74">
        <v>0.17299999999999999</v>
      </c>
      <c r="J14" s="49">
        <v>260059136</v>
      </c>
      <c r="K14" s="68">
        <v>136167424</v>
      </c>
      <c r="L14" s="54">
        <v>5.11E-2</v>
      </c>
      <c r="M14" s="52">
        <f>(Table35[[#This Row],[Peak Mem. D. (bytes) ]]/(1024*1024)+Table35[[#This Row],[CPU  Desc. (%)]])</f>
        <v>248.06281874999999</v>
      </c>
      <c r="N14" s="53">
        <f>(Table35[[#This Row],[ECC]]+Table35[[#This Row],[ECD]])/Table35[[#This Row],[ICT]]</f>
        <v>1.7523618275344874</v>
      </c>
      <c r="O14" s="49">
        <v>245635100</v>
      </c>
      <c r="P14" s="50">
        <v>87396114</v>
      </c>
    </row>
    <row r="15" spans="1:16" ht="16.8" customHeight="1" x14ac:dyDescent="0.3">
      <c r="A15" s="3" t="s">
        <v>17</v>
      </c>
      <c r="B15" s="5">
        <f>((Table35[[#This Row],[T. Original (bytes)]]-Table35[[#This Row],[T. Compresso (bytes)]])/Table35[[#This Row],[T. Original (bytes)]])</f>
        <v>0.6442034790630492</v>
      </c>
      <c r="C15" s="17">
        <v>0.22900000000000001</v>
      </c>
      <c r="D15" s="69">
        <f>(Table35[[#This Row],[Tx. Compressão(%)]]*100/Table35[[#This Row],[Tempo Compressão (s)]])</f>
        <v>281.31156290962849</v>
      </c>
      <c r="E15" s="8">
        <v>245506048</v>
      </c>
      <c r="F15" s="39">
        <v>225805000</v>
      </c>
      <c r="G15" s="57">
        <v>5.0999999999999997E-2</v>
      </c>
      <c r="H15" s="29">
        <f>(Table35[[#This Row],[Peak Mem. C (bytes)]]/(1024*1024)+Table35[[#This Row],[CPU (%)]])</f>
        <v>234.18381249999999</v>
      </c>
      <c r="I15" s="75">
        <v>0.159</v>
      </c>
      <c r="J15" s="8">
        <v>241184768</v>
      </c>
      <c r="K15" s="39">
        <v>131940608</v>
      </c>
      <c r="L15" s="57">
        <v>5.11E-2</v>
      </c>
      <c r="M15" s="36">
        <f>(Table35[[#This Row],[Peak Mem. D. (bytes) ]]/(1024*1024)+Table35[[#This Row],[CPU  Desc. (%)]])</f>
        <v>230.06281874999999</v>
      </c>
      <c r="N15" s="70">
        <f>(Table35[[#This Row],[ECC]]+Table35[[#This Row],[ECD]])/Table35[[#This Row],[ICT]]</f>
        <v>1.6502934555844739</v>
      </c>
      <c r="O15" s="8">
        <v>245635100</v>
      </c>
      <c r="P15" s="19">
        <v>87396114</v>
      </c>
    </row>
    <row r="16" spans="1:16" ht="16.8" customHeight="1" x14ac:dyDescent="0.3">
      <c r="A16" s="3" t="s">
        <v>18</v>
      </c>
      <c r="B16" s="5">
        <f>((Table35[[#This Row],[T. Original (bytes)]]-Table35[[#This Row],[T. Compresso (bytes)]])/Table35[[#This Row],[T. Original (bytes)]])</f>
        <v>0.6442034790630492</v>
      </c>
      <c r="C16" s="17">
        <v>0.22600000000000001</v>
      </c>
      <c r="D16" s="69">
        <f>(Table35[[#This Row],[Tx. Compressão(%)]]*100/Table35[[#This Row],[Tempo Compressão (s)]])</f>
        <v>285.0457871960395</v>
      </c>
      <c r="E16" s="8">
        <v>245506048</v>
      </c>
      <c r="F16" s="39">
        <v>225805000</v>
      </c>
      <c r="G16" s="57">
        <v>5.0999999999999997E-2</v>
      </c>
      <c r="H16" s="29">
        <f>(Table35[[#This Row],[Peak Mem. C (bytes)]]/(1024*1024)+Table35[[#This Row],[CPU (%)]])</f>
        <v>234.18381249999999</v>
      </c>
      <c r="I16" s="75">
        <v>0.16200000000000001</v>
      </c>
      <c r="J16" s="8">
        <v>262156288</v>
      </c>
      <c r="K16" s="39">
        <v>144438452</v>
      </c>
      <c r="L16" s="57">
        <v>5.11E-2</v>
      </c>
      <c r="M16" s="36">
        <f>(Table35[[#This Row],[Peak Mem. D. (bytes) ]]/(1024*1024)+Table35[[#This Row],[CPU  Desc. (%)]])</f>
        <v>250.06281874999999</v>
      </c>
      <c r="N16" s="70">
        <f>(Table35[[#This Row],[ECC]]+Table35[[#This Row],[ECD]])/Table35[[#This Row],[ICT]]</f>
        <v>1.698838056908242</v>
      </c>
      <c r="O16" s="8">
        <v>245635100</v>
      </c>
      <c r="P16" s="19">
        <v>87396114</v>
      </c>
    </row>
    <row r="17" spans="1:16" ht="16.8" customHeight="1" x14ac:dyDescent="0.3">
      <c r="A17" s="3" t="s">
        <v>19</v>
      </c>
      <c r="B17" s="5">
        <f>((Table35[[#This Row],[T. Original (bytes)]]-Table35[[#This Row],[T. Compresso (bytes)]])/Table35[[#This Row],[T. Original (bytes)]])</f>
        <v>0.70070467942081571</v>
      </c>
      <c r="C17" s="17">
        <v>1.5640000000000001</v>
      </c>
      <c r="D17" s="69">
        <f>(Table35[[#This Row],[Tx. Compressão(%)]]*100/Table35[[#This Row],[Tempo Compressão (s)]])</f>
        <v>44.802089477034258</v>
      </c>
      <c r="E17" s="8">
        <v>245506048</v>
      </c>
      <c r="F17" s="39">
        <v>242515016</v>
      </c>
      <c r="G17" s="57">
        <v>5.0900000000000001E-2</v>
      </c>
      <c r="H17" s="29">
        <f>(Table35[[#This Row],[Peak Mem. C (bytes)]]/(1024*1024)+Table35[[#This Row],[CPU (%)]])</f>
        <v>234.18371250000001</v>
      </c>
      <c r="I17" s="75">
        <v>0.155</v>
      </c>
      <c r="J17" s="8">
        <v>243281920</v>
      </c>
      <c r="K17" s="39">
        <v>135497728</v>
      </c>
      <c r="L17" s="57">
        <v>5.11E-2</v>
      </c>
      <c r="M17" s="36">
        <f>(Table35[[#This Row],[Peak Mem. D. (bytes) ]]/(1024*1024)+Table35[[#This Row],[CPU  Desc. (%)]])</f>
        <v>232.06281874999999</v>
      </c>
      <c r="N17" s="70">
        <f>(Table35[[#This Row],[ECC]]+Table35[[#This Row],[ECD]])/Table35[[#This Row],[ICT]]</f>
        <v>10.406803269499292</v>
      </c>
      <c r="O17" s="8">
        <v>245635100</v>
      </c>
      <c r="P17" s="19">
        <v>73517436</v>
      </c>
    </row>
    <row r="18" spans="1:16" ht="16.8" customHeight="1" x14ac:dyDescent="0.3">
      <c r="A18" s="3" t="s">
        <v>20</v>
      </c>
      <c r="B18" s="5">
        <f>((Table35[[#This Row],[T. Original (bytes)]]-Table35[[#This Row],[T. Compresso (bytes)]])/Table35[[#This Row],[T. Original (bytes)]])</f>
        <v>0.70498143791339263</v>
      </c>
      <c r="C18" s="17">
        <v>1.865</v>
      </c>
      <c r="D18" s="69">
        <f>(Table35[[#This Row],[Tx. Compressão(%)]]*100/Table35[[#This Row],[Tempo Compressão (s)]])</f>
        <v>37.800613292943304</v>
      </c>
      <c r="E18" s="8">
        <v>245506048</v>
      </c>
      <c r="F18" s="39">
        <v>243000048</v>
      </c>
      <c r="G18" s="57">
        <v>5.0999999999999997E-2</v>
      </c>
      <c r="H18" s="29">
        <f>(Table35[[#This Row],[Peak Mem. C (bytes)]]/(1024*1024)+Table35[[#This Row],[CPU (%)]])</f>
        <v>234.18381249999999</v>
      </c>
      <c r="I18" s="75">
        <v>0.14299999999999999</v>
      </c>
      <c r="J18" s="8">
        <v>245374976</v>
      </c>
      <c r="K18" s="39">
        <v>138671172</v>
      </c>
      <c r="L18" s="57">
        <v>5.11E-2</v>
      </c>
      <c r="M18" s="36">
        <f>(Table35[[#This Row],[Peak Mem. D. (bytes) ]]/(1024*1024)+Table35[[#This Row],[CPU  Desc. (%)]])</f>
        <v>234.05891249999999</v>
      </c>
      <c r="N18" s="70">
        <f>(Table35[[#This Row],[ECC]]+Table35[[#This Row],[ECD]])/Table35[[#This Row],[ICT]]</f>
        <v>12.387172699322646</v>
      </c>
      <c r="O18" s="8">
        <v>245635100</v>
      </c>
      <c r="P18" s="19">
        <v>72466914</v>
      </c>
    </row>
    <row r="19" spans="1:16" ht="16.8" customHeight="1" x14ac:dyDescent="0.3">
      <c r="A19" s="3" t="s">
        <v>21</v>
      </c>
      <c r="B19" s="5">
        <f>((Table35[[#This Row],[T. Original (bytes)]]-Table35[[#This Row],[T. Compresso (bytes)]])/Table35[[#This Row],[T. Original (bytes)]])</f>
        <v>0.70714321772417699</v>
      </c>
      <c r="C19" s="17">
        <v>2.16</v>
      </c>
      <c r="D19" s="69">
        <f>(Table35[[#This Row],[Tx. Compressão(%)]]*100/Table35[[#This Row],[Tempo Compressão (s)]])</f>
        <v>32.738111931674858</v>
      </c>
      <c r="E19" s="8">
        <v>245506048</v>
      </c>
      <c r="F19" s="39">
        <v>243349167</v>
      </c>
      <c r="G19" s="57">
        <v>5.0900000000000001E-2</v>
      </c>
      <c r="H19" s="29">
        <f>(Table35[[#This Row],[Peak Mem. C (bytes)]]/(1024*1024)+Table35[[#This Row],[CPU (%)]])</f>
        <v>234.18371250000001</v>
      </c>
      <c r="I19" s="75">
        <v>0.14699999999999999</v>
      </c>
      <c r="J19" s="8">
        <v>260059136</v>
      </c>
      <c r="K19" s="39">
        <v>136434483</v>
      </c>
      <c r="L19" s="57">
        <v>5.11E-2</v>
      </c>
      <c r="M19" s="36">
        <f>(Table35[[#This Row],[Peak Mem. D. (bytes) ]]/(1024*1024)+Table35[[#This Row],[CPU  Desc. (%)]])</f>
        <v>248.06281874999999</v>
      </c>
      <c r="N19" s="70">
        <f>(Table35[[#This Row],[ECC]]+Table35[[#This Row],[ECD]])/Table35[[#This Row],[ICT]]</f>
        <v>14.730431988761564</v>
      </c>
      <c r="O19" s="8">
        <v>245635100</v>
      </c>
      <c r="P19" s="19">
        <v>71935905</v>
      </c>
    </row>
    <row r="20" spans="1:16" ht="16.8" customHeight="1" x14ac:dyDescent="0.3">
      <c r="A20" s="3" t="s">
        <v>22</v>
      </c>
      <c r="B20" s="5">
        <f>((Table35[[#This Row],[T. Original (bytes)]]-Table35[[#This Row],[T. Compresso (bytes)]])/Table35[[#This Row],[T. Original (bytes)]])</f>
        <v>0.70844278769605806</v>
      </c>
      <c r="C20" s="17">
        <v>2.5459999999999998</v>
      </c>
      <c r="D20" s="69">
        <f>(Table35[[#This Row],[Tx. Compressão(%)]]*100/Table35[[#This Row],[Tempo Compressão (s)]])</f>
        <v>27.825718291282723</v>
      </c>
      <c r="E20" s="8">
        <v>245506048</v>
      </c>
      <c r="F20" s="39">
        <v>243684062</v>
      </c>
      <c r="G20" s="57">
        <v>5.0900000000000001E-2</v>
      </c>
      <c r="H20" s="29">
        <f>(Table35[[#This Row],[Peak Mem. C (bytes)]]/(1024*1024)+Table35[[#This Row],[CPU (%)]])</f>
        <v>234.18371250000001</v>
      </c>
      <c r="I20" s="75">
        <v>0.153</v>
      </c>
      <c r="J20" s="8">
        <v>247476224</v>
      </c>
      <c r="K20" s="39">
        <v>138655488</v>
      </c>
      <c r="L20" s="57">
        <v>5.11E-2</v>
      </c>
      <c r="M20" s="36">
        <f>(Table35[[#This Row],[Peak Mem. D. (bytes) ]]/(1024*1024)+Table35[[#This Row],[CPU  Desc. (%)]])</f>
        <v>236.06281874999999</v>
      </c>
      <c r="N20" s="70">
        <f>(Table35[[#This Row],[ECC]]+Table35[[#This Row],[ECD]])/Table35[[#This Row],[ICT]]</f>
        <v>16.899708619465159</v>
      </c>
      <c r="O20" s="8">
        <v>245635100</v>
      </c>
      <c r="P20" s="19">
        <v>71616685</v>
      </c>
    </row>
    <row r="21" spans="1:16" ht="16.8" customHeight="1" x14ac:dyDescent="0.3">
      <c r="A21" s="3" t="s">
        <v>62</v>
      </c>
      <c r="B21" s="5">
        <f>((Table35[[#This Row],[T. Original (bytes)]]-Table35[[#This Row],[T. Compresso (bytes)]])/Table35[[#This Row],[T. Original (bytes)]])</f>
        <v>0.70895210822883215</v>
      </c>
      <c r="C21" s="17">
        <v>3.056</v>
      </c>
      <c r="D21" s="69">
        <f>(Table35[[#This Row],[Tx. Compressão(%)]]*100/Table35[[#This Row],[Tempo Compressão (s)]])</f>
        <v>23.198694640995814</v>
      </c>
      <c r="E21" s="8">
        <v>245506048</v>
      </c>
      <c r="F21" s="39">
        <v>243957027</v>
      </c>
      <c r="G21" s="57">
        <v>5.0900000000000001E-2</v>
      </c>
      <c r="H21" s="29">
        <f>(Table35[[#This Row],[Peak Mem. C (bytes)]]/(1024*1024)+Table35[[#This Row],[CPU (%)]])</f>
        <v>234.18371250000001</v>
      </c>
      <c r="I21" s="75">
        <v>0.155</v>
      </c>
      <c r="J21" s="8">
        <v>266350592</v>
      </c>
      <c r="K21" s="39">
        <v>141670400</v>
      </c>
      <c r="L21" s="57">
        <v>5.0999999999999997E-2</v>
      </c>
      <c r="M21" s="36">
        <f>(Table35[[#This Row],[Peak Mem. D. (bytes) ]]/(1024*1024)+Table35[[#This Row],[CPU  Desc. (%)]])</f>
        <v>254.06271874999999</v>
      </c>
      <c r="N21" s="70">
        <f>(Table35[[#This Row],[ECC]]+Table35[[#This Row],[ECD]])/Table35[[#This Row],[ICT]]</f>
        <v>21.046288974690423</v>
      </c>
      <c r="O21" s="8">
        <v>245635100</v>
      </c>
      <c r="P21" s="19">
        <v>71491578</v>
      </c>
    </row>
    <row r="22" spans="1:16" ht="16.8" customHeight="1" x14ac:dyDescent="0.3">
      <c r="A22" s="3" t="s">
        <v>23</v>
      </c>
      <c r="B22" s="5">
        <f>((Table35[[#This Row],[T. Original (bytes)]]-Table35[[#This Row],[T. Compresso (bytes)]])/Table35[[#This Row],[T. Original (bytes)]])</f>
        <v>0.70924376035835268</v>
      </c>
      <c r="C22" s="17">
        <v>3.641</v>
      </c>
      <c r="D22" s="69">
        <f>(Table35[[#This Row],[Tx. Compressão(%)]]*100/Table35[[#This Row],[Tempo Compressão (s)]])</f>
        <v>19.479367216653465</v>
      </c>
      <c r="E22" s="8">
        <v>245506048</v>
      </c>
      <c r="F22" s="39">
        <v>244177464</v>
      </c>
      <c r="G22" s="57">
        <v>5.0900000000000001E-2</v>
      </c>
      <c r="H22" s="29">
        <f>(Table35[[#This Row],[Peak Mem. C (bytes)]]/(1024*1024)+Table35[[#This Row],[CPU (%)]])</f>
        <v>234.18371250000001</v>
      </c>
      <c r="I22" s="75">
        <v>0.13600000000000001</v>
      </c>
      <c r="J22" s="8">
        <v>264253440</v>
      </c>
      <c r="K22" s="39">
        <v>138389504</v>
      </c>
      <c r="L22" s="57">
        <v>5.11E-2</v>
      </c>
      <c r="M22" s="36">
        <f>(Table35[[#This Row],[Peak Mem. D. (bytes) ]]/(1024*1024)+Table35[[#This Row],[CPU  Desc. (%)]])</f>
        <v>252.06281874999999</v>
      </c>
      <c r="N22" s="70">
        <f>(Table35[[#This Row],[ECC]]+Table35[[#This Row],[ECD]])/Table35[[#This Row],[ICT]]</f>
        <v>24.962131769572782</v>
      </c>
      <c r="O22" s="8">
        <v>245635100</v>
      </c>
      <c r="P22" s="19">
        <v>71419938</v>
      </c>
    </row>
    <row r="23" spans="1:16" ht="16.8" customHeight="1" x14ac:dyDescent="0.3">
      <c r="A23" s="3" t="s">
        <v>24</v>
      </c>
      <c r="B23" s="5">
        <f>((Table35[[#This Row],[T. Original (bytes)]]-Table35[[#This Row],[T. Compresso (bytes)]])/Table35[[#This Row],[T. Original (bytes)]])</f>
        <v>0.70965650674516789</v>
      </c>
      <c r="C23" s="17">
        <v>5.016</v>
      </c>
      <c r="D23" s="69">
        <f>(Table35[[#This Row],[Tx. Compressão(%)]]*100/Table35[[#This Row],[Tempo Compressão (s)]])</f>
        <v>14.147856992527272</v>
      </c>
      <c r="E23" s="8">
        <v>245506048</v>
      </c>
      <c r="F23" s="39">
        <v>244552515</v>
      </c>
      <c r="G23" s="57">
        <v>5.0900000000000001E-2</v>
      </c>
      <c r="H23" s="29">
        <f>(Table35[[#This Row],[Peak Mem. C (bytes)]]/(1024*1024)+Table35[[#This Row],[CPU (%)]])</f>
        <v>234.18371250000001</v>
      </c>
      <c r="I23" s="75">
        <v>0.13</v>
      </c>
      <c r="J23" s="8">
        <v>236990464</v>
      </c>
      <c r="K23" s="39">
        <v>127256418</v>
      </c>
      <c r="L23" s="57">
        <v>5.0999999999999997E-2</v>
      </c>
      <c r="M23" s="36">
        <f>(Table35[[#This Row],[Peak Mem. D. (bytes) ]]/(1024*1024)+Table35[[#This Row],[CPU  Desc. (%)]])</f>
        <v>226.06271874999999</v>
      </c>
      <c r="N23" s="70">
        <f>(Table35[[#This Row],[ECC]]+Table35[[#This Row],[ECD]])/Table35[[#This Row],[ICT]]</f>
        <v>32.531176381914001</v>
      </c>
      <c r="O23" s="8">
        <v>245635100</v>
      </c>
      <c r="P23" s="19">
        <v>71318553</v>
      </c>
    </row>
    <row r="24" spans="1:16" ht="16.8" customHeight="1" x14ac:dyDescent="0.3">
      <c r="A24" s="3" t="s">
        <v>25</v>
      </c>
      <c r="B24" s="5">
        <f>((Table35[[#This Row],[T. Original (bytes)]]-Table35[[#This Row],[T. Compresso (bytes)]])/Table35[[#This Row],[T. Original (bytes)]])</f>
        <v>0.70917739769275645</v>
      </c>
      <c r="C24" s="17">
        <v>7.5190000000000001</v>
      </c>
      <c r="D24" s="69">
        <f>(Table35[[#This Row],[Tx. Compressão(%)]]*100/Table35[[#This Row],[Tempo Compressão (s)]])</f>
        <v>9.4318047305859345</v>
      </c>
      <c r="E24" s="8">
        <v>245506048</v>
      </c>
      <c r="F24" s="39">
        <v>244802622</v>
      </c>
      <c r="G24" s="57">
        <v>4.5999999999999999E-2</v>
      </c>
      <c r="H24" s="29">
        <f>(Table35[[#This Row],[Peak Mem. C (bytes)]]/(1024*1024)+Table35[[#This Row],[CPU (%)]])</f>
        <v>234.17881249999999</v>
      </c>
      <c r="I24" s="75">
        <v>0.151</v>
      </c>
      <c r="J24" s="8">
        <v>247476224</v>
      </c>
      <c r="K24" s="39">
        <v>131668104</v>
      </c>
      <c r="L24" s="57">
        <v>5.11E-2</v>
      </c>
      <c r="M24" s="36">
        <f>(Table35[[#This Row],[Peak Mem. D. (bytes) ]]/(1024*1024)+Table35[[#This Row],[CPU  Desc. (%)]])</f>
        <v>236.06281874999999</v>
      </c>
      <c r="N24" s="70">
        <f>(Table35[[#This Row],[ECC]]+Table35[[#This Row],[ECD]])/Table35[[#This Row],[ICT]]</f>
        <v>49.857015139963252</v>
      </c>
      <c r="O24" s="8">
        <v>245635100</v>
      </c>
      <c r="P24" s="19">
        <v>71436239</v>
      </c>
    </row>
    <row r="25" spans="1:16" ht="16.8" customHeight="1" x14ac:dyDescent="0.3">
      <c r="A25" s="3" t="s">
        <v>26</v>
      </c>
      <c r="B25" s="5">
        <f>((Table35[[#This Row],[T. Original (bytes)]]-Table35[[#This Row],[T. Compresso (bytes)]])/Table35[[#This Row],[T. Original (bytes)]])</f>
        <v>0.71178250176786628</v>
      </c>
      <c r="C25" s="17">
        <v>20.163</v>
      </c>
      <c r="D25" s="69">
        <f>(Table35[[#This Row],[Tx. Compressão(%)]]*100/Table35[[#This Row],[Tempo Compressão (s)]])</f>
        <v>3.5301418527395048</v>
      </c>
      <c r="E25" s="8">
        <v>245506048</v>
      </c>
      <c r="F25" s="39">
        <v>245271788</v>
      </c>
      <c r="G25" s="57">
        <v>5.0900000000000001E-2</v>
      </c>
      <c r="H25" s="29">
        <f>(Table35[[#This Row],[Peak Mem. C (bytes)]]/(1024*1024)+Table35[[#This Row],[CPU (%)]])</f>
        <v>234.18371250000001</v>
      </c>
      <c r="I25" s="75">
        <v>0.14699999999999999</v>
      </c>
      <c r="J25" s="8">
        <v>260059136</v>
      </c>
      <c r="K25" s="39">
        <v>138951338</v>
      </c>
      <c r="L25" s="57">
        <v>5.11E-2</v>
      </c>
      <c r="M25" s="36">
        <f>(Table35[[#This Row],[Peak Mem. D. (bytes) ]]/(1024*1024)+Table35[[#This Row],[CPU  Desc. (%)]])</f>
        <v>248.06281874999999</v>
      </c>
      <c r="N25" s="70">
        <f>(Table35[[#This Row],[ECC]]+Table35[[#This Row],[ECD]])/Table35[[#This Row],[ICT]]</f>
        <v>136.60825863860427</v>
      </c>
      <c r="O25" s="8">
        <v>245635100</v>
      </c>
      <c r="P25" s="19">
        <v>70796334</v>
      </c>
    </row>
    <row r="26" spans="1:16" ht="16.8" customHeight="1" x14ac:dyDescent="0.3">
      <c r="A26" s="3" t="s">
        <v>27</v>
      </c>
      <c r="B26" s="5">
        <f>((Table35[[#This Row],[T. Original (bytes)]]-Table35[[#This Row],[T. Compresso (bytes)]])/Table35[[#This Row],[T. Original (bytes)]])</f>
        <v>0.71226738768197217</v>
      </c>
      <c r="C26" s="17">
        <v>11.613</v>
      </c>
      <c r="D26" s="69">
        <f>(Table35[[#This Row],[Tx. Compressão(%)]]*100/Table35[[#This Row],[Tempo Compressão (s)]])</f>
        <v>6.1333625047961098</v>
      </c>
      <c r="E26" s="8">
        <v>245506048</v>
      </c>
      <c r="F26" s="39">
        <v>245070446</v>
      </c>
      <c r="G26" s="57">
        <v>4.87E-2</v>
      </c>
      <c r="H26" s="29">
        <f>(Table35[[#This Row],[Peak Mem. C (bytes)]]/(1024*1024)+Table35[[#This Row],[CPU (%)]])</f>
        <v>234.1815125</v>
      </c>
      <c r="I26" s="75">
        <v>0.14499999999999999</v>
      </c>
      <c r="J26" s="8">
        <v>257961984</v>
      </c>
      <c r="K26" s="39">
        <v>137553237</v>
      </c>
      <c r="L26" s="57">
        <v>5.11E-2</v>
      </c>
      <c r="M26" s="36">
        <f>(Table35[[#This Row],[Peak Mem. D. (bytes) ]]/(1024*1024)+Table35[[#This Row],[CPU  Desc. (%)]])</f>
        <v>246.06281874999999</v>
      </c>
      <c r="N26" s="70">
        <f>(Table35[[#This Row],[ECC]]+Table35[[#This Row],[ECD]])/Table35[[#This Row],[ICT]]</f>
        <v>78.300333768705656</v>
      </c>
      <c r="O26" s="8">
        <v>245635100</v>
      </c>
      <c r="P26" s="19">
        <v>70677229</v>
      </c>
    </row>
    <row r="27" spans="1:16" ht="16.8" customHeight="1" x14ac:dyDescent="0.3">
      <c r="A27" s="3" t="s">
        <v>59</v>
      </c>
      <c r="B27" s="5">
        <f>((Table35[[#This Row],[T. Original (bytes)]]-Table35[[#This Row],[T. Compresso (bytes)]])/Table35[[#This Row],[T. Original (bytes)]])</f>
        <v>0.71226738768197217</v>
      </c>
      <c r="C27" s="17">
        <v>11.132</v>
      </c>
      <c r="D27" s="69">
        <f>(Table35[[#This Row],[Tx. Compressão(%)]]*100/Table35[[#This Row],[Tempo Compressão (s)]])</f>
        <v>6.3983775393637465</v>
      </c>
      <c r="E27" s="8">
        <v>245506048</v>
      </c>
      <c r="F27" s="39">
        <v>245075785</v>
      </c>
      <c r="G27" s="57">
        <v>5.0900000000000001E-2</v>
      </c>
      <c r="H27" s="29">
        <f>(Table35[[#This Row],[Peak Mem. C (bytes)]]/(1024*1024)+Table35[[#This Row],[CPU (%)]])</f>
        <v>234.18371250000001</v>
      </c>
      <c r="I27" s="75">
        <v>0.13600000000000001</v>
      </c>
      <c r="J27" s="8">
        <v>253767680</v>
      </c>
      <c r="K27" s="39">
        <v>135693458</v>
      </c>
      <c r="L27" s="57">
        <v>5.11E-2</v>
      </c>
      <c r="M27" s="36">
        <f>(Table35[[#This Row],[Peak Mem. D. (bytes) ]]/(1024*1024)+Table35[[#This Row],[CPU  Desc. (%)]])</f>
        <v>242.06281874999999</v>
      </c>
      <c r="N27" s="70">
        <f>(Table35[[#This Row],[ECC]]+Table35[[#This Row],[ECD]])/Table35[[#This Row],[ICT]]</f>
        <v>74.432389823836161</v>
      </c>
      <c r="O27" s="8">
        <v>245635100</v>
      </c>
      <c r="P27" s="19">
        <v>70677229</v>
      </c>
    </row>
    <row r="28" spans="1:16" ht="16.8" customHeight="1" x14ac:dyDescent="0.3">
      <c r="A28" s="3" t="s">
        <v>60</v>
      </c>
      <c r="B28" s="5">
        <f>((Table35[[#This Row],[T. Original (bytes)]]-Table35[[#This Row],[T. Compresso (bytes)]])/Table35[[#This Row],[T. Original (bytes)]])</f>
        <v>0.71226738768197217</v>
      </c>
      <c r="C28" s="17">
        <v>11.474</v>
      </c>
      <c r="D28" s="69">
        <f>(Table35[[#This Row],[Tx. Compressão(%)]]*100/Table35[[#This Row],[Tempo Compressão (s)]])</f>
        <v>6.2076641771132319</v>
      </c>
      <c r="E28" s="8">
        <v>245506048</v>
      </c>
      <c r="F28" s="39">
        <v>245111319</v>
      </c>
      <c r="G28" s="57">
        <v>5.0999999999999997E-2</v>
      </c>
      <c r="H28" s="29">
        <f>(Table35[[#This Row],[Peak Mem. C (bytes)]]/(1024*1024)+Table35[[#This Row],[CPU (%)]])</f>
        <v>234.18381249999999</v>
      </c>
      <c r="I28" s="75">
        <v>0.13300000000000001</v>
      </c>
      <c r="J28" s="8">
        <v>245379072</v>
      </c>
      <c r="K28" s="39">
        <v>139588461</v>
      </c>
      <c r="L28" s="57">
        <v>5.11E-2</v>
      </c>
      <c r="M28" s="36">
        <f>(Table35[[#This Row],[Peak Mem. D. (bytes) ]]/(1024*1024)+Table35[[#This Row],[CPU  Desc. (%)]])</f>
        <v>234.06281874999999</v>
      </c>
      <c r="N28" s="70">
        <f>(Table35[[#This Row],[ECC]]+Table35[[#This Row],[ECD]])/Table35[[#This Row],[ICT]]</f>
        <v>75.4304063316373</v>
      </c>
      <c r="O28" s="8">
        <v>245635100</v>
      </c>
      <c r="P28" s="19">
        <v>70677229</v>
      </c>
    </row>
    <row r="29" spans="1:16" ht="16.8" customHeight="1" x14ac:dyDescent="0.3">
      <c r="A29" s="3" t="s">
        <v>61</v>
      </c>
      <c r="B29" s="5">
        <f>((Table35[[#This Row],[T. Original (bytes)]]-Table35[[#This Row],[T. Compresso (bytes)]])/Table35[[#This Row],[T. Original (bytes)]])</f>
        <v>0.71226738768197217</v>
      </c>
      <c r="C29" s="17">
        <v>11.622999999999999</v>
      </c>
      <c r="D29" s="69">
        <f>(Table35[[#This Row],[Tx. Compressão(%)]]*100/Table35[[#This Row],[Tempo Compressão (s)]])</f>
        <v>6.1280855861823307</v>
      </c>
      <c r="E29" s="8">
        <v>245506048</v>
      </c>
      <c r="F29" s="39">
        <v>245084200</v>
      </c>
      <c r="G29" s="57">
        <v>4.8800000000000003E-2</v>
      </c>
      <c r="H29" s="29">
        <f>(Table35[[#This Row],[Peak Mem. C (bytes)]]/(1024*1024)+Table35[[#This Row],[CPU (%)]])</f>
        <v>234.1816125</v>
      </c>
      <c r="I29" s="75">
        <v>0.161</v>
      </c>
      <c r="J29" s="8">
        <v>245379072</v>
      </c>
      <c r="K29" s="39">
        <v>126714368</v>
      </c>
      <c r="L29" s="57">
        <v>5.11E-2</v>
      </c>
      <c r="M29" s="36">
        <f>(Table35[[#This Row],[Peak Mem. D. (bytes) ]]/(1024*1024)+Table35[[#This Row],[CPU  Desc. (%)]])</f>
        <v>234.06281874999999</v>
      </c>
      <c r="N29" s="70">
        <f>(Table35[[#This Row],[ECC]]+Table35[[#This Row],[ECD]])/Table35[[#This Row],[ICT]]</f>
        <v>76.409577618465747</v>
      </c>
      <c r="O29" s="8">
        <v>245635100</v>
      </c>
      <c r="P29" s="19">
        <v>70677229</v>
      </c>
    </row>
    <row r="30" spans="1:16" ht="16.8" customHeight="1" x14ac:dyDescent="0.3">
      <c r="A30" s="12" t="s">
        <v>58</v>
      </c>
      <c r="B30" s="13">
        <f>((Table35[[#This Row],[T. Original (bytes)]]-Table35[[#This Row],[T. Compresso (bytes)]])/Table35[[#This Row],[T. Original (bytes)]])</f>
        <v>0.71226738768197217</v>
      </c>
      <c r="C30" s="18">
        <v>11.115</v>
      </c>
      <c r="D30" s="26">
        <f>(Table35[[#This Row],[Tx. Compressão(%)]]*100/Table35[[#This Row],[Tempo Compressão (s)]])</f>
        <v>6.4081636318665964</v>
      </c>
      <c r="E30" s="14">
        <v>245506048</v>
      </c>
      <c r="F30" s="24">
        <v>245096813</v>
      </c>
      <c r="G30" s="58">
        <v>5.0900000000000001E-2</v>
      </c>
      <c r="H30" s="30">
        <f>(Table35[[#This Row],[Peak Mem. C (bytes)]]/(1024*1024)+Table35[[#This Row],[CPU (%)]])</f>
        <v>234.18371250000001</v>
      </c>
      <c r="I30" s="63">
        <v>0.14899999999999999</v>
      </c>
      <c r="J30" s="14">
        <v>245379072</v>
      </c>
      <c r="K30" s="24">
        <v>132240179</v>
      </c>
      <c r="L30" s="58">
        <v>5.0999999999999997E-2</v>
      </c>
      <c r="M30" s="37">
        <f>(Table35[[#This Row],[Peak Mem. D. (bytes) ]]/(1024*1024)+Table35[[#This Row],[CPU  Desc. (%)]])</f>
        <v>234.06271874999999</v>
      </c>
      <c r="N30" s="33">
        <f>(Table35[[#This Row],[ECC]]+Table35[[#This Row],[ECD]])/Table35[[#This Row],[ICT]]</f>
        <v>73.070298785988896</v>
      </c>
      <c r="O30" s="14">
        <v>245635100</v>
      </c>
      <c r="P30" s="20">
        <v>70677229</v>
      </c>
    </row>
    <row r="31" spans="1:16" ht="16.8" customHeight="1" x14ac:dyDescent="0.3">
      <c r="A31" s="4" t="s">
        <v>28</v>
      </c>
      <c r="B31" s="6">
        <f>((Table35[[#This Row],[T. Original (bytes)]]-Table35[[#This Row],[T. Compresso (bytes)]])/Table35[[#This Row],[T. Original (bytes)]])</f>
        <v>0.73932479112309279</v>
      </c>
      <c r="C31" s="21">
        <v>0.27800000000000002</v>
      </c>
      <c r="D31" s="27">
        <f>(Table35[[#This Row],[Tx. Compressão(%)]]*100/Table35[[#This Row],[Tempo Compressão (s)]])</f>
        <v>265.94416946873838</v>
      </c>
      <c r="E31" s="9">
        <v>246644736</v>
      </c>
      <c r="F31" s="23">
        <v>228694747</v>
      </c>
      <c r="G31" s="59">
        <v>5.0900000000000001E-2</v>
      </c>
      <c r="H31" s="31">
        <f>(Table35[[#This Row],[Peak Mem. C (bytes)]]/(1024*1024)+Table35[[#This Row],[CPU (%)]])</f>
        <v>235.26965000000001</v>
      </c>
      <c r="I31" s="64">
        <v>0.16700000000000001</v>
      </c>
      <c r="J31" s="9">
        <v>245682176</v>
      </c>
      <c r="K31" s="23">
        <v>182119725</v>
      </c>
      <c r="L31" s="59">
        <v>5.0999999999999997E-2</v>
      </c>
      <c r="M31" s="38">
        <f>(Table35[[#This Row],[Peak Mem. D. (bytes) ]]/(1024*1024)+Table35[[#This Row],[CPU  Desc. (%)]])</f>
        <v>234.35178124999999</v>
      </c>
      <c r="N31" s="34">
        <f>(Table35[[#This Row],[ECC]]+Table35[[#This Row],[ECD]])/Table35[[#This Row],[ICT]]</f>
        <v>1.765864738407825</v>
      </c>
      <c r="O31" s="9">
        <v>245635100</v>
      </c>
      <c r="P31" s="23">
        <v>64030981</v>
      </c>
    </row>
    <row r="32" spans="1:16" ht="16.8" customHeight="1" x14ac:dyDescent="0.3">
      <c r="A32" s="4" t="s">
        <v>29</v>
      </c>
      <c r="B32" s="6">
        <f>((Table35[[#This Row],[T. Original (bytes)]]-Table35[[#This Row],[T. Compresso (bytes)]])/Table35[[#This Row],[T. Original (bytes)]])</f>
        <v>0.74013752513382658</v>
      </c>
      <c r="C32" s="21">
        <v>0.34499999999999997</v>
      </c>
      <c r="D32" s="27">
        <f>(Table35[[#This Row],[Tx. Compressão(%)]]*100/Table35[[#This Row],[Tempo Compressão (s)]])</f>
        <v>214.53261598081932</v>
      </c>
      <c r="E32" s="9">
        <v>246505472</v>
      </c>
      <c r="F32" s="23">
        <v>233047888</v>
      </c>
      <c r="G32" s="59">
        <v>5.0999999999999997E-2</v>
      </c>
      <c r="H32" s="31">
        <f>(Table35[[#This Row],[Peak Mem. C (bytes)]]/(1024*1024)+Table35[[#This Row],[CPU (%)]])</f>
        <v>235.13693749999999</v>
      </c>
      <c r="I32" s="64">
        <v>0.16300000000000001</v>
      </c>
      <c r="J32" s="9">
        <v>245682176</v>
      </c>
      <c r="K32" s="23">
        <v>191267328</v>
      </c>
      <c r="L32" s="59">
        <v>5.0999999999999997E-2</v>
      </c>
      <c r="M32" s="38">
        <f>(Table35[[#This Row],[Peak Mem. D. (bytes) ]]/(1024*1024)+Table35[[#This Row],[CPU  Desc. (%)]])</f>
        <v>234.35178124999999</v>
      </c>
      <c r="N32" s="34">
        <f>(Table35[[#This Row],[ECC]]+Table35[[#This Row],[ECD]])/Table35[[#This Row],[ICT]]</f>
        <v>2.1884258326108115</v>
      </c>
      <c r="O32" s="9">
        <v>245635100</v>
      </c>
      <c r="P32" s="23">
        <v>63831345</v>
      </c>
    </row>
    <row r="33" spans="1:16" ht="16.8" customHeight="1" x14ac:dyDescent="0.3">
      <c r="A33" s="4" t="s">
        <v>30</v>
      </c>
      <c r="B33" s="6">
        <f>((Table35[[#This Row],[T. Original (bytes)]]-Table35[[#This Row],[T. Compresso (bytes)]])/Table35[[#This Row],[T. Original (bytes)]])</f>
        <v>0.72987253043233646</v>
      </c>
      <c r="C33" s="21">
        <v>0.48299999999999998</v>
      </c>
      <c r="D33" s="27">
        <f>(Table35[[#This Row],[Tx. Compressão(%)]]*100/Table35[[#This Row],[Tempo Compressão (s)]])</f>
        <v>151.1123251412705</v>
      </c>
      <c r="E33" s="9">
        <v>246505472</v>
      </c>
      <c r="F33" s="23">
        <v>236823722</v>
      </c>
      <c r="G33" s="59">
        <v>5.0900000000000001E-2</v>
      </c>
      <c r="H33" s="31">
        <f>(Table35[[#This Row],[Peak Mem. C (bytes)]]/(1024*1024)+Table35[[#This Row],[CPU (%)]])</f>
        <v>235.13683750000001</v>
      </c>
      <c r="I33" s="64">
        <v>0.16200000000000001</v>
      </c>
      <c r="J33" s="9">
        <v>245682176</v>
      </c>
      <c r="K33" s="23">
        <v>194714202</v>
      </c>
      <c r="L33" s="59">
        <v>5.11E-2</v>
      </c>
      <c r="M33" s="38">
        <f>(Table35[[#This Row],[Peak Mem. D. (bytes) ]]/(1024*1024)+Table35[[#This Row],[CPU  Desc. (%)]])</f>
        <v>234.35188124999999</v>
      </c>
      <c r="N33" s="34">
        <f>(Table35[[#This Row],[ECC]]+Table35[[#This Row],[ECD]])/Table35[[#This Row],[ICT]]</f>
        <v>3.1068856779954159</v>
      </c>
      <c r="O33" s="9">
        <v>245635100</v>
      </c>
      <c r="P33" s="23">
        <v>66352788</v>
      </c>
    </row>
    <row r="34" spans="1:16" ht="16.8" customHeight="1" x14ac:dyDescent="0.3">
      <c r="A34" s="4" t="s">
        <v>31</v>
      </c>
      <c r="B34" s="6">
        <f>((Table35[[#This Row],[T. Original (bytes)]]-Table35[[#This Row],[T. Compresso (bytes)]])/Table35[[#This Row],[T. Original (bytes)]])</f>
        <v>0.73321320527888723</v>
      </c>
      <c r="C34" s="21">
        <v>0.57899999999999996</v>
      </c>
      <c r="D34" s="27">
        <f>(Table35[[#This Row],[Tx. Compressão(%)]]*100/Table35[[#This Row],[Tempo Compressão (s)]])</f>
        <v>126.63440505680262</v>
      </c>
      <c r="E34" s="9">
        <v>246505472</v>
      </c>
      <c r="F34" s="23">
        <v>238854567</v>
      </c>
      <c r="G34" s="59">
        <v>5.0900000000000001E-2</v>
      </c>
      <c r="H34" s="31">
        <f>(Table35[[#This Row],[Peak Mem. C (bytes)]]/(1024*1024)+Table35[[#This Row],[CPU (%)]])</f>
        <v>235.13683750000001</v>
      </c>
      <c r="I34" s="64">
        <v>0.17799999999999999</v>
      </c>
      <c r="J34" s="9">
        <v>245682176</v>
      </c>
      <c r="K34" s="23">
        <v>194988714</v>
      </c>
      <c r="L34" s="59">
        <v>5.11E-2</v>
      </c>
      <c r="M34" s="38">
        <f>(Table35[[#This Row],[Peak Mem. D. (bytes) ]]/(1024*1024)+Table35[[#This Row],[CPU  Desc. (%)]])</f>
        <v>234.35188124999999</v>
      </c>
      <c r="N34" s="34">
        <f>(Table35[[#This Row],[ECC]]+Table35[[#This Row],[ECD]])/Table35[[#This Row],[ICT]]</f>
        <v>3.7074341569292169</v>
      </c>
      <c r="O34" s="9">
        <v>245635100</v>
      </c>
      <c r="P34" s="23">
        <v>65532201</v>
      </c>
    </row>
    <row r="35" spans="1:16" ht="16.8" customHeight="1" x14ac:dyDescent="0.3">
      <c r="A35" s="4" t="s">
        <v>32</v>
      </c>
      <c r="B35" s="6">
        <f>((Table35[[#This Row],[T. Original (bytes)]]-Table35[[#This Row],[T. Compresso (bytes)]])/Table35[[#This Row],[T. Original (bytes)]])</f>
        <v>0.74447825249730193</v>
      </c>
      <c r="C35" s="21">
        <v>1.121</v>
      </c>
      <c r="D35" s="27">
        <f>(Table35[[#This Row],[Tx. Compressão(%)]]*100/Table35[[#This Row],[Tempo Compressão (s)]])</f>
        <v>66.411976137136648</v>
      </c>
      <c r="E35" s="9">
        <v>246505472</v>
      </c>
      <c r="F35" s="23">
        <v>242493642</v>
      </c>
      <c r="G35" s="59">
        <v>5.0900000000000001E-2</v>
      </c>
      <c r="H35" s="31">
        <f>(Table35[[#This Row],[Peak Mem. C (bytes)]]/(1024*1024)+Table35[[#This Row],[CPU (%)]])</f>
        <v>235.13683750000001</v>
      </c>
      <c r="I35" s="64">
        <v>0.17499999999999999</v>
      </c>
      <c r="J35" s="9">
        <v>245682176</v>
      </c>
      <c r="K35" s="23">
        <v>184031459</v>
      </c>
      <c r="L35" s="59">
        <v>5.0900000000000001E-2</v>
      </c>
      <c r="M35" s="38">
        <f>(Table35[[#This Row],[Peak Mem. D. (bytes) ]]/(1024*1024)+Table35[[#This Row],[CPU  Desc. (%)]])</f>
        <v>234.35168125000001</v>
      </c>
      <c r="N35" s="34">
        <f>(Table35[[#This Row],[ECC]]+Table35[[#This Row],[ECD]])/Table35[[#This Row],[ICT]]</f>
        <v>7.0693351720258271</v>
      </c>
      <c r="O35" s="9">
        <v>245635100</v>
      </c>
      <c r="P35" s="23">
        <v>62765110</v>
      </c>
    </row>
    <row r="36" spans="1:16" ht="16.8" customHeight="1" x14ac:dyDescent="0.3">
      <c r="A36" s="4" t="s">
        <v>33</v>
      </c>
      <c r="B36" s="6">
        <f>((Table35[[#This Row],[T. Original (bytes)]]-Table35[[#This Row],[T. Compresso (bytes)]])/Table35[[#This Row],[T. Original (bytes)]])</f>
        <v>0.74978984680935257</v>
      </c>
      <c r="C36" s="21">
        <v>1.46</v>
      </c>
      <c r="D36" s="27">
        <f>(Table35[[#This Row],[Tx. Compressão(%)]]*100/Table35[[#This Row],[Tempo Compressão (s)]])</f>
        <v>51.355468959544694</v>
      </c>
      <c r="E36" s="9">
        <v>246505472</v>
      </c>
      <c r="F36" s="23">
        <v>243401720</v>
      </c>
      <c r="G36" s="59">
        <v>5.0900000000000001E-2</v>
      </c>
      <c r="H36" s="31">
        <f>(Table35[[#This Row],[Peak Mem. C (bytes)]]/(1024*1024)+Table35[[#This Row],[CPU (%)]])</f>
        <v>235.13683750000001</v>
      </c>
      <c r="I36" s="64">
        <v>0.16500000000000001</v>
      </c>
      <c r="J36" s="9">
        <v>245682176</v>
      </c>
      <c r="K36" s="23">
        <v>179529607</v>
      </c>
      <c r="L36" s="59">
        <v>5.11E-2</v>
      </c>
      <c r="M36" s="38">
        <f>(Table35[[#This Row],[Peak Mem. D. (bytes) ]]/(1024*1024)+Table35[[#This Row],[CPU  Desc. (%)]])</f>
        <v>234.35188124999999</v>
      </c>
      <c r="N36" s="34">
        <f>(Table35[[#This Row],[ECC]]+Table35[[#This Row],[ECD]])/Table35[[#This Row],[ICT]]</f>
        <v>9.1419420027074434</v>
      </c>
      <c r="O36" s="9">
        <v>245635100</v>
      </c>
      <c r="P36" s="23">
        <v>61460396</v>
      </c>
    </row>
    <row r="37" spans="1:16" ht="16.8" customHeight="1" x14ac:dyDescent="0.3">
      <c r="A37" s="4" t="s">
        <v>34</v>
      </c>
      <c r="B37" s="6">
        <f>((Table35[[#This Row],[T. Original (bytes)]]-Table35[[#This Row],[T. Compresso (bytes)]])/Table35[[#This Row],[T. Original (bytes)]])</f>
        <v>0.75438609140143242</v>
      </c>
      <c r="C37" s="21">
        <v>1.6319999999999999</v>
      </c>
      <c r="D37" s="27">
        <f>(Table35[[#This Row],[Tx. Compressão(%)]]*100/Table35[[#This Row],[Tempo Compressão (s)]])</f>
        <v>46.224637953519149</v>
      </c>
      <c r="E37" s="9">
        <v>246505472</v>
      </c>
      <c r="F37" s="23">
        <v>243658065</v>
      </c>
      <c r="G37" s="59">
        <v>5.0900000000000001E-2</v>
      </c>
      <c r="H37" s="31">
        <f>(Table35[[#This Row],[Peak Mem. C (bytes)]]/(1024*1024)+Table35[[#This Row],[CPU (%)]])</f>
        <v>235.13683750000001</v>
      </c>
      <c r="I37" s="64">
        <v>0.15</v>
      </c>
      <c r="J37" s="9">
        <v>245682176</v>
      </c>
      <c r="K37" s="23">
        <v>188325888</v>
      </c>
      <c r="L37" s="59">
        <v>5.11E-2</v>
      </c>
      <c r="M37" s="38">
        <f>(Table35[[#This Row],[Peak Mem. D. (bytes) ]]/(1024*1024)+Table35[[#This Row],[CPU  Desc. (%)]])</f>
        <v>234.35188124999999</v>
      </c>
      <c r="N37" s="34">
        <f>(Table35[[#This Row],[ECC]]+Table35[[#This Row],[ECD]])/Table35[[#This Row],[ICT]]</f>
        <v>10.156677034920014</v>
      </c>
      <c r="O37" s="9">
        <v>245635100</v>
      </c>
      <c r="P37" s="23">
        <v>60331397</v>
      </c>
    </row>
    <row r="38" spans="1:16" ht="16.8" customHeight="1" x14ac:dyDescent="0.3">
      <c r="A38" s="4" t="s">
        <v>35</v>
      </c>
      <c r="B38" s="6">
        <f>((Table35[[#This Row],[T. Original (bytes)]]-Table35[[#This Row],[T. Compresso (bytes)]])/Table35[[#This Row],[T. Original (bytes)]])</f>
        <v>0.75725739114646073</v>
      </c>
      <c r="C38" s="21">
        <v>2.0049999999999999</v>
      </c>
      <c r="D38" s="27">
        <f>(Table35[[#This Row],[Tx. Compressão(%)]]*100/Table35[[#This Row],[Tempo Compressão (s)]])</f>
        <v>37.768448436232461</v>
      </c>
      <c r="E38" s="9">
        <v>246505472</v>
      </c>
      <c r="F38" s="23">
        <v>244168972</v>
      </c>
      <c r="G38" s="59">
        <v>5.0900000000000001E-2</v>
      </c>
      <c r="H38" s="31">
        <f>(Table35[[#This Row],[Peak Mem. C (bytes)]]/(1024*1024)+Table35[[#This Row],[CPU (%)]])</f>
        <v>235.13683750000001</v>
      </c>
      <c r="I38" s="64">
        <v>0.13900000000000001</v>
      </c>
      <c r="J38" s="9">
        <v>245682176</v>
      </c>
      <c r="K38" s="23">
        <v>184977993</v>
      </c>
      <c r="L38" s="59">
        <v>5.11E-2</v>
      </c>
      <c r="M38" s="38">
        <f>(Table35[[#This Row],[Peak Mem. D. (bytes) ]]/(1024*1024)+Table35[[#This Row],[CPU  Desc. (%)]])</f>
        <v>234.35188124999999</v>
      </c>
      <c r="N38" s="34">
        <f>(Table35[[#This Row],[ECC]]+Table35[[#This Row],[ECD]])/Table35[[#This Row],[ICT]]</f>
        <v>12.430712358827128</v>
      </c>
      <c r="O38" s="9">
        <v>245635100</v>
      </c>
      <c r="P38" s="23">
        <v>59626105</v>
      </c>
    </row>
    <row r="39" spans="1:16" ht="16.8" customHeight="1" x14ac:dyDescent="0.3">
      <c r="A39" s="4" t="s">
        <v>36</v>
      </c>
      <c r="B39" s="6">
        <f>((Table35[[#This Row],[T. Original (bytes)]]-Table35[[#This Row],[T. Compresso (bytes)]])/Table35[[#This Row],[T. Original (bytes)]])</f>
        <v>0.76035756290530143</v>
      </c>
      <c r="C39" s="21">
        <v>2.746</v>
      </c>
      <c r="D39" s="27">
        <f>(Table35[[#This Row],[Tx. Compressão(%)]]*100/Table35[[#This Row],[Tempo Compressão (s)]])</f>
        <v>27.689641766398452</v>
      </c>
      <c r="E39" s="9">
        <v>257310720</v>
      </c>
      <c r="F39" s="23">
        <v>255100708</v>
      </c>
      <c r="G39" s="59">
        <v>4.2099999999999999E-2</v>
      </c>
      <c r="H39" s="31">
        <f>(Table35[[#This Row],[Peak Mem. C (bytes)]]/(1024*1024)+Table35[[#This Row],[CPU (%)]])</f>
        <v>245.432725</v>
      </c>
      <c r="I39" s="64">
        <v>0.16400000000000001</v>
      </c>
      <c r="J39" s="9">
        <v>245682176</v>
      </c>
      <c r="K39" s="23">
        <v>182996992</v>
      </c>
      <c r="L39" s="59">
        <v>5.11E-2</v>
      </c>
      <c r="M39" s="38">
        <f>(Table35[[#This Row],[Peak Mem. D. (bytes) ]]/(1024*1024)+Table35[[#This Row],[CPU  Desc. (%)]])</f>
        <v>234.35188124999999</v>
      </c>
      <c r="N39" s="34">
        <f>(Table35[[#This Row],[ECC]]+Table35[[#This Row],[ECD]])/Table35[[#This Row],[ICT]]</f>
        <v>17.327223309628422</v>
      </c>
      <c r="O39" s="9">
        <v>245635100</v>
      </c>
      <c r="P39" s="23">
        <v>58864594</v>
      </c>
    </row>
    <row r="40" spans="1:16" ht="16.8" customHeight="1" x14ac:dyDescent="0.3">
      <c r="A40" s="4" t="s">
        <v>37</v>
      </c>
      <c r="B40" s="6">
        <f>((Table35[[#This Row],[T. Original (bytes)]]-Table35[[#This Row],[T. Compresso (bytes)]])/Table35[[#This Row],[T. Original (bytes)]])</f>
        <v>0.76379528821410292</v>
      </c>
      <c r="C40" s="21">
        <v>2.8090000000000002</v>
      </c>
      <c r="D40" s="27">
        <f>(Table35[[#This Row],[Tx. Compressão(%)]]*100/Table35[[#This Row],[Tempo Compressão (s)]])</f>
        <v>27.191003496408076</v>
      </c>
      <c r="E40" s="9">
        <v>267976704</v>
      </c>
      <c r="F40" s="23">
        <v>266035912</v>
      </c>
      <c r="G40" s="59">
        <v>5.0999999999999997E-2</v>
      </c>
      <c r="H40" s="31">
        <f>(Table35[[#This Row],[Peak Mem. C (bytes)]]/(1024*1024)+Table35[[#This Row],[CPU (%)]])</f>
        <v>255.61349999999999</v>
      </c>
      <c r="I40" s="64">
        <v>0.154</v>
      </c>
      <c r="J40" s="9">
        <v>245682176</v>
      </c>
      <c r="K40" s="23">
        <v>184191744</v>
      </c>
      <c r="L40" s="59">
        <v>5.1200000000000002E-2</v>
      </c>
      <c r="M40" s="38">
        <f>(Table35[[#This Row],[Peak Mem. D. (bytes) ]]/(1024*1024)+Table35[[#This Row],[CPU  Desc. (%)]])</f>
        <v>234.35198124999999</v>
      </c>
      <c r="N40" s="34">
        <f>(Table35[[#This Row],[ECC]]+Table35[[#This Row],[ECD]])/Table35[[#This Row],[ICT]]</f>
        <v>18.019396794778988</v>
      </c>
      <c r="O40" s="9">
        <v>245635100</v>
      </c>
      <c r="P40" s="23">
        <v>58020168</v>
      </c>
    </row>
    <row r="41" spans="1:16" ht="16.8" customHeight="1" x14ac:dyDescent="0.3">
      <c r="A41" s="4" t="s">
        <v>38</v>
      </c>
      <c r="B41" s="6">
        <f>((Table35[[#This Row],[T. Original (bytes)]]-Table35[[#This Row],[T. Compresso (bytes)]])/Table35[[#This Row],[T. Original (bytes)]])</f>
        <v>0.76497807520179328</v>
      </c>
      <c r="C41" s="21">
        <v>3.7850000000000001</v>
      </c>
      <c r="D41" s="27">
        <f>(Table35[[#This Row],[Tx. Compressão(%)]]*100/Table35[[#This Row],[Tempo Compressão (s)]])</f>
        <v>20.210781379175515</v>
      </c>
      <c r="E41" s="9">
        <v>257040384</v>
      </c>
      <c r="F41" s="23">
        <v>255634927</v>
      </c>
      <c r="G41" s="59">
        <v>5.11E-2</v>
      </c>
      <c r="H41" s="31">
        <f>(Table35[[#This Row],[Peak Mem. C (bytes)]]/(1024*1024)+Table35[[#This Row],[CPU (%)]])</f>
        <v>245.18391249999999</v>
      </c>
      <c r="I41" s="64">
        <v>0.16700000000000001</v>
      </c>
      <c r="J41" s="9">
        <v>245682176</v>
      </c>
      <c r="K41" s="23">
        <v>182614618</v>
      </c>
      <c r="L41" s="59">
        <v>5.11E-2</v>
      </c>
      <c r="M41" s="38">
        <f>(Table35[[#This Row],[Peak Mem. D. (bytes) ]]/(1024*1024)+Table35[[#This Row],[CPU  Desc. (%)]])</f>
        <v>234.35188124999999</v>
      </c>
      <c r="N41" s="34">
        <f>(Table35[[#This Row],[ECC]]+Table35[[#This Row],[ECD]])/Table35[[#This Row],[ICT]]</f>
        <v>23.726732022547974</v>
      </c>
      <c r="O41" s="9">
        <v>245635100</v>
      </c>
      <c r="P41" s="23">
        <v>57729634</v>
      </c>
    </row>
    <row r="42" spans="1:16" ht="16.8" customHeight="1" x14ac:dyDescent="0.3">
      <c r="A42" s="4" t="s">
        <v>15</v>
      </c>
      <c r="B42" s="6">
        <f>((Table35[[#This Row],[T. Original (bytes)]]-Table35[[#This Row],[T. Compresso (bytes)]])/Table35[[#This Row],[T. Original (bytes)]])</f>
        <v>0.76523499695279706</v>
      </c>
      <c r="C42" s="21">
        <v>4.0250000000000004</v>
      </c>
      <c r="D42" s="27">
        <f>(Table35[[#This Row],[Tx. Compressão(%)]]*100/Table35[[#This Row],[Tempo Compressão (s)]])</f>
        <v>19.012049613734089</v>
      </c>
      <c r="E42" s="9">
        <v>288907264</v>
      </c>
      <c r="F42" s="23">
        <v>287247370</v>
      </c>
      <c r="G42" s="59">
        <v>5.1200000000000002E-2</v>
      </c>
      <c r="H42" s="31">
        <f>(Table35[[#This Row],[Peak Mem. C (bytes)]]/(1024*1024)+Table35[[#This Row],[CPU (%)]])</f>
        <v>275.57463749999999</v>
      </c>
      <c r="I42" s="64">
        <v>0.16500000000000001</v>
      </c>
      <c r="J42" s="9">
        <v>245682176</v>
      </c>
      <c r="K42" s="23">
        <v>181504361</v>
      </c>
      <c r="L42" s="59">
        <v>5.1200000000000002E-2</v>
      </c>
      <c r="M42" s="38">
        <f>(Table35[[#This Row],[Peak Mem. D. (bytes) ]]/(1024*1024)+Table35[[#This Row],[CPU  Desc. (%)]])</f>
        <v>234.35198124999999</v>
      </c>
      <c r="N42" s="34">
        <f>(Table35[[#This Row],[ECC]]+Table35[[#This Row],[ECD]])/Table35[[#This Row],[ICT]]</f>
        <v>26.821233328869223</v>
      </c>
      <c r="O42" s="9">
        <v>245635100</v>
      </c>
      <c r="P42" s="23">
        <v>57666525</v>
      </c>
    </row>
    <row r="43" spans="1:16" ht="16.8" customHeight="1" x14ac:dyDescent="0.3">
      <c r="A43" s="4" t="s">
        <v>39</v>
      </c>
      <c r="B43" s="6">
        <f>((Table35[[#This Row],[T. Original (bytes)]]-Table35[[#This Row],[T. Compresso (bytes)]])/Table35[[#This Row],[T. Original (bytes)]])</f>
        <v>0.76629337175346679</v>
      </c>
      <c r="C43" s="21">
        <v>10.772</v>
      </c>
      <c r="D43" s="27">
        <f>(Table35[[#This Row],[Tx. Compressão(%)]]*100/Table35[[#This Row],[Tempo Compressão (s)]])</f>
        <v>7.1137520586099772</v>
      </c>
      <c r="E43" s="9">
        <v>280592384</v>
      </c>
      <c r="F43" s="23">
        <v>280047066</v>
      </c>
      <c r="G43" s="59">
        <v>5.11E-2</v>
      </c>
      <c r="H43" s="31">
        <f>(Table35[[#This Row],[Peak Mem. C (bytes)]]/(1024*1024)+Table35[[#This Row],[CPU (%)]])</f>
        <v>267.64485000000002</v>
      </c>
      <c r="I43" s="64">
        <v>0.161</v>
      </c>
      <c r="J43" s="9">
        <v>245682176</v>
      </c>
      <c r="K43" s="23">
        <v>188634368</v>
      </c>
      <c r="L43" s="59">
        <v>5.11E-2</v>
      </c>
      <c r="M43" s="38">
        <f>(Table35[[#This Row],[Peak Mem. D. (bytes) ]]/(1024*1024)+Table35[[#This Row],[CPU  Desc. (%)]])</f>
        <v>234.35188124999999</v>
      </c>
      <c r="N43" s="34">
        <f>(Table35[[#This Row],[ECC]]+Table35[[#This Row],[ECD]])/Table35[[#This Row],[ICT]]</f>
        <v>70.567082900003385</v>
      </c>
      <c r="O43" s="9">
        <v>245635100</v>
      </c>
      <c r="P43" s="23">
        <v>57406551</v>
      </c>
    </row>
    <row r="44" spans="1:16" ht="16.8" customHeight="1" x14ac:dyDescent="0.3">
      <c r="A44" s="4" t="s">
        <v>40</v>
      </c>
      <c r="B44" s="6">
        <f>((Table35[[#This Row],[T. Original (bytes)]]-Table35[[#This Row],[T. Compresso (bytes)]])/Table35[[#This Row],[T. Original (bytes)]])</f>
        <v>0.7671859599869888</v>
      </c>
      <c r="C44" s="21">
        <v>12.27</v>
      </c>
      <c r="D44" s="27">
        <f>(Table35[[#This Row],[Tx. Compressão(%)]]*100/Table35[[#This Row],[Tempo Compressão (s)]])</f>
        <v>6.2525343112224023</v>
      </c>
      <c r="E44" s="9">
        <v>297279488</v>
      </c>
      <c r="F44" s="23">
        <v>296689331</v>
      </c>
      <c r="G44" s="59">
        <v>4.8899999999999999E-2</v>
      </c>
      <c r="H44" s="31">
        <f>(Table35[[#This Row],[Peak Mem. C (bytes)]]/(1024*1024)+Table35[[#This Row],[CPU (%)]])</f>
        <v>283.5567125</v>
      </c>
      <c r="I44" s="64">
        <v>0.13700000000000001</v>
      </c>
      <c r="J44" s="9">
        <v>245682176</v>
      </c>
      <c r="K44" s="23">
        <v>185128374</v>
      </c>
      <c r="L44" s="59">
        <v>5.11E-2</v>
      </c>
      <c r="M44" s="38">
        <f>(Table35[[#This Row],[Peak Mem. D. (bytes) ]]/(1024*1024)+Table35[[#This Row],[CPU  Desc. (%)]])</f>
        <v>234.35188124999999</v>
      </c>
      <c r="N44" s="34">
        <f>(Table35[[#This Row],[ECC]]+Table35[[#This Row],[ECD]])/Table35[[#This Row],[ICT]]</f>
        <v>82.831787555396275</v>
      </c>
      <c r="O44" s="9">
        <v>245635100</v>
      </c>
      <c r="P44" s="23">
        <v>57187300</v>
      </c>
    </row>
    <row r="45" spans="1:16" ht="16.8" customHeight="1" x14ac:dyDescent="0.3">
      <c r="A45" s="4" t="s">
        <v>41</v>
      </c>
      <c r="B45" s="6">
        <f>((Table35[[#This Row],[T. Original (bytes)]]-Table35[[#This Row],[T. Compresso (bytes)]])/Table35[[#This Row],[T. Original (bytes)]])</f>
        <v>0.7680959235874677</v>
      </c>
      <c r="C45" s="21">
        <v>17.648</v>
      </c>
      <c r="D45" s="27">
        <f>(Table35[[#This Row],[Tx. Compressão(%)]]*100/Table35[[#This Row],[Tempo Compressão (s)]])</f>
        <v>4.3523114437186523</v>
      </c>
      <c r="E45" s="9">
        <v>314155008</v>
      </c>
      <c r="F45" s="23">
        <v>313727876</v>
      </c>
      <c r="G45" s="59">
        <v>5.1200000000000002E-2</v>
      </c>
      <c r="H45" s="31">
        <f>(Table35[[#This Row],[Peak Mem. C (bytes)]]/(1024*1024)+Table35[[#This Row],[CPU (%)]])</f>
        <v>299.65276249999999</v>
      </c>
      <c r="I45" s="64">
        <v>0.16900000000000001</v>
      </c>
      <c r="J45" s="9">
        <v>245682176</v>
      </c>
      <c r="K45" s="23">
        <v>178543676</v>
      </c>
      <c r="L45" s="59">
        <v>5.11E-2</v>
      </c>
      <c r="M45" s="38">
        <f>(Table35[[#This Row],[Peak Mem. D. (bytes) ]]/(1024*1024)+Table35[[#This Row],[CPU  Desc. (%)]])</f>
        <v>234.35188124999999</v>
      </c>
      <c r="N45" s="34">
        <f>(Table35[[#This Row],[ECC]]+Table35[[#This Row],[ECD]])/Table35[[#This Row],[ICT]]</f>
        <v>122.6944924910387</v>
      </c>
      <c r="O45" s="9">
        <v>245635100</v>
      </c>
      <c r="P45" s="23">
        <v>56963781</v>
      </c>
    </row>
    <row r="46" spans="1:16" ht="16.8" customHeight="1" x14ac:dyDescent="0.3">
      <c r="A46" s="4" t="s">
        <v>42</v>
      </c>
      <c r="B46" s="6">
        <f>((Table35[[#This Row],[T. Original (bytes)]]-Table35[[#This Row],[T. Compresso (bytes)]])/Table35[[#This Row],[T. Original (bytes)]])</f>
        <v>0.78604238563625473</v>
      </c>
      <c r="C46" s="21">
        <v>25.303000000000001</v>
      </c>
      <c r="D46" s="27">
        <f>(Table35[[#This Row],[Tx. Compressão(%)]]*100/Table35[[#This Row],[Tempo Compressão (s)]])</f>
        <v>3.1065185378660818</v>
      </c>
      <c r="E46" s="9">
        <v>280576000</v>
      </c>
      <c r="F46" s="23">
        <v>280334095</v>
      </c>
      <c r="G46" s="59">
        <v>5.0099999999999999E-2</v>
      </c>
      <c r="H46" s="31">
        <f>(Table35[[#This Row],[Peak Mem. C (bytes)]]/(1024*1024)+Table35[[#This Row],[CPU (%)]])</f>
        <v>267.62822499999999</v>
      </c>
      <c r="I46" s="64">
        <v>0.156</v>
      </c>
      <c r="J46" s="9">
        <v>245682176</v>
      </c>
      <c r="K46" s="23">
        <v>182489344</v>
      </c>
      <c r="L46" s="59">
        <v>5.1200000000000002E-2</v>
      </c>
      <c r="M46" s="38">
        <f>(Table35[[#This Row],[Peak Mem. D. (bytes) ]]/(1024*1024)+Table35[[#This Row],[CPU  Desc. (%)]])</f>
        <v>234.35198124999999</v>
      </c>
      <c r="N46" s="34">
        <f>(Table35[[#This Row],[ECC]]+Table35[[#This Row],[ECD]])/Table35[[#This Row],[ICT]]</f>
        <v>161.58931618506239</v>
      </c>
      <c r="O46" s="9">
        <v>245635100</v>
      </c>
      <c r="P46" s="23">
        <v>52555500</v>
      </c>
    </row>
    <row r="47" spans="1:16" ht="16.8" customHeight="1" x14ac:dyDescent="0.3">
      <c r="A47" s="4" t="s">
        <v>43</v>
      </c>
      <c r="B47" s="6">
        <f>((Table35[[#This Row],[T. Original (bytes)]]-Table35[[#This Row],[T. Compresso (bytes)]])/Table35[[#This Row],[T. Original (bytes)]])</f>
        <v>0.79163975751022553</v>
      </c>
      <c r="C47" s="21">
        <v>34.372</v>
      </c>
      <c r="D47" s="27">
        <f>(Table35[[#This Row],[Tx. Compressão(%)]]*100/Table35[[#This Row],[Tempo Compressão (s)]])</f>
        <v>2.3031530242936853</v>
      </c>
      <c r="E47" s="9">
        <v>297353216</v>
      </c>
      <c r="F47" s="23">
        <v>297152434</v>
      </c>
      <c r="G47" s="59">
        <v>5.0200000000000002E-2</v>
      </c>
      <c r="H47" s="31">
        <f>(Table35[[#This Row],[Peak Mem. C (bytes)]]/(1024*1024)+Table35[[#This Row],[CPU (%)]])</f>
        <v>283.62832500000002</v>
      </c>
      <c r="I47" s="64">
        <v>0.159</v>
      </c>
      <c r="J47" s="9">
        <v>245682176</v>
      </c>
      <c r="K47" s="23">
        <v>179460864</v>
      </c>
      <c r="L47" s="59">
        <v>5.0999999999999997E-2</v>
      </c>
      <c r="M47" s="38">
        <f>(Table35[[#This Row],[Peak Mem. D. (bytes) ]]/(1024*1024)+Table35[[#This Row],[CPU  Desc. (%)]])</f>
        <v>234.35178124999999</v>
      </c>
      <c r="N47" s="34">
        <f>(Table35[[#This Row],[ECC]]+Table35[[#This Row],[ECD]])/Table35[[#This Row],[ICT]]</f>
        <v>224.90043031719551</v>
      </c>
      <c r="O47" s="9">
        <v>245635100</v>
      </c>
      <c r="P47" s="23">
        <v>51180589</v>
      </c>
    </row>
    <row r="48" spans="1:16" ht="16.8" customHeight="1" x14ac:dyDescent="0.3">
      <c r="A48" s="4" t="s">
        <v>44</v>
      </c>
      <c r="B48" s="6">
        <f>((Table35[[#This Row],[T. Original (bytes)]]-Table35[[#This Row],[T. Compresso (bytes)]])/Table35[[#This Row],[T. Original (bytes)]])</f>
        <v>0.79508273044039712</v>
      </c>
      <c r="C48" s="21">
        <v>46.292999999999999</v>
      </c>
      <c r="D48" s="27">
        <f>(Table35[[#This Row],[Tx. Compressão(%)]]*100/Table35[[#This Row],[Tempo Compressão (s)]])</f>
        <v>1.7175009838213058</v>
      </c>
      <c r="E48" s="9">
        <v>298151936</v>
      </c>
      <c r="F48" s="23">
        <v>298011117</v>
      </c>
      <c r="G48" s="59">
        <v>5.0500000000000003E-2</v>
      </c>
      <c r="H48" s="31">
        <f>(Table35[[#This Row],[Peak Mem. C (bytes)]]/(1024*1024)+Table35[[#This Row],[CPU (%)]])</f>
        <v>284.39034375</v>
      </c>
      <c r="I48" s="64">
        <v>0.184</v>
      </c>
      <c r="J48" s="9">
        <v>245682176</v>
      </c>
      <c r="K48" s="23">
        <v>189818772</v>
      </c>
      <c r="L48" s="59">
        <v>5.1200000000000002E-2</v>
      </c>
      <c r="M48" s="38">
        <f>(Table35[[#This Row],[Peak Mem. D. (bytes) ]]/(1024*1024)+Table35[[#This Row],[CPU  Desc. (%)]])</f>
        <v>234.35198124999999</v>
      </c>
      <c r="N48" s="34">
        <f>(Table35[[#This Row],[ECC]]+Table35[[#This Row],[ECD]])/Table35[[#This Row],[ICT]]</f>
        <v>302.03320399027587</v>
      </c>
      <c r="O48" s="9">
        <v>245635100</v>
      </c>
      <c r="P48" s="23">
        <v>50334874</v>
      </c>
    </row>
    <row r="49" spans="1:16" ht="16.8" customHeight="1" x14ac:dyDescent="0.3">
      <c r="A49" s="4" t="s">
        <v>45</v>
      </c>
      <c r="B49" s="6">
        <f>((Table35[[#This Row],[T. Original (bytes)]]-Table35[[#This Row],[T. Compresso (bytes)]])/Table35[[#This Row],[T. Original (bytes)]])</f>
        <v>0.80143282861447729</v>
      </c>
      <c r="C49" s="21">
        <v>79.102000000000004</v>
      </c>
      <c r="D49" s="27">
        <f>(Table35[[#This Row],[Tx. Compressão(%)]]*100/Table35[[#This Row],[Tempo Compressão (s)]])</f>
        <v>1.0131637994165472</v>
      </c>
      <c r="E49" s="9">
        <v>331743232</v>
      </c>
      <c r="F49" s="23">
        <v>331640292</v>
      </c>
      <c r="G49" s="59">
        <v>0.05</v>
      </c>
      <c r="H49" s="7">
        <f>(Table35[[#This Row],[Peak Mem. C (bytes)]]/(1024*1024)+Table35[[#This Row],[CPU (%)]])</f>
        <v>316.42500000000001</v>
      </c>
      <c r="I49" s="64">
        <v>0.18099999999999999</v>
      </c>
      <c r="J49" s="9">
        <v>245682176</v>
      </c>
      <c r="K49" s="23">
        <v>184834275</v>
      </c>
      <c r="L49" s="59">
        <v>5.1200000000000002E-2</v>
      </c>
      <c r="M49" s="38">
        <f>(Table35[[#This Row],[Peak Mem. D. (bytes) ]]/(1024*1024)+Table35[[#This Row],[CPU  Desc. (%)]])</f>
        <v>234.35198124999999</v>
      </c>
      <c r="N49" s="34">
        <f>(Table35[[#This Row],[ECC]]+Table35[[#This Row],[ECD]])/Table35[[#This Row],[ICT]]</f>
        <v>543.62086522157347</v>
      </c>
      <c r="O49" s="9">
        <v>245635100</v>
      </c>
      <c r="P49" s="23">
        <v>48775067</v>
      </c>
    </row>
    <row r="50" spans="1:16" ht="16.8" customHeight="1" x14ac:dyDescent="0.3">
      <c r="A50" s="4" t="s">
        <v>46</v>
      </c>
      <c r="B50" s="6">
        <f>((Table35[[#This Row],[T. Original (bytes)]]-Table35[[#This Row],[T. Compresso (bytes)]])/Table35[[#This Row],[T. Original (bytes)]])</f>
        <v>0.80267802932072818</v>
      </c>
      <c r="C50" s="21">
        <v>89.194000000000003</v>
      </c>
      <c r="D50" s="27">
        <f>(Table35[[#This Row],[Tx. Compressão(%)]]*100/Table35[[#This Row],[Tempo Compressão (s)]])</f>
        <v>0.89992379456098848</v>
      </c>
      <c r="E50" s="9">
        <v>415711232</v>
      </c>
      <c r="F50" s="23">
        <v>415560652</v>
      </c>
      <c r="G50" s="59">
        <v>5.0099999999999999E-2</v>
      </c>
      <c r="H50" s="7">
        <f>(Table35[[#This Row],[Peak Mem. C (bytes)]]/(1024*1024)+Table35[[#This Row],[CPU (%)]])</f>
        <v>396.50322499999999</v>
      </c>
      <c r="I50" s="64">
        <v>0.20100000000000001</v>
      </c>
      <c r="J50" s="9">
        <v>245682176</v>
      </c>
      <c r="K50" s="23">
        <v>191757926</v>
      </c>
      <c r="L50" s="59">
        <v>5.1200000000000002E-2</v>
      </c>
      <c r="M50" s="38">
        <f>(Table35[[#This Row],[Peak Mem. D. (bytes) ]]/(1024*1024)+Table35[[#This Row],[CPU  Desc. (%)]])</f>
        <v>234.35198124999999</v>
      </c>
      <c r="N50" s="34">
        <f>(Table35[[#This Row],[ECC]]+Table35[[#This Row],[ECD]])/Table35[[#This Row],[ICT]]</f>
        <v>701.00958554802003</v>
      </c>
      <c r="O50" s="9">
        <v>245635100</v>
      </c>
      <c r="P50" s="23">
        <v>48469202</v>
      </c>
    </row>
    <row r="51" spans="1:16" ht="16.8" customHeight="1" x14ac:dyDescent="0.3">
      <c r="A51" s="4" t="s">
        <v>47</v>
      </c>
      <c r="B51" s="6">
        <f>((Table35[[#This Row],[T. Original (bytes)]]-Table35[[#This Row],[T. Compresso (bytes)]])/Table35[[#This Row],[T. Original (bytes)]])</f>
        <v>0.80315621830919115</v>
      </c>
      <c r="C51" s="21">
        <v>98.161000000000001</v>
      </c>
      <c r="D51" s="27">
        <f>(Table35[[#This Row],[Tx. Compressão(%)]]*100/Table35[[#This Row],[Tempo Compressão (s)]])</f>
        <v>0.81820297094486727</v>
      </c>
      <c r="E51" s="9">
        <v>583483392</v>
      </c>
      <c r="F51" s="23">
        <v>583220986</v>
      </c>
      <c r="G51" s="59">
        <v>5.0200000000000002E-2</v>
      </c>
      <c r="H51" s="7">
        <f>(Table35[[#This Row],[Peak Mem. C (bytes)]]/(1024*1024)+Table35[[#This Row],[CPU (%)]])</f>
        <v>556.50332500000002</v>
      </c>
      <c r="I51" s="64">
        <v>0.193</v>
      </c>
      <c r="J51" s="9">
        <v>245682176</v>
      </c>
      <c r="K51" s="23">
        <v>189140377</v>
      </c>
      <c r="L51" s="59">
        <v>5.1200000000000002E-2</v>
      </c>
      <c r="M51" s="38">
        <f>(Table35[[#This Row],[Peak Mem. D. (bytes) ]]/(1024*1024)+Table35[[#This Row],[CPU  Desc. (%)]])</f>
        <v>234.35198124999999</v>
      </c>
      <c r="N51" s="34">
        <f>(Table35[[#This Row],[ECC]]+Table35[[#This Row],[ECD]])/Table35[[#This Row],[ICT]]</f>
        <v>966.5759406088614</v>
      </c>
      <c r="O51" s="9">
        <v>245635100</v>
      </c>
      <c r="P51" s="23">
        <v>48351742</v>
      </c>
    </row>
    <row r="52" spans="1:16" ht="16.8" customHeight="1" x14ac:dyDescent="0.3">
      <c r="A52" s="4" t="s">
        <v>48</v>
      </c>
      <c r="B52" s="6">
        <f>((Table35[[#This Row],[T. Original (bytes)]]-Table35[[#This Row],[T. Compresso (bytes)]])/Table35[[#This Row],[T. Original (bytes)]])</f>
        <v>0.80312964637382844</v>
      </c>
      <c r="C52" s="22">
        <v>146.249</v>
      </c>
      <c r="D52" s="27">
        <f>(Table35[[#This Row],[Tx. Compressão(%)]]*100/Table35[[#This Row],[Tempo Compressão (s)]])</f>
        <v>0.54915223104009503</v>
      </c>
      <c r="E52" s="10">
        <v>927571968</v>
      </c>
      <c r="F52" s="23">
        <v>927101965</v>
      </c>
      <c r="G52" s="60">
        <v>5.0299999999999997E-2</v>
      </c>
      <c r="H52" s="7">
        <f>(Table35[[#This Row],[Peak Mem. C (bytes)]]/(1024*1024)+Table35[[#This Row],[CPU (%)]])</f>
        <v>884.65186249999999</v>
      </c>
      <c r="I52" s="64">
        <v>0.189</v>
      </c>
      <c r="J52" s="10">
        <v>245682176</v>
      </c>
      <c r="K52" s="23">
        <v>189144656</v>
      </c>
      <c r="L52" s="60">
        <v>5.1200000000000002E-2</v>
      </c>
      <c r="M52" s="38">
        <f>(Table35[[#This Row],[Peak Mem. D. (bytes) ]]/(1024*1024)+Table35[[#This Row],[CPU  Desc. (%)]])</f>
        <v>234.35198124999999</v>
      </c>
      <c r="N52" s="34">
        <f>(Table35[[#This Row],[ECC]]+Table35[[#This Row],[ECD]])/Table35[[#This Row],[ICT]]</f>
        <v>2037.6933398424062</v>
      </c>
      <c r="O52" s="9">
        <v>245635100</v>
      </c>
      <c r="P52" s="23">
        <v>48358269</v>
      </c>
    </row>
    <row r="53" spans="1:16" ht="16.8" customHeight="1" x14ac:dyDescent="0.3">
      <c r="A53" s="43" t="s">
        <v>67</v>
      </c>
      <c r="B53" s="79"/>
      <c r="C53" s="80" cm="1">
        <f t="array" ref="C53">SUM(Table35[Tempo Compressão (s)]/60)</f>
        <v>18.79528333333333</v>
      </c>
      <c r="D53" s="80"/>
      <c r="E53" s="44"/>
      <c r="F53" s="44"/>
      <c r="G53" s="79"/>
      <c r="H53" s="81"/>
      <c r="I53" s="82" cm="1">
        <f t="array" ref="I53">SUM(Table35[Tempo Desc. (s)]/60)</f>
        <v>0.2235166666666667</v>
      </c>
      <c r="J53" s="44"/>
      <c r="K53" s="44"/>
      <c r="L53" s="79"/>
      <c r="M53" s="81"/>
      <c r="N53" s="80"/>
      <c r="O53" s="44"/>
      <c r="P53" s="44"/>
    </row>
  </sheetData>
  <mergeCells count="2">
    <mergeCell ref="B1:G1"/>
    <mergeCell ref="H1:N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7182D-E033-44B9-91DA-02C3529F92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Monteiro</dc:creator>
  <cp:lastModifiedBy>Diogo Monteiro</cp:lastModifiedBy>
  <dcterms:created xsi:type="dcterms:W3CDTF">2015-06-05T18:17:20Z</dcterms:created>
  <dcterms:modified xsi:type="dcterms:W3CDTF">2025-08-07T14:02:38Z</dcterms:modified>
</cp:coreProperties>
</file>