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S:\Users Shared\JMcCrum\Data for DRI\"/>
    </mc:Choice>
  </mc:AlternateContent>
  <bookViews>
    <workbookView xWindow="0" yWindow="0" windowWidth="24000" windowHeight="13500"/>
  </bookViews>
  <sheets>
    <sheet name="2018 Diamond Valley Pumpage" sheetId="2" r:id="rId1"/>
  </sheets>
  <externalReferences>
    <externalReference r:id="rId2"/>
  </externalReferences>
  <definedNames>
    <definedName name="_xlnm._FilterDatabase" localSheetId="0" hidden="1">'2018 Diamond Valley Pumpage'!$A$1:$U$514</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2" i="2" l="1"/>
  <c r="J3" i="2"/>
  <c r="J4" i="2"/>
  <c r="J5" i="2"/>
  <c r="J6" i="2"/>
  <c r="J7" i="2"/>
  <c r="Q7" i="2"/>
  <c r="J8" i="2"/>
  <c r="Q8" i="2" s="1"/>
  <c r="J9" i="2"/>
  <c r="Q9" i="2"/>
  <c r="J10" i="2"/>
  <c r="Q10" i="2" s="1"/>
  <c r="Q36" i="2"/>
  <c r="Q43" i="2"/>
  <c r="J104" i="2"/>
  <c r="Q104" i="2" s="1"/>
  <c r="J105" i="2"/>
  <c r="Q105" i="2"/>
  <c r="J112" i="2"/>
  <c r="Q112" i="2" s="1"/>
  <c r="J117" i="2"/>
  <c r="Q117" i="2"/>
  <c r="J118" i="2"/>
  <c r="Q118" i="2" s="1"/>
  <c r="J119" i="2"/>
  <c r="Q119" i="2"/>
  <c r="J132" i="2"/>
  <c r="Q132" i="2" s="1"/>
  <c r="J164" i="2"/>
  <c r="J165" i="2"/>
  <c r="Q165" i="2"/>
  <c r="J192" i="2"/>
  <c r="Q192" i="2"/>
  <c r="J234" i="2"/>
  <c r="Q234" i="2" s="1"/>
  <c r="J235" i="2"/>
  <c r="Q235" i="2"/>
  <c r="J236" i="2"/>
  <c r="Q236" i="2"/>
  <c r="J241" i="2"/>
  <c r="J247" i="2"/>
  <c r="Q247" i="2"/>
  <c r="J256" i="2"/>
  <c r="Q256" i="2" s="1"/>
  <c r="J257" i="2"/>
  <c r="Q257" i="2"/>
  <c r="J273" i="2"/>
  <c r="Q284" i="2"/>
  <c r="J286" i="2"/>
  <c r="J287" i="2"/>
  <c r="Q288" i="2"/>
  <c r="J289" i="2"/>
  <c r="Q289" i="2" s="1"/>
  <c r="J297" i="2"/>
  <c r="J298" i="2"/>
  <c r="J299" i="2"/>
  <c r="J300" i="2"/>
  <c r="Q300" i="2"/>
  <c r="J302" i="2"/>
  <c r="J304" i="2"/>
  <c r="Q304" i="2" s="1"/>
  <c r="J306" i="2"/>
  <c r="J308" i="2"/>
  <c r="Q308" i="2" s="1"/>
  <c r="J316" i="2"/>
  <c r="Q318" i="2"/>
  <c r="J333" i="2"/>
  <c r="J334" i="2"/>
  <c r="J362" i="2"/>
  <c r="Q362" i="2"/>
  <c r="J376" i="2"/>
  <c r="Q376" i="2" s="1"/>
  <c r="Q378" i="2"/>
  <c r="Q379" i="2"/>
  <c r="J392" i="2"/>
  <c r="J393" i="2"/>
  <c r="J394" i="2"/>
  <c r="Q394" i="2"/>
  <c r="J397" i="2"/>
  <c r="J399" i="2"/>
  <c r="J401" i="2"/>
  <c r="J402" i="2"/>
  <c r="I421" i="2"/>
  <c r="J421" i="2"/>
  <c r="I422" i="2"/>
  <c r="J422" i="2"/>
</calcChain>
</file>

<file path=xl/sharedStrings.xml><?xml version="1.0" encoding="utf-8"?>
<sst xmlns="http://schemas.openxmlformats.org/spreadsheetml/2006/main" count="4615" uniqueCount="779">
  <si>
    <t>TCD OF 11.24 SHARED BETWEEN PERMITS 86038 AND 86039</t>
  </si>
  <si>
    <t>TCD OF 8 AFA FOR PERMIT 86036</t>
  </si>
  <si>
    <t>TCD OF 1 AFA SHARED BETWEEN PERMITS 73663 AND 73664</t>
  </si>
  <si>
    <t>TCD OF 13.44 AFA SHARED BETWEEN PERMITS 70073 AND 86030</t>
  </si>
  <si>
    <t>TCD OF 902.73 AFA SHARED BETWEEN PERMITS 23711, 23738 AND 23739</t>
  </si>
  <si>
    <t>TCD OF 430.44 AFA SHARED BETWEEEN PERMITS 42891, 64630, 64631, 64632 AND 64633</t>
  </si>
  <si>
    <t>TCD OF 1033.2 SHARED BETWEEN PERMITS 19541, 19542, 88237T, 88238T AND 88239T</t>
  </si>
  <si>
    <t>TCD OF 481.6 SHARED BETWEEN PERMITS 86032, 86033, 86035 AND 86037</t>
  </si>
  <si>
    <t>TCD OF 902.08 AFA SHARED BETWEEN PERMITS 85145 AND 86000</t>
  </si>
  <si>
    <t>TCD OF 530 AFA SHARED BETWEEN PERMITS 85131, 85132, 85133 AND 85134</t>
  </si>
  <si>
    <t>TCD OF 1 AFA SHARED BETWEEN PERMITS 83852 AND 83853</t>
  </si>
  <si>
    <t>TCD OF 632 AFA SHARED BETWEEN PERMITS 81825 AND 82572</t>
  </si>
  <si>
    <t>TCD OF 620 AFA SHARED BETWEEN PERMITS 80717, 80879, 80880, 80881 AND 80926</t>
  </si>
  <si>
    <t>TCD OF 1028.8 AFA SHARED BETWEEN PERMITS 78771, 78772, 78773, 78774 AND 78775</t>
  </si>
  <si>
    <t>TCD OF 543.4 AFA SHARED BETWEEN PERMITS 77666 AND 83567</t>
  </si>
  <si>
    <t xml:space="preserve">TCD OF 1024.24 AFA SHARED BETWEEN PERMITS 77646, 77695, 77696 AND 80718 </t>
  </si>
  <si>
    <t>TCD OF 533.6 AFA SHARED BETWEEN PERMITS 77569 AND 81269</t>
  </si>
  <si>
    <t>TCD OF 17.73 AFA SHARED BETWEEN PERMITS 64117, 67902</t>
  </si>
  <si>
    <t>TCD OF 312.92 AFA SHARED BETWEEN PERMITS 57835, 57836, 57839 AND 57840</t>
  </si>
  <si>
    <t>TCD OF 817.09 AFA SHARED BETWEEN PERMITS 55660, 62929, 76526</t>
  </si>
  <si>
    <t>TCD OF 473.2 AFA SHARED BETWEEN PERMITS 50962, 50963 AND 57838</t>
  </si>
  <si>
    <t>TCD OF 1100.04 AFA SHARED BETWEEN PERMITS 50581 AND 50582</t>
  </si>
  <si>
    <t>TCD OF 499.12 AFA SHARES BETWEEN PERMITS 48948 AND 55727</t>
  </si>
  <si>
    <t>TCD OF 852.7 AFA SHARED BETWEEN PERMITS 48871, 48872, 70587 AND 70588</t>
  </si>
  <si>
    <t>TCD OF 1270.16 AFA SHARED BETWEEN PERMITS 47518, 47519, 47520 AND 47521</t>
  </si>
  <si>
    <t>TCD OF 502.8 AFA SHARED BETWEEN PERMITS 44604, 44605, 44606, 44607, 44609 AND 44610</t>
  </si>
  <si>
    <t>TCD OF 1213.6 AFA SHARED BETWEEN PERMITS 44451 AND 44452</t>
  </si>
  <si>
    <t>TCD OF 2080 AFA SHARED BETWEEM PERMITS 43271, 43272, 43273 AND 43274</t>
  </si>
  <si>
    <t>TCD OF 520 AFA SHARED BETWEEN PERMITS 43269, 43837, 43838, 43839 AND 43840</t>
  </si>
  <si>
    <t>TCD OF 1000 AFA SHARED BETWEEN PERMITS 43268, 43270 AND 43836</t>
  </si>
  <si>
    <t>TCD OF 480 AFA SHARED BETWEEN PERMITS 42367, 42368, 42369, 42370 AND 56652</t>
  </si>
  <si>
    <t>TCD OF 156.8 AFA SHARED BETWEEN PERMITS 41883 AND 41884</t>
  </si>
  <si>
    <t>TCD OF 501.59 AFA SHARED BETWEEN PERMITS 40011 AND 40014</t>
  </si>
  <si>
    <t>TCD OF 502.64 AFA SHARED BETWEEN PERMITS 40010 AND 40013</t>
  </si>
  <si>
    <t>TCD OF 552.12 AFA SHARED BETWEEN PERMITS 39552 AND 39554</t>
  </si>
  <si>
    <t>TCD OF 1250.24 AFA SHARED BETWEEN PERMITS 39156 AND 55535</t>
  </si>
  <si>
    <t>TCD OF 520 AFA SHARED BETWEEN PERMITS 34939 AND 48437</t>
  </si>
  <si>
    <t>TCD OF 948.40 AFA SHARED BETWEEN PERMITS 34596, 48225 AND 48226</t>
  </si>
  <si>
    <t>TCD OF 1264.7 AFA SHARED BETWEEN PERMITS 33670 AND 33671</t>
  </si>
  <si>
    <t>TCD OF 1223.74 AFA SHARED BETWEEN PERMITS 33668 AND 33669</t>
  </si>
  <si>
    <t>TCD OF 563.2 AFA SHARED BETWEEN PERMITS 31455 AND 81004</t>
  </si>
  <si>
    <t>TCD OF 502.64 AFA SHARD BETWEEN PERMITS 30927 AND 30928</t>
  </si>
  <si>
    <t>TCD OF 1270.8 AFA SHARED BETWEEN PERMITS 29278 AND 70249</t>
  </si>
  <si>
    <t>TCD OF 478.56 AFA SHARED BETWEEN PERMITS 28035 AND 28036</t>
  </si>
  <si>
    <t>TCD OF 1888 AFA SHARED BETWEEN PERMITS 24262, 24263, 24264 AND 24265</t>
  </si>
  <si>
    <t>TCD OF 1240.8 AFA SHARED BETWEEN PERMITS 24129 AND 24130</t>
  </si>
  <si>
    <t>TCD OF 1280 AFA SHARED BETWEEN PERMITS 24127 AND 24128</t>
  </si>
  <si>
    <t>TCD OF 1280 AFA SHARED BETWEEN PERMITSA 23272 AND 28641</t>
  </si>
  <si>
    <t>TCD 646.36 AFA SHARED BETWEEN PERMITS 22922, 36321 AND 36322</t>
  </si>
  <si>
    <t>TCD OF 1140.32 AFA SHARED BETWEEN PERMITS 22648 AND 22921</t>
  </si>
  <si>
    <t>TCD OF 1310.4 AFA SHARED BETWEEN PERMITS 32096, 23462 AND 23803</t>
  </si>
  <si>
    <t>TCD OF 1013.17 AFA SHARED BETWEEN PERMITS 20694 AND 21399</t>
  </si>
  <si>
    <t>TCD OF 1248 AFA SHARED BETWEEN PERMITS 20088 AND 24606</t>
  </si>
  <si>
    <t>TCD OF 1232 AFA SHARED BETWEEN PERMITS 20087 AND 24607</t>
  </si>
  <si>
    <t>TCD OF 1281.32 AFA SHARED BETWEEN PERMITS 19972, 19973, 34948 AND 46348</t>
  </si>
  <si>
    <t>TCD OF 624 AFA SHARED BETWEEN PERMITS 19966 AND 80581.</t>
  </si>
  <si>
    <t>TCD OF 632 AFA SHARED BETWEEN PERMITS 19665 AND 78447</t>
  </si>
  <si>
    <t>TCD OF 1108.14 AFA SHARED BETWEEN PERMITS 19904, 24609 AND 78905</t>
  </si>
  <si>
    <t>TCD OF 1276 AFA SHARED BETWEEN PERMITS 19760 AND 28061</t>
  </si>
  <si>
    <t>TCD OF 1279.48 AF SHARED BETWEEN PERMITS 19563, 19971 AND 28160</t>
  </si>
  <si>
    <t>TCD OF 1256 AFA SHARED BETWEEN PERMITS 19492 AND 20015</t>
  </si>
  <si>
    <t>TCD OF 34.40 AFA SHARED BETWEEN PERMITS 71843 AND 87437</t>
  </si>
  <si>
    <t>TCD OF 2111.25 AFA WITH A NET CONSUMPTIVE USE NOT TO EXCEED 1944.4 AFA SHARED BETWEEN PERMITS 73204, 77447, 77449, 79705, 79706, 79707, 80797, 80799, 81229, 81230, 81612, 81653, 83501, 83502, 83503, 83504, 83505, 83506, 83507, 85645, 85646, 85647</t>
  </si>
  <si>
    <t>TCD OF 118.52 AFA BETWEEN PERMITS 49853 AND 49854</t>
  </si>
  <si>
    <t>TCD OF 1256 AFA SHARED BETWEEN PERMITS 19378, 20000, 24605</t>
  </si>
  <si>
    <t>TCD OF 889.68 AFA SHARED BETWEEN PERMITS 19218, 21561 AND 24378</t>
  </si>
  <si>
    <t>TCD OF 1252.8 AFA SHARED BETWEEN 19192 AND 29765</t>
  </si>
  <si>
    <t>TCD OF 1124.62 AFA SHARED BETWEEN PERMITS 19191 AND 24214</t>
  </si>
  <si>
    <t xml:space="preserve">TCD OF 2560 AFA SHARED BETWEEN PERMITS 19145, 29873, 30102, 36070, 50650, 81268 </t>
  </si>
  <si>
    <t>TCD OF 622 AFA SHARED BETWEEN PERMITS 19111 AND 23893</t>
  </si>
  <si>
    <t xml:space="preserve">TCD OF 1816 AF SHARED BETWEEN PERMITS 19014, 83615, 83616 AND 83617 </t>
  </si>
  <si>
    <t>TCD OF 640 AFA SHARED BETWEEN PERMITS 18999 AND 42021</t>
  </si>
  <si>
    <t>TCD OF 640 AFA SHARED BETWEEN PERMITS 18989 AND 80781</t>
  </si>
  <si>
    <t>TCD OF 640 AFA SHARED BETWEEN PERMITS 18988 AND 80780</t>
  </si>
  <si>
    <t>TCD OF 624 AFA SHARED BETWEEN PERMITS 18981 AND 39553</t>
  </si>
  <si>
    <t>TCD OF 1055.72 AFA SHARED BETWEEN PERMITS 18978, 42019 AND 42020</t>
  </si>
  <si>
    <t>TCD OF 1230 AFA SHARED BETWEEN PERMITS 18975 AND 34950</t>
  </si>
  <si>
    <t>TCD OF 1280 AFA SHARED BETWEEN PERMITS 18927 AND 18928</t>
  </si>
  <si>
    <t>TCD OF 1277.81 AFA SHARED BETWEEN PERMITS 18835 AND 19053</t>
  </si>
  <si>
    <t>TCD OF 1276.23 AFA SHARED BETWEEN PERMITS 18834 AND 19052</t>
  </si>
  <si>
    <t>TCD OF 680 AFA SHARED BETWEEN PERMITS 18794 AND 31111</t>
  </si>
  <si>
    <t>TCD OF 1280 AFA SHARED BETWEEN PERMITS 18789 AND 18788</t>
  </si>
  <si>
    <t>TCD 1280 AFA SHARED BETWEEN PERMITS 18786, 18787 86252 AND 86253</t>
  </si>
  <si>
    <t>TCD OF 825.16 AFA SHARED BETWEEN PERMITS 18621, 18622, 44621, 87223, 87224 AND 87225</t>
  </si>
  <si>
    <t>TCD OF 1280 AFA SHARED BETWEEN PERMITS 18242 AND 72370</t>
  </si>
  <si>
    <t>TCD OF 1234.4 AFA SHARED BETWEEN PERMITS 14948 AND 53872</t>
  </si>
  <si>
    <t>Zero mining activity in the past year</t>
  </si>
  <si>
    <t>JM</t>
  </si>
  <si>
    <t>F</t>
  </si>
  <si>
    <t>V10882</t>
  </si>
  <si>
    <t>NULL</t>
  </si>
  <si>
    <t>EU</t>
  </si>
  <si>
    <t xml:space="preserve">UG </t>
  </si>
  <si>
    <t xml:space="preserve">MM </t>
  </si>
  <si>
    <t>VST</t>
  </si>
  <si>
    <t>153 N18 E53 03AD 2</t>
  </si>
  <si>
    <t>V10881</t>
  </si>
  <si>
    <t>153 N18 E53 03AAAB1</t>
  </si>
  <si>
    <t>unsure on use BLM owns water right.</t>
  </si>
  <si>
    <t>D</t>
  </si>
  <si>
    <t>--</t>
  </si>
  <si>
    <t>V03033</t>
  </si>
  <si>
    <t>STK</t>
  </si>
  <si>
    <t>153 N20 E53 31DAAC1</t>
  </si>
  <si>
    <t>Unsure on use</t>
  </si>
  <si>
    <t>V02959</t>
  </si>
  <si>
    <t>These Permits were not added until Novembver 2018. All usage and duty assigned under Base rights 18623, 64630, 64631, 64632 and 64633</t>
  </si>
  <si>
    <t>M</t>
  </si>
  <si>
    <t xml:space="preserve"> 88488T     / 88489T     / 88490T     / 88491T     / 88492T     / 88493T    </t>
  </si>
  <si>
    <t>PER</t>
  </si>
  <si>
    <t>153  N18 E53 03AD  1</t>
  </si>
  <si>
    <t xml:space="preserve">88493T    </t>
  </si>
  <si>
    <t xml:space="preserve">88492T    </t>
  </si>
  <si>
    <t xml:space="preserve">88491T    </t>
  </si>
  <si>
    <t xml:space="preserve">88490T    </t>
  </si>
  <si>
    <t xml:space="preserve">88489T    </t>
  </si>
  <si>
    <t xml:space="preserve">88488T    </t>
  </si>
  <si>
    <t>TCD of 1033.2 shared between permits 19541, 19542, 88237T, 88238T and 88239T.Temporary Permits 88237T and 88238T temporarily abrogated Permit 19541 Cert. 6027 for 2018. POD shared between Temporary Permits 88238T and 88239T, TCD duty will be assigned to 19541 pumpage will be assigned to both 19541 and 19542. 19541 and 19542 were not changed to Temperaries until November 2018.</t>
  </si>
  <si>
    <t xml:space="preserve"> 88237T     / 88239T    </t>
  </si>
  <si>
    <t>IRR</t>
  </si>
  <si>
    <t>153  N21 E53 28AACC1</t>
  </si>
  <si>
    <t xml:space="preserve">88239T    </t>
  </si>
  <si>
    <t xml:space="preserve"> 88238T    </t>
  </si>
  <si>
    <t>153  N21 E53 28DDBB1</t>
  </si>
  <si>
    <t xml:space="preserve">88238T    </t>
  </si>
  <si>
    <t xml:space="preserve">88237T    </t>
  </si>
  <si>
    <t>This temporary Permit was not changed from Base right 29120 until September of 2018. All duty and pumpage assigned to Base permit 29120.</t>
  </si>
  <si>
    <t xml:space="preserve"> 88067T    </t>
  </si>
  <si>
    <t>153  N22 E51H13AD  1</t>
  </si>
  <si>
    <t xml:space="preserve">88067T    </t>
  </si>
  <si>
    <t>TCD of 34.40 AFA shared between 71843 and 87437.  Lightning struck meter, issues with reads in 2018. Calculations before and after meter issues sums to 11.8045 AF. Using this value. Usage split bewteen both permits</t>
  </si>
  <si>
    <t xml:space="preserve"> 71843      / 87437     </t>
  </si>
  <si>
    <t xml:space="preserve">QM </t>
  </si>
  <si>
    <t>153  N20 E53 16CCCB1</t>
  </si>
  <si>
    <t>TCD of 825.16 AF shared between 18621, 18622, 44621, 87223, 87224 and 87225. Usage assigned to most senior water tight of 44621. POD shares permits 44621, 87223 and 87225.</t>
  </si>
  <si>
    <t xml:space="preserve"> 44621      / 87223      / 87225     </t>
  </si>
  <si>
    <t>153  N21 E53 36BDBB1</t>
  </si>
  <si>
    <t>TCD of 902.08 AFA shared between Permits 85145 and 86000. POD shared between both TCD permits, usage applied to most senior water right 86600</t>
  </si>
  <si>
    <t xml:space="preserve"> 85145      / 86600     </t>
  </si>
  <si>
    <t>153  N24 E52 24BACB1</t>
  </si>
  <si>
    <t xml:space="preserve">TCD 1280 AF with 18786, 18787 86252 and 86253. Same meter for well 86253, all duty balance and pumpage assigned to 18786 </t>
  </si>
  <si>
    <t>153  N21 E53 13AACC2</t>
  </si>
  <si>
    <t>TCD 1280 AF with 18786, 18787 86252 and 86253. All Duty balance assigned to 18786. Pumpage associated with permit 86252, 18787 not in use.</t>
  </si>
  <si>
    <t>153  N21 E53 13BDBB1</t>
  </si>
  <si>
    <t>TCD of 11.24 shared between Permits 86038 and 86039. Meter required as per base right permit terms. Very little reporting in 2018. POD is shared between Permits 18978 (IRR) and 86039 (STK). Pumpage assigned to IRR right.</t>
  </si>
  <si>
    <t>Y</t>
  </si>
  <si>
    <t xml:space="preserve"> 18978      / 86039     </t>
  </si>
  <si>
    <t>153  N21 E53 04ADDD1</t>
  </si>
  <si>
    <t>TCD of 11.24 shared between Permits 86038 and 86039. Meter required as per base right permit terms. This well has been unreported since installation and the POD is shared between Permits 22921 (IRR) and 86038 (STK). Pumpage assigned to IRR right.</t>
  </si>
  <si>
    <t xml:space="preserve"> 22921      / 86038     </t>
  </si>
  <si>
    <t>153  N21 E53 03BBDD2</t>
  </si>
  <si>
    <t>TCD of 481.6 shared between Permits 86032, 86033, 86035 and 86037. POD shared between Permits 85697, 86032, 86033, 86035 and 86037, pumpage propagated through IRR permits based on duty.</t>
  </si>
  <si>
    <t xml:space="preserve"> 85967      / 86032      / 86033      / 86035      / 86037     </t>
  </si>
  <si>
    <t>153  N21 E53 11DDBB1</t>
  </si>
  <si>
    <t>TCD of 8 AFA for Permit 86036, unsure if this should be a TCD or not, TCD not mentioned in the permit terms. POD shared between Permits 22922, 36321, 36322 and 86036. Metered pumpage assigned to IRR rights. Meter required based on Base right permit terms.</t>
  </si>
  <si>
    <t xml:space="preserve"> 22922      / 36321      / 36322      / 86036     </t>
  </si>
  <si>
    <t>153  N21 E53 02AACC1</t>
  </si>
  <si>
    <t>meter required as per base right permit terms. POD shared between Permits 35009 (IRR) and 86034 (STK). 2018 pumpage assigned to 35009</t>
  </si>
  <si>
    <t xml:space="preserve"> 35009      / 86034     </t>
  </si>
  <si>
    <t>153  N21 E53 16BBDD2</t>
  </si>
  <si>
    <t xml:space="preserve">TCD of 13.44 AFA shared between Permits 70073 and 86030. </t>
  </si>
  <si>
    <t>N</t>
  </si>
  <si>
    <t>153  N20 E53 02AACC1</t>
  </si>
  <si>
    <t>POD shared between Permits 85697, 86032, 86033, 86035 and 86037, pumpage propagated through IRR permits based on duty.</t>
  </si>
  <si>
    <t>meter required as per base right permit terms. POD shared between Permits 21428 (IRR) and 85966 (STK). 2018 pumpage assigned to 21428</t>
  </si>
  <si>
    <t xml:space="preserve"> 21428      / 85966     </t>
  </si>
  <si>
    <t>153  N21 E53 11ADBB1</t>
  </si>
  <si>
    <t>Usage Assigned to most senior water right of 68923. POD shares permits 68923, 85646 and 85647. TCD of 2111.25 AFA with a net consumptive use not to exceed 1944.4 AFA shared between Permits 73204, 77447, 77449, 79705, 79706, 79707, 80797, 80799, 81229, 81230, 81612, 81653, 83501, 83502, 83503, 83504, 83505, 83506, 83507, 85645, 85646, 85647</t>
  </si>
  <si>
    <t xml:space="preserve"> 68923      / 85646      / 85647     </t>
  </si>
  <si>
    <t>MMD</t>
  </si>
  <si>
    <t>153  N20 E53 32BBBA1</t>
  </si>
  <si>
    <t>Usage correct; No change. Pumpage assigned to most senior water right 19411. 85645 under aTCD of 2111.25 AFA with a net consumptive use not to exceed 1944.4 AFA shared between Permits 73204, 77447, 77449, 79705, 79706, 79707, 80797, 80799, 81229, 81230, 81612, 81653, 83501, 83502, 83503, 83504, 83505, 83506, 83507, 85645, 85646, 85647</t>
  </si>
  <si>
    <t xml:space="preserve"> 19411      / 85645     </t>
  </si>
  <si>
    <t>153  N20 E53 32CCAA1</t>
  </si>
  <si>
    <t>TCD of 530 AFA shared between Permits 85131, 85132, 85133 and 85134. POD shared between Permits 85133 and 85134. NDVI for ~96.26 irrigated acres for Northern pivot. NIWR alfalfa 2.5/0.85 pivot efficiency = 283.118 AFA for 2018. Assigning duty and splitting between both permits. Site visits for 2018 and 2019 well was pumping, meters were broken. Northern most pivot looks to be mainly subsurface flows from upper vested claims. not incorporating this areage into the NIWR calc. this pivot was on durring 2019 visit.</t>
  </si>
  <si>
    <t xml:space="preserve"> 85133      / 85134      / 85133      / 85134     </t>
  </si>
  <si>
    <t>153  N25 E53 05BDBD1</t>
  </si>
  <si>
    <t xml:space="preserve">TCD of 530 AFA shared between Permits 85131, 85132, 85133 and 85134. POD shared between Permits 85131 and 85132. NDVI for ~122.18 irrigated acres for southern pivot. NIWR alfalfa 2.5/0.85 pivot efficiency = 359.353 AFA for 2018. Assigning duty from both permits. Site visits in both 2018 and 2019 wells were pumping and meters were broken. No evidence of surface water application for the southern pivot.   </t>
  </si>
  <si>
    <t xml:space="preserve"> 85131      / 85132     </t>
  </si>
  <si>
    <t>153  N25 E53 05CABD1</t>
  </si>
  <si>
    <t>TCD of 1 AFA shared between Permits 83852 and 83853. No usage for 2018, COM right, assume duty. POD shred Betwwn TCD group rights and STK rights 78663, and 78664. Duty applied to 83852.</t>
  </si>
  <si>
    <t xml:space="preserve"> 78663      / 78664      / 83852      / 83853     </t>
  </si>
  <si>
    <t>COM</t>
  </si>
  <si>
    <t>153  N20 E53 24DBBD1</t>
  </si>
  <si>
    <t>TCD of 1 AFA shared between Permits 83852 and 83853. No usage for 2018, COM right, assume duty. POD shred Between TCD group rights and STK rights 78663, and 78664. Duty applied to 83852.</t>
  </si>
  <si>
    <t>No usage reported in 2018, NDVI indicates zero irrgated acreage</t>
  </si>
  <si>
    <t>153  N21 E53 35AACC1</t>
  </si>
  <si>
    <t>153  N21 E53 35DDDD1</t>
  </si>
  <si>
    <t>TCD of 1816 AF between 19014, 83615, 83616 and 83617. Meter 5700 replaced meter 5122. Meter ID 5700 is at centerpivot and Meter ID 5122 is at POD. Adding usage of 62.108 AF from Meter 5122 for 03/19/2018 - 06/01/2018 to account for full year pumpage. New total = 62.108+269.779 = 331.89 AF</t>
  </si>
  <si>
    <t>153  N21 E54 05BDDD1</t>
  </si>
  <si>
    <t>TCD of 1816 AF between 19014, 83615, 83616 and 83617. Meter 5699 replaced meter 5120. Meter 5120 show 110 AF of pumpage in 2018 which was replaced 7/1/2018. Add reading together.</t>
  </si>
  <si>
    <t>153  N21 E54 05CACC1</t>
  </si>
  <si>
    <t xml:space="preserve">TCD of 1816 AF between 19014, 83615, 83616 and 83617. Well Dissconected from center pivot. </t>
  </si>
  <si>
    <t>153  N21 E54 05BDBB1</t>
  </si>
  <si>
    <t>no meter reads recorded, assuming duty</t>
  </si>
  <si>
    <t>153  N23 E54 27ACC 1</t>
  </si>
  <si>
    <t>TCD of 543.4 AFA shared between Permits 77666 and 83567. Bar D has a claim of vested right V01137 for surface water out of Three mile Canyon. Field Investigation for the Maggini Ranch indicates surface water is being diverted away from Pivot. Therefore all NIWR water will be assigned to underground pumpage from POD 7766 and 83567. NDVI for 146.06 acres or irrigated land. total pumpage for 429.588 AF</t>
  </si>
  <si>
    <t xml:space="preserve"> 77666      / 83567     </t>
  </si>
  <si>
    <t>153  N23 E54 27BDDA11</t>
  </si>
  <si>
    <t>Usage assgined to most senior water right 81653. Permits 81653, 83505, 83506 and 83507 all under one POD. TCD of 2111.25 AFA with a net consumptive use not to exceed 1944.4 AFA shared between Permits 73204, 77447, 77449, 79705, 79706, 79707, 80797, 80799, 81229, 81230, 81612, 81653, 83501, 83502, 83503, 83504, 83505, 83506, 83507, 85645, 85646, 85647</t>
  </si>
  <si>
    <t xml:space="preserve"> 81653      / 83505      / 83506      / 83507     </t>
  </si>
  <si>
    <t>153  N19 E53 15AADA1</t>
  </si>
  <si>
    <t>Usage assgined to most senior water right 81612. Permits 81612, 83501, 83502, 83503 and 83504 all under one POD. TCD of 2111.25 AFA with a net consumptive use not to exceed 1944.4 AFA shared between Permits 73204, 77447, 77449, 79705, 79706, 79707, 80797, 80799, 81229, 81230, 81612, 81653, 83501, 83502, 83503, 83504, 83505, 83506, 83507, 85645, 85646, 85647</t>
  </si>
  <si>
    <t xml:space="preserve"> 81612      / 83501      / 83502      / 83503      / 83504     </t>
  </si>
  <si>
    <t>153  N19 E53 10ADCA1</t>
  </si>
  <si>
    <t>TCD of 632 AFA shared between Permits 81825 and 82572. Permit was abbrogated to 87661 on 06/07/2019</t>
  </si>
  <si>
    <t>153  N23 E54 03DDDB1</t>
  </si>
  <si>
    <t>TCD of 632 AFA shared between Permits 81825 and 82572. Meter reads appear accurate</t>
  </si>
  <si>
    <t>153  N23 E54 03DACA2</t>
  </si>
  <si>
    <t xml:space="preserve">Permitted duty up to March 6, 2019 was 2918.7 AF after that date Total increased to 5100 AFA. No usage, this well is a mitigation right for surface water rights 4273 and 82268 on Big Shipply Springs, See Ruling 6371. </t>
  </si>
  <si>
    <t>153  N24 E52 23DBDA1</t>
  </si>
  <si>
    <t>NO TCD, POU is separate from pivots. NDVI indicates zero usage in 2018. Will assuume this well is not piped to other locations.</t>
  </si>
  <si>
    <t>153  N20 E53 21DCBC1</t>
  </si>
  <si>
    <t>no usage data</t>
  </si>
  <si>
    <t>CER</t>
  </si>
  <si>
    <t>153  N20 E53 30ABCC2</t>
  </si>
  <si>
    <t>TCD of 533.6 AFA shared between Permits 77569 and 81269. POU shared between TCD permits. Metered usage under permit 77569. Not sure if both wells are connected to the same meter.</t>
  </si>
  <si>
    <t>153  N21 E53 14DACC1</t>
  </si>
  <si>
    <t>TCD of 2560 between 19145, 29873, 30102, 36070, 50650, 81268. Meters at at center pivots which has comingled water, will only account for total water usage from comingled wells. Assuming pumpage data is correct.</t>
  </si>
  <si>
    <t>153  N23 E54 32ADAD1</t>
  </si>
  <si>
    <t>Uasage split between the 3 permits located in this one POD, 80797, 81229, 81230. TCD of 2111.25 AFA with a net consumptive use not to exceed 1944.4 AFA shared between Permits 73204, 77447, 77449, 79705, 79706, 79707, 80797, 80799, 81229, 81230, 81612, 81653, 83501, 83502, 83503, 83504, 83505, 83506, 83507, 85645, 85646, 85647</t>
  </si>
  <si>
    <t xml:space="preserve"> 80797      / 81229      / 81230     </t>
  </si>
  <si>
    <t>153  N19 E53 11CBDA1</t>
  </si>
  <si>
    <t>TCD of 563.2 AFA shared between Permits 31455 and 81004. Shared POD between 31455 and 81004, usage asssigned to most senior water right of 31455</t>
  </si>
  <si>
    <t xml:space="preserve"> 31455      / 81004     </t>
  </si>
  <si>
    <t>153  N20 E53 11CDBB1</t>
  </si>
  <si>
    <t>TCD of 620 AFA shared between Permits 80717, 80879, 80880, 80881 and 80926. POD shared between all permits in TCD, usage will be split beginning with the most senior water right based on permit duty.</t>
  </si>
  <si>
    <t xml:space="preserve"> 80717      / 80879      / 80880      / 80881      / 80926     </t>
  </si>
  <si>
    <t>153  N21HE54 32DCC 2</t>
  </si>
  <si>
    <t>TCD of 2111.25 AFA with a net consumptive use not to exceed 1944.4 AFA shared between Permits 73204, 77447, 77449, 79705, 79706, 79707, 80797, 80799, 81229, 81230, 81612, 81653, 83501, 83502, 83503, 83504, 83505, 83506, 83507, 85645, 85646, 85647</t>
  </si>
  <si>
    <t>153  N19 E53 14BBCA1</t>
  </si>
  <si>
    <t>TCD of 640 between permits 18989 and 80781. Meter ID same for both permits. Assigning supp Adj duty and usage to lowest right of 18989</t>
  </si>
  <si>
    <t xml:space="preserve"> 18989      / 80781     </t>
  </si>
  <si>
    <t>153  N20 E53 10ADDD1</t>
  </si>
  <si>
    <t>TCD of 640 between permits 18988 and 80780. meter ID same for both permits. Assigning usage to lowest right of 18988</t>
  </si>
  <si>
    <t xml:space="preserve"> 18988      / 80780     </t>
  </si>
  <si>
    <t>153  N20 E53 10DDDD2</t>
  </si>
  <si>
    <t xml:space="preserve">TCD of 1024.24 AFA shared between Permits 77646, 77695, 77696 and 80718. Meter reads appear accurate for meter ID 5156, overpumped duty at well. </t>
  </si>
  <si>
    <t>153  N21HE54 33CDCD1</t>
  </si>
  <si>
    <t>TCD of 624 AFA shared between Permits 19966 and 80581. Pumpage is over duty by 176.2990 AFA, but under the TCD</t>
  </si>
  <si>
    <t>153  N21 E53 12ACAA2</t>
  </si>
  <si>
    <t>Overpumped duty by 66.1536 AFA. TCD of 2111.25 AFA with a net consumptive use not to exceed 1944.4 AFA shared between Permits 73204, 77447, 77449, 79705, 79706, 79707, 80797, 80799, 81229, 81230, 81612, 81653, 83501, 83502, 83503, 83504, 83505, 83506, 83507, 85645, 85646, 85647</t>
  </si>
  <si>
    <t>153  N19 E53 10DACB1</t>
  </si>
  <si>
    <t>153  N19 E53 10DADA1</t>
  </si>
  <si>
    <t>153  N19 E53 11CBBD1</t>
  </si>
  <si>
    <t>POD shares Permits 19904 and 2460978905 and 78906, two meters one well. Meters are additive between Metr ID 5233 and 5232</t>
  </si>
  <si>
    <t xml:space="preserve"> 78905      / 78906</t>
  </si>
  <si>
    <t>153  N21 E53 28ACCD1</t>
  </si>
  <si>
    <t>TCD of 1108.14 AFA shared between Permits 19904, 24609 and 78905. POD shares Permits 19904 and 2460978905 and 78906, two meters one well. Meters are additive between Metr ID 5233 and 5232</t>
  </si>
  <si>
    <t xml:space="preserve"> 78905      / 78906  </t>
  </si>
  <si>
    <t>TCD of 1028.8 AFA shared between Permits 78771, 78772, 78773, 78774 and 78775</t>
  </si>
  <si>
    <t xml:space="preserve"> 78774      / 78775      / 78774      / 78775     </t>
  </si>
  <si>
    <t>153  N20 E53 04DCAA1</t>
  </si>
  <si>
    <t>TCD of 1028.8 AFA shared between Permits 78771, 78772, 78773, 78774 and 78775. Meter 5687 captures 2018 total usage. Usage will be split between both 78774 and 78775, which share the POD, beginning with the most senior water right 78774.</t>
  </si>
  <si>
    <t>TCD of 1028.8 AFA shared between Permits 78771, 78772, 78773, 78774 and 78775. POD shared between Permits 78772 and 78773. Usage from siemens Meter ID 5274 is correct for 2018. Meter was reset and new meter ID was built, Meter ID 5940. Usage split between Permits based on duty beginign with most senior water right 78772. Total usage for 2018 is 249.336 AF</t>
  </si>
  <si>
    <t xml:space="preserve"> 78772      / 78773     </t>
  </si>
  <si>
    <t>153  N20 E53 04ACDD1</t>
  </si>
  <si>
    <t>TCD of 1028.8 AFA shared between Permits 78771, 78772, 78773, 78774 and 78775. Permits 78771 78774 and 78775 share the same POU. Permits 78774 and 78775 share the Same POD. McCrometer meter reads are good. Read from Field investigation from november 2017 copmpletes total 2018 usage.</t>
  </si>
  <si>
    <t>153  N20 E53 04DBDD1</t>
  </si>
  <si>
    <t>TCD of 1 AFA shared between Permits 73663 and 73664. Meter required in permit terms. No data for 2018. Meter remarks indicate non use in 2018</t>
  </si>
  <si>
    <t>R</t>
  </si>
  <si>
    <t>Meter issues, but usage appears correct. ~2.0 ft per acre of land.</t>
  </si>
  <si>
    <t>153  N21HE54 34BBD 1</t>
  </si>
  <si>
    <t>TCD of 632 AFA shared between Permits 19665 and 78447.</t>
  </si>
  <si>
    <t>153  N21 E53 12DCAA2</t>
  </si>
  <si>
    <t>No TCD, NDVI indicates zero irrigated acreas. No meter.</t>
  </si>
  <si>
    <t>153  N22 E54 18DABD1</t>
  </si>
  <si>
    <t>No TCD, usage appear correct</t>
  </si>
  <si>
    <t>153  N21 E53 14ABDD1</t>
  </si>
  <si>
    <t>TCD of 1024.24 AFA shared between Permits 77646, 77695, 77696 and 80718. POD shared between Permits 77646, 77695 and 77696, usage assigned beginning with most senior water right.</t>
  </si>
  <si>
    <t xml:space="preserve"> 77646      / 77695      / 77696     </t>
  </si>
  <si>
    <t>153  N21HE54 33DDDD1</t>
  </si>
  <si>
    <t>TCD of 533.6 AFA shared between Permits 77569 and 81269</t>
  </si>
  <si>
    <t>153  N21 E53 14DBDC1</t>
  </si>
  <si>
    <t>Usage under Permit 77447, meters entries look correct.TCD of 2111.25 AFA with a net consumptive use not to exceed 1944.4 AFA shared between Permits 73204, 77447, 77449, 79705, 79706, 79707, 80797, 80799, 81229, 81230, 81612, 81653, 83501, 83502, 83503, 83504, 83505, 83506, 83507, 85645, 85646, 85647</t>
  </si>
  <si>
    <t xml:space="preserve"> 77447      / 77449     </t>
  </si>
  <si>
    <t>153  N19 E53 11BCDD1</t>
  </si>
  <si>
    <t>TCD of 817.09 AFA shared between Permits 55660, 62929, 76526 will add 87718, 88192, 88193 and 88194 for 2019. Unsure if TCD is accurate for 2018. Applying usage beginning with most senior right first</t>
  </si>
  <si>
    <t xml:space="preserve"> 55660      / 62929      / 76526     </t>
  </si>
  <si>
    <t>MUN</t>
  </si>
  <si>
    <t>153  N20 E53 28DBDD1</t>
  </si>
  <si>
    <t>No TCD, meter has been reporting the same number. Checked NDVI, irrigated acreas 136.36. NDWR (2.5/0.85)*136.36 = 401.059 AF</t>
  </si>
  <si>
    <t>153  N21 E53 23BABA1</t>
  </si>
  <si>
    <t>No TCD, usage appears correct</t>
  </si>
  <si>
    <t>153  N22 E54 04CDBA1</t>
  </si>
  <si>
    <t>no usage data. Meter required in permit terms</t>
  </si>
  <si>
    <t>153  N20 E53 30DCCC1</t>
  </si>
  <si>
    <t>153  N20 E53 32CCAA2</t>
  </si>
  <si>
    <t>POD shared between Permits 18622 (IRR) and 73118 (STK) usage assigned to IRR right 18622. Unsure on STK pumpage.</t>
  </si>
  <si>
    <t xml:space="preserve"> 18622      / 73118      / 18622      / 73118     </t>
  </si>
  <si>
    <t>153  N21 E53 36AC  1</t>
  </si>
  <si>
    <t>No TCD. 2 meters 1 well. For 2019 add usage from both meters 6661 and 5023</t>
  </si>
  <si>
    <t>153  N21 E53 10BBBB1</t>
  </si>
  <si>
    <t>TCD of 1280 AF with permit 72370. Incorrect multiplier, data corrected 07/16/19 by LJG. Duty balance is 1280, they can pump 1280 AF from either well, assigning to lowest right.</t>
  </si>
  <si>
    <t>153  N22 E54 07B   1</t>
  </si>
  <si>
    <t>No TCD, usage appears correct.</t>
  </si>
  <si>
    <t>153  N22 E54 08DDBB1</t>
  </si>
  <si>
    <t>Well has not been in use due to cave in for ~5-7 years as per phone conversation with Mark Moyle. Well 22352 at the center pivot is the only well used. He has not moved water via change app into the center pivot well 22352, making 22352 overpumped.</t>
  </si>
  <si>
    <t>153  N22 E54 19DC  1</t>
  </si>
  <si>
    <t xml:space="preserve">TCD of 852.7 AFA shared between Permits 48871, 48872, 70587 and 70588. POD shared between permits 70587 and 70588, usage assigned starting with most senior water right based on duty. Meter ID 5125 was replaced by meter 5698, existing usage on meter 5125 was 125 AF, adding to total from meter ID 5698. New total = 311.671 for 2018 </t>
  </si>
  <si>
    <t xml:space="preserve"> 70587      / 70588     </t>
  </si>
  <si>
    <t>153  N21 E54 04BADD1</t>
  </si>
  <si>
    <t>153  N24 E52 13BDDC1</t>
  </si>
  <si>
    <t>TCD of 1270.8 AFA shared between Permits 29278 and 70249. Pumping data correct in meters database</t>
  </si>
  <si>
    <t>153  N22 E54 32DBBC1</t>
  </si>
  <si>
    <t>TCD of 13.44 AFA shared between Permits 70073 and 86030. no usage data. Permit 70073 shares POD with Permit 18975, all pumpage for this POD was assigned to 18975</t>
  </si>
  <si>
    <t xml:space="preserve"> 18975      / 70073     </t>
  </si>
  <si>
    <t>153  N20 E53 11ACCC1</t>
  </si>
  <si>
    <t>Usage Assigned to most senior water right of 68923. POD shares permits 68923, 85646 and 85647.</t>
  </si>
  <si>
    <t>153  N23 E52 36BBDB1</t>
  </si>
  <si>
    <t>TCD of 17.73 AFA shared between Permits 64117, 67902 adding 88195 for 2019. Pumpage will be applied to most senior water right first. Overpumped TCD by 0.4421 AF</t>
  </si>
  <si>
    <t xml:space="preserve"> 64117      / 67902     </t>
  </si>
  <si>
    <t>153  N20 E53 28CCBB1</t>
  </si>
  <si>
    <t>No TCD, 3 permits in well, usage was propogated from eailest right, beginning with 19279 and 35375.</t>
  </si>
  <si>
    <t xml:space="preserve"> 19279      / 35375      / 67450      / 19279      / 35375      / 67450     </t>
  </si>
  <si>
    <t>153  N21 E53 07DDBB1</t>
  </si>
  <si>
    <t>No TCD, Usage appears correct.</t>
  </si>
  <si>
    <t>153  N21HE54 34CCD 1</t>
  </si>
  <si>
    <t>No usage data</t>
  </si>
  <si>
    <t>153  N24 E52 36CCCA1</t>
  </si>
  <si>
    <t>POD shared between Permits 22353 (IRR) and 66441 (STK). Usage has been assigned to Permit 22353. Unsure of total STK usage.</t>
  </si>
  <si>
    <t xml:space="preserve"> 22353      / 66441     </t>
  </si>
  <si>
    <t>153  N22 E54 19ACAA1</t>
  </si>
  <si>
    <t>POD shared between Permits 21846 (IRR) and 66440 (STK). Usage has been assigned to Permit 21843. Unsure of total STK usage.</t>
  </si>
  <si>
    <t xml:space="preserve"> 21843      / 66440     </t>
  </si>
  <si>
    <t>153  N21 E53 15CCAA1</t>
  </si>
  <si>
    <t>POD shared between Permits 24574 (IRR) and 66439 (STK). Usage assigned to 24574 (IRR).</t>
  </si>
  <si>
    <t xml:space="preserve"> 24574      / 66439     </t>
  </si>
  <si>
    <t>153  N21 E53 08CCAA1</t>
  </si>
  <si>
    <t>No pump reported for this POD</t>
  </si>
  <si>
    <t>153  N20 E53 10BACC1</t>
  </si>
  <si>
    <t>153  N20 E53 16ABDB1</t>
  </si>
  <si>
    <t>No usaage in 2018, permits were sold and moved for the KVR permits</t>
  </si>
  <si>
    <t xml:space="preserve"> 57835      / 57836      / 57839      / 57840      / 66062     </t>
  </si>
  <si>
    <t>153  N23 E52 13CDBD2</t>
  </si>
  <si>
    <t>TCD of 430.44 AFA shared betweeen Permits 42891, 64630, 64631, 64632 and 64633. Two meters one well. Usage is the sum of meter IDs 5740 and 5741. New TCD group will be applied for 2019 with change app 86794. POD shared between Permits 18623, 42891, 64630, 64631, 64632, 64633. 18623 is a stand alone right until 2019. the rest of the permits will be under a TCD. All usage for 2018 will be applied to 18623 for 2018.</t>
  </si>
  <si>
    <t xml:space="preserve">18623    / 42891     / 64630     / 64631      / 64632     / 64633   </t>
  </si>
  <si>
    <t>153 N20 E53 01BDDA2</t>
  </si>
  <si>
    <t>measurment device must be installed as per the permit terms of 59182</t>
  </si>
  <si>
    <t>153  N21 E53 06BDDD1</t>
  </si>
  <si>
    <t>153  N26 E53 07AABC2</t>
  </si>
  <si>
    <t>POD shared between permits 65483 (STK) and 19360 (IRR). Pumpage assigned to 19360 (IRR).</t>
  </si>
  <si>
    <t xml:space="preserve"> 19360      / 65483     </t>
  </si>
  <si>
    <t>153  N22 E54 05CDBB2</t>
  </si>
  <si>
    <t>POD shared between permits 65481 (STK) and 21085 (IRR). Pumpage assigned to 21085 (IRR).</t>
  </si>
  <si>
    <t xml:space="preserve"> 21085      / 65481     </t>
  </si>
  <si>
    <t>153  N21 E53 35BDBB2</t>
  </si>
  <si>
    <t>no usage data, located in the pivot of permit 33817</t>
  </si>
  <si>
    <t>153  N21 E53 27BACB1</t>
  </si>
  <si>
    <t>Supplemenetal to V01104 a surface water source. Meter 5283 was replaced for 2019 by meter ID 7945. 2019 usage will need to be the sum of both meters.</t>
  </si>
  <si>
    <t>153  N24 E52 36CDBA1</t>
  </si>
  <si>
    <t xml:space="preserve">NO TCD, No pumpage report, Assigning duty, well is for Eureka county Municipal </t>
  </si>
  <si>
    <t>153  N20 E53 17DCAA2</t>
  </si>
  <si>
    <t>NO TCD, No Meter, pumpage report submitted through March for 3.81 AF</t>
  </si>
  <si>
    <t>153  N20 E53 10CACC1</t>
  </si>
  <si>
    <t>No TCD in 2018, usage appears correct</t>
  </si>
  <si>
    <t>153  N20 E53 28DCAA1</t>
  </si>
  <si>
    <t>TCD of 312.92 AFA shared between Permits 57835, 57836, 57839 and 57840 all located in the same well zero usage for a long time, Permits were sold in eartly 2019</t>
  </si>
  <si>
    <t>TCD of 473.2 AFA shared between Permits 50962, 50963 and 57838. Usage is correct</t>
  </si>
  <si>
    <t xml:space="preserve"> 50962      / 50963      / 57838     </t>
  </si>
  <si>
    <t>153  N23 E52 13BBA 1</t>
  </si>
  <si>
    <t>Pod shared between permit 57777 (STK) and 39156 (IRR). meter ID 5199 measures all water from this well, usage assigned to IRR right 39156.</t>
  </si>
  <si>
    <t xml:space="preserve"> 39156      / 57777     </t>
  </si>
  <si>
    <t>153  N22 E54 05ADBB1</t>
  </si>
  <si>
    <t xml:space="preserve">TCD of 480 AFA shared between Permits 42367, 42368, 42369, 42370 and 56652. POD shared between all TCD permits, no usage reported for 2018. NDVI indicates 120 irrigated acres. NIWR 2.5/ 0.85 efficiency total usage = 352.941 AF. Will be dispersed beginning with the most senior water right </t>
  </si>
  <si>
    <t xml:space="preserve"> 42367      / 42368      / 42369      / 42370      / 56652     </t>
  </si>
  <si>
    <t>153  N21 E53 24BDBB1</t>
  </si>
  <si>
    <t>TCD of 499.12 AFA shares between Permits 48948 and 55727. POD shared between both 48948 and 55727, usage applied to most senior water right.</t>
  </si>
  <si>
    <t xml:space="preserve"> 48948      / 55727     </t>
  </si>
  <si>
    <t>153  N21 E53 06CDBB2</t>
  </si>
  <si>
    <t>TCD of 1250.24 AFA shared between Permits 39156 and 55535.</t>
  </si>
  <si>
    <t>153  N22 E54 05BCBD1</t>
  </si>
  <si>
    <t>QM right, assume duty</t>
  </si>
  <si>
    <t>153  N20 E53 17DCAA1</t>
  </si>
  <si>
    <t>TCD of 1234.4 with permits 14948 and 53872. Usage in MDB looks correctly entered.</t>
  </si>
  <si>
    <t>153  N22 E54 28CADD1</t>
  </si>
  <si>
    <t>No TCD, NDVI indicates a total ~144.70 irrigates acres. NIWR for alfalfa is 2.5/0.85 pivot efficiency. Total pumpage for 2018 = 425.588 AF</t>
  </si>
  <si>
    <t>153  N21 E53 02BCAA1</t>
  </si>
  <si>
    <t xml:space="preserve">Meter issues, user estimates ~1.9 AF/ Acre. Total irrigated acreage ~ 125 acre * 1.9 = 237.5 AF. See Moyle Configuration in Separate spreadsheet. TCD of 2560 between 19145, 29873, 30102, 36070, 50650, 81268. </t>
  </si>
  <si>
    <t>153  N23 E54 32BCCC1</t>
  </si>
  <si>
    <t>TCD of 1100.04 AFA shared between Permits 50581 and 50582. Meter reads were correct</t>
  </si>
  <si>
    <t>153  N24 E53 06CBBA1</t>
  </si>
  <si>
    <t>TCD of 1100.04 AFA shared between Permits 50581 and 50582. Meter reads were input incorrectly, issue corrected, new total = 206.3981</t>
  </si>
  <si>
    <t>153  N24 E53 06BDAB1</t>
  </si>
  <si>
    <t>153  N23 E54 30CDDC1</t>
  </si>
  <si>
    <t>TCD of 118.52 AFA between permits 49853 and 49854. Meter ID 5135 usage split between Permits 35374, 49853, 49854 beginning with the lowest right.</t>
  </si>
  <si>
    <t xml:space="preserve"> 35374      / 49853      / 49854     </t>
  </si>
  <si>
    <t>153  N21 E53 07CCCD1</t>
  </si>
  <si>
    <t>49732 changed POD and POU and MOU of 22194 and is subject to all permit terms of 22194. 22194 changed POD and POU of a portion of 18626 and is subject to the permit terms of 18626. measurment device is required beging with the base right 18626.</t>
  </si>
  <si>
    <t>153  N21 E53 06CCCB1</t>
  </si>
  <si>
    <t>49731 changed POD and POU and MOU of 22195 and is subject to all permit terms of 22195. 22195 changed POD and POU of a portion of 18626 and is subject to the permit terms of 18626. measurment device is required beging with the base right 18626.</t>
  </si>
  <si>
    <t>153  N21 E53 03CDDA1</t>
  </si>
  <si>
    <t>No TCD, NDVI Indicates usage on ~125.68 acres, NIWR for Alfalfa = 2.5/0.85 pivot efficiency. Total pumpage = 369.647</t>
  </si>
  <si>
    <t>153  N23 E54 29CDBB1</t>
  </si>
  <si>
    <t>No TCD, usgae appears correct</t>
  </si>
  <si>
    <t>153  N23 E54 29CDDD2</t>
  </si>
  <si>
    <t xml:space="preserve">TCD of 852.7 AFA shared between Permits 48871, 48872, 70587 and 70588. POD shared between permits 48871 and 48872, usage assigned to most senior water right, 48871. Meter ID 5119 was replaced by meter 5696, existing usage on meter 5119 was 52 AF, adding to toal from meter ID 5696. New total = 192.672 for 2018 </t>
  </si>
  <si>
    <t xml:space="preserve"> 48871      / 48872     </t>
  </si>
  <si>
    <t>153  N21 E54 04ADCD1</t>
  </si>
  <si>
    <t>TCD of 520 AFA shared between Permits 34939 and 48437. POD shared between TCD permits, usage assigned to most senior water right 34939</t>
  </si>
  <si>
    <t xml:space="preserve"> 34939      / 48437     </t>
  </si>
  <si>
    <t>153  N22 E54 22CDAA1</t>
  </si>
  <si>
    <t>TCD of 948.40 AFA shared between Permits 34596, 48225 and 48226. POD shared between permits 48225 and 48226. Usage assigned to most senior priority date 44225.</t>
  </si>
  <si>
    <t xml:space="preserve"> 48225      / 48226     </t>
  </si>
  <si>
    <t>153  N21 E53 07BDBD1</t>
  </si>
  <si>
    <t>TCD of 948.40 AFA shared between Permits 34596, 48225 and 48226. POD shared between permits 48225 and 48226. Usage assigned to most senior priority date 44225. Meter reads are suspect, but no better usage to use. Usage is acurate compared with the sister permit 34596</t>
  </si>
  <si>
    <t>153  N22 E52 16CCCB1</t>
  </si>
  <si>
    <t>153  N23 E54 30ACAA1</t>
  </si>
  <si>
    <t>TCD of 1270.16 AFA shared between Permits 47518, 47519, 47520 and 47521. POD shared between TCD Permits, usage applied to most senior water right, 47518</t>
  </si>
  <si>
    <t xml:space="preserve"> 47518      / 47519      / 47520      / 47521     </t>
  </si>
  <si>
    <t>153  N20 E53 29BCCC1</t>
  </si>
  <si>
    <t>153  N21 E53 20BBBB1</t>
  </si>
  <si>
    <t>153  N21 E54 08BCAA1</t>
  </si>
  <si>
    <t>153  N23 E54 29BCCA1</t>
  </si>
  <si>
    <t>TCD of 1281.32 AFA shared between Permits 19972, 19973, 34948 and 46348</t>
  </si>
  <si>
    <t>153  N21 E53 01BCAA1</t>
  </si>
  <si>
    <t>No TCD, No usage reported in 2018. NDVI indicates 158 irrigated acreas. NIWR for Alfalfa = 2.5/ 0.85 efficiency. Total pumpage = 464.706 AF</t>
  </si>
  <si>
    <t>153  N21 E53 02CCAA1</t>
  </si>
  <si>
    <t>153  N20 E54 19BBCC1</t>
  </si>
  <si>
    <t>153  N20 E53 23ACAC1</t>
  </si>
  <si>
    <t>153  N21HE52 35ADD 2</t>
  </si>
  <si>
    <t>TCD of 502.8 AFA shared between Permits 44604, 44605, 44606, 44607, 44609 and 44610. POD shared between all permits under the TCD, No usage reported, NDVI indictaes 125.7 irrigated acreage. NIWR on alfalfa 2.5/ 0.85 efficiency. Total 2018 usage = 369.706 AF. Pumpage will be assigned based on duty beginning with the most senior water right.</t>
  </si>
  <si>
    <t xml:space="preserve"> 44604      / 44605      / 44606      / 44607      / 44609      / 44610     </t>
  </si>
  <si>
    <t>153  N22 E54 27CAAB1</t>
  </si>
  <si>
    <t>TCD of 1213.6 AFA shared between Permits 44451 and 44452</t>
  </si>
  <si>
    <t>153  N22 E54 28BDDD1</t>
  </si>
  <si>
    <t>TCD of 1213.6 AFA shared between Permits 44451 and 44452. Usage corrected due to multiplier error in Meters Database</t>
  </si>
  <si>
    <t>153  N22 E54 28AACC1</t>
  </si>
  <si>
    <t>TCD of 520 AFA shared between Permits 43269, 43837, 43838, 43839 and 43840. POD shares same permits at TCD, applying usage beginning with most senior right.</t>
  </si>
  <si>
    <t xml:space="preserve"> 43269      / 43837      / 43838      / 43839      / 43840     </t>
  </si>
  <si>
    <t>153  N21 E53 18ABDD1</t>
  </si>
  <si>
    <t>TCD of 1000 AFA shared between Permits 43268, 43270 and 43836. POD shared between Permits 43268 and 43836, Usage applied to most senior water right, 43268.</t>
  </si>
  <si>
    <t xml:space="preserve"> 43268      / 43836     </t>
  </si>
  <si>
    <t>153  N22 E54 18ABCC1</t>
  </si>
  <si>
    <t>No TCD, usgae apears correct</t>
  </si>
  <si>
    <t>153  N23 E54 20CDDA1</t>
  </si>
  <si>
    <t>TCD of 2080 AFA shared betweem Permits 43271, 43272, 43273 and 43274</t>
  </si>
  <si>
    <t>153  N21 E53 17DBDD1</t>
  </si>
  <si>
    <t>153  N21 E53 17CCAA1</t>
  </si>
  <si>
    <t>153  N21 E53 17ABD 1</t>
  </si>
  <si>
    <t>153  N21 E53 17BBDD1</t>
  </si>
  <si>
    <t>TCD of 1000 AFA shared between Permits 43268, 43270 and 43836</t>
  </si>
  <si>
    <t>153  N22 E54 18CADD1</t>
  </si>
  <si>
    <t>TCD of 640 AF between 18999 and 42021. Permit 42021 is located in the same POU, 42021 is metered. Usage all under 42021. Zero usage for 18999</t>
  </si>
  <si>
    <t>153  N21 E53 15ACAA1</t>
  </si>
  <si>
    <t>TCD of 1055.72 between 18978, 42019 and 42020, same meter ID for permits 42019 and 42020, assigned usage to lowest right of 42019.</t>
  </si>
  <si>
    <t xml:space="preserve"> 42019      / 42020     </t>
  </si>
  <si>
    <t>153  N21 E53 04BDBB1</t>
  </si>
  <si>
    <t>TCD of 156.8 AFA shared between Permits 41883 and 41884. POD shared between Permits 23738 and 41884, usage applied to most senior water right, 23738.</t>
  </si>
  <si>
    <t xml:space="preserve"> 23738      / 41884     </t>
  </si>
  <si>
    <t>153  N20 E53 28CBAA1</t>
  </si>
  <si>
    <t>TCD of 156.8 AFA shared between Permits 41883 and 41884. POD shared between Permits 23739 and 41883. Usage will be attached to most senior water right of 23739.</t>
  </si>
  <si>
    <t xml:space="preserve"> 23739      / 41883     </t>
  </si>
  <si>
    <t>153  N20 E53 28ACCD1</t>
  </si>
  <si>
    <t>NO TCD, usage appears correct</t>
  </si>
  <si>
    <t>153  N23 E54 30BDBB1</t>
  </si>
  <si>
    <t>TCD of 501.59 AFA shared between Permits 40011 and 40014. POD shared between same permits, usage assigned to most senior water right, 40011</t>
  </si>
  <si>
    <t xml:space="preserve"> 40011      / 40014     </t>
  </si>
  <si>
    <t>153  N21HE54 32BCAD1</t>
  </si>
  <si>
    <t>TCD of 502.64 AFA shared between Permits 40010 and 40013. POD shared between TCD permits, Usgae assgined ot most senior water right, 40010</t>
  </si>
  <si>
    <t xml:space="preserve"> 40010      / 40013     </t>
  </si>
  <si>
    <t>153  N21HE54 32ADBC1</t>
  </si>
  <si>
    <t>TCD of 502.64 AFA shared between Permits 40010 and 40013. POD shared between TCD permits, Usgae assgined ot most senior water right, 40010. Meter ID was corrected for multiplier issue.</t>
  </si>
  <si>
    <t>TCD of 552.12 AFA shared between Permits 39552 and 39554. POD shared between permits 39552 and 39554, usage applied to most sennior water right, 39552.</t>
  </si>
  <si>
    <t xml:space="preserve"> 39552      / 39554     </t>
  </si>
  <si>
    <t>153  N21 E53 04CDBB1</t>
  </si>
  <si>
    <t>TCD of 624 Af SHARED BETWEEN 18981 AND 39553. Zero usage reported for 18981, But shared POU. Zero pumpage for 18981 all pumpage under 39553</t>
  </si>
  <si>
    <t>153  N21 E53 04DDBB2</t>
  </si>
  <si>
    <t>TCD of 1250.24 AFA shared between Permits 39156 and 55535. POD shared between Permit 39156 (IRR) and 57777 (STK), usage assgined to most senior water right, 39156.</t>
  </si>
  <si>
    <t>153  N26 E53 07AABC1</t>
  </si>
  <si>
    <t>TCD 646.36 AFA shared between Permits 22922, 36321 and 36322. All usage assigned to most senior water right 22922</t>
  </si>
  <si>
    <t xml:space="preserve">TCD of 2560 between 19145, 29873, 30102, 36070, 50650, 81268. </t>
  </si>
  <si>
    <t>153  N23 E54 32DDDA1</t>
  </si>
  <si>
    <t>NDVI indicates zero usage</t>
  </si>
  <si>
    <t>153  N20 E53 29DDBA1</t>
  </si>
  <si>
    <t xml:space="preserve">No TCD, Meter rolled over in 2018, usage will be spent through the permits. 2018 usage incorrect new usage 518.035 AF. </t>
  </si>
  <si>
    <t>Meter ID 5135 usage split between Permits 35374, 49853, 49854 beginning with the lowest right.</t>
  </si>
  <si>
    <t>153  N21 E53 21CDBB1</t>
  </si>
  <si>
    <t>153  N21 E53 22CACC1</t>
  </si>
  <si>
    <t>NO TCD, usage appears correct. Shared pod between Permits 35009 (IRR) and 86034 (STK), usage assigned to most senior water right of 35009.</t>
  </si>
  <si>
    <t>TCD of 1230 AF between 18975 and 34950, additive. Meter reads are good, usage ok.</t>
  </si>
  <si>
    <t>153  N20 E53 11ADCC1</t>
  </si>
  <si>
    <t>153  N21 E53 01CACC1</t>
  </si>
  <si>
    <t>TCD of 948.40 AFA shared between Permits 34596, 48225 and 48226</t>
  </si>
  <si>
    <t>153  N21 E53 07ADBB1</t>
  </si>
  <si>
    <t>153  N22 E54 19BDBB1</t>
  </si>
  <si>
    <t>153  N22 E54 19CDBB1</t>
  </si>
  <si>
    <t>153  N21 E53 27CCAA1</t>
  </si>
  <si>
    <t>153  N21 E53 27BACC1</t>
  </si>
  <si>
    <t>TCD of 1264.7 AFA shared between Permits 33670 and 33671</t>
  </si>
  <si>
    <t>153  N21 E54 20BACC1</t>
  </si>
  <si>
    <t>TCD of 1264.7 AFA shared between Permits 33670 and 33671, zero usage shown in POU from NDVI. Half of the POU overlaps pivot linked to 33701</t>
  </si>
  <si>
    <t>153  N21 E54 20CCCC1</t>
  </si>
  <si>
    <t>TCD of 1223.74 AFA shared between Permits 33668 and 33669, zero usage shown in POU from NDVI. Half over the POU overlaps pivot linked to 33668.</t>
  </si>
  <si>
    <t>153  N21 E54 20DDDD1</t>
  </si>
  <si>
    <t>TCD of 1223.74 AFA shared between Permits 33668 and 33669</t>
  </si>
  <si>
    <t>153  N21 E54 20ABDD1</t>
  </si>
  <si>
    <t>153  N21 E53 16DCCC1</t>
  </si>
  <si>
    <t>153  N21 E53 16ADBB1</t>
  </si>
  <si>
    <t>no usage data. technically in an additive TCD of 20.16 AFA between Permits 31249 and 31563. Duty was assinged to 31563, ussing this number for the POD, which is shared between the two permits.</t>
  </si>
  <si>
    <t xml:space="preserve"> 31249      / 31563     </t>
  </si>
  <si>
    <t>153  N22 E54 05CCCC1</t>
  </si>
  <si>
    <t>153  N20 E53 11DDBB1</t>
  </si>
  <si>
    <t>153  N21 E53 35DBDB1</t>
  </si>
  <si>
    <t xml:space="preserve">Meter records indicate zero usage, NDVI indicates fully irrigated field. Acreage = 134.4; NIWR = 2.5 Alfalfa; Efficiency Factor = 0.85. Total usage (2.5/0.85)*134.4 =  </t>
  </si>
  <si>
    <t>153  N21 E53 11CDBB2</t>
  </si>
  <si>
    <t>153  N21 E53 11BCAA1</t>
  </si>
  <si>
    <t>TCD of 680 shared between 18794 and 31111. Usage seems correct, assigning to lowest right of 18794</t>
  </si>
  <si>
    <t xml:space="preserve"> 18794      / 31111     </t>
  </si>
  <si>
    <t>153  N21 E53 23AACC1</t>
  </si>
  <si>
    <t>153  N21 E53 14CACC2</t>
  </si>
  <si>
    <t>153  N21 E53 14BACC2</t>
  </si>
  <si>
    <t>No pumpage data for 2018 or 2019. NDVI for 130.80 irrigated acres. NIWR Alfalfa 2.5/0.85 pivot efficiency = 384.706AF</t>
  </si>
  <si>
    <t>153  N21 E53 12BDBB1</t>
  </si>
  <si>
    <t>No pumpage data for 2018 or 2019. NDVI for 138.42 irrigated acres. NIWR Alfalfa 2.5/0.85 pivot efficiency = 407.118 AF</t>
  </si>
  <si>
    <t>153  N21 E53 12CCBC2</t>
  </si>
  <si>
    <t>TCD of 502.64 AFA shard between Permits 30927 and 30928. Both permits are tied to the same POD, usage applied to most senior water right 30927.</t>
  </si>
  <si>
    <t xml:space="preserve"> 30927      / 30928     </t>
  </si>
  <si>
    <t>153  N22 E54 33DDBB1</t>
  </si>
  <si>
    <t xml:space="preserve">Meter has been broken for a while. Using NDVI/ NIWR. NDVI for 127.56 Acres, NIWR 2.5 alfalfa 0.85 pivot. </t>
  </si>
  <si>
    <t>153  N23 E54 29ACAA1</t>
  </si>
  <si>
    <t>153  N23 E54 32BDDC1</t>
  </si>
  <si>
    <t xml:space="preserve">First read on meter is recorded for 83,335,870 gallons on 10/01/2018. If meter began at zero, usage would be 255.748 AF for 2018. NDVI for 121.11 Acres with an NIWR for alfalfa of 2.9 on a pivot would run 356.206 AF for 2018. The 255.748 AF is more consistent with usage in the valley. </t>
  </si>
  <si>
    <t>153  N22 E54 33ACAA1</t>
  </si>
  <si>
    <t xml:space="preserve">TCD of 2560 between 19145, 29873, 30102, 36070, 50650, 81268. All usage assigned to lowest right of 19145. </t>
  </si>
  <si>
    <t xml:space="preserve"> 19145      / 29873     </t>
  </si>
  <si>
    <t>153  N23 E54 32CDD 01</t>
  </si>
  <si>
    <t>TCD of 1252.8 AFA shared between 19192 and 29765. usage split between the two permits</t>
  </si>
  <si>
    <t xml:space="preserve"> 19192      / 29765     </t>
  </si>
  <si>
    <t>153  N20 E53 18DCCC1</t>
  </si>
  <si>
    <t>Municipal well for Eureka County, very little usage.</t>
  </si>
  <si>
    <t>153  N19 E53 25DBDA1</t>
  </si>
  <si>
    <t>Overpumped duty by 20.5340 AF</t>
  </si>
  <si>
    <t>153  N23 E54 20DD  1</t>
  </si>
  <si>
    <t>NO TCD, Usage appears correct</t>
  </si>
  <si>
    <t>153  N21 E53 08BACC1</t>
  </si>
  <si>
    <t>TCD of 1270.8 AFA shared between Permits 29278 and 70249. Usage appears correct.</t>
  </si>
  <si>
    <t>153  N22 E54 32ABBC1</t>
  </si>
  <si>
    <t xml:space="preserve">Mt. Hope Mine, no data submitted to DWR for pumpage. Believe this is adit water running from a tunnel.  Mt Hope has not been in production. Assigning zero usage. </t>
  </si>
  <si>
    <t>153  N22 E52 17DDAC1</t>
  </si>
  <si>
    <t xml:space="preserve">Mt. Hope Mine, no data submitted to DWR for pumpage. Believe this is adit water running from a tunnel. Temporary permit expired at the end of 2018 therefore Duty is 243.399 AFA not the permitted duty of 253.399 AFA. Mt Hope has not been in production. Assigning zero usage. </t>
  </si>
  <si>
    <t>OGW</t>
  </si>
  <si>
    <t>153  N22 E52 18BCCC1</t>
  </si>
  <si>
    <t>TCD of 1280 AFA shared between Permitsa 23272 and 28641</t>
  </si>
  <si>
    <t>153  N22 E54 32BCCC2</t>
  </si>
  <si>
    <t>153  N22 E54 33CACC1</t>
  </si>
  <si>
    <t>TCD of 1279.48 AF shared between Permits 19563, 19971 and 28160</t>
  </si>
  <si>
    <t>153  N21 E53 01AACB1</t>
  </si>
  <si>
    <t>TCD of 1276 AFA shared between Permits 19760 and 28061</t>
  </si>
  <si>
    <t>153  N21 E54 08DBBB1</t>
  </si>
  <si>
    <t>TCD of 478.56 AFA shared between Permits 28035 and 28036. POD shared, usage assigned to most senior water right 28035</t>
  </si>
  <si>
    <t xml:space="preserve"> 28035      / 28036     </t>
  </si>
  <si>
    <t>153  N21 E53 06DCAA2</t>
  </si>
  <si>
    <t>153  N21 E53 02DACC1</t>
  </si>
  <si>
    <t xml:space="preserve">NDVI on 39.55 acres for NIWR 2.5 pivot </t>
  </si>
  <si>
    <t>153  N21 E53 24ADBB1</t>
  </si>
  <si>
    <t>153  N19 E53 13CCDC1</t>
  </si>
  <si>
    <t>153  N23 E54 30DDD 1</t>
  </si>
  <si>
    <t>Ruby Hill Mining has not reported pumpage data for this well. Need to contact them for pumpage. Contacted Shelby Sanders with Elko Mining Group. Zero usage at this well for both 2018 and 2019.</t>
  </si>
  <si>
    <t>153  N19 E53 22ADBB1</t>
  </si>
  <si>
    <t>153  N21 E53 20CCCD1</t>
  </si>
  <si>
    <t>TCD of 1108.14 AFA shared between Permits 19904, 24609 and 78905. POD shares Permits 19904 and 24609, all usage applied to senior most water right 19904</t>
  </si>
  <si>
    <t xml:space="preserve"> 19904      / 24609     </t>
  </si>
  <si>
    <t>IRD</t>
  </si>
  <si>
    <t>153  N21 E53 29ADBB2</t>
  </si>
  <si>
    <t>TCD of 1232 AFA shared between Permits 20087 and 24607.</t>
  </si>
  <si>
    <t>153  N21 E53 20DDBB1</t>
  </si>
  <si>
    <t>TCD of 1248 AFA shared between Permits 20088 and 24606</t>
  </si>
  <si>
    <t>153  N21 E53 20CBDD1</t>
  </si>
  <si>
    <t>TCD of 1256 AFA Shared between 19378, 20000, 24605. Usage seems Correct. Permit 19378 has a separate POD from Permits 20000 and 24605, which share a POD; Therefore pumpage is separate. POD 20000 and 24605 have usage applied to 20000. Sum total below TCD</t>
  </si>
  <si>
    <t xml:space="preserve"> 20000      / 24605     </t>
  </si>
  <si>
    <t>153  N21 E53 34ABDD1</t>
  </si>
  <si>
    <t>Duty does not seem appropriate, Should be in a TCD of 1272 AF with Permit 29405 POD shared with STK rigth 66439. pumpage looks accurate</t>
  </si>
  <si>
    <t>TCD of 889.68 AFA shared between Permits 19218, 21561 and 24378. Well has been plugged, owned by General Molly, future man camp once mine gets up and running.</t>
  </si>
  <si>
    <t>153  N20 E53 21BBDB1</t>
  </si>
  <si>
    <t>No TCD, meter reads a correct</t>
  </si>
  <si>
    <t>153  N21 E54 08CDDD1</t>
  </si>
  <si>
    <t>TCD of 1888 AFA shared between Permits 24262, 24263, 24264 and 24265. Meter ID 4905 was replaced by Meter ID 5832, usage for 2018 from Meter ID 4905 = 9.6179 AF, adding to total from ID 5832. New total = 115.4361 AF</t>
  </si>
  <si>
    <t>153  N21 E53 09CCAA1</t>
  </si>
  <si>
    <t>TCD of 1888 AFA shared between Permits 24262, 24263, 24264 and 24265</t>
  </si>
  <si>
    <t>153  N21 E53 09DBDD1</t>
  </si>
  <si>
    <t>153  N21 E53 09ABDD1</t>
  </si>
  <si>
    <t>153  N21 E53 09BBDD2</t>
  </si>
  <si>
    <t>TCD of 1124.62 AFA between 19191 and 24214</t>
  </si>
  <si>
    <t>153  N20 E53 17BCCC1</t>
  </si>
  <si>
    <t>153  N21 E53 09ADDD1</t>
  </si>
  <si>
    <t>153  N21 E53 21DCAA3</t>
  </si>
  <si>
    <t>153  N21 E53 21AACB1</t>
  </si>
  <si>
    <t>TCD of 1240.8 AFA shared between Permits 24129 and 24130. Meter had issues in 2018 Well serves same POU as 24129, ran NIWR, usage estimated at 363 AF for 2018</t>
  </si>
  <si>
    <t>153  N21 E53 10CCAA1</t>
  </si>
  <si>
    <t>TCD of 1240.8 AFA shared between Permits 24129 and 24130</t>
  </si>
  <si>
    <t>153  N21 E53 10BCAA1</t>
  </si>
  <si>
    <t>TCD of 1280 AFA shared between Permits 24127 and 24128</t>
  </si>
  <si>
    <t>153  N21 E53 10DCAA2</t>
  </si>
  <si>
    <t>153  N21 E53 10ACAA1</t>
  </si>
  <si>
    <t>153  N21 E53 05CBCA1</t>
  </si>
  <si>
    <t>Well no longer in use, zero usage for 2018</t>
  </si>
  <si>
    <t>153  N21HE54 33ACDC1</t>
  </si>
  <si>
    <t>TCD of 622 between 19111 and 23893. Checked NDVI irrigated approx 51.14 acres; NIWR indicates approx 17.4 acre feet for 2018. Assinged to lowest base right of 19111.</t>
  </si>
  <si>
    <t xml:space="preserve"> 19110      / 23893     </t>
  </si>
  <si>
    <t>153  N22 E54 22CCDD1</t>
  </si>
  <si>
    <t>TCD of 1310.4 AFA shared between Permits 21085, 23462 and 23803. Meter collects usage for both Permits 23462 and 23803. Unable to distinguish usage from individual wells. Applying all usage to most senior right, 23462.</t>
  </si>
  <si>
    <t>153  N21 E53 35CCAA1</t>
  </si>
  <si>
    <t xml:space="preserve">TCD of 902.73 AFA shared between Permits 23711, 23738 and 23739.  POD shared between Permits 23739 and 41883. Meter usage seems correct. POU shared between permits 23711, 23738 and 23739. </t>
  </si>
  <si>
    <t xml:space="preserve">TCD of 902.73 AFA shared between Permits 23711, 23738 and 23739.  POD shared between Permits 23738 and 41884. Meter usage seems correct. POU shared between permits 23711, 23738 and 23739. </t>
  </si>
  <si>
    <t>TCD of 902.73 AFA shared between Permits 23711, 23738 and 23739. POD shared between 19218 and 23711, pumpage from this well will be assigned to Permit 19218.</t>
  </si>
  <si>
    <t xml:space="preserve"> 19218      / 23711     </t>
  </si>
  <si>
    <t>153  N20 E53 21CDDC1</t>
  </si>
  <si>
    <t>153  N21 E53 28CDDB1</t>
  </si>
  <si>
    <t>153  N21 E53 28DBBB1</t>
  </si>
  <si>
    <t>153  N21 E53 35CCDD1</t>
  </si>
  <si>
    <t>TCD of 1280 AFA shared between Permitsa 23272 and 28641. Meter reads look good for 2018, only one read for 2019 on tagnet</t>
  </si>
  <si>
    <t>153  N22 E54 32CCDD1</t>
  </si>
  <si>
    <t>2 meters one well, meter IDs 5239 and 5240 usage will be combined, 271.5348 +269.3896 = 540.9243 AF</t>
  </si>
  <si>
    <t xml:space="preserve"> 22982      / 22982     </t>
  </si>
  <si>
    <t>153  N21 E53 22ACAA1</t>
  </si>
  <si>
    <t>TCD 646.36 AFA shared between Permits 22922, 36321 and 36322. All usage assigned to most senior water right 22922. Historical duty is a mess beginning with the base right.</t>
  </si>
  <si>
    <t>TCD of 1140.32 AFA shared between Permits 22648 and 22921. Shared POD, no usage in the database. Requires NDVI. POU shared between permits 22648 (IRR), 86038 (STK), and Permit 22648 (IRR) pumpage split between East Pivot and West wheel line. Total Acreage 152.65 W  2.5/0.65 = 3.85*152.65 Acres = 587.115 AF. Assigning 587.115 AF to permit 22921</t>
  </si>
  <si>
    <t>TCD of 1140.32 AFA shared between Permits 22648 and 22921. TCD Applied to most senior water right of 22648. Meter ID relaced after 2018. Usage correct</t>
  </si>
  <si>
    <t>153  N21 E53 03ACBB1</t>
  </si>
  <si>
    <t>No TCD, Meter reads look correct.</t>
  </si>
  <si>
    <t>153  N21 E53 08DCAA1</t>
  </si>
  <si>
    <t>NO TCD, POD shared between Permits 22353 (IRR) and 66441 (STK). Usage applied to most senior water right 22353.</t>
  </si>
  <si>
    <t>Meter reads are correct. Overpumped duty by 158.7746 AF for 2018. POU shared between Permits 22352 and 70940. POD for 70940 has collapsed. Water has not been moved into POD for Permit 22352. Need change app to correct overpumpage.</t>
  </si>
  <si>
    <t>153  N22 E54 19DCAA1</t>
  </si>
  <si>
    <t>Meter reads look correct. No TCD</t>
  </si>
  <si>
    <t>153  N21 E53 27DCAA1</t>
  </si>
  <si>
    <t>153  N20 E53 20ADCC1</t>
  </si>
  <si>
    <t>Reads are correct. No TCD</t>
  </si>
  <si>
    <t>153  N21 E53 03DDBB2</t>
  </si>
  <si>
    <t>153  N21 E53 03CDBB2</t>
  </si>
  <si>
    <t>153  N21 E53 27ACAA3</t>
  </si>
  <si>
    <t xml:space="preserve">Meter on upright of center pivot. POD has a 3 way split. Unsure of total usage from this well. </t>
  </si>
  <si>
    <t>153  N21 E53 28BBDD1</t>
  </si>
  <si>
    <t>Meter is having issues, but 2018 usage appears correct. No TCD</t>
  </si>
  <si>
    <t>153  N21 E53 15BACC2</t>
  </si>
  <si>
    <t>No TCD, Usage appears correct. POD shared between Permits 21843 (IRD) and 66440 (STK) usage assinged to most senior water right 21843.</t>
  </si>
  <si>
    <t>No TCD, Usage correct</t>
  </si>
  <si>
    <t>153  N21 E53 21BDBB1</t>
  </si>
  <si>
    <t>153  N21 E53 16CCAA3</t>
  </si>
  <si>
    <t>TCD of 889.68 AFA shared between Permits 19218, 21561 and 24378. Assuming pumpage is correct.</t>
  </si>
  <si>
    <t>153  N20 E53 21BDDD1</t>
  </si>
  <si>
    <t>Meter reads are lacking, only entering 2 times a year. Shares POD with 85966 (STK) all usage assigned to most senior water right 21428. No TCD.</t>
  </si>
  <si>
    <t>NO TCD, Meter entries are correct and extensive; usage good</t>
  </si>
  <si>
    <t>153  N21 E53 15DCAA1</t>
  </si>
  <si>
    <t>TCD of 1013.17 AFA shared between Permits 20694 and 21399. All supplemental duty applied to most senior water right of 20694. 20694 and 21399 Share the same POU, No meter on 21399 usage will be assigned to 20694.</t>
  </si>
  <si>
    <t>153  N20 E53 22BDDD1</t>
  </si>
  <si>
    <t>TCD of 1310.4 AFA shared between Permits 21085, 23462 and 23803. Duty applied to most senior water right 21085. POD Shared between 21085 (IRR) and 65481 (STK), usage assigned to most senior right 21085.</t>
  </si>
  <si>
    <t>153  N20 E53 21ADBB1</t>
  </si>
  <si>
    <t>NIWR - Total acreage on Pivot =36.75, 2.5/0.85 = 2.94*36.75 Acres = 108.088AF. Meter reads are suspect at best, need to confirm with Bryce. Will come back to.</t>
  </si>
  <si>
    <t>153  N20 E53 32BDCC1</t>
  </si>
  <si>
    <t>Meter reading for 03/31/2019 has been corrected form "0" to same read as 09/30/2018. This does not effect 2018 annual usage.</t>
  </si>
  <si>
    <t>153  N21 E53 22BDBB2</t>
  </si>
  <si>
    <t>Meter reads are correct for both 2018 and 2019</t>
  </si>
  <si>
    <t>153  N22 E54 22BDAA1</t>
  </si>
  <si>
    <t>153  N21 E53 20BACC1</t>
  </si>
  <si>
    <t>153  N21 E53 20AACC1</t>
  </si>
  <si>
    <t>Meter reads appear to be good.</t>
  </si>
  <si>
    <t>153  N22 E54 33BBDD1</t>
  </si>
  <si>
    <t>TCD of 1256 AFA shared between Permits 19492 and 20015</t>
  </si>
  <si>
    <t>153  N21 E53 34CBDD1</t>
  </si>
  <si>
    <t>TCD of 1281.32 AFA shared between Permits 19972, 19973, 34948 and 46348. Well no longer in use, casing with motor base. Tagnet 2018</t>
  </si>
  <si>
    <t>153  N21 E53 01CDCC2</t>
  </si>
  <si>
    <t>TCD of 1281.32 AFA shared between Permits 19972, 19973, 34948 and 46348. Well no longer exists at this location as per Tagnet 2018.</t>
  </si>
  <si>
    <t>153  N21 E53 01BDCC1</t>
  </si>
  <si>
    <t>TCD of 1279.48 AF shared between Permits 19563, 19971 and 28160. Well appeard to be plugged on the 2018 Well Run, Power was disconnected as well. 0 usage</t>
  </si>
  <si>
    <t>153  N21 E53 01ACCC1</t>
  </si>
  <si>
    <t>TCD of 624 AFA shared between Permits 19966 and 80581.</t>
  </si>
  <si>
    <t>153  N21 E53 12ACAA1</t>
  </si>
  <si>
    <t>153  N21 E53 12DCAA1</t>
  </si>
  <si>
    <t>153  N21 E54 08DDDD2</t>
  </si>
  <si>
    <t>153  N21 E53 01DDBB1</t>
  </si>
  <si>
    <t>Meter installation read is incorrect and overestmiates usage signigicantly. NDVI indicates usage at 733.794 AF for irrigation of 249.49 Acres. This value is close to what the meter total would be if you remove the instalation read.</t>
  </si>
  <si>
    <t>153  N20 E53 15CDDD1</t>
  </si>
  <si>
    <t>Meter reads are correct.</t>
  </si>
  <si>
    <t>153  N20 E53 20DD  1</t>
  </si>
  <si>
    <t>Meter had issues in 2018, see MDB notes for meter ID 5204. Reported pumpage assigned accordingly.</t>
  </si>
  <si>
    <t>153  N20 E53 20BC  1</t>
  </si>
  <si>
    <t>Pumpage readings assigned in meters database are clear and free of any typos.</t>
  </si>
  <si>
    <t>153  N20 E53 20CCAA1</t>
  </si>
  <si>
    <t>153  N21 E53 34DDB 02</t>
  </si>
  <si>
    <t>Non use; NIWR. Water right is Forfieted pending litigation. No pump, motor or meter.</t>
  </si>
  <si>
    <t>153  N22 E54 06CCCC1</t>
  </si>
  <si>
    <t>No TCD; Usage correct; No change. Pumpage assigned to most senior water right 19411. 85645 is under a large TCD, which does not extend to 19411.</t>
  </si>
  <si>
    <t>Meter roled over, usage correct, No TCD, no changes</t>
  </si>
  <si>
    <t>153  N21 E53 33DBDD1</t>
  </si>
  <si>
    <t>No TCD; Usage seems low; No change</t>
  </si>
  <si>
    <t>153  N21 E53 33AACC2</t>
  </si>
  <si>
    <t>153  N21 E53 34BCAA1</t>
  </si>
  <si>
    <t>No TCD; Usage correct; No change</t>
  </si>
  <si>
    <t>153  N22 E54 05DDBB2</t>
  </si>
  <si>
    <t>No TCD; Usage may be low due to meter issues early in the 2018 growing season; No change. All usage assigned to 19360, 65483 is a STK right</t>
  </si>
  <si>
    <t>153  N21 E53 02DDDD1</t>
  </si>
  <si>
    <t>153  N21 E53 21DCAA2</t>
  </si>
  <si>
    <t>153  N21 E53 21ACAA1</t>
  </si>
  <si>
    <t xml:space="preserve"> 19279      / 35375      / 67450 </t>
  </si>
  <si>
    <t>TCD of 889.68 AFA shared between Permits 19218, 21561 and 24378. 19218 shares well with 23711. NDVI verified 110.03 irrigarted acres in the 3/4 pivot. Assinging NIWR value for this POU under 19218.</t>
  </si>
  <si>
    <t>TCD of 1124.62 between 19191 and 24214</t>
  </si>
  <si>
    <t>153  N20 E53 17CCCC1</t>
  </si>
  <si>
    <t>JK</t>
  </si>
  <si>
    <t>TCD of 622 between 19111 and 23893. Checked NDVI irrigated approx 51.14 acres; NIWR indicates approx 17.4 acre feet for 2018</t>
  </si>
  <si>
    <t>153  N22 E54 27CC  1</t>
  </si>
  <si>
    <t>NDVI, Meter reads were inacurate. Meterfixed and reset to zero for 2019. 19110 no TCD; 23893 in TCD with 19111. Max pumpage from This well is 946 AF. Supplemenally adjuted data will be a total of 640 + 622 Assigned to the lowest base rights of 19110 and 19111. meter ID 5218 max pumpage will be assinged to lowest base right of 19110.</t>
  </si>
  <si>
    <t>TCD of 1277.81 between 18835 and 19053. They share the same POU. NDVI indicates usage. 251.25 irrigated acres with a 2.5 NIWR for pivot = 738.971 AF, assigned to lowest right of 18835</t>
  </si>
  <si>
    <t>153  N21 E54 17BACC1</t>
  </si>
  <si>
    <t xml:space="preserve">TCD of 1276.23 between 18834 and 19052. NDVI indicates zero irrigation in the South Pivot for 2018. Permit 18834 has same POU as 19052. Unsure of configuration of wells or if they rotate pumpage from year to year. </t>
  </si>
  <si>
    <t>153  N21 E54 17ABDD1</t>
  </si>
  <si>
    <t>TCD of 1816 AF between 19014, 83615, 83616 and 83617. Meter replaced adding 67 AF from meter 5124 to usage for meter 5695 for a total usage of 290.584 AF</t>
  </si>
  <si>
    <t>153  N21 E54 05ABDD1</t>
  </si>
  <si>
    <t>153  N21 E53 15ACCC1</t>
  </si>
  <si>
    <t>153  N21 E53 04DDDD1</t>
  </si>
  <si>
    <t>TCD of 1055.72 between 18978, 42019 and 42020. Pumpage assigned to lowest right of 18978. Permit 86039 is a STK right for 11.24 AF</t>
  </si>
  <si>
    <t>TCD of 1230 AF between 18975 and 34950, additive. All pumpage assigned to lowest right of 18975. Permit 70073 is a stk right in the same well for 6.72 AF.</t>
  </si>
  <si>
    <t>TCD of 1280 between 18927 and 18928; Irrigated acrs = 239.46, NIWR = 2.5, pivot efficency factor (0.85) total pumpage 704.294 AF Applied to lowest right of 18927</t>
  </si>
  <si>
    <t>153  N21 E53 26CACC1</t>
  </si>
  <si>
    <t>153  N21 E53 26BACC1</t>
  </si>
  <si>
    <t>NDVI indicates zero usage, Same POU as 20484 a surface water right on Pedroli Creek</t>
  </si>
  <si>
    <t>153  N21 E54 16CDCD1</t>
  </si>
  <si>
    <t>Meter reads are good, usage correct.</t>
  </si>
  <si>
    <t>153  N21 E54 05DCCC1</t>
  </si>
  <si>
    <t>153  N21 E54 17CDDD1</t>
  </si>
  <si>
    <t>153  N21 E54 17DDDD1</t>
  </si>
  <si>
    <t>153  N22 E54 08ADDD1</t>
  </si>
  <si>
    <t>Meter DB readings were off, corrected. NDVI shows zero usage for 2018.</t>
  </si>
  <si>
    <t>153  N21 E53 23CACC1</t>
  </si>
  <si>
    <t xml:space="preserve">NDVI calcualtes very little usage, most likely rain based on masking of 0.4. </t>
  </si>
  <si>
    <t>153  N21 E53 23DACC1</t>
  </si>
  <si>
    <t>TCD of 1280 shared between 18789 and 18788. Duty balanced assigned to 18788</t>
  </si>
  <si>
    <t>153  N21 E53 13CACC1</t>
  </si>
  <si>
    <t>No meter, not in use. Stockwater use when in use. TCD of 1280 shared between 18789 and 18788. Water used from 18789, 18788 possibly has a small stock use, unknown amount</t>
  </si>
  <si>
    <t>153  N21 E53 13DA  1</t>
  </si>
  <si>
    <t>TCD 1280 AF with 18786, 18787 86252 and 86253. All Duty balance assigned to 18786. Pumpage associated with 86252, 18787 not in use.</t>
  </si>
  <si>
    <t>153  N21 E53 13BACC1</t>
  </si>
  <si>
    <t>153  N21 E53 13AACC1</t>
  </si>
  <si>
    <t>NO TCD, two meters one well. Usage is the sum of meter IDs 5740 and 5741. New TCD group will be applied for 2019 with change app 86794. POD shared between Permits 18623, 42891, 64630, 64631, 64632, 64633. 18623 is a stand alone right until 2019. the rest of the permits will be under a TCD. All usage for 2018 will be applied to 18623 for 2018.</t>
  </si>
  <si>
    <t>153  N20 E53 01BDDA2</t>
  </si>
  <si>
    <t>TCD of 825.16 AF shared between 18621, 18622, 44621, 87223, 87224 and 87225. Same POU as 18622</t>
  </si>
  <si>
    <t>TCD of 825.16 AF shared between 18621, 18622, 44621, 87223, 87224 and 87225. Same POU as 18622, unsure if pumping from this well ocurred. Appears to be flood irrigation for the east half of the POU, NDVI indicates zero usage in 2018</t>
  </si>
  <si>
    <t>153  N21 E53 36AD  1</t>
  </si>
  <si>
    <t>153  N22 E54 07ACDB1</t>
  </si>
  <si>
    <t>TCD of 1234.4 with permit 53872. Usage in MDB looks correctly entered.</t>
  </si>
  <si>
    <t>153  N22 E54 28DCCC2</t>
  </si>
  <si>
    <t>153  N25 E54 09DBCC1</t>
  </si>
  <si>
    <t>153  N25 E54 28BCBC1</t>
  </si>
  <si>
    <t>153  N22 E54 34ABBA1</t>
  </si>
  <si>
    <t>Shallow hand dug well, assuming dry. NDVI does show 1 cell at POD that was wet. Unsure on total usage. Assigning duty</t>
  </si>
  <si>
    <t>153  N21 E54 09BCBD1</t>
  </si>
  <si>
    <t>windmill well, unsure of depth, assuming non use.</t>
  </si>
  <si>
    <t>153  N21 E54 29CBAD1</t>
  </si>
  <si>
    <t>Shallow hand dug well, assuming dry.</t>
  </si>
  <si>
    <t>153  N22 E52 26DACD1</t>
  </si>
  <si>
    <t>153  N22 E52 14AABC1</t>
  </si>
  <si>
    <t>Under a field investigation dated June 21, 2018 this well has been non- use since at least 1985. zero usage</t>
  </si>
  <si>
    <t>153  N20 E53 31DAAC1</t>
  </si>
  <si>
    <t>Well was observed to be dry in 2019, see permit notes permit terms tracking</t>
  </si>
  <si>
    <t>153  N19 E53 08ABDB1</t>
  </si>
  <si>
    <t>Comments</t>
  </si>
  <si>
    <t>Meter Requirment</t>
  </si>
  <si>
    <t>Editor</t>
  </si>
  <si>
    <t>Method</t>
  </si>
  <si>
    <t>Footnote</t>
  </si>
  <si>
    <t>UsageYear</t>
  </si>
  <si>
    <t>UsageAmountAcreFT</t>
  </si>
  <si>
    <t>App_Combined</t>
  </si>
  <si>
    <t>ReplacementMeterID</t>
  </si>
  <si>
    <t>meterid</t>
  </si>
  <si>
    <t>poc_due_dt</t>
  </si>
  <si>
    <t>per_dt</t>
  </si>
  <si>
    <t>div_balance</t>
  </si>
  <si>
    <t>Supp Adj</t>
  </si>
  <si>
    <t>duty_balance</t>
  </si>
  <si>
    <t>Acres Per</t>
  </si>
  <si>
    <t>county</t>
  </si>
  <si>
    <t>source</t>
  </si>
  <si>
    <t>mou</t>
  </si>
  <si>
    <t>App_status</t>
  </si>
  <si>
    <t>site_name</t>
  </si>
  <si>
    <t>Basin</t>
  </si>
  <si>
    <t>App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</si>
</sst>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
  </numFmts>
  <fonts count="10" x14ac:knownFonts="1">
    <font>
      <sz val="11"/>
      <color theme="1"/>
      <name val="Times New Roman"/>
      <family val="2"/>
    </font>
    <font>
      <sz val="11"/>
      <color rgb="FF9C0006"/>
      <name val="Times New Roman"/>
      <family val="2"/>
    </font>
    <font>
      <sz val="11"/>
      <color theme="1"/>
      <name val="Calibri"/>
      <family val="2"/>
      <scheme val="minor"/>
    </font>
    <font>
      <vertAlign val="superscript"/>
      <sz val="11"/>
      <color theme="1"/>
      <name val="Calibri"/>
      <family val="2"/>
      <scheme val="minor"/>
    </font>
    <font>
      <vertAlign val="superscript"/>
      <sz val="11"/>
      <name val="Times New Roman"/>
      <family val="2"/>
    </font>
    <font>
      <sz val="11"/>
      <color rgb="FF00B050"/>
      <name val="Calibri"/>
      <family val="2"/>
      <scheme val="minor"/>
    </font>
    <font>
      <sz val="11"/>
      <color rgb="FFFF0000"/>
      <name val="Calibri"/>
      <family val="2"/>
      <scheme val="minor"/>
    </font>
    <font>
      <sz val="11"/>
      <name val="Calibri"/>
      <family val="2"/>
      <scheme val="minor"/>
    </font>
    <font>
      <vertAlign val="superscript"/>
      <sz val="11"/>
      <name val="Calibri"/>
      <family val="2"/>
      <scheme val="minor"/>
    </font>
    <font>
      <sz val="11"/>
      <name val="Times New Roman"/>
      <family val="2"/>
    </font>
  </fonts>
  <fills count="3">
    <fill>
      <patternFill patternType="none"/>
    </fill>
    <fill>
      <patternFill patternType="gray125"/>
    </fill>
    <fill>
      <patternFill patternType="solid">
        <fgColor rgb="FFFFC7CE"/>
      </patternFill>
    </fill>
  </fills>
  <borders count="1">
    <border>
      <left/>
      <right/>
      <top/>
      <bottom/>
      <diagonal/>
    </border>
  </borders>
  <cellStyleXfs count="3">
    <xf numFmtId="0" fontId="0" fillId="0" borderId="0"/>
    <xf numFmtId="0" fontId="1" fillId="2" borderId="0" applyNumberFormat="0" applyBorder="0" applyAlignment="0" applyProtection="0"/>
    <xf numFmtId="0" fontId="2" fillId="0" borderId="0"/>
  </cellStyleXfs>
  <cellXfs count="47">
    <xf numFmtId="0" fontId="0" fillId="0" borderId="0" xfId="0"/>
    <xf numFmtId="0" fontId="2" fillId="0" borderId="0" xfId="2"/>
    <xf numFmtId="0" fontId="2" fillId="0" borderId="0" xfId="2" applyFont="1" applyAlignment="1">
      <alignment horizontal="center"/>
    </xf>
    <xf numFmtId="0" fontId="2" fillId="0" borderId="0" xfId="2" applyAlignment="1">
      <alignment horizontal="center"/>
    </xf>
    <xf numFmtId="14" fontId="2" fillId="0" borderId="0" xfId="2" applyNumberFormat="1"/>
    <xf numFmtId="0" fontId="2" fillId="0" borderId="0" xfId="2" applyFont="1" applyAlignment="1">
      <alignment horizontal="left"/>
    </xf>
    <xf numFmtId="0" fontId="3" fillId="0" borderId="0" xfId="2" applyFont="1" applyAlignment="1">
      <alignment horizontal="center"/>
    </xf>
    <xf numFmtId="0" fontId="3" fillId="0" borderId="0" xfId="2" applyFont="1" applyFill="1" applyAlignment="1">
      <alignment horizontal="center"/>
    </xf>
    <xf numFmtId="0" fontId="4" fillId="0" borderId="0" xfId="1" applyFont="1" applyFill="1" applyAlignment="1">
      <alignment horizontal="center"/>
    </xf>
    <xf numFmtId="2" fontId="2" fillId="0" borderId="0" xfId="2" applyNumberFormat="1"/>
    <xf numFmtId="0" fontId="5" fillId="0" borderId="0" xfId="2" quotePrefix="1" applyFont="1"/>
    <xf numFmtId="0" fontId="5" fillId="0" borderId="0" xfId="2" applyFont="1"/>
    <xf numFmtId="0" fontId="5" fillId="0" borderId="0" xfId="2" quotePrefix="1" applyFont="1" applyFill="1"/>
    <xf numFmtId="0" fontId="2" fillId="0" borderId="0" xfId="2" quotePrefix="1"/>
    <xf numFmtId="0" fontId="2" fillId="0" borderId="0" xfId="2" applyAlignment="1">
      <alignment horizontal="left"/>
    </xf>
    <xf numFmtId="2" fontId="5" fillId="0" borderId="0" xfId="2" applyNumberFormat="1" applyFont="1" applyAlignment="1">
      <alignment horizontal="center"/>
    </xf>
    <xf numFmtId="2" fontId="5" fillId="0" borderId="0" xfId="2" applyNumberFormat="1" applyFont="1"/>
    <xf numFmtId="0" fontId="2" fillId="0" borderId="0" xfId="2" applyFont="1" applyFill="1" applyAlignment="1">
      <alignment horizontal="center"/>
    </xf>
    <xf numFmtId="0" fontId="2" fillId="0" borderId="0" xfId="2" applyFill="1"/>
    <xf numFmtId="2" fontId="5" fillId="0" borderId="0" xfId="2" applyNumberFormat="1" applyFont="1" applyFill="1"/>
    <xf numFmtId="14" fontId="2" fillId="0" borderId="0" xfId="2" applyNumberFormat="1" applyFill="1"/>
    <xf numFmtId="0" fontId="5" fillId="0" borderId="0" xfId="2" applyFont="1" applyFill="1"/>
    <xf numFmtId="0" fontId="5" fillId="0" borderId="0" xfId="2" quotePrefix="1" applyFont="1" applyAlignment="1">
      <alignment horizontal="right"/>
    </xf>
    <xf numFmtId="0" fontId="5" fillId="0" borderId="0" xfId="2" quotePrefix="1" applyFont="1" applyAlignment="1">
      <alignment horizontal="left"/>
    </xf>
    <xf numFmtId="2" fontId="6" fillId="0" borderId="0" xfId="2" applyNumberFormat="1" applyFont="1"/>
    <xf numFmtId="2" fontId="2" fillId="0" borderId="0" xfId="2" applyNumberFormat="1" applyFont="1" applyAlignment="1">
      <alignment horizontal="center"/>
    </xf>
    <xf numFmtId="2" fontId="3" fillId="0" borderId="0" xfId="2" applyNumberFormat="1" applyFont="1" applyAlignment="1">
      <alignment horizontal="center"/>
    </xf>
    <xf numFmtId="1" fontId="2" fillId="0" borderId="0" xfId="2" applyNumberFormat="1"/>
    <xf numFmtId="4" fontId="5" fillId="0" borderId="0" xfId="2" applyNumberFormat="1" applyFont="1" applyFill="1" applyAlignment="1">
      <alignment horizontal="center" vertical="center"/>
    </xf>
    <xf numFmtId="0" fontId="7" fillId="0" borderId="0" xfId="1" applyFont="1" applyFill="1"/>
    <xf numFmtId="0" fontId="7" fillId="0" borderId="0" xfId="1" applyFont="1" applyFill="1" applyAlignment="1">
      <alignment horizontal="center"/>
    </xf>
    <xf numFmtId="0" fontId="8" fillId="0" borderId="0" xfId="1" applyFont="1" applyFill="1" applyAlignment="1">
      <alignment horizontal="center"/>
    </xf>
    <xf numFmtId="0" fontId="9" fillId="0" borderId="0" xfId="1" applyFont="1" applyFill="1"/>
    <xf numFmtId="2" fontId="5" fillId="0" borderId="0" xfId="2" quotePrefix="1" applyNumberFormat="1" applyFont="1"/>
    <xf numFmtId="0" fontId="2" fillId="0" borderId="0" xfId="2" applyFill="1" applyAlignment="1">
      <alignment horizontal="center"/>
    </xf>
    <xf numFmtId="2" fontId="5" fillId="0" borderId="0" xfId="2" applyNumberFormat="1" applyFont="1" applyFill="1" applyAlignment="1">
      <alignment horizontal="center"/>
    </xf>
    <xf numFmtId="2" fontId="7" fillId="0" borderId="0" xfId="2" applyNumberFormat="1" applyFont="1"/>
    <xf numFmtId="2" fontId="2" fillId="0" borderId="0" xfId="2" applyNumberFormat="1" applyAlignment="1"/>
    <xf numFmtId="2" fontId="2" fillId="0" borderId="0" xfId="2" applyNumberFormat="1" applyFill="1"/>
    <xf numFmtId="164" fontId="5" fillId="0" borderId="0" xfId="2" applyNumberFormat="1" applyFont="1" applyFill="1"/>
    <xf numFmtId="2" fontId="5" fillId="0" borderId="0" xfId="2" quotePrefix="1" applyNumberFormat="1" applyFont="1" applyAlignment="1">
      <alignment horizontal="right"/>
    </xf>
    <xf numFmtId="2" fontId="7" fillId="0" borderId="0" xfId="2" applyNumberFormat="1" applyFont="1" applyFill="1"/>
    <xf numFmtId="0" fontId="5" fillId="0" borderId="0" xfId="2" applyFont="1" applyFill="1" applyAlignment="1">
      <alignment horizontal="right"/>
    </xf>
    <xf numFmtId="0" fontId="2" fillId="0" borderId="0" xfId="2" quotePrefix="1" applyFont="1" applyAlignment="1">
      <alignment horizontal="right"/>
    </xf>
    <xf numFmtId="0" fontId="2" fillId="0" borderId="0" xfId="2" applyFill="1" applyAlignment="1">
      <alignment horizontal="center" vertical="center"/>
    </xf>
    <xf numFmtId="0" fontId="2" fillId="0" borderId="0" xfId="2" applyFont="1" applyAlignment="1">
      <alignment horizontal="center" wrapText="1"/>
    </xf>
    <xf numFmtId="0" fontId="2" fillId="0" borderId="0" xfId="2" applyFont="1"/>
  </cellXfs>
  <cellStyles count="3">
    <cellStyle name="Bad" xfId="1" builtinId="27"/>
    <cellStyle name="Normal" xfId="0" builtinId="0"/>
    <cellStyle name="Normal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Inventories,%20CROP%20AND%20PUMPAGE/PUMPAGE%20INVENTORIES/153%20Diamond%20Valley/2018%20Permits%20with%20Meter%20DB%20Annual%20Usage%2012.30.201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riginal Query"/>
      <sheetName val="Scratch (Notes)"/>
      <sheetName val="Stock Dutys"/>
      <sheetName val="Sheet1"/>
      <sheetName val="Working Data File"/>
      <sheetName val="Appendix A"/>
    </sheetNames>
    <sheetDataSet>
      <sheetData sheetId="0" refreshError="1"/>
      <sheetData sheetId="1" refreshError="1"/>
      <sheetData sheetId="2">
        <row r="2">
          <cell r="A2">
            <v>10824</v>
          </cell>
          <cell r="M2">
            <v>67.872187499999995</v>
          </cell>
        </row>
        <row r="3">
          <cell r="A3">
            <v>10827</v>
          </cell>
          <cell r="M3">
            <v>67.872187499999995</v>
          </cell>
        </row>
        <row r="4">
          <cell r="A4">
            <v>11004</v>
          </cell>
          <cell r="M4">
            <v>69.003390624999994</v>
          </cell>
        </row>
        <row r="5">
          <cell r="A5">
            <v>11008</v>
          </cell>
          <cell r="M5">
            <v>67.872187499999995</v>
          </cell>
        </row>
        <row r="6">
          <cell r="A6">
            <v>13198</v>
          </cell>
          <cell r="M6">
            <v>26.017671874999998</v>
          </cell>
        </row>
        <row r="7">
          <cell r="A7">
            <v>13200</v>
          </cell>
          <cell r="M7">
            <v>26.017671874999998</v>
          </cell>
        </row>
        <row r="8">
          <cell r="A8">
            <v>13580</v>
          </cell>
          <cell r="M8">
            <v>26.017671874999998</v>
          </cell>
        </row>
        <row r="9">
          <cell r="A9">
            <v>13726</v>
          </cell>
          <cell r="M9">
            <v>6.7872187500000001</v>
          </cell>
        </row>
        <row r="10">
          <cell r="A10">
            <v>13727</v>
          </cell>
          <cell r="M10">
            <v>9.0496250000000007</v>
          </cell>
        </row>
        <row r="11">
          <cell r="A11">
            <v>23479</v>
          </cell>
          <cell r="M11">
            <v>90.496250000000003</v>
          </cell>
        </row>
        <row r="12">
          <cell r="A12">
            <v>23480</v>
          </cell>
          <cell r="M12">
            <v>90.496250000000003</v>
          </cell>
        </row>
        <row r="13">
          <cell r="A13">
            <v>24012</v>
          </cell>
          <cell r="M13">
            <v>5.6560156250000002</v>
          </cell>
        </row>
        <row r="14">
          <cell r="A14">
            <v>24202</v>
          </cell>
          <cell r="M14">
            <v>45.248125000000002</v>
          </cell>
        </row>
        <row r="15">
          <cell r="A15">
            <v>24203</v>
          </cell>
          <cell r="M15">
            <v>45.248125000000002</v>
          </cell>
        </row>
        <row r="16">
          <cell r="A16">
            <v>24204</v>
          </cell>
          <cell r="M16">
            <v>45.248125000000002</v>
          </cell>
        </row>
        <row r="17">
          <cell r="A17">
            <v>24610</v>
          </cell>
          <cell r="M17">
            <v>45.248125000000002</v>
          </cell>
        </row>
        <row r="18">
          <cell r="A18">
            <v>31249</v>
          </cell>
          <cell r="M18">
            <v>18.099250000000001</v>
          </cell>
        </row>
        <row r="19">
          <cell r="A19">
            <v>31389</v>
          </cell>
          <cell r="M19">
            <v>18.099250000000001</v>
          </cell>
        </row>
        <row r="20">
          <cell r="A20">
            <v>37933</v>
          </cell>
          <cell r="M20">
            <v>5.79176</v>
          </cell>
        </row>
        <row r="21">
          <cell r="A21">
            <v>44743</v>
          </cell>
          <cell r="M21">
            <v>3.4614815624999999</v>
          </cell>
        </row>
        <row r="22">
          <cell r="A22">
            <v>44783</v>
          </cell>
          <cell r="M22">
            <v>1.4705640625</v>
          </cell>
        </row>
        <row r="23">
          <cell r="A23">
            <v>44784</v>
          </cell>
          <cell r="M23">
            <v>1.1312031250000001</v>
          </cell>
        </row>
        <row r="24">
          <cell r="A24">
            <v>47907</v>
          </cell>
          <cell r="M24">
            <v>9.5021062500000006</v>
          </cell>
        </row>
        <row r="25">
          <cell r="A25">
            <v>49731</v>
          </cell>
          <cell r="M25">
            <v>10</v>
          </cell>
        </row>
        <row r="26">
          <cell r="A26">
            <v>49732</v>
          </cell>
          <cell r="M26">
            <v>10</v>
          </cell>
        </row>
        <row r="27">
          <cell r="A27">
            <v>57777</v>
          </cell>
          <cell r="M27">
            <v>11.31203125</v>
          </cell>
        </row>
        <row r="28">
          <cell r="A28">
            <v>6369</v>
          </cell>
          <cell r="M28">
            <v>6.300646446917809</v>
          </cell>
        </row>
        <row r="29">
          <cell r="A29">
            <v>65481</v>
          </cell>
          <cell r="M29">
            <v>11.31203125</v>
          </cell>
        </row>
        <row r="30">
          <cell r="A30">
            <v>65483</v>
          </cell>
          <cell r="M30">
            <v>11.31203125</v>
          </cell>
        </row>
        <row r="31">
          <cell r="A31">
            <v>6584</v>
          </cell>
          <cell r="M31">
            <v>12.099224657534247</v>
          </cell>
        </row>
        <row r="32">
          <cell r="A32">
            <v>65877</v>
          </cell>
          <cell r="M32">
            <v>4.5248125000000003</v>
          </cell>
        </row>
        <row r="33">
          <cell r="A33">
            <v>66439</v>
          </cell>
          <cell r="M33">
            <v>6.7872187500000001</v>
          </cell>
        </row>
        <row r="34">
          <cell r="A34">
            <v>66440</v>
          </cell>
          <cell r="M34">
            <v>6.7872187500000001</v>
          </cell>
        </row>
        <row r="35">
          <cell r="A35">
            <v>66441</v>
          </cell>
          <cell r="M35">
            <v>6.7872187500000001</v>
          </cell>
        </row>
        <row r="36">
          <cell r="A36">
            <v>67144</v>
          </cell>
          <cell r="M36">
            <v>9.0496250000000007</v>
          </cell>
        </row>
        <row r="37">
          <cell r="A37">
            <v>67450</v>
          </cell>
          <cell r="M37">
            <v>5.6560156250000002</v>
          </cell>
        </row>
        <row r="38">
          <cell r="A38">
            <v>68122</v>
          </cell>
          <cell r="M38">
            <v>9.0496250000000007</v>
          </cell>
        </row>
        <row r="39">
          <cell r="A39">
            <v>70073</v>
          </cell>
          <cell r="M39">
            <v>13.44</v>
          </cell>
        </row>
        <row r="40">
          <cell r="A40">
            <v>70305</v>
          </cell>
          <cell r="M40">
            <v>4.5248125000000003</v>
          </cell>
        </row>
        <row r="41">
          <cell r="A41">
            <v>73118</v>
          </cell>
          <cell r="M41">
            <v>0.58822562500000009</v>
          </cell>
        </row>
        <row r="42">
          <cell r="A42">
            <v>73629</v>
          </cell>
          <cell r="M42" t="str">
            <v>N/A</v>
          </cell>
        </row>
        <row r="43">
          <cell r="A43">
            <v>78663</v>
          </cell>
          <cell r="M43">
            <v>1</v>
          </cell>
        </row>
        <row r="44">
          <cell r="A44">
            <v>78664</v>
          </cell>
          <cell r="M44">
            <v>1</v>
          </cell>
        </row>
        <row r="45">
          <cell r="A45">
            <v>81614</v>
          </cell>
          <cell r="M45">
            <v>2.5760000000000001</v>
          </cell>
        </row>
        <row r="46">
          <cell r="A46">
            <v>83568</v>
          </cell>
          <cell r="M46" t="str">
            <v>N/A</v>
          </cell>
        </row>
        <row r="47">
          <cell r="A47">
            <v>85966</v>
          </cell>
          <cell r="M47" t="str">
            <v>N/A</v>
          </cell>
        </row>
        <row r="48">
          <cell r="A48">
            <v>85967</v>
          </cell>
          <cell r="M48" t="str">
            <v>N/A</v>
          </cell>
        </row>
        <row r="49">
          <cell r="A49">
            <v>86030</v>
          </cell>
          <cell r="M49" t="str">
            <v>N/A</v>
          </cell>
        </row>
        <row r="50">
          <cell r="A50">
            <v>86034</v>
          </cell>
          <cell r="M50" t="str">
            <v>N/A</v>
          </cell>
        </row>
        <row r="51">
          <cell r="A51">
            <v>86036</v>
          </cell>
          <cell r="M51" t="str">
            <v>N/A</v>
          </cell>
        </row>
        <row r="52">
          <cell r="A52">
            <v>86038</v>
          </cell>
          <cell r="M52" t="str">
            <v>N/A</v>
          </cell>
        </row>
        <row r="53">
          <cell r="A53">
            <v>86039</v>
          </cell>
          <cell r="M53" t="str">
            <v>N/A</v>
          </cell>
        </row>
      </sheetData>
      <sheetData sheetId="3" refreshError="1"/>
      <sheetData sheetId="4" refreshError="1"/>
      <sheetData sheetId="5"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514"/>
  <sheetViews>
    <sheetView tabSelected="1" workbookViewId="0">
      <selection activeCell="N11" sqref="N11"/>
    </sheetView>
  </sheetViews>
  <sheetFormatPr defaultRowHeight="15" x14ac:dyDescent="0.25"/>
  <cols>
    <col min="1" max="2" width="9.140625" style="1"/>
    <col min="3" max="3" width="21.5703125" style="1" bestFit="1" customWidth="1"/>
    <col min="4" max="6" width="9.140625" style="1"/>
    <col min="7" max="7" width="9.28515625" style="1" bestFit="1" customWidth="1"/>
    <col min="8" max="9" width="9.140625" style="1"/>
    <col min="10" max="10" width="12.140625" style="1" customWidth="1"/>
    <col min="11" max="11" width="13.85546875" style="1" bestFit="1" customWidth="1"/>
    <col min="12" max="12" width="10.7109375" style="4" bestFit="1" customWidth="1"/>
    <col min="13" max="13" width="13.7109375" style="4" hidden="1" customWidth="1"/>
    <col min="14" max="15" width="9.140625" style="1"/>
    <col min="16" max="16" width="23.42578125" style="1" customWidth="1"/>
    <col min="17" max="17" width="22" style="1" bestFit="1" customWidth="1"/>
    <col min="18" max="18" width="0" style="1" hidden="1" customWidth="1"/>
    <col min="19" max="19" width="9.140625" style="3"/>
    <col min="20" max="21" width="9.140625" style="2"/>
    <col min="22" max="22" width="11.28515625" style="2" hidden="1" customWidth="1"/>
    <col min="23" max="24" width="9.140625" style="1"/>
    <col min="25" max="25" width="18.85546875" style="1" bestFit="1" customWidth="1"/>
    <col min="26" max="26" width="14.7109375" style="1" bestFit="1" customWidth="1"/>
    <col min="27" max="16384" width="9.140625" style="1"/>
  </cols>
  <sheetData>
    <row r="1" spans="1:26" s="1" customFormat="1" ht="30.75" customHeight="1" x14ac:dyDescent="0.25">
      <c r="A1" s="1" t="s">
        <v>778</v>
      </c>
      <c r="B1" s="1" t="s">
        <v>777</v>
      </c>
      <c r="C1" s="1" t="s">
        <v>776</v>
      </c>
      <c r="D1" s="1" t="s">
        <v>775</v>
      </c>
      <c r="E1" s="1" t="s">
        <v>774</v>
      </c>
      <c r="F1" s="1" t="s">
        <v>773</v>
      </c>
      <c r="G1" s="1" t="s">
        <v>772</v>
      </c>
      <c r="H1" s="1" t="s">
        <v>771</v>
      </c>
      <c r="I1" s="1" t="s">
        <v>770</v>
      </c>
      <c r="J1" s="1" t="s">
        <v>769</v>
      </c>
      <c r="K1" s="1" t="s">
        <v>768</v>
      </c>
      <c r="L1" s="4" t="s">
        <v>767</v>
      </c>
      <c r="M1" s="4" t="s">
        <v>766</v>
      </c>
      <c r="N1" s="1" t="s">
        <v>765</v>
      </c>
      <c r="O1" s="1" t="s">
        <v>764</v>
      </c>
      <c r="P1" s="1" t="s">
        <v>763</v>
      </c>
      <c r="Q1" s="1" t="s">
        <v>762</v>
      </c>
      <c r="R1" s="1" t="s">
        <v>761</v>
      </c>
      <c r="S1" s="1" t="s">
        <v>760</v>
      </c>
      <c r="T1" s="46" t="s">
        <v>759</v>
      </c>
      <c r="U1" s="46" t="s">
        <v>758</v>
      </c>
      <c r="V1" s="45" t="s">
        <v>757</v>
      </c>
      <c r="W1" s="1" t="s">
        <v>756</v>
      </c>
      <c r="Y1" s="44"/>
      <c r="Z1" s="44"/>
    </row>
    <row r="2" spans="1:26" s="1" customFormat="1" x14ac:dyDescent="0.25">
      <c r="A2" s="1">
        <v>10824</v>
      </c>
      <c r="B2" s="1">
        <v>153</v>
      </c>
      <c r="C2" s="1" t="s">
        <v>755</v>
      </c>
      <c r="D2" s="1" t="s">
        <v>214</v>
      </c>
      <c r="E2" s="1" t="s">
        <v>102</v>
      </c>
      <c r="F2" s="1" t="s">
        <v>92</v>
      </c>
      <c r="G2" s="1" t="s">
        <v>91</v>
      </c>
      <c r="I2" s="1">
        <v>67.208910000000003</v>
      </c>
      <c r="J2" s="15">
        <f>INDEX('[1]Stock Dutys'!$M$2:$M$53,MATCH(A2,'[1]Stock Dutys'!$A$2:$A$53))</f>
        <v>67.872187499999995</v>
      </c>
      <c r="K2" s="1">
        <v>9.4E-2</v>
      </c>
      <c r="L2" s="4">
        <v>15839</v>
      </c>
      <c r="M2" s="4">
        <v>16419</v>
      </c>
      <c r="N2" s="1" t="s">
        <v>90</v>
      </c>
      <c r="O2" s="1" t="s">
        <v>90</v>
      </c>
      <c r="P2" s="1">
        <v>10824</v>
      </c>
      <c r="Q2" s="11">
        <v>0</v>
      </c>
      <c r="R2" s="1" t="s">
        <v>90</v>
      </c>
      <c r="S2" s="3"/>
      <c r="T2" s="3" t="s">
        <v>88</v>
      </c>
      <c r="U2" s="3" t="s">
        <v>87</v>
      </c>
      <c r="V2" s="3" t="s">
        <v>161</v>
      </c>
      <c r="W2" s="1" t="s">
        <v>754</v>
      </c>
    </row>
    <row r="3" spans="1:26" s="1" customFormat="1" x14ac:dyDescent="0.25">
      <c r="A3" s="1">
        <v>10827</v>
      </c>
      <c r="B3" s="1">
        <v>153</v>
      </c>
      <c r="C3" s="1" t="s">
        <v>753</v>
      </c>
      <c r="D3" s="1" t="s">
        <v>214</v>
      </c>
      <c r="E3" s="1" t="s">
        <v>102</v>
      </c>
      <c r="F3" s="1" t="s">
        <v>92</v>
      </c>
      <c r="G3" s="1" t="s">
        <v>91</v>
      </c>
      <c r="I3" s="1">
        <v>67.300977000000003</v>
      </c>
      <c r="J3" s="15">
        <f>INDEX('[1]Stock Dutys'!$M$2:$M$53,MATCH(A3,'[1]Stock Dutys'!$A$2:$A$53))</f>
        <v>67.872187499999995</v>
      </c>
      <c r="K3" s="1">
        <v>9.4E-2</v>
      </c>
      <c r="L3" s="4">
        <v>15839</v>
      </c>
      <c r="M3" s="4">
        <v>16419</v>
      </c>
      <c r="N3" s="1" t="s">
        <v>90</v>
      </c>
      <c r="O3" s="1" t="s">
        <v>90</v>
      </c>
      <c r="P3" s="1">
        <v>10827</v>
      </c>
      <c r="Q3" s="11">
        <v>0</v>
      </c>
      <c r="R3" s="1" t="s">
        <v>90</v>
      </c>
      <c r="S3" s="3"/>
      <c r="T3" s="3" t="s">
        <v>88</v>
      </c>
      <c r="U3" s="3" t="s">
        <v>87</v>
      </c>
      <c r="V3" s="3" t="s">
        <v>161</v>
      </c>
      <c r="W3" s="1" t="s">
        <v>752</v>
      </c>
    </row>
    <row r="4" spans="1:26" s="1" customFormat="1" x14ac:dyDescent="0.25">
      <c r="A4" s="1">
        <v>11004</v>
      </c>
      <c r="B4" s="1">
        <v>153</v>
      </c>
      <c r="C4" s="1" t="s">
        <v>751</v>
      </c>
      <c r="D4" s="1" t="s">
        <v>214</v>
      </c>
      <c r="E4" s="1" t="s">
        <v>102</v>
      </c>
      <c r="F4" s="1" t="s">
        <v>92</v>
      </c>
      <c r="G4" s="1" t="s">
        <v>91</v>
      </c>
      <c r="I4" s="1">
        <v>68.329058500000002</v>
      </c>
      <c r="J4" s="15">
        <f>INDEX('[1]Stock Dutys'!$M$2:$M$53,MATCH(A4,'[1]Stock Dutys'!$A$2:$A$53))</f>
        <v>69.003390624999994</v>
      </c>
      <c r="K4" s="1">
        <v>9.5000000000000001E-2</v>
      </c>
      <c r="L4" s="4">
        <v>16313</v>
      </c>
      <c r="M4" s="4">
        <v>16890</v>
      </c>
      <c r="N4" s="1" t="s">
        <v>90</v>
      </c>
      <c r="O4" s="1" t="s">
        <v>90</v>
      </c>
      <c r="P4" s="1">
        <v>11004</v>
      </c>
      <c r="Q4" s="11">
        <v>0</v>
      </c>
      <c r="R4" s="1" t="s">
        <v>90</v>
      </c>
      <c r="S4" s="3"/>
      <c r="T4" s="3" t="s">
        <v>88</v>
      </c>
      <c r="U4" s="3" t="s">
        <v>87</v>
      </c>
      <c r="V4" s="3" t="s">
        <v>161</v>
      </c>
      <c r="W4" s="1" t="s">
        <v>749</v>
      </c>
    </row>
    <row r="5" spans="1:26" s="1" customFormat="1" x14ac:dyDescent="0.25">
      <c r="A5" s="1">
        <v>11008</v>
      </c>
      <c r="B5" s="1">
        <v>153</v>
      </c>
      <c r="C5" s="1" t="s">
        <v>750</v>
      </c>
      <c r="D5" s="1" t="s">
        <v>214</v>
      </c>
      <c r="E5" s="1" t="s">
        <v>102</v>
      </c>
      <c r="F5" s="1" t="s">
        <v>92</v>
      </c>
      <c r="G5" s="1" t="s">
        <v>91</v>
      </c>
      <c r="I5" s="1">
        <v>67.208910000000003</v>
      </c>
      <c r="J5" s="15">
        <f>INDEX('[1]Stock Dutys'!$M$2:$M$53,MATCH(A5,'[1]Stock Dutys'!$A$2:$A$53))</f>
        <v>67.872187499999995</v>
      </c>
      <c r="K5" s="1">
        <v>9.4E-2</v>
      </c>
      <c r="L5" s="4">
        <v>16412</v>
      </c>
      <c r="M5" s="4">
        <v>16989</v>
      </c>
      <c r="N5" s="1" t="s">
        <v>90</v>
      </c>
      <c r="O5" s="1" t="s">
        <v>90</v>
      </c>
      <c r="P5" s="1">
        <v>11008</v>
      </c>
      <c r="Q5" s="11">
        <v>0</v>
      </c>
      <c r="R5" s="1" t="s">
        <v>90</v>
      </c>
      <c r="S5" s="3"/>
      <c r="T5" s="3" t="s">
        <v>88</v>
      </c>
      <c r="U5" s="3" t="s">
        <v>87</v>
      </c>
      <c r="V5" s="3" t="s">
        <v>161</v>
      </c>
      <c r="W5" s="1" t="s">
        <v>749</v>
      </c>
    </row>
    <row r="6" spans="1:26" s="1" customFormat="1" x14ac:dyDescent="0.25">
      <c r="A6" s="1">
        <v>13198</v>
      </c>
      <c r="B6" s="1">
        <v>153</v>
      </c>
      <c r="C6" s="1" t="s">
        <v>748</v>
      </c>
      <c r="D6" s="1" t="s">
        <v>214</v>
      </c>
      <c r="E6" s="1" t="s">
        <v>102</v>
      </c>
      <c r="F6" s="1" t="s">
        <v>92</v>
      </c>
      <c r="G6" s="1" t="s">
        <v>91</v>
      </c>
      <c r="I6" s="1">
        <v>25.410492000000001</v>
      </c>
      <c r="J6" s="15">
        <f>INDEX('[1]Stock Dutys'!$M$2:$M$53,MATCH(A6,'[1]Stock Dutys'!$A$2:$A$53))</f>
        <v>26.017671874999998</v>
      </c>
      <c r="K6" s="1">
        <v>3.5999999999999997E-2</v>
      </c>
      <c r="L6" s="4">
        <v>18855</v>
      </c>
      <c r="M6" s="4">
        <v>19857</v>
      </c>
      <c r="N6" s="1" t="s">
        <v>90</v>
      </c>
      <c r="O6" s="1" t="s">
        <v>90</v>
      </c>
      <c r="P6" s="1">
        <v>13198</v>
      </c>
      <c r="Q6" s="11">
        <v>0</v>
      </c>
      <c r="R6" s="1" t="s">
        <v>90</v>
      </c>
      <c r="S6" s="3"/>
      <c r="T6" s="3" t="s">
        <v>88</v>
      </c>
      <c r="U6" s="3" t="s">
        <v>87</v>
      </c>
      <c r="V6" s="3" t="s">
        <v>161</v>
      </c>
      <c r="W6" s="1" t="s">
        <v>747</v>
      </c>
    </row>
    <row r="7" spans="1:26" s="1" customFormat="1" x14ac:dyDescent="0.25">
      <c r="A7" s="1">
        <v>13200</v>
      </c>
      <c r="B7" s="1">
        <v>153</v>
      </c>
      <c r="C7" s="1" t="s">
        <v>746</v>
      </c>
      <c r="D7" s="1" t="s">
        <v>214</v>
      </c>
      <c r="E7" s="1" t="s">
        <v>102</v>
      </c>
      <c r="F7" s="1" t="s">
        <v>92</v>
      </c>
      <c r="G7" s="1" t="s">
        <v>91</v>
      </c>
      <c r="I7" s="1">
        <v>25.410492000000001</v>
      </c>
      <c r="J7" s="15">
        <f>INDEX('[1]Stock Dutys'!$M$2:$M$53,MATCH(A7,'[1]Stock Dutys'!$A$2:$A$53))</f>
        <v>26.017671874999998</v>
      </c>
      <c r="K7" s="1">
        <v>3.5999999999999997E-2</v>
      </c>
      <c r="L7" s="4">
        <v>18855</v>
      </c>
      <c r="M7" s="4">
        <v>19492</v>
      </c>
      <c r="N7" s="1" t="s">
        <v>90</v>
      </c>
      <c r="O7" s="1" t="s">
        <v>90</v>
      </c>
      <c r="P7" s="1">
        <v>13200</v>
      </c>
      <c r="Q7" s="16">
        <f>J7</f>
        <v>26.017671874999998</v>
      </c>
      <c r="R7" s="1" t="s">
        <v>90</v>
      </c>
      <c r="S7" s="3"/>
      <c r="T7" s="3" t="s">
        <v>99</v>
      </c>
      <c r="U7" s="3" t="s">
        <v>87</v>
      </c>
      <c r="V7" s="3" t="s">
        <v>161</v>
      </c>
      <c r="W7" s="1" t="s">
        <v>745</v>
      </c>
    </row>
    <row r="8" spans="1:26" s="1" customFormat="1" x14ac:dyDescent="0.25">
      <c r="A8" s="1">
        <v>13580</v>
      </c>
      <c r="B8" s="1">
        <v>153</v>
      </c>
      <c r="C8" s="1" t="s">
        <v>744</v>
      </c>
      <c r="D8" s="1" t="s">
        <v>214</v>
      </c>
      <c r="E8" s="1" t="s">
        <v>102</v>
      </c>
      <c r="F8" s="1" t="s">
        <v>92</v>
      </c>
      <c r="G8" s="1" t="s">
        <v>91</v>
      </c>
      <c r="I8" s="1">
        <v>25.349114</v>
      </c>
      <c r="J8" s="15">
        <f>INDEX('[1]Stock Dutys'!$M$2:$M$53,MATCH(A8,'[1]Stock Dutys'!$A$2:$A$53))</f>
        <v>26.017671874999998</v>
      </c>
      <c r="K8" s="1">
        <v>3.5000000000000003E-2</v>
      </c>
      <c r="L8" s="4">
        <v>19780</v>
      </c>
      <c r="M8" s="4">
        <v>20357</v>
      </c>
      <c r="N8" s="1" t="s">
        <v>90</v>
      </c>
      <c r="O8" s="1" t="s">
        <v>90</v>
      </c>
      <c r="P8" s="1">
        <v>13580</v>
      </c>
      <c r="Q8" s="16">
        <f>J8</f>
        <v>26.017671874999998</v>
      </c>
      <c r="R8" s="1" t="s">
        <v>90</v>
      </c>
      <c r="S8" s="3"/>
      <c r="T8" s="3" t="s">
        <v>99</v>
      </c>
      <c r="U8" s="3" t="s">
        <v>87</v>
      </c>
      <c r="V8" s="3" t="s">
        <v>161</v>
      </c>
      <c r="W8" s="1" t="s">
        <v>213</v>
      </c>
    </row>
    <row r="9" spans="1:26" s="1" customFormat="1" x14ac:dyDescent="0.25">
      <c r="A9" s="1">
        <v>13726</v>
      </c>
      <c r="B9" s="1">
        <v>153</v>
      </c>
      <c r="C9" s="1" t="s">
        <v>743</v>
      </c>
      <c r="D9" s="1" t="s">
        <v>214</v>
      </c>
      <c r="E9" s="1" t="s">
        <v>102</v>
      </c>
      <c r="F9" s="1" t="s">
        <v>92</v>
      </c>
      <c r="G9" s="1" t="s">
        <v>91</v>
      </c>
      <c r="I9" s="1">
        <v>6.72</v>
      </c>
      <c r="J9" s="15">
        <f>INDEX('[1]Stock Dutys'!$M$2:$M$53,MATCH(A9,'[1]Stock Dutys'!$A$2:$A$53))</f>
        <v>6.7872187500000001</v>
      </c>
      <c r="K9" s="1">
        <v>9.4000000000000004E-3</v>
      </c>
      <c r="L9" s="4">
        <v>19190</v>
      </c>
      <c r="M9" s="4">
        <v>19770</v>
      </c>
      <c r="N9" s="1" t="s">
        <v>90</v>
      </c>
      <c r="O9" s="1" t="s">
        <v>90</v>
      </c>
      <c r="P9" s="1">
        <v>13726</v>
      </c>
      <c r="Q9" s="16">
        <f>J9</f>
        <v>6.7872187500000001</v>
      </c>
      <c r="R9" s="1" t="s">
        <v>90</v>
      </c>
      <c r="S9" s="3"/>
      <c r="T9" s="3" t="s">
        <v>99</v>
      </c>
      <c r="U9" s="3" t="s">
        <v>87</v>
      </c>
      <c r="V9" s="3" t="s">
        <v>161</v>
      </c>
      <c r="W9" s="1" t="s">
        <v>213</v>
      </c>
    </row>
    <row r="10" spans="1:26" s="1" customFormat="1" x14ac:dyDescent="0.25">
      <c r="A10" s="1">
        <v>13727</v>
      </c>
      <c r="B10" s="1">
        <v>153</v>
      </c>
      <c r="C10" s="1" t="s">
        <v>742</v>
      </c>
      <c r="D10" s="1" t="s">
        <v>214</v>
      </c>
      <c r="E10" s="1" t="s">
        <v>102</v>
      </c>
      <c r="F10" s="1" t="s">
        <v>92</v>
      </c>
      <c r="G10" s="1" t="s">
        <v>91</v>
      </c>
      <c r="I10" s="1">
        <v>8.9600000000000009</v>
      </c>
      <c r="J10" s="15">
        <f>INDEX('[1]Stock Dutys'!$M$2:$M$53,MATCH(A10,'[1]Stock Dutys'!$A$2:$A$53))</f>
        <v>9.0496250000000007</v>
      </c>
      <c r="K10" s="1">
        <v>1.2500000000000001E-2</v>
      </c>
      <c r="L10" s="4">
        <v>19190</v>
      </c>
      <c r="M10" s="4">
        <v>19770</v>
      </c>
      <c r="N10" s="1" t="s">
        <v>90</v>
      </c>
      <c r="O10" s="1" t="s">
        <v>90</v>
      </c>
      <c r="P10" s="1">
        <v>13727</v>
      </c>
      <c r="Q10" s="16">
        <f>J10</f>
        <v>9.0496250000000007</v>
      </c>
      <c r="R10" s="1" t="s">
        <v>90</v>
      </c>
      <c r="S10" s="3"/>
      <c r="T10" s="3" t="s">
        <v>99</v>
      </c>
      <c r="U10" s="3" t="s">
        <v>87</v>
      </c>
      <c r="V10" s="3" t="s">
        <v>161</v>
      </c>
      <c r="W10" s="1" t="s">
        <v>213</v>
      </c>
    </row>
    <row r="11" spans="1:26" s="1" customFormat="1" ht="17.25" x14ac:dyDescent="0.25">
      <c r="A11" s="1">
        <v>14948</v>
      </c>
      <c r="B11" s="1">
        <v>153</v>
      </c>
      <c r="C11" s="1" t="s">
        <v>741</v>
      </c>
      <c r="D11" s="1" t="s">
        <v>214</v>
      </c>
      <c r="E11" s="1" t="s">
        <v>563</v>
      </c>
      <c r="F11" s="1" t="s">
        <v>92</v>
      </c>
      <c r="G11" s="1" t="s">
        <v>91</v>
      </c>
      <c r="H11" s="1">
        <v>308.60000000000002</v>
      </c>
      <c r="I11" s="1">
        <v>617.20000000000005</v>
      </c>
      <c r="J11" s="11">
        <v>1234.4000000000001</v>
      </c>
      <c r="K11" s="1">
        <v>2.7</v>
      </c>
      <c r="L11" s="4">
        <v>22013</v>
      </c>
      <c r="M11" s="4">
        <v>22592</v>
      </c>
      <c r="N11" s="1">
        <v>5438</v>
      </c>
      <c r="O11" s="1" t="s">
        <v>90</v>
      </c>
      <c r="P11" s="1">
        <v>14948</v>
      </c>
      <c r="Q11" s="9">
        <v>0.28540614478151999</v>
      </c>
      <c r="R11" s="1">
        <v>2018</v>
      </c>
      <c r="S11" s="6">
        <v>1</v>
      </c>
      <c r="T11" s="2" t="s">
        <v>107</v>
      </c>
      <c r="U11" s="2" t="s">
        <v>87</v>
      </c>
      <c r="V11" s="2"/>
      <c r="W11" s="1" t="s">
        <v>740</v>
      </c>
    </row>
    <row r="12" spans="1:26" s="1" customFormat="1" ht="17.25" x14ac:dyDescent="0.25">
      <c r="A12" s="1">
        <v>18242</v>
      </c>
      <c r="B12" s="1">
        <v>153</v>
      </c>
      <c r="C12" s="1" t="s">
        <v>739</v>
      </c>
      <c r="D12" s="1" t="s">
        <v>214</v>
      </c>
      <c r="E12" s="1" t="s">
        <v>119</v>
      </c>
      <c r="F12" s="1" t="s">
        <v>92</v>
      </c>
      <c r="G12" s="1" t="s">
        <v>91</v>
      </c>
      <c r="H12" s="1">
        <v>320</v>
      </c>
      <c r="I12" s="1">
        <v>1280</v>
      </c>
      <c r="J12" s="11">
        <v>1280</v>
      </c>
      <c r="K12" s="1">
        <v>3</v>
      </c>
      <c r="L12" s="4">
        <v>22013</v>
      </c>
      <c r="M12" s="4">
        <v>22957</v>
      </c>
      <c r="N12" s="1">
        <v>5145</v>
      </c>
      <c r="O12" s="1" t="s">
        <v>90</v>
      </c>
      <c r="P12" s="1">
        <v>18242</v>
      </c>
      <c r="Q12" s="16">
        <v>41.429900000000004</v>
      </c>
      <c r="R12" s="1">
        <v>2018</v>
      </c>
      <c r="S12" s="6">
        <v>2</v>
      </c>
      <c r="T12" s="2" t="s">
        <v>107</v>
      </c>
      <c r="U12" s="2" t="s">
        <v>87</v>
      </c>
      <c r="V12" s="2"/>
      <c r="W12" s="1" t="s">
        <v>293</v>
      </c>
    </row>
    <row r="13" spans="1:26" s="1" customFormat="1" ht="17.25" x14ac:dyDescent="0.25">
      <c r="A13" s="18">
        <v>18621</v>
      </c>
      <c r="B13" s="18">
        <v>153</v>
      </c>
      <c r="C13" s="18" t="s">
        <v>738</v>
      </c>
      <c r="D13" s="18" t="s">
        <v>214</v>
      </c>
      <c r="E13" s="18" t="s">
        <v>563</v>
      </c>
      <c r="F13" s="18" t="s">
        <v>92</v>
      </c>
      <c r="G13" s="1" t="s">
        <v>91</v>
      </c>
      <c r="H13" s="18">
        <v>32</v>
      </c>
      <c r="I13" s="18">
        <v>129.96</v>
      </c>
      <c r="J13" s="21">
        <v>825.16</v>
      </c>
      <c r="K13" s="1">
        <v>0.25800000000000001</v>
      </c>
      <c r="L13" s="4">
        <v>22119</v>
      </c>
      <c r="M13" s="4">
        <v>23064</v>
      </c>
      <c r="N13" s="18" t="s">
        <v>90</v>
      </c>
      <c r="O13" s="18" t="s">
        <v>90</v>
      </c>
      <c r="P13" s="18">
        <v>18621</v>
      </c>
      <c r="Q13" s="19">
        <v>0</v>
      </c>
      <c r="R13" s="18" t="s">
        <v>90</v>
      </c>
      <c r="S13" s="7">
        <v>3</v>
      </c>
      <c r="T13" s="17" t="s">
        <v>161</v>
      </c>
      <c r="U13" s="17" t="s">
        <v>87</v>
      </c>
      <c r="V13" s="17"/>
      <c r="W13" s="18" t="s">
        <v>737</v>
      </c>
    </row>
    <row r="14" spans="1:26" s="1" customFormat="1" ht="17.25" x14ac:dyDescent="0.25">
      <c r="A14" s="1">
        <v>18622</v>
      </c>
      <c r="B14" s="1">
        <v>153</v>
      </c>
      <c r="C14" s="1" t="s">
        <v>290</v>
      </c>
      <c r="D14" s="1" t="s">
        <v>214</v>
      </c>
      <c r="E14" s="1" t="s">
        <v>563</v>
      </c>
      <c r="F14" s="1" t="s">
        <v>92</v>
      </c>
      <c r="G14" s="1" t="s">
        <v>91</v>
      </c>
      <c r="I14" s="1">
        <v>1.96</v>
      </c>
      <c r="J14" s="10" t="s">
        <v>100</v>
      </c>
      <c r="K14" s="1">
        <v>6.0000000000000001E-3</v>
      </c>
      <c r="L14" s="4">
        <v>22119</v>
      </c>
      <c r="M14" s="4">
        <v>23429</v>
      </c>
      <c r="N14" s="1">
        <v>5150</v>
      </c>
      <c r="O14" s="1" t="s">
        <v>90</v>
      </c>
      <c r="P14" s="1" t="s">
        <v>289</v>
      </c>
      <c r="Q14" s="9">
        <v>236.30401234599</v>
      </c>
      <c r="R14" s="1">
        <v>2018</v>
      </c>
      <c r="S14" s="6">
        <v>3</v>
      </c>
      <c r="T14" s="2" t="s">
        <v>107</v>
      </c>
      <c r="U14" s="2" t="s">
        <v>87</v>
      </c>
      <c r="V14" s="2"/>
      <c r="W14" s="1" t="s">
        <v>736</v>
      </c>
    </row>
    <row r="15" spans="1:26" s="1" customFormat="1" ht="17.25" x14ac:dyDescent="0.25">
      <c r="A15" s="1">
        <v>18623</v>
      </c>
      <c r="B15" s="1">
        <v>153</v>
      </c>
      <c r="C15" s="1" t="s">
        <v>735</v>
      </c>
      <c r="D15" s="1" t="s">
        <v>214</v>
      </c>
      <c r="E15" s="1" t="s">
        <v>563</v>
      </c>
      <c r="F15" s="1" t="s">
        <v>92</v>
      </c>
      <c r="G15" s="1" t="s">
        <v>91</v>
      </c>
      <c r="I15" s="1">
        <v>818.04</v>
      </c>
      <c r="J15" s="11">
        <v>818.04</v>
      </c>
      <c r="K15" s="1">
        <v>3.2</v>
      </c>
      <c r="L15" s="4">
        <v>22119</v>
      </c>
      <c r="M15" s="4"/>
      <c r="N15" s="1">
        <v>5740</v>
      </c>
      <c r="O15" s="1" t="s">
        <v>90</v>
      </c>
      <c r="P15" s="1" t="s">
        <v>336</v>
      </c>
      <c r="Q15" s="16">
        <v>145.137</v>
      </c>
      <c r="R15" s="1">
        <v>2018</v>
      </c>
      <c r="S15" s="6"/>
      <c r="T15" s="2" t="s">
        <v>107</v>
      </c>
      <c r="U15" s="2" t="s">
        <v>87</v>
      </c>
      <c r="V15" s="2"/>
      <c r="W15" s="1" t="s">
        <v>734</v>
      </c>
    </row>
    <row r="16" spans="1:26" s="1" customFormat="1" ht="17.25" x14ac:dyDescent="0.25">
      <c r="A16" s="1">
        <v>18786</v>
      </c>
      <c r="B16" s="1">
        <v>153</v>
      </c>
      <c r="C16" s="1" t="s">
        <v>733</v>
      </c>
      <c r="D16" s="1" t="s">
        <v>214</v>
      </c>
      <c r="E16" s="1" t="s">
        <v>563</v>
      </c>
      <c r="F16" s="1" t="s">
        <v>92</v>
      </c>
      <c r="G16" s="1" t="s">
        <v>91</v>
      </c>
      <c r="I16" s="1">
        <v>1280</v>
      </c>
      <c r="J16" s="11">
        <v>1280</v>
      </c>
      <c r="K16" s="1">
        <v>2.34</v>
      </c>
      <c r="L16" s="4">
        <v>22265</v>
      </c>
      <c r="M16" s="4">
        <v>22842</v>
      </c>
      <c r="N16" s="11">
        <v>5269</v>
      </c>
      <c r="O16" s="1" t="s">
        <v>90</v>
      </c>
      <c r="P16" s="1">
        <v>18786</v>
      </c>
      <c r="Q16" s="16">
        <v>236.11699999999999</v>
      </c>
      <c r="R16" s="1">
        <v>2018</v>
      </c>
      <c r="S16" s="6">
        <v>4</v>
      </c>
      <c r="T16" s="2" t="s">
        <v>107</v>
      </c>
      <c r="U16" s="2" t="s">
        <v>87</v>
      </c>
      <c r="V16" s="2"/>
      <c r="W16" s="1" t="s">
        <v>140</v>
      </c>
    </row>
    <row r="17" spans="1:23" s="1" customFormat="1" ht="17.25" x14ac:dyDescent="0.25">
      <c r="A17" s="1">
        <v>18787</v>
      </c>
      <c r="B17" s="1">
        <v>153</v>
      </c>
      <c r="C17" s="1" t="s">
        <v>732</v>
      </c>
      <c r="D17" s="1" t="s">
        <v>214</v>
      </c>
      <c r="E17" s="1" t="s">
        <v>563</v>
      </c>
      <c r="F17" s="1" t="s">
        <v>92</v>
      </c>
      <c r="G17" s="1" t="s">
        <v>91</v>
      </c>
      <c r="I17" s="43">
        <v>1280</v>
      </c>
      <c r="J17" s="22" t="s">
        <v>100</v>
      </c>
      <c r="K17" s="1">
        <v>2.2400000000000002</v>
      </c>
      <c r="L17" s="4">
        <v>22265</v>
      </c>
      <c r="M17" s="4">
        <v>22842</v>
      </c>
      <c r="N17" s="1">
        <v>5302</v>
      </c>
      <c r="O17" s="1" t="s">
        <v>90</v>
      </c>
      <c r="P17" s="1">
        <v>18787</v>
      </c>
      <c r="Q17" s="40">
        <v>277.851</v>
      </c>
      <c r="R17" s="1">
        <v>2018</v>
      </c>
      <c r="S17" s="6">
        <v>4</v>
      </c>
      <c r="T17" s="2" t="s">
        <v>107</v>
      </c>
      <c r="U17" s="2" t="s">
        <v>87</v>
      </c>
      <c r="V17" s="2"/>
      <c r="W17" s="1" t="s">
        <v>731</v>
      </c>
    </row>
    <row r="18" spans="1:23" s="1" customFormat="1" ht="17.25" x14ac:dyDescent="0.25">
      <c r="A18" s="18">
        <v>18788</v>
      </c>
      <c r="B18" s="18">
        <v>153</v>
      </c>
      <c r="C18" s="18" t="s">
        <v>730</v>
      </c>
      <c r="D18" s="18" t="s">
        <v>214</v>
      </c>
      <c r="E18" s="18" t="s">
        <v>563</v>
      </c>
      <c r="F18" s="18" t="s">
        <v>92</v>
      </c>
      <c r="G18" s="1" t="s">
        <v>91</v>
      </c>
      <c r="H18" s="18"/>
      <c r="I18" s="18">
        <v>1280</v>
      </c>
      <c r="J18" s="21">
        <v>1280</v>
      </c>
      <c r="K18" s="1">
        <v>5.01</v>
      </c>
      <c r="L18" s="4">
        <v>22265</v>
      </c>
      <c r="M18" s="4">
        <v>22842</v>
      </c>
      <c r="N18" s="18" t="s">
        <v>90</v>
      </c>
      <c r="O18" s="18" t="s">
        <v>90</v>
      </c>
      <c r="P18" s="18">
        <v>18788</v>
      </c>
      <c r="Q18" s="19">
        <v>0</v>
      </c>
      <c r="R18" s="18">
        <v>2018</v>
      </c>
      <c r="S18" s="7">
        <v>5</v>
      </c>
      <c r="T18" s="17" t="s">
        <v>107</v>
      </c>
      <c r="U18" s="17" t="s">
        <v>87</v>
      </c>
      <c r="V18" s="17"/>
      <c r="W18" s="18" t="s">
        <v>729</v>
      </c>
    </row>
    <row r="19" spans="1:23" s="1" customFormat="1" ht="17.25" x14ac:dyDescent="0.25">
      <c r="A19" s="1">
        <v>18789</v>
      </c>
      <c r="B19" s="1">
        <v>153</v>
      </c>
      <c r="C19" s="1" t="s">
        <v>728</v>
      </c>
      <c r="D19" s="1" t="s">
        <v>214</v>
      </c>
      <c r="E19" s="1" t="s">
        <v>563</v>
      </c>
      <c r="F19" s="1" t="s">
        <v>92</v>
      </c>
      <c r="G19" s="1" t="s">
        <v>91</v>
      </c>
      <c r="I19" s="43">
        <v>1280</v>
      </c>
      <c r="J19" s="22" t="s">
        <v>100</v>
      </c>
      <c r="K19" s="1">
        <v>4.01</v>
      </c>
      <c r="L19" s="4">
        <v>22265</v>
      </c>
      <c r="M19" s="4">
        <v>22842</v>
      </c>
      <c r="N19" s="1">
        <v>5271</v>
      </c>
      <c r="O19" s="1" t="s">
        <v>90</v>
      </c>
      <c r="P19" s="1">
        <v>18789</v>
      </c>
      <c r="Q19" s="16">
        <v>159.94399999999999</v>
      </c>
      <c r="R19" s="1">
        <v>2018</v>
      </c>
      <c r="S19" s="6">
        <v>5</v>
      </c>
      <c r="T19" s="2" t="s">
        <v>107</v>
      </c>
      <c r="U19" s="2" t="s">
        <v>87</v>
      </c>
      <c r="V19" s="2"/>
      <c r="W19" s="1" t="s">
        <v>727</v>
      </c>
    </row>
    <row r="20" spans="1:23" s="1" customFormat="1" ht="17.25" x14ac:dyDescent="0.25">
      <c r="A20" s="1">
        <v>18794</v>
      </c>
      <c r="B20" s="1">
        <v>153</v>
      </c>
      <c r="C20" s="1" t="s">
        <v>509</v>
      </c>
      <c r="D20" s="1" t="s">
        <v>214</v>
      </c>
      <c r="E20" s="1" t="s">
        <v>563</v>
      </c>
      <c r="F20" s="1" t="s">
        <v>92</v>
      </c>
      <c r="G20" s="1" t="s">
        <v>91</v>
      </c>
      <c r="I20" s="1">
        <v>480</v>
      </c>
      <c r="J20" s="11">
        <v>680</v>
      </c>
      <c r="K20" s="1">
        <v>2.077</v>
      </c>
      <c r="L20" s="4">
        <v>22269</v>
      </c>
      <c r="M20" s="4">
        <v>22846</v>
      </c>
      <c r="N20" s="1">
        <v>5266</v>
      </c>
      <c r="O20" s="1" t="s">
        <v>90</v>
      </c>
      <c r="P20" s="1" t="s">
        <v>508</v>
      </c>
      <c r="Q20" s="9">
        <v>108.25086805569801</v>
      </c>
      <c r="R20" s="1">
        <v>2018</v>
      </c>
      <c r="S20" s="6">
        <v>6</v>
      </c>
      <c r="T20" s="2" t="s">
        <v>107</v>
      </c>
      <c r="U20" s="2" t="s">
        <v>87</v>
      </c>
      <c r="V20" s="2"/>
      <c r="W20" s="1" t="s">
        <v>507</v>
      </c>
    </row>
    <row r="21" spans="1:23" s="1" customFormat="1" ht="17.25" x14ac:dyDescent="0.25">
      <c r="A21" s="18">
        <v>18796</v>
      </c>
      <c r="B21" s="18">
        <v>153</v>
      </c>
      <c r="C21" s="18" t="s">
        <v>726</v>
      </c>
      <c r="D21" s="18" t="s">
        <v>214</v>
      </c>
      <c r="E21" s="18" t="s">
        <v>563</v>
      </c>
      <c r="F21" s="18" t="s">
        <v>92</v>
      </c>
      <c r="G21" s="1" t="s">
        <v>91</v>
      </c>
      <c r="H21" s="18"/>
      <c r="I21" s="18">
        <v>640</v>
      </c>
      <c r="J21" s="42">
        <v>640</v>
      </c>
      <c r="K21" s="1">
        <v>3.6829999999999998</v>
      </c>
      <c r="L21" s="4">
        <v>22269</v>
      </c>
      <c r="M21" s="4">
        <v>22846</v>
      </c>
      <c r="N21" s="18">
        <v>5828</v>
      </c>
      <c r="O21" s="18" t="s">
        <v>90</v>
      </c>
      <c r="P21" s="18">
        <v>18796</v>
      </c>
      <c r="Q21" s="38">
        <v>0</v>
      </c>
      <c r="R21" s="18">
        <v>2018</v>
      </c>
      <c r="S21" s="7"/>
      <c r="T21" s="17" t="s">
        <v>161</v>
      </c>
      <c r="U21" s="17" t="s">
        <v>87</v>
      </c>
      <c r="V21" s="17"/>
      <c r="W21" s="18" t="s">
        <v>725</v>
      </c>
    </row>
    <row r="22" spans="1:23" s="1" customFormat="1" ht="17.25" x14ac:dyDescent="0.25">
      <c r="A22" s="18">
        <v>18797</v>
      </c>
      <c r="B22" s="18">
        <v>153</v>
      </c>
      <c r="C22" s="18" t="s">
        <v>724</v>
      </c>
      <c r="D22" s="18" t="s">
        <v>214</v>
      </c>
      <c r="E22" s="18" t="s">
        <v>563</v>
      </c>
      <c r="F22" s="18" t="s">
        <v>92</v>
      </c>
      <c r="G22" s="1" t="s">
        <v>91</v>
      </c>
      <c r="H22" s="18"/>
      <c r="I22" s="18">
        <v>640</v>
      </c>
      <c r="J22" s="21">
        <v>640</v>
      </c>
      <c r="K22" s="1">
        <v>3.371</v>
      </c>
      <c r="L22" s="4">
        <v>22269</v>
      </c>
      <c r="M22" s="4">
        <v>22846</v>
      </c>
      <c r="N22" s="18">
        <v>5678</v>
      </c>
      <c r="O22" s="18" t="s">
        <v>90</v>
      </c>
      <c r="P22" s="18">
        <v>18797</v>
      </c>
      <c r="Q22" s="19">
        <v>0</v>
      </c>
      <c r="R22" s="18">
        <v>2018</v>
      </c>
      <c r="S22" s="7"/>
      <c r="T22" s="17" t="s">
        <v>161</v>
      </c>
      <c r="U22" s="17" t="s">
        <v>87</v>
      </c>
      <c r="V22" s="17"/>
      <c r="W22" s="18" t="s">
        <v>723</v>
      </c>
    </row>
    <row r="23" spans="1:23" s="1" customFormat="1" ht="17.25" x14ac:dyDescent="0.25">
      <c r="A23" s="1">
        <v>18802</v>
      </c>
      <c r="B23" s="1">
        <v>153</v>
      </c>
      <c r="C23" s="1" t="s">
        <v>722</v>
      </c>
      <c r="D23" s="1" t="s">
        <v>214</v>
      </c>
      <c r="E23" s="1" t="s">
        <v>119</v>
      </c>
      <c r="F23" s="1" t="s">
        <v>92</v>
      </c>
      <c r="G23" s="1" t="s">
        <v>91</v>
      </c>
      <c r="I23" s="1">
        <v>640</v>
      </c>
      <c r="J23" s="11">
        <v>640</v>
      </c>
      <c r="K23" s="1">
        <v>2.7</v>
      </c>
      <c r="L23" s="4">
        <v>22265</v>
      </c>
      <c r="M23" s="4">
        <v>22842</v>
      </c>
      <c r="N23" s="1">
        <v>5196</v>
      </c>
      <c r="O23" s="1" t="s">
        <v>90</v>
      </c>
      <c r="P23" s="1">
        <v>18802</v>
      </c>
      <c r="Q23" s="9">
        <v>299.35728815976501</v>
      </c>
      <c r="R23" s="1">
        <v>2018</v>
      </c>
      <c r="S23" s="6"/>
      <c r="T23" s="2" t="s">
        <v>107</v>
      </c>
      <c r="U23" s="2" t="s">
        <v>87</v>
      </c>
      <c r="V23" s="2"/>
      <c r="W23" s="1" t="s">
        <v>718</v>
      </c>
    </row>
    <row r="24" spans="1:23" s="1" customFormat="1" ht="17.25" x14ac:dyDescent="0.25">
      <c r="A24" s="18">
        <v>18834</v>
      </c>
      <c r="B24" s="18">
        <v>153</v>
      </c>
      <c r="C24" s="18" t="s">
        <v>721</v>
      </c>
      <c r="D24" s="18" t="s">
        <v>214</v>
      </c>
      <c r="E24" s="18" t="s">
        <v>119</v>
      </c>
      <c r="F24" s="18" t="s">
        <v>92</v>
      </c>
      <c r="G24" s="18" t="s">
        <v>91</v>
      </c>
      <c r="H24" s="18"/>
      <c r="I24" s="18">
        <v>1276.23</v>
      </c>
      <c r="J24" s="21">
        <v>1276.23</v>
      </c>
      <c r="K24" s="18">
        <v>3.8820000000000001</v>
      </c>
      <c r="L24" s="20">
        <v>22265</v>
      </c>
      <c r="M24" s="20">
        <v>22842</v>
      </c>
      <c r="N24" s="18">
        <v>5516</v>
      </c>
      <c r="O24" s="18" t="s">
        <v>90</v>
      </c>
      <c r="P24" s="18">
        <v>18834</v>
      </c>
      <c r="Q24" s="41">
        <v>82.859800000000007</v>
      </c>
      <c r="R24" s="18">
        <v>2018</v>
      </c>
      <c r="S24" s="7">
        <v>7</v>
      </c>
      <c r="T24" s="17" t="s">
        <v>107</v>
      </c>
      <c r="U24" s="17" t="s">
        <v>87</v>
      </c>
      <c r="V24" s="17"/>
      <c r="W24" s="18" t="s">
        <v>705</v>
      </c>
    </row>
    <row r="25" spans="1:23" s="1" customFormat="1" ht="17.25" x14ac:dyDescent="0.25">
      <c r="A25" s="1">
        <v>18835</v>
      </c>
      <c r="B25" s="1">
        <v>153</v>
      </c>
      <c r="C25" s="1" t="s">
        <v>720</v>
      </c>
      <c r="D25" s="1" t="s">
        <v>214</v>
      </c>
      <c r="E25" s="1" t="s">
        <v>119</v>
      </c>
      <c r="F25" s="1" t="s">
        <v>92</v>
      </c>
      <c r="G25" s="1" t="s">
        <v>91</v>
      </c>
      <c r="I25" s="1">
        <v>1277.8</v>
      </c>
      <c r="J25" s="11">
        <v>1277.81</v>
      </c>
      <c r="K25" s="1">
        <v>3.5179999999999998</v>
      </c>
      <c r="L25" s="4">
        <v>22265</v>
      </c>
      <c r="M25" s="4">
        <v>22842</v>
      </c>
      <c r="N25" s="1">
        <v>5517</v>
      </c>
      <c r="O25" s="1" t="s">
        <v>90</v>
      </c>
      <c r="P25" s="1">
        <v>18835</v>
      </c>
      <c r="Q25" s="16">
        <v>738.971</v>
      </c>
      <c r="R25" s="1" t="s">
        <v>90</v>
      </c>
      <c r="S25" s="6">
        <v>8</v>
      </c>
      <c r="T25" s="2" t="s">
        <v>161</v>
      </c>
      <c r="U25" s="2" t="s">
        <v>87</v>
      </c>
      <c r="V25" s="2"/>
      <c r="W25" s="1" t="s">
        <v>703</v>
      </c>
    </row>
    <row r="26" spans="1:23" s="1" customFormat="1" ht="17.25" x14ac:dyDescent="0.25">
      <c r="A26" s="1">
        <v>18851</v>
      </c>
      <c r="B26" s="1">
        <v>153</v>
      </c>
      <c r="C26" s="1" t="s">
        <v>719</v>
      </c>
      <c r="D26" s="1" t="s">
        <v>214</v>
      </c>
      <c r="E26" s="1" t="s">
        <v>563</v>
      </c>
      <c r="F26" s="1" t="s">
        <v>92</v>
      </c>
      <c r="G26" s="1" t="s">
        <v>91</v>
      </c>
      <c r="I26" s="1">
        <v>516.44000000000005</v>
      </c>
      <c r="J26" s="11">
        <v>516.44000000000005</v>
      </c>
      <c r="K26" s="1">
        <v>2</v>
      </c>
      <c r="L26" s="4">
        <v>22321</v>
      </c>
      <c r="M26" s="4">
        <v>23263</v>
      </c>
      <c r="N26" s="1">
        <v>5694</v>
      </c>
      <c r="O26" s="1" t="s">
        <v>90</v>
      </c>
      <c r="P26" s="1">
        <v>18851</v>
      </c>
      <c r="Q26" s="9">
        <v>229.60770903509399</v>
      </c>
      <c r="R26" s="1">
        <v>2018</v>
      </c>
      <c r="S26" s="6"/>
      <c r="T26" s="2" t="s">
        <v>107</v>
      </c>
      <c r="U26" s="2" t="s">
        <v>87</v>
      </c>
      <c r="V26" s="2"/>
      <c r="W26" s="1" t="s">
        <v>718</v>
      </c>
    </row>
    <row r="27" spans="1:23" s="1" customFormat="1" ht="17.25" x14ac:dyDescent="0.25">
      <c r="A27" s="18">
        <v>18911</v>
      </c>
      <c r="B27" s="18">
        <v>153</v>
      </c>
      <c r="C27" s="18" t="s">
        <v>717</v>
      </c>
      <c r="D27" s="18" t="s">
        <v>214</v>
      </c>
      <c r="E27" s="18" t="s">
        <v>563</v>
      </c>
      <c r="F27" s="18" t="s">
        <v>92</v>
      </c>
      <c r="G27" s="1" t="s">
        <v>91</v>
      </c>
      <c r="H27" s="18"/>
      <c r="I27" s="18">
        <v>1176</v>
      </c>
      <c r="J27" s="21">
        <v>1176</v>
      </c>
      <c r="K27" s="1">
        <v>5.25</v>
      </c>
      <c r="L27" s="4">
        <v>22397</v>
      </c>
      <c r="M27" s="4">
        <v>23341</v>
      </c>
      <c r="N27" s="18" t="s">
        <v>90</v>
      </c>
      <c r="O27" s="18" t="s">
        <v>90</v>
      </c>
      <c r="P27" s="18">
        <v>18911</v>
      </c>
      <c r="Q27" s="19">
        <v>0</v>
      </c>
      <c r="R27" s="18" t="s">
        <v>90</v>
      </c>
      <c r="S27" s="7"/>
      <c r="T27" s="17" t="s">
        <v>161</v>
      </c>
      <c r="U27" s="17" t="s">
        <v>87</v>
      </c>
      <c r="V27" s="17"/>
      <c r="W27" s="18" t="s">
        <v>716</v>
      </c>
    </row>
    <row r="28" spans="1:23" s="1" customFormat="1" ht="17.25" x14ac:dyDescent="0.25">
      <c r="A28" s="1">
        <v>18927</v>
      </c>
      <c r="B28" s="1">
        <v>153</v>
      </c>
      <c r="C28" s="1" t="s">
        <v>715</v>
      </c>
      <c r="D28" s="1" t="s">
        <v>214</v>
      </c>
      <c r="E28" s="1" t="s">
        <v>563</v>
      </c>
      <c r="F28" s="1" t="s">
        <v>92</v>
      </c>
      <c r="G28" s="1" t="s">
        <v>91</v>
      </c>
      <c r="I28" s="1">
        <v>1280</v>
      </c>
      <c r="J28" s="11">
        <v>1280</v>
      </c>
      <c r="K28" s="1">
        <v>2.492</v>
      </c>
      <c r="L28" s="4">
        <v>22321</v>
      </c>
      <c r="M28" s="4">
        <v>22898</v>
      </c>
      <c r="N28" s="1">
        <v>5719</v>
      </c>
      <c r="O28" s="1" t="s">
        <v>90</v>
      </c>
      <c r="P28" s="1">
        <v>18927</v>
      </c>
      <c r="Q28" s="16">
        <v>704.29399999999998</v>
      </c>
      <c r="R28" s="1" t="s">
        <v>90</v>
      </c>
      <c r="S28" s="6">
        <v>9</v>
      </c>
      <c r="T28" s="2" t="s">
        <v>161</v>
      </c>
      <c r="U28" s="2" t="s">
        <v>87</v>
      </c>
      <c r="V28" s="2"/>
      <c r="W28" s="1" t="s">
        <v>713</v>
      </c>
    </row>
    <row r="29" spans="1:23" s="1" customFormat="1" ht="17.25" x14ac:dyDescent="0.25">
      <c r="A29" s="1">
        <v>18928</v>
      </c>
      <c r="B29" s="1">
        <v>153</v>
      </c>
      <c r="C29" s="1" t="s">
        <v>714</v>
      </c>
      <c r="D29" s="1" t="s">
        <v>214</v>
      </c>
      <c r="E29" s="1" t="s">
        <v>563</v>
      </c>
      <c r="F29" s="1" t="s">
        <v>92</v>
      </c>
      <c r="G29" s="1" t="s">
        <v>91</v>
      </c>
      <c r="I29" s="1">
        <v>1280</v>
      </c>
      <c r="J29" s="10" t="s">
        <v>100</v>
      </c>
      <c r="K29" s="1">
        <v>2.8</v>
      </c>
      <c r="L29" s="4">
        <v>22321</v>
      </c>
      <c r="M29" s="4">
        <v>23263</v>
      </c>
      <c r="N29" s="1">
        <v>5720</v>
      </c>
      <c r="O29" s="1" t="s">
        <v>90</v>
      </c>
      <c r="P29" s="1">
        <v>18928</v>
      </c>
      <c r="Q29" s="40" t="s">
        <v>100</v>
      </c>
      <c r="R29" s="1" t="s">
        <v>90</v>
      </c>
      <c r="S29" s="6">
        <v>9</v>
      </c>
      <c r="T29" s="2" t="s">
        <v>161</v>
      </c>
      <c r="U29" s="2" t="s">
        <v>87</v>
      </c>
      <c r="V29" s="2"/>
      <c r="W29" s="1" t="s">
        <v>713</v>
      </c>
    </row>
    <row r="30" spans="1:23" s="1" customFormat="1" ht="17.25" x14ac:dyDescent="0.25">
      <c r="A30" s="1">
        <v>18975</v>
      </c>
      <c r="B30" s="1">
        <v>153</v>
      </c>
      <c r="C30" s="1" t="s">
        <v>307</v>
      </c>
      <c r="D30" s="1" t="s">
        <v>214</v>
      </c>
      <c r="E30" s="1" t="s">
        <v>563</v>
      </c>
      <c r="F30" s="1" t="s">
        <v>92</v>
      </c>
      <c r="G30" s="1" t="s">
        <v>91</v>
      </c>
      <c r="I30" s="1">
        <v>727.28</v>
      </c>
      <c r="J30" s="11">
        <v>1230</v>
      </c>
      <c r="K30" s="1">
        <v>2.7</v>
      </c>
      <c r="L30" s="4">
        <v>22392</v>
      </c>
      <c r="M30" s="4">
        <v>22971</v>
      </c>
      <c r="N30" s="1">
        <v>5299</v>
      </c>
      <c r="O30" s="1" t="s">
        <v>90</v>
      </c>
      <c r="P30" s="1" t="s">
        <v>306</v>
      </c>
      <c r="Q30" s="9">
        <v>366.94575968061702</v>
      </c>
      <c r="R30" s="1">
        <v>2018</v>
      </c>
      <c r="S30" s="6">
        <v>10</v>
      </c>
      <c r="T30" s="2" t="s">
        <v>107</v>
      </c>
      <c r="U30" s="2" t="s">
        <v>87</v>
      </c>
      <c r="V30" s="2"/>
      <c r="W30" s="1" t="s">
        <v>712</v>
      </c>
    </row>
    <row r="31" spans="1:23" s="1" customFormat="1" ht="17.25" x14ac:dyDescent="0.25">
      <c r="A31" s="1">
        <v>18978</v>
      </c>
      <c r="B31" s="1">
        <v>153</v>
      </c>
      <c r="C31" s="1" t="s">
        <v>147</v>
      </c>
      <c r="D31" s="1" t="s">
        <v>214</v>
      </c>
      <c r="E31" s="1" t="s">
        <v>563</v>
      </c>
      <c r="F31" s="1" t="s">
        <v>92</v>
      </c>
      <c r="G31" s="1" t="s">
        <v>91</v>
      </c>
      <c r="I31" s="1">
        <v>1023.36</v>
      </c>
      <c r="J31" s="11">
        <v>1055.72</v>
      </c>
      <c r="K31" s="1">
        <v>4.97</v>
      </c>
      <c r="L31" s="4">
        <v>22341</v>
      </c>
      <c r="M31" s="4">
        <v>22920</v>
      </c>
      <c r="N31" s="1">
        <v>5834</v>
      </c>
      <c r="O31" s="1" t="s">
        <v>90</v>
      </c>
      <c r="P31" s="1" t="s">
        <v>146</v>
      </c>
      <c r="Q31" s="9">
        <v>7.1145921015806302</v>
      </c>
      <c r="R31" s="1">
        <v>2018</v>
      </c>
      <c r="S31" s="6">
        <v>11</v>
      </c>
      <c r="T31" s="2" t="s">
        <v>107</v>
      </c>
      <c r="U31" s="2" t="s">
        <v>87</v>
      </c>
      <c r="V31" s="2"/>
      <c r="W31" s="1" t="s">
        <v>711</v>
      </c>
    </row>
    <row r="32" spans="1:23" s="1" customFormat="1" ht="17.25" x14ac:dyDescent="0.25">
      <c r="A32" s="18">
        <v>18981</v>
      </c>
      <c r="B32" s="18">
        <v>153</v>
      </c>
      <c r="C32" s="18" t="s">
        <v>710</v>
      </c>
      <c r="D32" s="18" t="s">
        <v>214</v>
      </c>
      <c r="E32" s="18" t="s">
        <v>563</v>
      </c>
      <c r="F32" s="18" t="s">
        <v>92</v>
      </c>
      <c r="G32" s="1" t="s">
        <v>91</v>
      </c>
      <c r="H32" s="18"/>
      <c r="I32" s="18">
        <v>80.760000000000005</v>
      </c>
      <c r="J32" s="21">
        <v>624</v>
      </c>
      <c r="K32" s="1">
        <v>0.64</v>
      </c>
      <c r="L32" s="4">
        <v>22341</v>
      </c>
      <c r="M32" s="4">
        <v>22920</v>
      </c>
      <c r="N32" s="18" t="s">
        <v>90</v>
      </c>
      <c r="O32" s="18" t="s">
        <v>90</v>
      </c>
      <c r="P32" s="18">
        <v>18981</v>
      </c>
      <c r="Q32" s="19">
        <v>0</v>
      </c>
      <c r="R32" s="18" t="s">
        <v>90</v>
      </c>
      <c r="S32" s="7">
        <v>12</v>
      </c>
      <c r="T32" s="17" t="s">
        <v>107</v>
      </c>
      <c r="U32" s="17" t="s">
        <v>87</v>
      </c>
      <c r="V32" s="17"/>
      <c r="W32" s="18" t="s">
        <v>466</v>
      </c>
    </row>
    <row r="33" spans="1:23" s="1" customFormat="1" ht="17.25" x14ac:dyDescent="0.25">
      <c r="A33" s="1">
        <v>18988</v>
      </c>
      <c r="B33" s="1">
        <v>153</v>
      </c>
      <c r="C33" s="1" t="s">
        <v>236</v>
      </c>
      <c r="D33" s="1" t="s">
        <v>214</v>
      </c>
      <c r="E33" s="1" t="s">
        <v>563</v>
      </c>
      <c r="F33" s="1" t="s">
        <v>92</v>
      </c>
      <c r="G33" s="1" t="s">
        <v>91</v>
      </c>
      <c r="I33" s="1">
        <v>640</v>
      </c>
      <c r="J33" s="11">
        <v>640</v>
      </c>
      <c r="K33" s="1">
        <v>1.5529999999999999</v>
      </c>
      <c r="L33" s="4">
        <v>22392</v>
      </c>
      <c r="M33" s="4">
        <v>22611</v>
      </c>
      <c r="N33" s="1">
        <v>5295</v>
      </c>
      <c r="O33" s="1" t="s">
        <v>90</v>
      </c>
      <c r="P33" s="1" t="s">
        <v>235</v>
      </c>
      <c r="Q33" s="9">
        <v>331.43939393982998</v>
      </c>
      <c r="R33" s="1">
        <v>2018</v>
      </c>
      <c r="S33" s="6">
        <v>13</v>
      </c>
      <c r="T33" s="2" t="s">
        <v>107</v>
      </c>
      <c r="U33" s="2" t="s">
        <v>87</v>
      </c>
      <c r="V33" s="2"/>
      <c r="W33" s="1" t="s">
        <v>234</v>
      </c>
    </row>
    <row r="34" spans="1:23" s="1" customFormat="1" ht="17.25" x14ac:dyDescent="0.25">
      <c r="A34" s="1">
        <v>18989</v>
      </c>
      <c r="B34" s="1">
        <v>153</v>
      </c>
      <c r="C34" s="1" t="s">
        <v>233</v>
      </c>
      <c r="D34" s="1" t="s">
        <v>214</v>
      </c>
      <c r="E34" s="1" t="s">
        <v>563</v>
      </c>
      <c r="F34" s="1" t="s">
        <v>92</v>
      </c>
      <c r="G34" s="1" t="s">
        <v>91</v>
      </c>
      <c r="I34" s="1">
        <v>640</v>
      </c>
      <c r="J34" s="11">
        <v>640</v>
      </c>
      <c r="K34" s="1">
        <v>2.1840000000000002</v>
      </c>
      <c r="L34" s="4">
        <v>22397</v>
      </c>
      <c r="M34" s="4">
        <v>22976</v>
      </c>
      <c r="N34" s="1">
        <v>4704</v>
      </c>
      <c r="O34" s="1" t="s">
        <v>90</v>
      </c>
      <c r="P34" s="1" t="s">
        <v>232</v>
      </c>
      <c r="Q34" s="9">
        <v>341.09103184668902</v>
      </c>
      <c r="R34" s="1">
        <v>2018</v>
      </c>
      <c r="S34" s="6">
        <v>14</v>
      </c>
      <c r="T34" s="2" t="s">
        <v>107</v>
      </c>
      <c r="U34" s="2" t="s">
        <v>87</v>
      </c>
      <c r="V34" s="2"/>
      <c r="W34" s="1" t="s">
        <v>231</v>
      </c>
    </row>
    <row r="35" spans="1:23" s="1" customFormat="1" ht="17.25" x14ac:dyDescent="0.25">
      <c r="A35" s="18">
        <v>18999</v>
      </c>
      <c r="B35" s="18">
        <v>153</v>
      </c>
      <c r="C35" s="18" t="s">
        <v>709</v>
      </c>
      <c r="D35" s="18" t="s">
        <v>214</v>
      </c>
      <c r="E35" s="18" t="s">
        <v>563</v>
      </c>
      <c r="F35" s="18" t="s">
        <v>92</v>
      </c>
      <c r="G35" s="1" t="s">
        <v>91</v>
      </c>
      <c r="H35" s="18"/>
      <c r="I35" s="18">
        <v>91.2</v>
      </c>
      <c r="J35" s="21">
        <v>640</v>
      </c>
      <c r="K35" s="1">
        <v>1.6</v>
      </c>
      <c r="L35" s="4">
        <v>22347</v>
      </c>
      <c r="M35" s="4">
        <v>23291</v>
      </c>
      <c r="N35" s="18" t="s">
        <v>90</v>
      </c>
      <c r="O35" s="18" t="s">
        <v>90</v>
      </c>
      <c r="P35" s="18">
        <v>18999</v>
      </c>
      <c r="Q35" s="19">
        <v>0</v>
      </c>
      <c r="R35" s="18" t="s">
        <v>90</v>
      </c>
      <c r="S35" s="7">
        <v>15</v>
      </c>
      <c r="T35" s="17" t="s">
        <v>107</v>
      </c>
      <c r="U35" s="17" t="s">
        <v>87</v>
      </c>
      <c r="V35" s="17"/>
      <c r="W35" s="18" t="s">
        <v>443</v>
      </c>
    </row>
    <row r="36" spans="1:23" s="1" customFormat="1" ht="17.25" x14ac:dyDescent="0.25">
      <c r="A36" s="1">
        <v>19014</v>
      </c>
      <c r="B36" s="1">
        <v>153</v>
      </c>
      <c r="C36" s="1" t="s">
        <v>708</v>
      </c>
      <c r="D36" s="1" t="s">
        <v>214</v>
      </c>
      <c r="E36" s="1" t="s">
        <v>119</v>
      </c>
      <c r="F36" s="1" t="s">
        <v>92</v>
      </c>
      <c r="G36" s="1" t="s">
        <v>91</v>
      </c>
      <c r="I36" s="1">
        <v>640</v>
      </c>
      <c r="J36" s="1">
        <v>1816</v>
      </c>
      <c r="K36" s="1">
        <v>2.91</v>
      </c>
      <c r="L36" s="4">
        <v>22510</v>
      </c>
      <c r="M36" s="4">
        <v>23453</v>
      </c>
      <c r="N36" s="1">
        <v>5695</v>
      </c>
      <c r="O36" s="1" t="s">
        <v>90</v>
      </c>
      <c r="P36" s="1">
        <v>19014</v>
      </c>
      <c r="Q36" s="16">
        <f>223.58349116191+67</f>
        <v>290.58349116190999</v>
      </c>
      <c r="R36" s="1">
        <v>2018</v>
      </c>
      <c r="S36" s="6">
        <v>16</v>
      </c>
      <c r="T36" s="3" t="s">
        <v>107</v>
      </c>
      <c r="U36" s="2" t="s">
        <v>87</v>
      </c>
      <c r="V36" s="2"/>
      <c r="W36" s="1" t="s">
        <v>707</v>
      </c>
    </row>
    <row r="37" spans="1:23" s="1" customFormat="1" ht="17.25" x14ac:dyDescent="0.25">
      <c r="A37" s="18">
        <v>19052</v>
      </c>
      <c r="B37" s="18">
        <v>153</v>
      </c>
      <c r="C37" s="18" t="s">
        <v>706</v>
      </c>
      <c r="D37" s="18" t="s">
        <v>214</v>
      </c>
      <c r="E37" s="18" t="s">
        <v>563</v>
      </c>
      <c r="F37" s="18" t="s">
        <v>92</v>
      </c>
      <c r="G37" s="18" t="s">
        <v>91</v>
      </c>
      <c r="H37" s="18"/>
      <c r="I37" s="18">
        <v>1276.23</v>
      </c>
      <c r="J37" s="12" t="s">
        <v>100</v>
      </c>
      <c r="K37" s="18">
        <v>4.7510000000000003</v>
      </c>
      <c r="L37" s="20">
        <v>22567</v>
      </c>
      <c r="M37" s="20">
        <v>23510</v>
      </c>
      <c r="N37" s="18">
        <v>5518</v>
      </c>
      <c r="O37" s="18" t="s">
        <v>90</v>
      </c>
      <c r="P37" s="18">
        <v>19052</v>
      </c>
      <c r="Q37" s="41">
        <v>257.85680000000002</v>
      </c>
      <c r="R37" s="18" t="s">
        <v>90</v>
      </c>
      <c r="S37" s="7">
        <v>7</v>
      </c>
      <c r="T37" s="17" t="s">
        <v>107</v>
      </c>
      <c r="U37" s="17" t="s">
        <v>87</v>
      </c>
      <c r="V37" s="17"/>
      <c r="W37" s="18" t="s">
        <v>705</v>
      </c>
    </row>
    <row r="38" spans="1:23" s="1" customFormat="1" ht="17.25" x14ac:dyDescent="0.25">
      <c r="A38" s="1">
        <v>19053</v>
      </c>
      <c r="B38" s="1">
        <v>153</v>
      </c>
      <c r="C38" s="1" t="s">
        <v>704</v>
      </c>
      <c r="D38" s="1" t="s">
        <v>214</v>
      </c>
      <c r="E38" s="1" t="s">
        <v>119</v>
      </c>
      <c r="F38" s="1" t="s">
        <v>92</v>
      </c>
      <c r="G38" s="1" t="s">
        <v>91</v>
      </c>
      <c r="I38" s="1">
        <v>1277.8</v>
      </c>
      <c r="J38" s="10" t="s">
        <v>100</v>
      </c>
      <c r="K38" s="1">
        <v>3.4870000000000001</v>
      </c>
      <c r="L38" s="4">
        <v>22567</v>
      </c>
      <c r="M38" s="4">
        <v>23510</v>
      </c>
      <c r="N38" s="1">
        <v>5519</v>
      </c>
      <c r="O38" s="1" t="s">
        <v>90</v>
      </c>
      <c r="P38" s="1">
        <v>19053</v>
      </c>
      <c r="Q38" s="40" t="s">
        <v>100</v>
      </c>
      <c r="R38" s="1" t="s">
        <v>90</v>
      </c>
      <c r="S38" s="6">
        <v>8</v>
      </c>
      <c r="T38" s="2" t="s">
        <v>161</v>
      </c>
      <c r="U38" s="2" t="s">
        <v>87</v>
      </c>
      <c r="V38" s="2"/>
      <c r="W38" s="1" t="s">
        <v>703</v>
      </c>
    </row>
    <row r="39" spans="1:23" s="1" customFormat="1" ht="17.25" x14ac:dyDescent="0.25">
      <c r="A39" s="1">
        <v>19110</v>
      </c>
      <c r="B39" s="1">
        <v>153</v>
      </c>
      <c r="C39" s="1" t="s">
        <v>600</v>
      </c>
      <c r="D39" s="1" t="s">
        <v>214</v>
      </c>
      <c r="E39" s="1" t="s">
        <v>563</v>
      </c>
      <c r="F39" s="1" t="s">
        <v>92</v>
      </c>
      <c r="G39" s="1" t="s">
        <v>91</v>
      </c>
      <c r="I39" s="1">
        <v>640</v>
      </c>
      <c r="J39" s="11">
        <v>640</v>
      </c>
      <c r="K39" s="1">
        <v>2.7</v>
      </c>
      <c r="L39" s="4">
        <v>22572</v>
      </c>
      <c r="M39" s="4">
        <v>23515</v>
      </c>
      <c r="N39" s="1">
        <v>5218</v>
      </c>
      <c r="O39" s="1" t="s">
        <v>90</v>
      </c>
      <c r="P39" s="1" t="s">
        <v>599</v>
      </c>
      <c r="Q39" s="16">
        <v>595.83000000000004</v>
      </c>
      <c r="R39" s="1">
        <v>2018</v>
      </c>
      <c r="S39" s="6"/>
      <c r="T39" s="2" t="s">
        <v>161</v>
      </c>
      <c r="U39" s="2" t="s">
        <v>87</v>
      </c>
      <c r="V39" s="2"/>
      <c r="W39" s="1" t="s">
        <v>702</v>
      </c>
    </row>
    <row r="40" spans="1:23" s="1" customFormat="1" ht="17.25" x14ac:dyDescent="0.25">
      <c r="A40" s="1">
        <v>19111</v>
      </c>
      <c r="B40" s="1">
        <v>153</v>
      </c>
      <c r="C40" s="1" t="s">
        <v>701</v>
      </c>
      <c r="D40" s="1" t="s">
        <v>214</v>
      </c>
      <c r="E40" s="1" t="s">
        <v>563</v>
      </c>
      <c r="F40" s="1" t="s">
        <v>92</v>
      </c>
      <c r="G40" s="1" t="s">
        <v>91</v>
      </c>
      <c r="I40" s="1">
        <v>622</v>
      </c>
      <c r="J40" s="11">
        <v>622</v>
      </c>
      <c r="K40" s="1">
        <v>2.7</v>
      </c>
      <c r="L40" s="4">
        <v>22572</v>
      </c>
      <c r="M40" s="4">
        <v>23880</v>
      </c>
      <c r="N40" s="1">
        <v>5532</v>
      </c>
      <c r="O40" s="1" t="s">
        <v>90</v>
      </c>
      <c r="P40" s="1">
        <v>19111</v>
      </c>
      <c r="Q40" s="16">
        <v>17.39</v>
      </c>
      <c r="R40" s="1">
        <v>2018</v>
      </c>
      <c r="S40" s="6">
        <v>17</v>
      </c>
      <c r="T40" s="2" t="s">
        <v>161</v>
      </c>
      <c r="U40" s="2" t="s">
        <v>87</v>
      </c>
      <c r="V40" s="2"/>
      <c r="W40" s="1" t="s">
        <v>700</v>
      </c>
    </row>
    <row r="41" spans="1:23" s="1" customFormat="1" ht="17.25" x14ac:dyDescent="0.25">
      <c r="A41" s="1">
        <v>19145</v>
      </c>
      <c r="B41" s="1">
        <v>153</v>
      </c>
      <c r="C41" s="1" t="s">
        <v>526</v>
      </c>
      <c r="D41" s="1" t="s">
        <v>214</v>
      </c>
      <c r="E41" s="1" t="s">
        <v>563</v>
      </c>
      <c r="F41" s="1" t="s">
        <v>92</v>
      </c>
      <c r="G41" s="1" t="s">
        <v>91</v>
      </c>
      <c r="I41" s="1">
        <v>640</v>
      </c>
      <c r="J41" s="11">
        <v>2560</v>
      </c>
      <c r="K41" s="1">
        <v>5.4</v>
      </c>
      <c r="L41" s="4">
        <v>22439</v>
      </c>
      <c r="M41" s="4">
        <v>23383</v>
      </c>
      <c r="N41" s="1">
        <v>5212</v>
      </c>
      <c r="O41" s="1" t="s">
        <v>90</v>
      </c>
      <c r="P41" s="1" t="s">
        <v>525</v>
      </c>
      <c r="Q41" s="9">
        <v>450.34327651574398</v>
      </c>
      <c r="R41" s="1">
        <v>2018</v>
      </c>
      <c r="S41" s="6">
        <v>18</v>
      </c>
      <c r="T41" s="2" t="s">
        <v>107</v>
      </c>
      <c r="U41" s="2" t="s">
        <v>699</v>
      </c>
      <c r="V41" s="2"/>
      <c r="W41" s="1" t="s">
        <v>471</v>
      </c>
    </row>
    <row r="42" spans="1:23" s="1" customFormat="1" ht="17.25" x14ac:dyDescent="0.25">
      <c r="A42" s="1">
        <v>19191</v>
      </c>
      <c r="B42" s="1">
        <v>153</v>
      </c>
      <c r="C42" s="1" t="s">
        <v>698</v>
      </c>
      <c r="D42" s="1" t="s">
        <v>214</v>
      </c>
      <c r="E42" s="1" t="s">
        <v>563</v>
      </c>
      <c r="F42" s="1" t="s">
        <v>92</v>
      </c>
      <c r="G42" s="1" t="s">
        <v>91</v>
      </c>
      <c r="I42" s="1">
        <v>524.29999999999995</v>
      </c>
      <c r="J42" s="11">
        <v>1124.6199999999999</v>
      </c>
      <c r="K42" s="1">
        <v>2.67</v>
      </c>
      <c r="L42" s="4">
        <v>22465</v>
      </c>
      <c r="M42" s="4">
        <v>23410</v>
      </c>
      <c r="N42" s="1">
        <v>5803</v>
      </c>
      <c r="O42" s="1" t="s">
        <v>90</v>
      </c>
      <c r="P42" s="1">
        <v>19191</v>
      </c>
      <c r="Q42" s="9">
        <v>248.898709315703</v>
      </c>
      <c r="R42" s="1">
        <v>2018</v>
      </c>
      <c r="S42" s="6">
        <v>19</v>
      </c>
      <c r="T42" s="2" t="s">
        <v>107</v>
      </c>
      <c r="U42" s="2" t="s">
        <v>87</v>
      </c>
      <c r="V42" s="2"/>
      <c r="W42" s="1" t="s">
        <v>697</v>
      </c>
    </row>
    <row r="43" spans="1:23" s="1" customFormat="1" ht="17.25" x14ac:dyDescent="0.25">
      <c r="A43" s="1">
        <v>19192</v>
      </c>
      <c r="B43" s="1">
        <v>153</v>
      </c>
      <c r="C43" s="1" t="s">
        <v>529</v>
      </c>
      <c r="D43" s="1" t="s">
        <v>214</v>
      </c>
      <c r="E43" s="1" t="s">
        <v>563</v>
      </c>
      <c r="F43" s="1" t="s">
        <v>92</v>
      </c>
      <c r="G43" s="1" t="s">
        <v>91</v>
      </c>
      <c r="I43" s="1">
        <v>596.6</v>
      </c>
      <c r="J43" s="11">
        <v>1252.8</v>
      </c>
      <c r="K43" s="1">
        <v>4.5819999999999999</v>
      </c>
      <c r="L43" s="4">
        <v>22468</v>
      </c>
      <c r="M43" s="4">
        <v>23413</v>
      </c>
      <c r="N43" s="1">
        <v>5309</v>
      </c>
      <c r="O43" s="1" t="s">
        <v>90</v>
      </c>
      <c r="P43" s="1" t="s">
        <v>528</v>
      </c>
      <c r="Q43" s="16">
        <f>I43</f>
        <v>596.6</v>
      </c>
      <c r="R43" s="1">
        <v>2018</v>
      </c>
      <c r="S43" s="6">
        <v>20</v>
      </c>
      <c r="T43" s="2" t="s">
        <v>107</v>
      </c>
      <c r="U43" s="2" t="s">
        <v>87</v>
      </c>
      <c r="V43" s="2"/>
      <c r="W43" s="1" t="s">
        <v>527</v>
      </c>
    </row>
    <row r="44" spans="1:23" s="1" customFormat="1" ht="17.25" x14ac:dyDescent="0.25">
      <c r="A44" s="18">
        <v>19218</v>
      </c>
      <c r="B44" s="18">
        <v>153</v>
      </c>
      <c r="C44" s="18" t="s">
        <v>607</v>
      </c>
      <c r="D44" s="18" t="s">
        <v>214</v>
      </c>
      <c r="E44" s="18" t="s">
        <v>563</v>
      </c>
      <c r="F44" s="18" t="s">
        <v>92</v>
      </c>
      <c r="G44" s="1" t="s">
        <v>91</v>
      </c>
      <c r="H44" s="18"/>
      <c r="I44" s="18">
        <v>735.67999899999995</v>
      </c>
      <c r="J44" s="21">
        <v>889.68</v>
      </c>
      <c r="K44" s="1">
        <v>1.976</v>
      </c>
      <c r="L44" s="4">
        <v>22489</v>
      </c>
      <c r="M44" s="4">
        <v>23069</v>
      </c>
      <c r="N44" s="18">
        <v>5189</v>
      </c>
      <c r="O44" s="18" t="s">
        <v>90</v>
      </c>
      <c r="P44" s="18" t="s">
        <v>606</v>
      </c>
      <c r="Q44" s="18">
        <v>323.62</v>
      </c>
      <c r="R44" s="18">
        <v>2018</v>
      </c>
      <c r="S44" s="7">
        <v>21</v>
      </c>
      <c r="T44" s="34" t="s">
        <v>107</v>
      </c>
      <c r="U44" s="34" t="s">
        <v>87</v>
      </c>
      <c r="V44" s="34"/>
      <c r="W44" s="18" t="s">
        <v>696</v>
      </c>
    </row>
    <row r="45" spans="1:23" s="1" customFormat="1" x14ac:dyDescent="0.25">
      <c r="A45" s="1">
        <v>19279</v>
      </c>
      <c r="B45" s="1">
        <v>153</v>
      </c>
      <c r="C45" s="1" t="s">
        <v>315</v>
      </c>
      <c r="D45" s="1" t="s">
        <v>214</v>
      </c>
      <c r="E45" s="1" t="s">
        <v>119</v>
      </c>
      <c r="F45" s="1" t="s">
        <v>92</v>
      </c>
      <c r="G45" s="1" t="s">
        <v>91</v>
      </c>
      <c r="I45" s="1">
        <v>332</v>
      </c>
      <c r="J45" s="11">
        <v>332</v>
      </c>
      <c r="K45" s="1">
        <v>0.89800000000000002</v>
      </c>
      <c r="L45" s="4">
        <v>22623</v>
      </c>
      <c r="M45" s="4">
        <v>23200</v>
      </c>
      <c r="N45" s="1">
        <v>5188</v>
      </c>
      <c r="O45" s="1" t="s">
        <v>90</v>
      </c>
      <c r="P45" s="1" t="s">
        <v>695</v>
      </c>
      <c r="Q45" s="11">
        <v>332</v>
      </c>
      <c r="R45" s="1">
        <v>2018</v>
      </c>
      <c r="S45" s="3"/>
      <c r="T45" s="3" t="s">
        <v>107</v>
      </c>
      <c r="U45" s="3" t="s">
        <v>87</v>
      </c>
      <c r="V45" s="3"/>
      <c r="W45" s="1" t="s">
        <v>475</v>
      </c>
    </row>
    <row r="46" spans="1:23" s="1" customFormat="1" ht="17.25" x14ac:dyDescent="0.25">
      <c r="A46" s="1">
        <v>19292</v>
      </c>
      <c r="B46" s="1">
        <v>153</v>
      </c>
      <c r="C46" s="1" t="s">
        <v>694</v>
      </c>
      <c r="D46" s="1" t="s">
        <v>214</v>
      </c>
      <c r="E46" s="1" t="s">
        <v>563</v>
      </c>
      <c r="F46" s="1" t="s">
        <v>92</v>
      </c>
      <c r="G46" s="1" t="s">
        <v>91</v>
      </c>
      <c r="I46" s="1">
        <v>559.20000000000005</v>
      </c>
      <c r="J46" s="11">
        <v>559.20000000000005</v>
      </c>
      <c r="K46" s="1">
        <v>2.71</v>
      </c>
      <c r="L46" s="4">
        <v>22594</v>
      </c>
      <c r="M46" s="4">
        <v>23171</v>
      </c>
      <c r="N46" s="1">
        <v>4895</v>
      </c>
      <c r="O46" s="1" t="s">
        <v>90</v>
      </c>
      <c r="P46" s="1">
        <v>19292</v>
      </c>
      <c r="Q46" s="9">
        <v>338.497825477437</v>
      </c>
      <c r="R46" s="1">
        <v>2018</v>
      </c>
      <c r="S46" s="6"/>
      <c r="T46" s="2" t="s">
        <v>107</v>
      </c>
      <c r="U46" s="2" t="s">
        <v>87</v>
      </c>
      <c r="V46" s="2"/>
      <c r="W46" s="1" t="s">
        <v>689</v>
      </c>
    </row>
    <row r="47" spans="1:23" s="1" customFormat="1" ht="17.25" x14ac:dyDescent="0.25">
      <c r="A47" s="1">
        <v>19293</v>
      </c>
      <c r="B47" s="1">
        <v>153</v>
      </c>
      <c r="C47" s="1" t="s">
        <v>693</v>
      </c>
      <c r="D47" s="1" t="s">
        <v>214</v>
      </c>
      <c r="E47" s="1" t="s">
        <v>563</v>
      </c>
      <c r="F47" s="1" t="s">
        <v>92</v>
      </c>
      <c r="G47" s="1" t="s">
        <v>91</v>
      </c>
      <c r="I47" s="1">
        <v>529.6</v>
      </c>
      <c r="J47" s="11">
        <v>529.6</v>
      </c>
      <c r="K47" s="1">
        <v>3.5590000000000002</v>
      </c>
      <c r="L47" s="4">
        <v>22594</v>
      </c>
      <c r="M47" s="4">
        <v>23537</v>
      </c>
      <c r="N47" s="1">
        <v>4894</v>
      </c>
      <c r="O47" s="1" t="s">
        <v>90</v>
      </c>
      <c r="P47" s="1">
        <v>19293</v>
      </c>
      <c r="Q47" s="9">
        <v>322.41687710480102</v>
      </c>
      <c r="R47" s="1">
        <v>2018</v>
      </c>
      <c r="S47" s="6"/>
      <c r="T47" s="2" t="s">
        <v>107</v>
      </c>
      <c r="U47" s="2" t="s">
        <v>87</v>
      </c>
      <c r="V47" s="2"/>
      <c r="W47" s="1" t="s">
        <v>689</v>
      </c>
    </row>
    <row r="48" spans="1:23" s="1" customFormat="1" ht="17.25" x14ac:dyDescent="0.25">
      <c r="A48" s="1">
        <v>19324</v>
      </c>
      <c r="B48" s="1">
        <v>153</v>
      </c>
      <c r="C48" s="1" t="s">
        <v>692</v>
      </c>
      <c r="D48" s="1" t="s">
        <v>214</v>
      </c>
      <c r="E48" s="1" t="s">
        <v>563</v>
      </c>
      <c r="F48" s="1" t="s">
        <v>92</v>
      </c>
      <c r="G48" s="1" t="s">
        <v>91</v>
      </c>
      <c r="I48" s="1">
        <v>632</v>
      </c>
      <c r="J48" s="11">
        <v>632</v>
      </c>
      <c r="K48" s="1">
        <v>2.7</v>
      </c>
      <c r="L48" s="4">
        <v>22696</v>
      </c>
      <c r="M48" s="4">
        <v>23639</v>
      </c>
      <c r="N48" s="1">
        <v>5296</v>
      </c>
      <c r="O48" s="1" t="s">
        <v>90</v>
      </c>
      <c r="P48" s="1">
        <v>19324</v>
      </c>
      <c r="Q48" s="9">
        <v>294.61279461318202</v>
      </c>
      <c r="R48" s="1">
        <v>2018</v>
      </c>
      <c r="S48" s="6"/>
      <c r="T48" s="2" t="s">
        <v>107</v>
      </c>
      <c r="U48" s="2" t="s">
        <v>87</v>
      </c>
      <c r="V48" s="2"/>
      <c r="W48" s="1" t="s">
        <v>689</v>
      </c>
    </row>
    <row r="49" spans="1:23" s="1" customFormat="1" ht="17.25" x14ac:dyDescent="0.25">
      <c r="A49" s="1">
        <v>19360</v>
      </c>
      <c r="B49" s="1">
        <v>153</v>
      </c>
      <c r="C49" s="1" t="s">
        <v>343</v>
      </c>
      <c r="D49" s="1" t="s">
        <v>214</v>
      </c>
      <c r="E49" s="1" t="s">
        <v>563</v>
      </c>
      <c r="F49" s="1" t="s">
        <v>92</v>
      </c>
      <c r="G49" s="1" t="s">
        <v>91</v>
      </c>
      <c r="I49" s="1">
        <v>620</v>
      </c>
      <c r="J49" s="11">
        <v>620</v>
      </c>
      <c r="K49" s="1">
        <v>2.7</v>
      </c>
      <c r="L49" s="4">
        <v>22577</v>
      </c>
      <c r="M49" s="4">
        <v>23520</v>
      </c>
      <c r="N49" s="1">
        <v>5197</v>
      </c>
      <c r="O49" s="1" t="s">
        <v>90</v>
      </c>
      <c r="P49" s="1" t="s">
        <v>342</v>
      </c>
      <c r="Q49" s="9">
        <v>246.87631523601499</v>
      </c>
      <c r="R49" s="1">
        <v>2018</v>
      </c>
      <c r="S49" s="6"/>
      <c r="T49" s="2" t="s">
        <v>107</v>
      </c>
      <c r="U49" s="2" t="s">
        <v>87</v>
      </c>
      <c r="V49" s="2"/>
      <c r="W49" s="1" t="s">
        <v>691</v>
      </c>
    </row>
    <row r="50" spans="1:23" s="1" customFormat="1" ht="17.25" x14ac:dyDescent="0.25">
      <c r="A50" s="1">
        <v>19361</v>
      </c>
      <c r="B50" s="1">
        <v>153</v>
      </c>
      <c r="C50" s="1" t="s">
        <v>690</v>
      </c>
      <c r="D50" s="1" t="s">
        <v>214</v>
      </c>
      <c r="E50" s="1" t="s">
        <v>563</v>
      </c>
      <c r="F50" s="1" t="s">
        <v>92</v>
      </c>
      <c r="G50" s="1" t="s">
        <v>91</v>
      </c>
      <c r="I50" s="1">
        <v>620</v>
      </c>
      <c r="J50" s="11">
        <v>620</v>
      </c>
      <c r="K50" s="1">
        <v>2.7</v>
      </c>
      <c r="L50" s="4">
        <v>22488</v>
      </c>
      <c r="M50" s="4">
        <v>23433</v>
      </c>
      <c r="N50" s="1">
        <v>5198</v>
      </c>
      <c r="O50" s="1" t="s">
        <v>90</v>
      </c>
      <c r="P50" s="1">
        <v>19361</v>
      </c>
      <c r="Q50" s="9">
        <v>360.53240740788198</v>
      </c>
      <c r="R50" s="1">
        <v>2018</v>
      </c>
      <c r="S50" s="6"/>
      <c r="T50" s="2" t="s">
        <v>107</v>
      </c>
      <c r="U50" s="2" t="s">
        <v>87</v>
      </c>
      <c r="V50" s="2"/>
      <c r="W50" s="1" t="s">
        <v>689</v>
      </c>
    </row>
    <row r="51" spans="1:23" s="1" customFormat="1" ht="17.25" x14ac:dyDescent="0.25">
      <c r="A51" s="1">
        <v>19378</v>
      </c>
      <c r="B51" s="1">
        <v>153</v>
      </c>
      <c r="C51" s="1" t="s">
        <v>688</v>
      </c>
      <c r="D51" s="1" t="s">
        <v>214</v>
      </c>
      <c r="E51" s="1" t="s">
        <v>119</v>
      </c>
      <c r="F51" s="1" t="s">
        <v>92</v>
      </c>
      <c r="G51" s="1" t="s">
        <v>91</v>
      </c>
      <c r="I51" s="1">
        <v>979.2</v>
      </c>
      <c r="J51" s="11">
        <v>1256</v>
      </c>
      <c r="K51" s="1">
        <v>1.7989999999999999</v>
      </c>
      <c r="L51" s="4">
        <v>22619</v>
      </c>
      <c r="M51" s="4">
        <v>23196</v>
      </c>
      <c r="N51" s="1">
        <v>5256</v>
      </c>
      <c r="O51" s="1" t="s">
        <v>90</v>
      </c>
      <c r="P51" s="1">
        <v>19378</v>
      </c>
      <c r="Q51" s="9">
        <v>225.501850098501</v>
      </c>
      <c r="R51" s="1">
        <v>2018</v>
      </c>
      <c r="S51" s="6">
        <v>22</v>
      </c>
      <c r="T51" s="2" t="s">
        <v>107</v>
      </c>
      <c r="U51" s="2" t="s">
        <v>87</v>
      </c>
      <c r="V51" s="2"/>
      <c r="W51" s="1" t="s">
        <v>569</v>
      </c>
    </row>
    <row r="52" spans="1:23" s="1" customFormat="1" ht="17.25" x14ac:dyDescent="0.25">
      <c r="A52" s="1">
        <v>19379</v>
      </c>
      <c r="B52" s="1">
        <v>153</v>
      </c>
      <c r="C52" s="1" t="s">
        <v>687</v>
      </c>
      <c r="D52" s="1" t="s">
        <v>214</v>
      </c>
      <c r="E52" s="1" t="s">
        <v>563</v>
      </c>
      <c r="F52" s="1" t="s">
        <v>92</v>
      </c>
      <c r="G52" s="1" t="s">
        <v>91</v>
      </c>
      <c r="I52" s="1">
        <v>632</v>
      </c>
      <c r="J52" s="11">
        <v>632</v>
      </c>
      <c r="K52" s="1">
        <v>2.673</v>
      </c>
      <c r="L52" s="4">
        <v>22613</v>
      </c>
      <c r="M52" s="4">
        <v>23190</v>
      </c>
      <c r="N52" s="1">
        <v>5303</v>
      </c>
      <c r="O52" s="1" t="s">
        <v>90</v>
      </c>
      <c r="P52" s="1">
        <v>19379</v>
      </c>
      <c r="Q52" s="9">
        <v>19.922269570733299</v>
      </c>
      <c r="R52" s="1">
        <v>2018</v>
      </c>
      <c r="S52" s="6"/>
      <c r="T52" s="2" t="s">
        <v>107</v>
      </c>
      <c r="U52" s="2" t="s">
        <v>87</v>
      </c>
      <c r="V52" s="2"/>
      <c r="W52" s="1" t="s">
        <v>686</v>
      </c>
    </row>
    <row r="53" spans="1:23" s="1" customFormat="1" ht="17.25" x14ac:dyDescent="0.25">
      <c r="A53" s="1">
        <v>19381</v>
      </c>
      <c r="B53" s="1">
        <v>153</v>
      </c>
      <c r="C53" s="1" t="s">
        <v>685</v>
      </c>
      <c r="D53" s="1" t="s">
        <v>214</v>
      </c>
      <c r="E53" s="1" t="s">
        <v>119</v>
      </c>
      <c r="F53" s="1" t="s">
        <v>92</v>
      </c>
      <c r="G53" s="1" t="s">
        <v>91</v>
      </c>
      <c r="I53" s="1">
        <v>960</v>
      </c>
      <c r="J53" s="11">
        <v>960</v>
      </c>
      <c r="K53" s="1">
        <v>3.57</v>
      </c>
      <c r="L53" s="4">
        <v>22620</v>
      </c>
      <c r="M53" s="4">
        <v>23197</v>
      </c>
      <c r="N53" s="1">
        <v>5258</v>
      </c>
      <c r="O53" s="1" t="s">
        <v>90</v>
      </c>
      <c r="P53" s="1">
        <v>19381</v>
      </c>
      <c r="Q53" s="9">
        <v>206.55824740487299</v>
      </c>
      <c r="R53" s="1">
        <v>2018</v>
      </c>
      <c r="S53" s="6"/>
      <c r="T53" s="2" t="s">
        <v>107</v>
      </c>
      <c r="U53" s="2" t="s">
        <v>87</v>
      </c>
      <c r="V53" s="2"/>
      <c r="W53" s="1" t="s">
        <v>684</v>
      </c>
    </row>
    <row r="54" spans="1:23" s="1" customFormat="1" ht="17.25" x14ac:dyDescent="0.25">
      <c r="A54" s="18">
        <v>19411</v>
      </c>
      <c r="B54" s="18">
        <v>153</v>
      </c>
      <c r="C54" s="18" t="s">
        <v>173</v>
      </c>
      <c r="D54" s="18" t="s">
        <v>214</v>
      </c>
      <c r="E54" s="18" t="s">
        <v>563</v>
      </c>
      <c r="F54" s="18" t="s">
        <v>92</v>
      </c>
      <c r="G54" s="1" t="s">
        <v>91</v>
      </c>
      <c r="H54" s="18"/>
      <c r="I54" s="18">
        <v>384</v>
      </c>
      <c r="J54" s="21">
        <v>384</v>
      </c>
      <c r="K54" s="1">
        <v>1.76</v>
      </c>
      <c r="L54" s="4">
        <v>22704</v>
      </c>
      <c r="M54" s="4">
        <v>23281</v>
      </c>
      <c r="N54" s="18">
        <v>4756</v>
      </c>
      <c r="O54" s="18" t="s">
        <v>90</v>
      </c>
      <c r="P54" s="18" t="s">
        <v>172</v>
      </c>
      <c r="Q54" s="38">
        <v>195.143658810582</v>
      </c>
      <c r="R54" s="18">
        <v>2018</v>
      </c>
      <c r="S54" s="7"/>
      <c r="T54" s="17" t="s">
        <v>107</v>
      </c>
      <c r="U54" s="17" t="s">
        <v>87</v>
      </c>
      <c r="V54" s="17"/>
      <c r="W54" s="18" t="s">
        <v>683</v>
      </c>
    </row>
    <row r="55" spans="1:23" s="1" customFormat="1" ht="17.25" x14ac:dyDescent="0.25">
      <c r="A55" s="1">
        <v>19490</v>
      </c>
      <c r="B55" s="1">
        <v>153</v>
      </c>
      <c r="C55" s="1" t="s">
        <v>682</v>
      </c>
      <c r="D55" s="1" t="s">
        <v>214</v>
      </c>
      <c r="E55" s="1" t="s">
        <v>563</v>
      </c>
      <c r="F55" s="1" t="s">
        <v>92</v>
      </c>
      <c r="G55" s="1" t="s">
        <v>91</v>
      </c>
      <c r="I55" s="1">
        <v>0</v>
      </c>
      <c r="J55" s="11">
        <v>0</v>
      </c>
      <c r="K55" s="1">
        <v>0</v>
      </c>
      <c r="L55" s="4">
        <v>22594</v>
      </c>
      <c r="M55" s="4">
        <v>23537</v>
      </c>
      <c r="N55" s="1" t="s">
        <v>90</v>
      </c>
      <c r="O55" s="1" t="s">
        <v>90</v>
      </c>
      <c r="P55" s="1">
        <v>19490</v>
      </c>
      <c r="Q55" s="11">
        <v>0</v>
      </c>
      <c r="R55" s="1" t="s">
        <v>90</v>
      </c>
      <c r="S55" s="6"/>
      <c r="T55" s="2" t="s">
        <v>161</v>
      </c>
      <c r="U55" s="2" t="s">
        <v>87</v>
      </c>
      <c r="V55" s="2"/>
      <c r="W55" s="18" t="s">
        <v>681</v>
      </c>
    </row>
    <row r="56" spans="1:23" s="1" customFormat="1" ht="17.25" x14ac:dyDescent="0.25">
      <c r="A56" s="1">
        <v>19492</v>
      </c>
      <c r="B56" s="1">
        <v>153</v>
      </c>
      <c r="C56" s="1" t="s">
        <v>680</v>
      </c>
      <c r="D56" s="1" t="s">
        <v>214</v>
      </c>
      <c r="E56" s="1" t="s">
        <v>563</v>
      </c>
      <c r="F56" s="1" t="s">
        <v>92</v>
      </c>
      <c r="G56" s="1" t="s">
        <v>91</v>
      </c>
      <c r="I56" s="1">
        <v>1256</v>
      </c>
      <c r="J56" s="11">
        <v>1256</v>
      </c>
      <c r="K56" s="1">
        <v>2.673</v>
      </c>
      <c r="L56" s="4">
        <v>22620</v>
      </c>
      <c r="M56" s="4">
        <v>23197</v>
      </c>
      <c r="N56" s="1">
        <v>5202</v>
      </c>
      <c r="O56" s="1" t="s">
        <v>90</v>
      </c>
      <c r="P56" s="1">
        <v>19492</v>
      </c>
      <c r="Q56" s="9">
        <v>348.48734743311798</v>
      </c>
      <c r="R56" s="1">
        <v>2018</v>
      </c>
      <c r="S56" s="6">
        <v>26</v>
      </c>
      <c r="T56" s="2" t="s">
        <v>107</v>
      </c>
      <c r="U56" s="2" t="s">
        <v>87</v>
      </c>
      <c r="V56" s="2"/>
      <c r="W56" s="1" t="s">
        <v>659</v>
      </c>
    </row>
    <row r="57" spans="1:23" s="1" customFormat="1" ht="17.25" x14ac:dyDescent="0.25">
      <c r="A57" s="1">
        <v>19500</v>
      </c>
      <c r="B57" s="1">
        <v>153</v>
      </c>
      <c r="C57" s="1" t="s">
        <v>679</v>
      </c>
      <c r="D57" s="1" t="s">
        <v>214</v>
      </c>
      <c r="E57" s="1" t="s">
        <v>119</v>
      </c>
      <c r="F57" s="1" t="s">
        <v>92</v>
      </c>
      <c r="G57" s="1" t="s">
        <v>91</v>
      </c>
      <c r="I57" s="1">
        <v>664.4</v>
      </c>
      <c r="J57" s="11">
        <v>664.4</v>
      </c>
      <c r="K57" s="1">
        <v>2.9</v>
      </c>
      <c r="L57" s="4">
        <v>22657</v>
      </c>
      <c r="M57" s="4">
        <v>23863</v>
      </c>
      <c r="N57" s="1">
        <v>5203</v>
      </c>
      <c r="O57" s="1" t="s">
        <v>90</v>
      </c>
      <c r="P57" s="1">
        <v>19500</v>
      </c>
      <c r="Q57" s="9">
        <v>296.949749228786</v>
      </c>
      <c r="R57" s="1">
        <v>2018</v>
      </c>
      <c r="S57" s="6"/>
      <c r="T57" s="2" t="s">
        <v>107</v>
      </c>
      <c r="U57" s="2" t="s">
        <v>87</v>
      </c>
      <c r="V57" s="2"/>
      <c r="W57" s="1" t="s">
        <v>678</v>
      </c>
    </row>
    <row r="58" spans="1:23" s="1" customFormat="1" ht="17.25" x14ac:dyDescent="0.25">
      <c r="A58" s="1">
        <v>19501</v>
      </c>
      <c r="B58" s="1">
        <v>153</v>
      </c>
      <c r="C58" s="1" t="s">
        <v>677</v>
      </c>
      <c r="D58" s="1" t="s">
        <v>214</v>
      </c>
      <c r="E58" s="1" t="s">
        <v>563</v>
      </c>
      <c r="F58" s="1" t="s">
        <v>92</v>
      </c>
      <c r="G58" s="1" t="s">
        <v>91</v>
      </c>
      <c r="I58" s="1">
        <v>657.92</v>
      </c>
      <c r="J58" s="11">
        <v>657.92</v>
      </c>
      <c r="K58" s="1">
        <v>2.9</v>
      </c>
      <c r="L58" s="4">
        <v>22657</v>
      </c>
      <c r="M58" s="4">
        <v>23863</v>
      </c>
      <c r="N58" s="1">
        <v>5204</v>
      </c>
      <c r="O58" s="1" t="s">
        <v>90</v>
      </c>
      <c r="P58" s="1">
        <v>19501</v>
      </c>
      <c r="Q58" s="9">
        <v>365.13020833381398</v>
      </c>
      <c r="R58" s="1">
        <v>2018</v>
      </c>
      <c r="S58" s="6"/>
      <c r="T58" s="2" t="s">
        <v>260</v>
      </c>
      <c r="U58" s="2" t="s">
        <v>87</v>
      </c>
      <c r="V58" s="2"/>
      <c r="W58" s="1" t="s">
        <v>676</v>
      </c>
    </row>
    <row r="59" spans="1:23" s="1" customFormat="1" ht="17.25" x14ac:dyDescent="0.25">
      <c r="A59" s="1">
        <v>19502</v>
      </c>
      <c r="B59" s="1">
        <v>153</v>
      </c>
      <c r="C59" s="1" t="s">
        <v>675</v>
      </c>
      <c r="D59" s="1" t="s">
        <v>214</v>
      </c>
      <c r="E59" s="1" t="s">
        <v>119</v>
      </c>
      <c r="F59" s="1" t="s">
        <v>92</v>
      </c>
      <c r="G59" s="1" t="s">
        <v>91</v>
      </c>
      <c r="I59" s="1">
        <v>609.08000000000004</v>
      </c>
      <c r="J59" s="11">
        <v>609.08000000000004</v>
      </c>
      <c r="K59" s="1">
        <v>2.9</v>
      </c>
      <c r="L59" s="4">
        <v>22657</v>
      </c>
      <c r="M59" s="4">
        <v>23863</v>
      </c>
      <c r="N59" s="1">
        <v>5205</v>
      </c>
      <c r="O59" s="1" t="s">
        <v>90</v>
      </c>
      <c r="P59" s="1">
        <v>19502</v>
      </c>
      <c r="Q59" s="9">
        <v>394.847432660452</v>
      </c>
      <c r="R59" s="1">
        <v>2018</v>
      </c>
      <c r="S59" s="6"/>
      <c r="T59" s="2" t="s">
        <v>107</v>
      </c>
      <c r="U59" s="2" t="s">
        <v>87</v>
      </c>
      <c r="V59" s="2"/>
      <c r="W59" s="1" t="s">
        <v>674</v>
      </c>
    </row>
    <row r="60" spans="1:23" s="1" customFormat="1" ht="17.25" x14ac:dyDescent="0.25">
      <c r="A60" s="1">
        <v>19526</v>
      </c>
      <c r="B60" s="1">
        <v>153</v>
      </c>
      <c r="C60" s="1" t="s">
        <v>673</v>
      </c>
      <c r="D60" s="1" t="s">
        <v>214</v>
      </c>
      <c r="E60" s="1" t="s">
        <v>563</v>
      </c>
      <c r="F60" s="1" t="s">
        <v>92</v>
      </c>
      <c r="G60" s="1" t="s">
        <v>91</v>
      </c>
      <c r="I60" s="1">
        <v>1204</v>
      </c>
      <c r="J60" s="11">
        <v>1204</v>
      </c>
      <c r="K60" s="1">
        <v>5.4</v>
      </c>
      <c r="L60" s="4">
        <v>22868</v>
      </c>
      <c r="M60" s="4">
        <v>23446</v>
      </c>
      <c r="N60" s="1">
        <v>5134</v>
      </c>
      <c r="O60" s="1" t="s">
        <v>90</v>
      </c>
      <c r="P60" s="1">
        <v>19526</v>
      </c>
      <c r="Q60" s="16">
        <v>733.79409999999996</v>
      </c>
      <c r="R60" s="1">
        <v>2018</v>
      </c>
      <c r="S60" s="6"/>
      <c r="T60" s="2" t="s">
        <v>161</v>
      </c>
      <c r="U60" s="2" t="s">
        <v>87</v>
      </c>
      <c r="V60" s="2"/>
      <c r="W60" s="1" t="s">
        <v>672</v>
      </c>
    </row>
    <row r="61" spans="1:23" s="1" customFormat="1" ht="17.25" x14ac:dyDescent="0.25">
      <c r="A61" s="1">
        <v>19541</v>
      </c>
      <c r="B61" s="1">
        <v>153</v>
      </c>
      <c r="C61" s="1" t="s">
        <v>123</v>
      </c>
      <c r="D61" s="1" t="s">
        <v>214</v>
      </c>
      <c r="E61" s="1" t="s">
        <v>563</v>
      </c>
      <c r="F61" s="1" t="s">
        <v>92</v>
      </c>
      <c r="I61" s="1">
        <v>565.20000000000005</v>
      </c>
      <c r="J61" s="11">
        <v>1033.2</v>
      </c>
      <c r="L61" s="4"/>
      <c r="M61" s="4"/>
      <c r="N61" s="1">
        <v>5235</v>
      </c>
      <c r="O61" s="1" t="s">
        <v>90</v>
      </c>
      <c r="P61" s="1">
        <v>19541</v>
      </c>
      <c r="Q61" s="16">
        <v>368.40699999999998</v>
      </c>
      <c r="R61" s="1">
        <v>2018</v>
      </c>
      <c r="S61" s="6">
        <v>80</v>
      </c>
      <c r="T61" s="2" t="s">
        <v>107</v>
      </c>
      <c r="U61" s="2" t="s">
        <v>87</v>
      </c>
      <c r="V61" s="2"/>
      <c r="W61" s="1" t="s">
        <v>117</v>
      </c>
    </row>
    <row r="62" spans="1:23" s="1" customFormat="1" ht="17.25" x14ac:dyDescent="0.25">
      <c r="A62" s="1">
        <v>19542</v>
      </c>
      <c r="B62" s="1">
        <v>153</v>
      </c>
      <c r="C62" s="1" t="s">
        <v>120</v>
      </c>
      <c r="D62" s="1" t="s">
        <v>214</v>
      </c>
      <c r="E62" s="1" t="s">
        <v>563</v>
      </c>
      <c r="F62" s="1" t="s">
        <v>92</v>
      </c>
      <c r="I62" s="1">
        <v>468</v>
      </c>
      <c r="J62" s="10" t="s">
        <v>100</v>
      </c>
      <c r="L62" s="4"/>
      <c r="M62" s="4"/>
      <c r="N62" s="1">
        <v>5236</v>
      </c>
      <c r="O62" s="1" t="s">
        <v>90</v>
      </c>
      <c r="P62" s="1">
        <v>19542</v>
      </c>
      <c r="Q62" s="16">
        <v>338.04399999999998</v>
      </c>
      <c r="R62" s="1">
        <v>2018</v>
      </c>
      <c r="S62" s="6">
        <v>80</v>
      </c>
      <c r="T62" s="2" t="s">
        <v>107</v>
      </c>
      <c r="U62" s="2" t="s">
        <v>87</v>
      </c>
      <c r="V62" s="2"/>
      <c r="W62" s="1" t="s">
        <v>117</v>
      </c>
    </row>
    <row r="63" spans="1:23" s="1" customFormat="1" ht="17.25" x14ac:dyDescent="0.25">
      <c r="A63" s="1">
        <v>19563</v>
      </c>
      <c r="B63" s="1">
        <v>153</v>
      </c>
      <c r="C63" s="1" t="s">
        <v>671</v>
      </c>
      <c r="D63" s="1" t="s">
        <v>214</v>
      </c>
      <c r="E63" s="1" t="s">
        <v>563</v>
      </c>
      <c r="F63" s="1" t="s">
        <v>92</v>
      </c>
      <c r="G63" s="1" t="s">
        <v>91</v>
      </c>
      <c r="I63" s="1">
        <v>1279.48</v>
      </c>
      <c r="J63" s="11">
        <v>1279.48</v>
      </c>
      <c r="K63" s="1">
        <v>5.4</v>
      </c>
      <c r="L63" s="4">
        <v>22577</v>
      </c>
      <c r="M63" s="4">
        <v>23154</v>
      </c>
      <c r="N63" s="1">
        <v>4897</v>
      </c>
      <c r="O63" s="1" t="s">
        <v>90</v>
      </c>
      <c r="P63" s="1">
        <v>19563</v>
      </c>
      <c r="Q63" s="9">
        <v>425.83517466386002</v>
      </c>
      <c r="R63" s="1">
        <v>2018</v>
      </c>
      <c r="S63" s="6">
        <v>27</v>
      </c>
      <c r="T63" s="2" t="s">
        <v>107</v>
      </c>
      <c r="U63" s="2" t="s">
        <v>87</v>
      </c>
      <c r="V63" s="2"/>
      <c r="W63" s="1" t="s">
        <v>546</v>
      </c>
    </row>
    <row r="64" spans="1:23" s="1" customFormat="1" ht="17.25" x14ac:dyDescent="0.25">
      <c r="A64" s="1">
        <v>19760</v>
      </c>
      <c r="B64" s="1">
        <v>153</v>
      </c>
      <c r="C64" s="1" t="s">
        <v>670</v>
      </c>
      <c r="D64" s="1" t="s">
        <v>214</v>
      </c>
      <c r="E64" s="1" t="s">
        <v>563</v>
      </c>
      <c r="F64" s="1" t="s">
        <v>92</v>
      </c>
      <c r="G64" s="1" t="s">
        <v>91</v>
      </c>
      <c r="I64" s="1">
        <v>1276</v>
      </c>
      <c r="J64" s="11">
        <v>1276</v>
      </c>
      <c r="K64" s="1">
        <v>5.4</v>
      </c>
      <c r="L64" s="4">
        <v>22612</v>
      </c>
      <c r="M64" s="4">
        <v>23555</v>
      </c>
      <c r="N64" s="1">
        <v>5132</v>
      </c>
      <c r="O64" s="1" t="s">
        <v>90</v>
      </c>
      <c r="P64" s="1">
        <v>19760</v>
      </c>
      <c r="Q64" s="9">
        <v>295.42696934662899</v>
      </c>
      <c r="R64" s="1">
        <v>2018</v>
      </c>
      <c r="S64" s="6">
        <v>28</v>
      </c>
      <c r="T64" s="2" t="s">
        <v>107</v>
      </c>
      <c r="U64" s="2" t="s">
        <v>87</v>
      </c>
      <c r="V64" s="2"/>
      <c r="W64" s="1" t="s">
        <v>548</v>
      </c>
    </row>
    <row r="65" spans="1:23" s="1" customFormat="1" ht="17.25" x14ac:dyDescent="0.25">
      <c r="A65" s="1">
        <v>19904</v>
      </c>
      <c r="B65" s="1">
        <v>153</v>
      </c>
      <c r="C65" s="1" t="s">
        <v>564</v>
      </c>
      <c r="D65" s="1" t="s">
        <v>214</v>
      </c>
      <c r="E65" s="1" t="s">
        <v>119</v>
      </c>
      <c r="F65" s="1" t="s">
        <v>92</v>
      </c>
      <c r="G65" s="1" t="s">
        <v>91</v>
      </c>
      <c r="I65" s="1">
        <v>632</v>
      </c>
      <c r="J65" s="11">
        <v>1108.1400000000001</v>
      </c>
      <c r="K65" s="1">
        <v>2.7</v>
      </c>
      <c r="L65" s="4">
        <v>22657</v>
      </c>
      <c r="M65" s="4">
        <v>23234</v>
      </c>
      <c r="N65" s="1">
        <v>5245</v>
      </c>
      <c r="O65" s="1" t="s">
        <v>90</v>
      </c>
      <c r="P65" s="1" t="s">
        <v>562</v>
      </c>
      <c r="Q65" s="9">
        <v>270.635609568257</v>
      </c>
      <c r="R65" s="1">
        <v>2018</v>
      </c>
      <c r="S65" s="6">
        <v>29</v>
      </c>
      <c r="T65" s="2" t="s">
        <v>107</v>
      </c>
      <c r="U65" s="2" t="s">
        <v>87</v>
      </c>
      <c r="V65" s="2"/>
      <c r="W65" s="1" t="s">
        <v>561</v>
      </c>
    </row>
    <row r="66" spans="1:23" s="1" customFormat="1" ht="17.25" x14ac:dyDescent="0.25">
      <c r="A66" s="1">
        <v>19965</v>
      </c>
      <c r="B66" s="1">
        <v>153</v>
      </c>
      <c r="C66" s="1" t="s">
        <v>669</v>
      </c>
      <c r="D66" s="1" t="s">
        <v>214</v>
      </c>
      <c r="E66" s="1" t="s">
        <v>563</v>
      </c>
      <c r="F66" s="1" t="s">
        <v>92</v>
      </c>
      <c r="G66" s="1" t="s">
        <v>91</v>
      </c>
      <c r="I66" s="1">
        <v>632</v>
      </c>
      <c r="J66" s="11">
        <v>632</v>
      </c>
      <c r="K66" s="1">
        <v>3.8889999999999998</v>
      </c>
      <c r="L66" s="4">
        <v>22752</v>
      </c>
      <c r="M66" s="4">
        <v>23331</v>
      </c>
      <c r="N66" s="1">
        <v>5341</v>
      </c>
      <c r="O66" s="1" t="s">
        <v>90</v>
      </c>
      <c r="P66" s="1">
        <v>19965</v>
      </c>
      <c r="Q66" s="9">
        <v>49.098199999999999</v>
      </c>
      <c r="R66" s="1">
        <v>2018</v>
      </c>
      <c r="S66" s="6">
        <v>30</v>
      </c>
      <c r="T66" s="2" t="s">
        <v>107</v>
      </c>
      <c r="U66" s="2" t="s">
        <v>87</v>
      </c>
      <c r="V66" s="2"/>
      <c r="W66" s="1" t="s">
        <v>263</v>
      </c>
    </row>
    <row r="67" spans="1:23" s="1" customFormat="1" ht="17.25" x14ac:dyDescent="0.25">
      <c r="A67" s="1">
        <v>19966</v>
      </c>
      <c r="B67" s="1">
        <v>153</v>
      </c>
      <c r="C67" s="1" t="s">
        <v>668</v>
      </c>
      <c r="D67" s="1" t="s">
        <v>214</v>
      </c>
      <c r="E67" s="1" t="s">
        <v>119</v>
      </c>
      <c r="F67" s="1" t="s">
        <v>92</v>
      </c>
      <c r="G67" s="1" t="s">
        <v>91</v>
      </c>
      <c r="I67" s="1">
        <v>218.2</v>
      </c>
      <c r="J67" s="11">
        <v>624</v>
      </c>
      <c r="K67" s="1">
        <v>1.5</v>
      </c>
      <c r="L67" s="4">
        <v>22752</v>
      </c>
      <c r="M67" s="4">
        <v>23697</v>
      </c>
      <c r="N67" s="1">
        <v>5342</v>
      </c>
      <c r="O67" s="1" t="s">
        <v>90</v>
      </c>
      <c r="P67" s="1">
        <v>19966</v>
      </c>
      <c r="Q67" s="9">
        <v>35.167999999999999</v>
      </c>
      <c r="R67" s="1">
        <v>2018</v>
      </c>
      <c r="S67" s="6">
        <v>31</v>
      </c>
      <c r="T67" s="2" t="s">
        <v>107</v>
      </c>
      <c r="U67" s="2" t="s">
        <v>87</v>
      </c>
      <c r="V67" s="2"/>
      <c r="W67" s="1" t="s">
        <v>667</v>
      </c>
    </row>
    <row r="68" spans="1:23" s="1" customFormat="1" ht="17.25" x14ac:dyDescent="0.25">
      <c r="A68" s="1">
        <v>19971</v>
      </c>
      <c r="B68" s="1">
        <v>153</v>
      </c>
      <c r="C68" s="1" t="s">
        <v>666</v>
      </c>
      <c r="D68" s="1" t="s">
        <v>214</v>
      </c>
      <c r="E68" s="1" t="s">
        <v>563</v>
      </c>
      <c r="F68" s="1" t="s">
        <v>92</v>
      </c>
      <c r="G68" s="1" t="s">
        <v>91</v>
      </c>
      <c r="I68" s="1">
        <v>779.16</v>
      </c>
      <c r="J68" s="10" t="s">
        <v>100</v>
      </c>
      <c r="K68" s="1">
        <v>2.101</v>
      </c>
      <c r="L68" s="4">
        <v>22679</v>
      </c>
      <c r="M68" s="4">
        <v>23622</v>
      </c>
      <c r="N68" s="1" t="s">
        <v>90</v>
      </c>
      <c r="O68" s="1" t="s">
        <v>90</v>
      </c>
      <c r="P68" s="1">
        <v>19971</v>
      </c>
      <c r="Q68" s="11">
        <v>0</v>
      </c>
      <c r="R68" s="1" t="s">
        <v>90</v>
      </c>
      <c r="S68" s="6">
        <v>27</v>
      </c>
      <c r="T68" s="2" t="s">
        <v>88</v>
      </c>
      <c r="U68" s="2" t="s">
        <v>87</v>
      </c>
      <c r="V68" s="2"/>
      <c r="W68" s="1" t="s">
        <v>665</v>
      </c>
    </row>
    <row r="69" spans="1:23" s="1" customFormat="1" ht="17.25" x14ac:dyDescent="0.25">
      <c r="A69" s="1">
        <v>19972</v>
      </c>
      <c r="B69" s="1">
        <v>153</v>
      </c>
      <c r="C69" s="1" t="s">
        <v>664</v>
      </c>
      <c r="D69" s="1" t="s">
        <v>214</v>
      </c>
      <c r="E69" s="1" t="s">
        <v>119</v>
      </c>
      <c r="F69" s="1" t="s">
        <v>92</v>
      </c>
      <c r="G69" s="1" t="s">
        <v>91</v>
      </c>
      <c r="I69" s="1">
        <v>756.2</v>
      </c>
      <c r="J69" s="11">
        <v>1281.32</v>
      </c>
      <c r="K69" s="1">
        <v>1.661</v>
      </c>
      <c r="L69" s="4">
        <v>22679</v>
      </c>
      <c r="M69" s="4">
        <v>23622</v>
      </c>
      <c r="N69" s="1" t="s">
        <v>90</v>
      </c>
      <c r="O69" s="1" t="s">
        <v>90</v>
      </c>
      <c r="P69" s="1">
        <v>19972</v>
      </c>
      <c r="Q69" s="11">
        <v>0</v>
      </c>
      <c r="R69" s="1" t="s">
        <v>90</v>
      </c>
      <c r="S69" s="6">
        <v>32</v>
      </c>
      <c r="T69" s="2" t="s">
        <v>88</v>
      </c>
      <c r="U69" s="2" t="s">
        <v>87</v>
      </c>
      <c r="V69" s="2"/>
      <c r="W69" s="1" t="s">
        <v>663</v>
      </c>
    </row>
    <row r="70" spans="1:23" s="1" customFormat="1" ht="17.25" x14ac:dyDescent="0.25">
      <c r="A70" s="1">
        <v>19973</v>
      </c>
      <c r="B70" s="1">
        <v>153</v>
      </c>
      <c r="C70" s="1" t="s">
        <v>662</v>
      </c>
      <c r="D70" s="1" t="s">
        <v>214</v>
      </c>
      <c r="E70" s="1" t="s">
        <v>119</v>
      </c>
      <c r="F70" s="1" t="s">
        <v>92</v>
      </c>
      <c r="G70" s="1" t="s">
        <v>91</v>
      </c>
      <c r="I70" s="1">
        <v>775.72</v>
      </c>
      <c r="J70" s="10" t="s">
        <v>100</v>
      </c>
      <c r="K70" s="1">
        <v>3.12</v>
      </c>
      <c r="L70" s="4">
        <v>22679</v>
      </c>
      <c r="M70" s="4">
        <v>23256</v>
      </c>
      <c r="N70" s="1" t="s">
        <v>90</v>
      </c>
      <c r="O70" s="1" t="s">
        <v>90</v>
      </c>
      <c r="P70" s="1">
        <v>19973</v>
      </c>
      <c r="Q70" s="11">
        <v>0</v>
      </c>
      <c r="R70" s="1" t="s">
        <v>90</v>
      </c>
      <c r="S70" s="6">
        <v>32</v>
      </c>
      <c r="T70" s="2" t="s">
        <v>88</v>
      </c>
      <c r="U70" s="2" t="s">
        <v>87</v>
      </c>
      <c r="V70" s="2"/>
      <c r="W70" s="1" t="s">
        <v>661</v>
      </c>
    </row>
    <row r="71" spans="1:23" s="1" customFormat="1" ht="17.25" x14ac:dyDescent="0.25">
      <c r="A71" s="1">
        <v>20000</v>
      </c>
      <c r="B71" s="1">
        <v>153</v>
      </c>
      <c r="C71" s="1" t="s">
        <v>571</v>
      </c>
      <c r="D71" s="1" t="s">
        <v>214</v>
      </c>
      <c r="E71" s="1" t="s">
        <v>563</v>
      </c>
      <c r="F71" s="1" t="s">
        <v>92</v>
      </c>
      <c r="G71" s="1" t="s">
        <v>91</v>
      </c>
      <c r="I71" s="1">
        <v>624</v>
      </c>
      <c r="J71" s="10" t="s">
        <v>100</v>
      </c>
      <c r="K71" s="1">
        <v>2.7</v>
      </c>
      <c r="L71" s="4">
        <v>23259</v>
      </c>
      <c r="M71" s="4">
        <v>24202</v>
      </c>
      <c r="N71" s="1">
        <v>5304</v>
      </c>
      <c r="O71" s="1" t="s">
        <v>90</v>
      </c>
      <c r="P71" s="1" t="s">
        <v>570</v>
      </c>
      <c r="Q71" s="1">
        <v>303.62799999999999</v>
      </c>
      <c r="R71" s="1">
        <v>2018</v>
      </c>
      <c r="S71" s="6">
        <v>22</v>
      </c>
      <c r="T71" s="2" t="s">
        <v>107</v>
      </c>
      <c r="U71" s="2" t="s">
        <v>87</v>
      </c>
      <c r="V71" s="2"/>
      <c r="W71" s="1" t="s">
        <v>569</v>
      </c>
    </row>
    <row r="72" spans="1:23" s="1" customFormat="1" ht="17.25" x14ac:dyDescent="0.25">
      <c r="A72" s="1">
        <v>20015</v>
      </c>
      <c r="B72" s="1">
        <v>153</v>
      </c>
      <c r="C72" s="1" t="s">
        <v>660</v>
      </c>
      <c r="D72" s="1" t="s">
        <v>214</v>
      </c>
      <c r="E72" s="1" t="s">
        <v>563</v>
      </c>
      <c r="F72" s="1" t="s">
        <v>92</v>
      </c>
      <c r="G72" s="1" t="s">
        <v>91</v>
      </c>
      <c r="I72" s="1">
        <v>632</v>
      </c>
      <c r="J72" s="10" t="s">
        <v>100</v>
      </c>
      <c r="K72" s="1">
        <v>2.7</v>
      </c>
      <c r="L72" s="4">
        <v>23169</v>
      </c>
      <c r="M72" s="4">
        <v>24114</v>
      </c>
      <c r="N72" s="1">
        <v>5257</v>
      </c>
      <c r="O72" s="1" t="s">
        <v>90</v>
      </c>
      <c r="P72" s="1">
        <v>20015</v>
      </c>
      <c r="Q72" s="9">
        <v>78.130085578104996</v>
      </c>
      <c r="R72" s="1">
        <v>2018</v>
      </c>
      <c r="S72" s="6">
        <v>26</v>
      </c>
      <c r="T72" s="2" t="s">
        <v>107</v>
      </c>
      <c r="U72" s="2" t="s">
        <v>87</v>
      </c>
      <c r="V72" s="2"/>
      <c r="W72" s="1" t="s">
        <v>659</v>
      </c>
    </row>
    <row r="73" spans="1:23" s="1" customFormat="1" ht="17.25" x14ac:dyDescent="0.25">
      <c r="A73" s="1">
        <v>20046</v>
      </c>
      <c r="B73" s="1">
        <v>153</v>
      </c>
      <c r="C73" s="1" t="s">
        <v>658</v>
      </c>
      <c r="D73" s="1" t="s">
        <v>214</v>
      </c>
      <c r="E73" s="1" t="s">
        <v>119</v>
      </c>
      <c r="F73" s="1" t="s">
        <v>92</v>
      </c>
      <c r="G73" s="1" t="s">
        <v>91</v>
      </c>
      <c r="I73" s="1">
        <v>640</v>
      </c>
      <c r="J73" s="11">
        <v>640</v>
      </c>
      <c r="K73" s="1">
        <v>2.7</v>
      </c>
      <c r="L73" s="4">
        <v>23036</v>
      </c>
      <c r="M73" s="4">
        <v>23614</v>
      </c>
      <c r="N73" s="1">
        <v>5348</v>
      </c>
      <c r="O73" s="1" t="s">
        <v>90</v>
      </c>
      <c r="P73" s="1">
        <v>20046</v>
      </c>
      <c r="Q73" s="9">
        <v>1.2275533108882601E-2</v>
      </c>
      <c r="R73" s="1">
        <v>2018</v>
      </c>
      <c r="S73" s="6"/>
      <c r="T73" s="2" t="s">
        <v>107</v>
      </c>
      <c r="U73" s="2" t="s">
        <v>87</v>
      </c>
      <c r="V73" s="2"/>
      <c r="W73" s="1" t="s">
        <v>657</v>
      </c>
    </row>
    <row r="74" spans="1:23" s="1" customFormat="1" ht="17.25" x14ac:dyDescent="0.25">
      <c r="A74" s="1">
        <v>20087</v>
      </c>
      <c r="B74" s="1">
        <v>153</v>
      </c>
      <c r="C74" s="1" t="s">
        <v>656</v>
      </c>
      <c r="D74" s="1" t="s">
        <v>214</v>
      </c>
      <c r="E74" s="1" t="s">
        <v>563</v>
      </c>
      <c r="F74" s="1" t="s">
        <v>92</v>
      </c>
      <c r="G74" s="1" t="s">
        <v>91</v>
      </c>
      <c r="I74" s="1">
        <v>624</v>
      </c>
      <c r="J74" s="11">
        <v>1232</v>
      </c>
      <c r="K74" s="1">
        <v>2.7</v>
      </c>
      <c r="L74" s="4">
        <v>22752</v>
      </c>
      <c r="M74" s="4">
        <v>23331</v>
      </c>
      <c r="N74" s="1">
        <v>5241</v>
      </c>
      <c r="O74" s="1" t="s">
        <v>90</v>
      </c>
      <c r="P74" s="1">
        <v>20087</v>
      </c>
      <c r="Q74" s="9">
        <v>396.91094977605502</v>
      </c>
      <c r="R74" s="1">
        <v>2018</v>
      </c>
      <c r="S74" s="6">
        <v>33</v>
      </c>
      <c r="T74" s="2" t="s">
        <v>107</v>
      </c>
      <c r="U74" s="2" t="s">
        <v>87</v>
      </c>
      <c r="V74" s="2"/>
      <c r="W74" s="1" t="s">
        <v>565</v>
      </c>
    </row>
    <row r="75" spans="1:23" s="1" customFormat="1" ht="17.25" x14ac:dyDescent="0.25">
      <c r="A75" s="1">
        <v>20088</v>
      </c>
      <c r="B75" s="1">
        <v>153</v>
      </c>
      <c r="C75" s="1" t="s">
        <v>655</v>
      </c>
      <c r="D75" s="1" t="s">
        <v>214</v>
      </c>
      <c r="E75" s="1" t="s">
        <v>563</v>
      </c>
      <c r="F75" s="1" t="s">
        <v>92</v>
      </c>
      <c r="G75" s="1" t="s">
        <v>91</v>
      </c>
      <c r="I75" s="1">
        <v>632</v>
      </c>
      <c r="J75" s="11">
        <v>1248</v>
      </c>
      <c r="K75" s="1">
        <v>2.7</v>
      </c>
      <c r="L75" s="4">
        <v>22752</v>
      </c>
      <c r="M75" s="4">
        <v>23331</v>
      </c>
      <c r="N75" s="1">
        <v>5242</v>
      </c>
      <c r="O75" s="1" t="s">
        <v>90</v>
      </c>
      <c r="P75" s="1">
        <v>20088</v>
      </c>
      <c r="Q75" s="9">
        <v>378.16927960206903</v>
      </c>
      <c r="R75" s="1">
        <v>2018</v>
      </c>
      <c r="S75" s="6">
        <v>34</v>
      </c>
      <c r="T75" s="2" t="s">
        <v>107</v>
      </c>
      <c r="U75" s="2" t="s">
        <v>87</v>
      </c>
      <c r="V75" s="2"/>
      <c r="W75" s="1" t="s">
        <v>567</v>
      </c>
    </row>
    <row r="76" spans="1:23" s="1" customFormat="1" ht="17.25" x14ac:dyDescent="0.25">
      <c r="A76" s="1">
        <v>20366</v>
      </c>
      <c r="B76" s="1">
        <v>153</v>
      </c>
      <c r="C76" s="1" t="s">
        <v>654</v>
      </c>
      <c r="D76" s="1" t="s">
        <v>214</v>
      </c>
      <c r="E76" s="1" t="s">
        <v>119</v>
      </c>
      <c r="F76" s="1" t="s">
        <v>92</v>
      </c>
      <c r="G76" s="1" t="s">
        <v>91</v>
      </c>
      <c r="I76" s="1">
        <v>638.30999899999995</v>
      </c>
      <c r="J76" s="16">
        <v>638.31200000000001</v>
      </c>
      <c r="K76" s="1">
        <v>2.67</v>
      </c>
      <c r="L76" s="4">
        <v>23039</v>
      </c>
      <c r="M76" s="4">
        <v>23617</v>
      </c>
      <c r="N76" s="1">
        <v>5219</v>
      </c>
      <c r="O76" s="1" t="s">
        <v>90</v>
      </c>
      <c r="P76" s="1">
        <v>20366</v>
      </c>
      <c r="Q76" s="9">
        <v>400.249894781671</v>
      </c>
      <c r="R76" s="1">
        <v>2018</v>
      </c>
      <c r="S76" s="6"/>
      <c r="T76" s="2" t="s">
        <v>107</v>
      </c>
      <c r="U76" s="2" t="s">
        <v>87</v>
      </c>
      <c r="V76" s="2"/>
      <c r="W76" s="1" t="s">
        <v>653</v>
      </c>
    </row>
    <row r="77" spans="1:23" s="1" customFormat="1" ht="17.25" x14ac:dyDescent="0.25">
      <c r="A77" s="1">
        <v>20487</v>
      </c>
      <c r="B77" s="1">
        <v>153</v>
      </c>
      <c r="C77" s="1" t="s">
        <v>652</v>
      </c>
      <c r="D77" s="1" t="s">
        <v>214</v>
      </c>
      <c r="E77" s="1" t="s">
        <v>119</v>
      </c>
      <c r="F77" s="1" t="s">
        <v>92</v>
      </c>
      <c r="G77" s="1" t="s">
        <v>91</v>
      </c>
      <c r="I77" s="1">
        <v>510.8</v>
      </c>
      <c r="J77" s="11">
        <v>510.8</v>
      </c>
      <c r="K77" s="1">
        <v>2.16</v>
      </c>
      <c r="L77" s="4">
        <v>23701</v>
      </c>
      <c r="M77" s="4">
        <v>24278</v>
      </c>
      <c r="N77" s="1">
        <v>5273</v>
      </c>
      <c r="O77" s="1" t="s">
        <v>90</v>
      </c>
      <c r="P77" s="1">
        <v>20487</v>
      </c>
      <c r="Q77" s="9">
        <v>369.76974607231602</v>
      </c>
      <c r="R77" s="1">
        <v>2018</v>
      </c>
      <c r="S77" s="6"/>
      <c r="T77" s="2" t="s">
        <v>107</v>
      </c>
      <c r="U77" s="2" t="s">
        <v>87</v>
      </c>
      <c r="V77" s="2"/>
      <c r="W77" s="1" t="s">
        <v>651</v>
      </c>
    </row>
    <row r="78" spans="1:23" s="1" customFormat="1" ht="17.25" x14ac:dyDescent="0.25">
      <c r="A78" s="18">
        <v>20565</v>
      </c>
      <c r="B78" s="18">
        <v>153</v>
      </c>
      <c r="C78" s="18" t="s">
        <v>650</v>
      </c>
      <c r="D78" s="18" t="s">
        <v>214</v>
      </c>
      <c r="E78" s="18" t="s">
        <v>119</v>
      </c>
      <c r="F78" s="18" t="s">
        <v>92</v>
      </c>
      <c r="G78" s="18" t="s">
        <v>91</v>
      </c>
      <c r="H78" s="18"/>
      <c r="I78" s="18">
        <v>256</v>
      </c>
      <c r="J78" s="21">
        <v>256</v>
      </c>
      <c r="K78" s="18">
        <v>1.49</v>
      </c>
      <c r="L78" s="20">
        <v>23701</v>
      </c>
      <c r="M78" s="20">
        <v>24278</v>
      </c>
      <c r="N78" s="18">
        <v>5310</v>
      </c>
      <c r="O78" s="18" t="s">
        <v>90</v>
      </c>
      <c r="P78" s="18">
        <v>20565</v>
      </c>
      <c r="Q78" s="21">
        <v>108.08799999999999</v>
      </c>
      <c r="R78" s="18">
        <v>2018</v>
      </c>
      <c r="S78" s="7"/>
      <c r="T78" s="17" t="s">
        <v>161</v>
      </c>
      <c r="U78" s="17" t="s">
        <v>87</v>
      </c>
      <c r="V78" s="17"/>
      <c r="W78" s="18" t="s">
        <v>649</v>
      </c>
    </row>
    <row r="79" spans="1:23" s="1" customFormat="1" ht="17.25" x14ac:dyDescent="0.25">
      <c r="A79" s="1">
        <v>20694</v>
      </c>
      <c r="B79" s="1">
        <v>153</v>
      </c>
      <c r="C79" s="1" t="s">
        <v>648</v>
      </c>
      <c r="D79" s="1" t="s">
        <v>214</v>
      </c>
      <c r="E79" s="1" t="s">
        <v>563</v>
      </c>
      <c r="F79" s="1" t="s">
        <v>92</v>
      </c>
      <c r="G79" s="1" t="s">
        <v>91</v>
      </c>
      <c r="I79" s="1">
        <v>688.88800000000003</v>
      </c>
      <c r="J79" s="11">
        <v>1013.17</v>
      </c>
      <c r="K79" s="1">
        <v>2.6779999999999999</v>
      </c>
      <c r="L79" s="4">
        <v>23204</v>
      </c>
      <c r="M79" s="4">
        <v>23785</v>
      </c>
      <c r="N79" s="1">
        <v>5813</v>
      </c>
      <c r="O79" s="1" t="s">
        <v>90</v>
      </c>
      <c r="P79" s="1">
        <v>20694</v>
      </c>
      <c r="Q79" s="9">
        <v>306.820812289966</v>
      </c>
      <c r="R79" s="1">
        <v>2018</v>
      </c>
      <c r="S79" s="6">
        <v>35</v>
      </c>
      <c r="T79" s="2" t="s">
        <v>107</v>
      </c>
      <c r="U79" s="2" t="s">
        <v>87</v>
      </c>
      <c r="V79" s="2"/>
      <c r="W79" s="1" t="s">
        <v>645</v>
      </c>
    </row>
    <row r="80" spans="1:23" s="1" customFormat="1" ht="17.25" x14ac:dyDescent="0.25">
      <c r="A80" s="1">
        <v>21085</v>
      </c>
      <c r="B80" s="1">
        <v>153</v>
      </c>
      <c r="C80" s="1" t="s">
        <v>346</v>
      </c>
      <c r="D80" s="1" t="s">
        <v>214</v>
      </c>
      <c r="E80" s="1" t="s">
        <v>563</v>
      </c>
      <c r="F80" s="1" t="s">
        <v>92</v>
      </c>
      <c r="G80" s="1" t="s">
        <v>91</v>
      </c>
      <c r="I80" s="1">
        <v>625.6</v>
      </c>
      <c r="J80" s="11">
        <v>1310.4000000000001</v>
      </c>
      <c r="K80" s="1">
        <v>2.5</v>
      </c>
      <c r="L80" s="4">
        <v>23741</v>
      </c>
      <c r="M80" s="4">
        <v>24318</v>
      </c>
      <c r="N80" s="1">
        <v>5289</v>
      </c>
      <c r="O80" s="1" t="s">
        <v>90</v>
      </c>
      <c r="P80" s="1" t="s">
        <v>345</v>
      </c>
      <c r="Q80" s="9">
        <v>327.53884329448198</v>
      </c>
      <c r="R80" s="1">
        <v>2018</v>
      </c>
      <c r="S80" s="6">
        <v>36</v>
      </c>
      <c r="T80" s="2" t="s">
        <v>107</v>
      </c>
      <c r="U80" s="2" t="s">
        <v>87</v>
      </c>
      <c r="V80" s="2"/>
      <c r="W80" s="1" t="s">
        <v>647</v>
      </c>
    </row>
    <row r="81" spans="1:23" s="1" customFormat="1" ht="17.25" x14ac:dyDescent="0.25">
      <c r="A81" s="1">
        <v>21399</v>
      </c>
      <c r="B81" s="1">
        <v>153</v>
      </c>
      <c r="C81" s="1" t="s">
        <v>646</v>
      </c>
      <c r="D81" s="1" t="s">
        <v>214</v>
      </c>
      <c r="E81" s="1" t="s">
        <v>119</v>
      </c>
      <c r="F81" s="1" t="s">
        <v>92</v>
      </c>
      <c r="G81" s="1" t="s">
        <v>91</v>
      </c>
      <c r="I81" s="1">
        <v>1013.16</v>
      </c>
      <c r="J81" s="10" t="s">
        <v>100</v>
      </c>
      <c r="K81" s="1">
        <v>3.9590000000000001</v>
      </c>
      <c r="L81" s="4">
        <v>23439</v>
      </c>
      <c r="M81" s="4">
        <v>24018</v>
      </c>
      <c r="N81" s="1">
        <v>5815</v>
      </c>
      <c r="O81" s="1" t="s">
        <v>90</v>
      </c>
      <c r="P81" s="1">
        <v>21399</v>
      </c>
      <c r="Q81" s="1">
        <v>0</v>
      </c>
      <c r="R81" s="1" t="s">
        <v>90</v>
      </c>
      <c r="S81" s="6">
        <v>35</v>
      </c>
      <c r="T81" s="2" t="s">
        <v>161</v>
      </c>
      <c r="U81" s="2" t="s">
        <v>87</v>
      </c>
      <c r="V81" s="2"/>
      <c r="W81" s="1" t="s">
        <v>645</v>
      </c>
    </row>
    <row r="82" spans="1:23" s="1" customFormat="1" ht="17.25" x14ac:dyDescent="0.25">
      <c r="A82" s="1">
        <v>21426</v>
      </c>
      <c r="B82" s="1">
        <v>153</v>
      </c>
      <c r="C82" s="1" t="s">
        <v>644</v>
      </c>
      <c r="D82" s="1" t="s">
        <v>214</v>
      </c>
      <c r="E82" s="1" t="s">
        <v>119</v>
      </c>
      <c r="F82" s="1" t="s">
        <v>92</v>
      </c>
      <c r="G82" s="1" t="s">
        <v>91</v>
      </c>
      <c r="I82" s="1">
        <v>640</v>
      </c>
      <c r="J82" s="11">
        <v>640</v>
      </c>
      <c r="K82" s="1">
        <v>4.3099999999999996</v>
      </c>
      <c r="L82" s="4">
        <v>23474</v>
      </c>
      <c r="M82" s="4">
        <v>24053</v>
      </c>
      <c r="N82" s="1">
        <v>4899</v>
      </c>
      <c r="O82" s="1" t="s">
        <v>90</v>
      </c>
      <c r="P82" s="1">
        <v>21426</v>
      </c>
      <c r="Q82" s="9">
        <v>307.85502595438902</v>
      </c>
      <c r="R82" s="1">
        <v>2018</v>
      </c>
      <c r="S82" s="6"/>
      <c r="T82" s="2" t="s">
        <v>107</v>
      </c>
      <c r="U82" s="2" t="s">
        <v>87</v>
      </c>
      <c r="V82" s="2"/>
      <c r="W82" s="1" t="s">
        <v>643</v>
      </c>
    </row>
    <row r="83" spans="1:23" s="1" customFormat="1" ht="17.25" x14ac:dyDescent="0.25">
      <c r="A83" s="1">
        <v>21428</v>
      </c>
      <c r="B83" s="1">
        <v>153</v>
      </c>
      <c r="C83" s="1" t="s">
        <v>166</v>
      </c>
      <c r="D83" s="1" t="s">
        <v>214</v>
      </c>
      <c r="E83" s="1" t="s">
        <v>119</v>
      </c>
      <c r="F83" s="1" t="s">
        <v>92</v>
      </c>
      <c r="G83" s="1" t="s">
        <v>91</v>
      </c>
      <c r="I83" s="1">
        <v>465.96</v>
      </c>
      <c r="J83" s="11">
        <v>495.96</v>
      </c>
      <c r="K83" s="1">
        <v>3.0059999999999998</v>
      </c>
      <c r="L83" s="4">
        <v>23474</v>
      </c>
      <c r="M83" s="4">
        <v>24053</v>
      </c>
      <c r="N83" s="1">
        <v>5424</v>
      </c>
      <c r="O83" s="1" t="s">
        <v>90</v>
      </c>
      <c r="P83" s="1" t="s">
        <v>165</v>
      </c>
      <c r="Q83" s="9">
        <v>317.296752245086</v>
      </c>
      <c r="R83" s="1">
        <v>2018</v>
      </c>
      <c r="S83" s="6"/>
      <c r="T83" s="2" t="s">
        <v>107</v>
      </c>
      <c r="U83" s="2" t="s">
        <v>87</v>
      </c>
      <c r="V83" s="2"/>
      <c r="W83" s="1" t="s">
        <v>642</v>
      </c>
    </row>
    <row r="84" spans="1:23" s="1" customFormat="1" ht="17.25" x14ac:dyDescent="0.25">
      <c r="A84" s="18">
        <v>21561</v>
      </c>
      <c r="B84" s="18">
        <v>153</v>
      </c>
      <c r="C84" s="18" t="s">
        <v>641</v>
      </c>
      <c r="D84" s="18" t="s">
        <v>214</v>
      </c>
      <c r="E84" s="18" t="s">
        <v>119</v>
      </c>
      <c r="F84" s="18" t="s">
        <v>92</v>
      </c>
      <c r="G84" s="1" t="s">
        <v>91</v>
      </c>
      <c r="H84" s="18"/>
      <c r="I84" s="18">
        <v>519.67999999999995</v>
      </c>
      <c r="J84" s="12" t="s">
        <v>100</v>
      </c>
      <c r="K84" s="1">
        <v>1.873</v>
      </c>
      <c r="L84" s="4">
        <v>23657</v>
      </c>
      <c r="M84" s="4">
        <v>24234</v>
      </c>
      <c r="N84" s="18">
        <v>5195</v>
      </c>
      <c r="O84" s="18" t="s">
        <v>90</v>
      </c>
      <c r="P84" s="18">
        <v>21561</v>
      </c>
      <c r="Q84" s="18">
        <v>144.799119669102</v>
      </c>
      <c r="R84" s="18">
        <v>2018</v>
      </c>
      <c r="S84" s="7">
        <v>21</v>
      </c>
      <c r="T84" s="34" t="s">
        <v>107</v>
      </c>
      <c r="U84" s="34" t="s">
        <v>87</v>
      </c>
      <c r="V84" s="34"/>
      <c r="W84" s="18" t="s">
        <v>640</v>
      </c>
    </row>
    <row r="85" spans="1:23" s="1" customFormat="1" ht="17.25" x14ac:dyDescent="0.25">
      <c r="A85" s="1">
        <v>21839</v>
      </c>
      <c r="B85" s="1">
        <v>153</v>
      </c>
      <c r="C85" s="1" t="s">
        <v>639</v>
      </c>
      <c r="D85" s="1" t="s">
        <v>214</v>
      </c>
      <c r="E85" s="1" t="s">
        <v>119</v>
      </c>
      <c r="F85" s="1" t="s">
        <v>92</v>
      </c>
      <c r="G85" s="1" t="s">
        <v>91</v>
      </c>
      <c r="I85" s="1">
        <v>632</v>
      </c>
      <c r="J85" s="11">
        <v>632</v>
      </c>
      <c r="K85" s="1">
        <v>3.73</v>
      </c>
      <c r="L85" s="4">
        <v>23532</v>
      </c>
      <c r="M85" s="4">
        <v>24111</v>
      </c>
      <c r="N85" s="1">
        <v>5207</v>
      </c>
      <c r="O85" s="1" t="s">
        <v>90</v>
      </c>
      <c r="P85" s="1">
        <v>21839</v>
      </c>
      <c r="Q85" s="9">
        <v>271.52499999999998</v>
      </c>
      <c r="R85" s="1">
        <v>2018</v>
      </c>
      <c r="S85" s="6"/>
      <c r="T85" s="2" t="s">
        <v>107</v>
      </c>
      <c r="U85" s="2" t="s">
        <v>87</v>
      </c>
      <c r="V85" s="2"/>
      <c r="W85" s="1" t="s">
        <v>637</v>
      </c>
    </row>
    <row r="86" spans="1:23" s="1" customFormat="1" ht="17.25" x14ac:dyDescent="0.25">
      <c r="A86" s="1">
        <v>21841</v>
      </c>
      <c r="B86" s="1">
        <v>153</v>
      </c>
      <c r="C86" s="1" t="s">
        <v>638</v>
      </c>
      <c r="D86" s="1" t="s">
        <v>214</v>
      </c>
      <c r="E86" s="1" t="s">
        <v>119</v>
      </c>
      <c r="F86" s="1" t="s">
        <v>92</v>
      </c>
      <c r="G86" s="1" t="s">
        <v>91</v>
      </c>
      <c r="I86" s="1">
        <v>632</v>
      </c>
      <c r="J86" s="11">
        <v>632</v>
      </c>
      <c r="K86" s="1">
        <v>4.78</v>
      </c>
      <c r="L86" s="4">
        <v>23599</v>
      </c>
      <c r="M86" s="4">
        <v>24176</v>
      </c>
      <c r="N86" s="1">
        <v>5827</v>
      </c>
      <c r="O86" s="1" t="s">
        <v>90</v>
      </c>
      <c r="P86" s="1">
        <v>21841</v>
      </c>
      <c r="Q86" s="9">
        <v>315.38330352173898</v>
      </c>
      <c r="R86" s="1">
        <v>2018</v>
      </c>
      <c r="S86" s="6"/>
      <c r="T86" s="2" t="s">
        <v>107</v>
      </c>
      <c r="U86" s="2" t="s">
        <v>87</v>
      </c>
      <c r="V86" s="2"/>
      <c r="W86" s="1" t="s">
        <v>637</v>
      </c>
    </row>
    <row r="87" spans="1:23" s="1" customFormat="1" ht="17.25" x14ac:dyDescent="0.25">
      <c r="A87" s="1">
        <v>21843</v>
      </c>
      <c r="B87" s="1">
        <v>153</v>
      </c>
      <c r="C87" s="1" t="s">
        <v>325</v>
      </c>
      <c r="D87" s="1" t="s">
        <v>214</v>
      </c>
      <c r="E87" s="1" t="s">
        <v>119</v>
      </c>
      <c r="F87" s="1" t="s">
        <v>92</v>
      </c>
      <c r="G87" s="1" t="s">
        <v>91</v>
      </c>
      <c r="I87" s="1">
        <v>624</v>
      </c>
      <c r="J87" s="11">
        <v>624</v>
      </c>
      <c r="K87" s="1">
        <v>5.4</v>
      </c>
      <c r="L87" s="4">
        <v>23538</v>
      </c>
      <c r="M87" s="4">
        <v>24117</v>
      </c>
      <c r="N87" s="1">
        <v>4900</v>
      </c>
      <c r="O87" s="1" t="s">
        <v>90</v>
      </c>
      <c r="P87" s="1" t="s">
        <v>324</v>
      </c>
      <c r="Q87" s="9">
        <v>314.146236672692</v>
      </c>
      <c r="R87" s="1">
        <v>2018</v>
      </c>
      <c r="S87" s="6"/>
      <c r="T87" s="2" t="s">
        <v>107</v>
      </c>
      <c r="U87" s="2" t="s">
        <v>87</v>
      </c>
      <c r="V87" s="2"/>
      <c r="W87" s="1" t="s">
        <v>636</v>
      </c>
    </row>
    <row r="88" spans="1:23" s="1" customFormat="1" ht="17.25" x14ac:dyDescent="0.25">
      <c r="A88" s="1">
        <v>21844</v>
      </c>
      <c r="B88" s="1">
        <v>153</v>
      </c>
      <c r="C88" s="1" t="s">
        <v>635</v>
      </c>
      <c r="D88" s="1" t="s">
        <v>214</v>
      </c>
      <c r="E88" s="1" t="s">
        <v>119</v>
      </c>
      <c r="F88" s="1" t="s">
        <v>92</v>
      </c>
      <c r="G88" s="1" t="s">
        <v>91</v>
      </c>
      <c r="I88" s="1">
        <v>632</v>
      </c>
      <c r="J88" s="11">
        <v>632</v>
      </c>
      <c r="K88" s="1">
        <v>3.25</v>
      </c>
      <c r="L88" s="4">
        <v>23538</v>
      </c>
      <c r="M88" s="4">
        <v>24117</v>
      </c>
      <c r="N88" s="1">
        <v>5166</v>
      </c>
      <c r="O88" s="1" t="s">
        <v>90</v>
      </c>
      <c r="P88" s="1">
        <v>21844</v>
      </c>
      <c r="Q88" s="9">
        <v>253.76595819337501</v>
      </c>
      <c r="R88" s="1">
        <v>2018</v>
      </c>
      <c r="S88" s="6"/>
      <c r="T88" s="2" t="s">
        <v>107</v>
      </c>
      <c r="U88" s="2" t="s">
        <v>87</v>
      </c>
      <c r="V88" s="2"/>
      <c r="W88" s="1" t="s">
        <v>634</v>
      </c>
    </row>
    <row r="89" spans="1:23" s="1" customFormat="1" ht="17.25" x14ac:dyDescent="0.25">
      <c r="A89" s="1">
        <v>21929</v>
      </c>
      <c r="B89" s="1">
        <v>153</v>
      </c>
      <c r="C89" s="1" t="s">
        <v>633</v>
      </c>
      <c r="D89" s="1" t="s">
        <v>214</v>
      </c>
      <c r="E89" s="1" t="s">
        <v>119</v>
      </c>
      <c r="F89" s="1" t="s">
        <v>92</v>
      </c>
      <c r="G89" s="1" t="s">
        <v>91</v>
      </c>
      <c r="I89" s="1">
        <v>630.4</v>
      </c>
      <c r="J89" s="11">
        <v>630.4</v>
      </c>
      <c r="K89" s="1">
        <v>2.7</v>
      </c>
      <c r="L89" s="4">
        <v>23700</v>
      </c>
      <c r="M89" s="4">
        <v>24277</v>
      </c>
      <c r="N89" s="1">
        <v>5234</v>
      </c>
      <c r="O89" s="1" t="s">
        <v>90</v>
      </c>
      <c r="P89" s="1">
        <v>21929</v>
      </c>
      <c r="Q89" s="9">
        <v>260.342575056459</v>
      </c>
      <c r="R89" s="1">
        <v>2018</v>
      </c>
      <c r="S89" s="6"/>
      <c r="T89" s="2" t="s">
        <v>107</v>
      </c>
      <c r="U89" s="2" t="s">
        <v>87</v>
      </c>
      <c r="V89" s="2"/>
      <c r="W89" s="1" t="s">
        <v>632</v>
      </c>
    </row>
    <row r="90" spans="1:23" s="1" customFormat="1" ht="17.25" x14ac:dyDescent="0.25">
      <c r="A90" s="1">
        <v>21930</v>
      </c>
      <c r="B90" s="1">
        <v>153</v>
      </c>
      <c r="C90" s="1" t="s">
        <v>631</v>
      </c>
      <c r="D90" s="1" t="s">
        <v>214</v>
      </c>
      <c r="E90" s="1" t="s">
        <v>119</v>
      </c>
      <c r="F90" s="1" t="s">
        <v>92</v>
      </c>
      <c r="G90" s="1" t="s">
        <v>91</v>
      </c>
      <c r="I90" s="1">
        <v>635.20000000000005</v>
      </c>
      <c r="J90" s="11">
        <v>635.20000000000005</v>
      </c>
      <c r="K90" s="1">
        <v>2.7</v>
      </c>
      <c r="L90" s="4">
        <v>23776</v>
      </c>
      <c r="M90" s="4">
        <v>24353</v>
      </c>
      <c r="N90" s="1">
        <v>5238</v>
      </c>
      <c r="O90" s="1" t="s">
        <v>90</v>
      </c>
      <c r="P90" s="1">
        <v>21930</v>
      </c>
      <c r="Q90" s="9">
        <v>270.13845047734702</v>
      </c>
      <c r="R90" s="1">
        <v>2018</v>
      </c>
      <c r="S90" s="6"/>
      <c r="T90" s="2" t="s">
        <v>107</v>
      </c>
      <c r="U90" s="2" t="s">
        <v>87</v>
      </c>
      <c r="V90" s="2"/>
      <c r="W90" s="1" t="s">
        <v>625</v>
      </c>
    </row>
    <row r="91" spans="1:23" s="1" customFormat="1" ht="17.25" x14ac:dyDescent="0.25">
      <c r="A91" s="1">
        <v>22194</v>
      </c>
      <c r="B91" s="1">
        <v>153</v>
      </c>
      <c r="C91" s="1" t="s">
        <v>630</v>
      </c>
      <c r="D91" s="1" t="s">
        <v>214</v>
      </c>
      <c r="E91" s="1" t="s">
        <v>119</v>
      </c>
      <c r="F91" s="1" t="s">
        <v>92</v>
      </c>
      <c r="G91" s="1" t="s">
        <v>91</v>
      </c>
      <c r="I91" s="1">
        <v>536</v>
      </c>
      <c r="J91" s="11">
        <v>536</v>
      </c>
      <c r="K91" s="1">
        <v>2.5760000000000001</v>
      </c>
      <c r="L91" s="4">
        <v>23781</v>
      </c>
      <c r="M91" s="4">
        <v>24358</v>
      </c>
      <c r="N91" s="1">
        <v>5193</v>
      </c>
      <c r="O91" s="1" t="s">
        <v>90</v>
      </c>
      <c r="P91" s="1">
        <v>22194</v>
      </c>
      <c r="Q91" s="9">
        <v>419.452</v>
      </c>
      <c r="R91" s="1">
        <v>2018</v>
      </c>
      <c r="S91" s="6"/>
      <c r="T91" s="2" t="s">
        <v>107</v>
      </c>
      <c r="U91" s="2" t="s">
        <v>87</v>
      </c>
      <c r="V91" s="2"/>
      <c r="W91" s="1" t="s">
        <v>625</v>
      </c>
    </row>
    <row r="92" spans="1:23" s="1" customFormat="1" ht="17.25" x14ac:dyDescent="0.25">
      <c r="A92" s="1">
        <v>22195</v>
      </c>
      <c r="B92" s="1">
        <v>153</v>
      </c>
      <c r="C92" s="1" t="s">
        <v>629</v>
      </c>
      <c r="D92" s="1" t="s">
        <v>214</v>
      </c>
      <c r="E92" s="1" t="s">
        <v>119</v>
      </c>
      <c r="F92" s="1" t="s">
        <v>92</v>
      </c>
      <c r="G92" s="1" t="s">
        <v>91</v>
      </c>
      <c r="I92" s="1">
        <v>622</v>
      </c>
      <c r="J92" s="11">
        <v>622</v>
      </c>
      <c r="K92" s="1">
        <v>2.6880000000000002</v>
      </c>
      <c r="L92" s="4">
        <v>23781</v>
      </c>
      <c r="M92" s="4">
        <v>24358</v>
      </c>
      <c r="N92" s="1">
        <v>5194</v>
      </c>
      <c r="O92" s="1" t="s">
        <v>90</v>
      </c>
      <c r="P92" s="1">
        <v>22195</v>
      </c>
      <c r="Q92" s="9">
        <v>324.03899999999999</v>
      </c>
      <c r="R92" s="1">
        <v>2018</v>
      </c>
      <c r="S92" s="6"/>
      <c r="T92" s="2" t="s">
        <v>107</v>
      </c>
      <c r="U92" s="2" t="s">
        <v>87</v>
      </c>
      <c r="V92" s="2"/>
      <c r="W92" s="1" t="s">
        <v>628</v>
      </c>
    </row>
    <row r="93" spans="1:23" s="1" customFormat="1" ht="17.25" x14ac:dyDescent="0.25">
      <c r="A93" s="1">
        <v>22217</v>
      </c>
      <c r="B93" s="1">
        <v>153</v>
      </c>
      <c r="C93" s="1" t="s">
        <v>627</v>
      </c>
      <c r="D93" s="1" t="s">
        <v>214</v>
      </c>
      <c r="E93" s="1" t="s">
        <v>119</v>
      </c>
      <c r="F93" s="1" t="s">
        <v>92</v>
      </c>
      <c r="G93" s="1" t="s">
        <v>91</v>
      </c>
      <c r="I93" s="1">
        <v>654.28</v>
      </c>
      <c r="J93" s="11">
        <v>654.28</v>
      </c>
      <c r="K93" s="1">
        <v>2.5499999999999998</v>
      </c>
      <c r="L93" s="4">
        <v>23806</v>
      </c>
      <c r="M93" s="4">
        <v>24385</v>
      </c>
      <c r="N93" s="1">
        <v>5206</v>
      </c>
      <c r="O93" s="1" t="s">
        <v>90</v>
      </c>
      <c r="P93" s="1">
        <v>22217</v>
      </c>
      <c r="Q93" s="9">
        <v>175.42258522750299</v>
      </c>
      <c r="R93" s="1">
        <v>2018</v>
      </c>
      <c r="S93" s="6"/>
      <c r="T93" s="2" t="s">
        <v>107</v>
      </c>
      <c r="U93" s="2" t="s">
        <v>87</v>
      </c>
      <c r="V93" s="2"/>
      <c r="W93" s="1" t="s">
        <v>625</v>
      </c>
    </row>
    <row r="94" spans="1:23" s="1" customFormat="1" ht="17.25" x14ac:dyDescent="0.25">
      <c r="A94" s="1">
        <v>22316</v>
      </c>
      <c r="B94" s="1">
        <v>153</v>
      </c>
      <c r="C94" s="1" t="s">
        <v>626</v>
      </c>
      <c r="D94" s="1" t="s">
        <v>214</v>
      </c>
      <c r="E94" s="1" t="s">
        <v>119</v>
      </c>
      <c r="F94" s="1" t="s">
        <v>92</v>
      </c>
      <c r="G94" s="1" t="s">
        <v>91</v>
      </c>
      <c r="I94" s="1">
        <v>628.79999999999995</v>
      </c>
      <c r="J94" s="11">
        <v>628.79999999999995</v>
      </c>
      <c r="K94" s="1">
        <v>2.7</v>
      </c>
      <c r="L94" s="4">
        <v>23776</v>
      </c>
      <c r="M94" s="4">
        <v>24353</v>
      </c>
      <c r="N94" s="1">
        <v>5237</v>
      </c>
      <c r="O94" s="1" t="s">
        <v>90</v>
      </c>
      <c r="P94" s="1">
        <v>22316</v>
      </c>
      <c r="Q94" s="9">
        <v>272.95875420911301</v>
      </c>
      <c r="R94" s="1">
        <v>2018</v>
      </c>
      <c r="S94" s="6"/>
      <c r="T94" s="2" t="s">
        <v>107</v>
      </c>
      <c r="U94" s="2" t="s">
        <v>87</v>
      </c>
      <c r="V94" s="2"/>
      <c r="W94" s="1" t="s">
        <v>625</v>
      </c>
    </row>
    <row r="95" spans="1:23" s="1" customFormat="1" ht="17.25" x14ac:dyDescent="0.25">
      <c r="A95" s="1">
        <v>22352</v>
      </c>
      <c r="B95" s="1">
        <v>153</v>
      </c>
      <c r="C95" s="1" t="s">
        <v>624</v>
      </c>
      <c r="D95" s="1" t="s">
        <v>214</v>
      </c>
      <c r="E95" s="1" t="s">
        <v>119</v>
      </c>
      <c r="F95" s="1" t="s">
        <v>92</v>
      </c>
      <c r="G95" s="1" t="s">
        <v>91</v>
      </c>
      <c r="I95" s="1">
        <v>129.27999877929699</v>
      </c>
      <c r="J95" s="11">
        <v>129.28</v>
      </c>
      <c r="K95" s="1">
        <v>0.56999997138977099</v>
      </c>
      <c r="L95" s="4">
        <v>24159</v>
      </c>
      <c r="M95" s="4">
        <v>24248</v>
      </c>
      <c r="N95" s="1">
        <v>5220</v>
      </c>
      <c r="O95" s="1" t="s">
        <v>90</v>
      </c>
      <c r="P95" s="1">
        <v>22352</v>
      </c>
      <c r="Q95" s="24">
        <v>288.054591049762</v>
      </c>
      <c r="R95" s="1">
        <v>2018</v>
      </c>
      <c r="S95" s="6"/>
      <c r="T95" s="2" t="s">
        <v>107</v>
      </c>
      <c r="U95" s="2" t="s">
        <v>87</v>
      </c>
      <c r="V95" s="2"/>
      <c r="W95" s="1" t="s">
        <v>623</v>
      </c>
    </row>
    <row r="96" spans="1:23" s="1" customFormat="1" ht="17.25" x14ac:dyDescent="0.25">
      <c r="A96" s="1">
        <v>22353</v>
      </c>
      <c r="B96" s="1">
        <v>153</v>
      </c>
      <c r="C96" s="1" t="s">
        <v>322</v>
      </c>
      <c r="D96" s="1" t="s">
        <v>214</v>
      </c>
      <c r="E96" s="1" t="s">
        <v>119</v>
      </c>
      <c r="F96" s="1" t="s">
        <v>92</v>
      </c>
      <c r="G96" s="1" t="s">
        <v>91</v>
      </c>
      <c r="I96" s="1">
        <v>632</v>
      </c>
      <c r="J96" s="11">
        <v>632</v>
      </c>
      <c r="K96" s="1">
        <v>3.28</v>
      </c>
      <c r="L96" s="4">
        <v>24159</v>
      </c>
      <c r="M96" s="4">
        <v>24248</v>
      </c>
      <c r="N96" s="1">
        <v>5221</v>
      </c>
      <c r="O96" s="1" t="s">
        <v>90</v>
      </c>
      <c r="P96" s="1" t="s">
        <v>321</v>
      </c>
      <c r="Q96" s="9">
        <v>337.60171156048898</v>
      </c>
      <c r="R96" s="1">
        <v>2018</v>
      </c>
      <c r="S96" s="6"/>
      <c r="T96" s="2" t="s">
        <v>107</v>
      </c>
      <c r="U96" s="2" t="s">
        <v>87</v>
      </c>
      <c r="V96" s="2"/>
      <c r="W96" s="1" t="s">
        <v>622</v>
      </c>
    </row>
    <row r="97" spans="1:23" s="1" customFormat="1" ht="17.25" x14ac:dyDescent="0.25">
      <c r="A97" s="1">
        <v>22566</v>
      </c>
      <c r="B97" s="1">
        <v>153</v>
      </c>
      <c r="C97" s="1" t="s">
        <v>621</v>
      </c>
      <c r="D97" s="1" t="s">
        <v>214</v>
      </c>
      <c r="E97" s="1" t="s">
        <v>119</v>
      </c>
      <c r="F97" s="1" t="s">
        <v>92</v>
      </c>
      <c r="G97" s="1" t="s">
        <v>91</v>
      </c>
      <c r="I97" s="1">
        <v>468</v>
      </c>
      <c r="J97" s="11">
        <v>468</v>
      </c>
      <c r="K97" s="1">
        <v>2.9430000000000001</v>
      </c>
      <c r="L97" s="4">
        <v>24379</v>
      </c>
      <c r="M97" s="4">
        <v>24470</v>
      </c>
      <c r="N97" s="1">
        <v>5209</v>
      </c>
      <c r="O97" s="1" t="s">
        <v>90</v>
      </c>
      <c r="P97" s="1">
        <v>22566</v>
      </c>
      <c r="Q97" s="9">
        <v>302.42801276695201</v>
      </c>
      <c r="R97" s="1">
        <v>2018</v>
      </c>
      <c r="S97" s="6"/>
      <c r="T97" s="2" t="s">
        <v>107</v>
      </c>
      <c r="U97" s="2" t="s">
        <v>87</v>
      </c>
      <c r="V97" s="2"/>
      <c r="W97" s="1" t="s">
        <v>620</v>
      </c>
    </row>
    <row r="98" spans="1:23" s="1" customFormat="1" ht="17.25" x14ac:dyDescent="0.25">
      <c r="A98" s="1">
        <v>22648</v>
      </c>
      <c r="B98" s="1">
        <v>153</v>
      </c>
      <c r="C98" s="1" t="s">
        <v>619</v>
      </c>
      <c r="D98" s="1" t="s">
        <v>214</v>
      </c>
      <c r="E98" s="1" t="s">
        <v>119</v>
      </c>
      <c r="F98" s="1" t="s">
        <v>92</v>
      </c>
      <c r="G98" s="1" t="s">
        <v>91</v>
      </c>
      <c r="I98" s="1">
        <v>1140.32</v>
      </c>
      <c r="J98" s="11">
        <v>1140.32</v>
      </c>
      <c r="K98" s="1">
        <v>2.94</v>
      </c>
      <c r="L98" s="4">
        <v>24553</v>
      </c>
      <c r="M98" s="4">
        <v>24675</v>
      </c>
      <c r="N98" s="1">
        <v>5422</v>
      </c>
      <c r="O98" s="1" t="s">
        <v>90</v>
      </c>
      <c r="P98" s="1">
        <v>22648</v>
      </c>
      <c r="Q98" s="9">
        <v>154.41900000000001</v>
      </c>
      <c r="R98" s="1">
        <v>2018</v>
      </c>
      <c r="S98" s="6">
        <v>37</v>
      </c>
      <c r="T98" s="2" t="s">
        <v>107</v>
      </c>
      <c r="U98" s="2" t="s">
        <v>87</v>
      </c>
      <c r="V98" s="2"/>
      <c r="W98" s="1" t="s">
        <v>618</v>
      </c>
    </row>
    <row r="99" spans="1:23" s="1" customFormat="1" ht="17.25" x14ac:dyDescent="0.25">
      <c r="A99" s="18">
        <v>22921</v>
      </c>
      <c r="B99" s="18">
        <v>153</v>
      </c>
      <c r="C99" s="18" t="s">
        <v>150</v>
      </c>
      <c r="D99" s="18" t="s">
        <v>214</v>
      </c>
      <c r="E99" s="18" t="s">
        <v>119</v>
      </c>
      <c r="F99" s="18" t="s">
        <v>92</v>
      </c>
      <c r="G99" s="1" t="s">
        <v>91</v>
      </c>
      <c r="H99" s="18"/>
      <c r="I99" s="18">
        <v>1140.32</v>
      </c>
      <c r="J99" s="12" t="s">
        <v>100</v>
      </c>
      <c r="K99" s="1">
        <v>1.762</v>
      </c>
      <c r="L99" s="4">
        <v>24553</v>
      </c>
      <c r="M99" s="4">
        <v>25133</v>
      </c>
      <c r="N99" s="18">
        <v>5401</v>
      </c>
      <c r="O99" s="18" t="s">
        <v>90</v>
      </c>
      <c r="P99" s="18" t="s">
        <v>149</v>
      </c>
      <c r="Q99" s="21">
        <v>587.15</v>
      </c>
      <c r="R99" s="18" t="s">
        <v>90</v>
      </c>
      <c r="S99" s="7">
        <v>37</v>
      </c>
      <c r="T99" s="17" t="s">
        <v>161</v>
      </c>
      <c r="U99" s="17" t="s">
        <v>87</v>
      </c>
      <c r="V99" s="17"/>
      <c r="W99" s="18" t="s">
        <v>617</v>
      </c>
    </row>
    <row r="100" spans="1:23" s="1" customFormat="1" ht="17.25" x14ac:dyDescent="0.25">
      <c r="A100" s="1">
        <v>22922</v>
      </c>
      <c r="B100" s="1">
        <v>153</v>
      </c>
      <c r="C100" s="1" t="s">
        <v>156</v>
      </c>
      <c r="D100" s="1" t="s">
        <v>214</v>
      </c>
      <c r="E100" s="1" t="s">
        <v>119</v>
      </c>
      <c r="F100" s="1" t="s">
        <v>92</v>
      </c>
      <c r="G100" s="1" t="s">
        <v>91</v>
      </c>
      <c r="I100" s="1">
        <v>478.56</v>
      </c>
      <c r="J100" s="11">
        <v>646.36</v>
      </c>
      <c r="K100" s="1">
        <v>2.0337000000000001</v>
      </c>
      <c r="L100" s="4">
        <v>24551</v>
      </c>
      <c r="M100" s="4">
        <v>25131</v>
      </c>
      <c r="N100" s="1">
        <v>5403</v>
      </c>
      <c r="O100" s="1" t="s">
        <v>90</v>
      </c>
      <c r="P100" s="1" t="s">
        <v>155</v>
      </c>
      <c r="Q100" s="9">
        <v>326.50599999999997</v>
      </c>
      <c r="R100" s="1">
        <v>2018</v>
      </c>
      <c r="S100" s="6">
        <v>38</v>
      </c>
      <c r="T100" s="2" t="s">
        <v>107</v>
      </c>
      <c r="U100" s="2" t="s">
        <v>87</v>
      </c>
      <c r="V100" s="2"/>
      <c r="W100" s="18" t="s">
        <v>616</v>
      </c>
    </row>
    <row r="101" spans="1:23" s="1" customFormat="1" ht="17.25" x14ac:dyDescent="0.25">
      <c r="A101" s="1">
        <v>22982</v>
      </c>
      <c r="B101" s="1">
        <v>153</v>
      </c>
      <c r="C101" s="1" t="s">
        <v>615</v>
      </c>
      <c r="D101" s="1" t="s">
        <v>214</v>
      </c>
      <c r="E101" s="1" t="s">
        <v>119</v>
      </c>
      <c r="F101" s="1" t="s">
        <v>92</v>
      </c>
      <c r="G101" s="1" t="s">
        <v>91</v>
      </c>
      <c r="I101" s="1">
        <v>1260.8</v>
      </c>
      <c r="J101" s="11">
        <v>1260.8</v>
      </c>
      <c r="K101" s="1">
        <v>4.9109999999999996</v>
      </c>
      <c r="L101" s="4">
        <v>24404</v>
      </c>
      <c r="M101" s="4">
        <v>24982</v>
      </c>
      <c r="N101" s="1">
        <v>5239</v>
      </c>
      <c r="O101" s="1" t="s">
        <v>90</v>
      </c>
      <c r="P101" s="1" t="s">
        <v>614</v>
      </c>
      <c r="Q101" s="16">
        <v>540.92430000000002</v>
      </c>
      <c r="R101" s="1">
        <v>2018</v>
      </c>
      <c r="S101" s="6"/>
      <c r="T101" s="2" t="s">
        <v>107</v>
      </c>
      <c r="U101" s="2" t="s">
        <v>87</v>
      </c>
      <c r="V101" s="2"/>
      <c r="W101" s="18" t="s">
        <v>613</v>
      </c>
    </row>
    <row r="102" spans="1:23" s="1" customFormat="1" ht="17.25" x14ac:dyDescent="0.25">
      <c r="A102" s="1">
        <v>23272</v>
      </c>
      <c r="B102" s="1">
        <v>153</v>
      </c>
      <c r="C102" s="1" t="s">
        <v>612</v>
      </c>
      <c r="D102" s="1" t="s">
        <v>214</v>
      </c>
      <c r="E102" s="1" t="s">
        <v>119</v>
      </c>
      <c r="F102" s="1" t="s">
        <v>92</v>
      </c>
      <c r="G102" s="1" t="s">
        <v>91</v>
      </c>
      <c r="I102" s="1">
        <v>640</v>
      </c>
      <c r="J102" s="11">
        <v>1280</v>
      </c>
      <c r="K102" s="1">
        <v>2.5</v>
      </c>
      <c r="L102" s="4">
        <v>24551</v>
      </c>
      <c r="M102" s="4">
        <v>24673</v>
      </c>
      <c r="N102" s="1">
        <v>5129</v>
      </c>
      <c r="O102" s="1" t="s">
        <v>90</v>
      </c>
      <c r="P102" s="1">
        <v>23272</v>
      </c>
      <c r="Q102" s="9">
        <v>153.00807554733899</v>
      </c>
      <c r="R102" s="1">
        <v>2018</v>
      </c>
      <c r="S102" s="6">
        <v>39</v>
      </c>
      <c r="T102" s="2" t="s">
        <v>107</v>
      </c>
      <c r="U102" s="2" t="s">
        <v>87</v>
      </c>
      <c r="V102" s="2"/>
      <c r="W102" s="18" t="s">
        <v>611</v>
      </c>
    </row>
    <row r="103" spans="1:23" s="1" customFormat="1" ht="17.25" x14ac:dyDescent="0.25">
      <c r="A103" s="1">
        <v>23462</v>
      </c>
      <c r="B103" s="1">
        <v>153</v>
      </c>
      <c r="C103" s="1" t="s">
        <v>610</v>
      </c>
      <c r="D103" s="1" t="s">
        <v>214</v>
      </c>
      <c r="E103" s="1" t="s">
        <v>119</v>
      </c>
      <c r="F103" s="1" t="s">
        <v>92</v>
      </c>
      <c r="G103" s="1" t="s">
        <v>91</v>
      </c>
      <c r="I103" s="1">
        <v>1216</v>
      </c>
      <c r="J103" s="10" t="s">
        <v>100</v>
      </c>
      <c r="K103" s="1">
        <v>3.34</v>
      </c>
      <c r="L103" s="4">
        <v>24555</v>
      </c>
      <c r="M103" s="4">
        <v>25135</v>
      </c>
      <c r="N103" s="1">
        <v>5290</v>
      </c>
      <c r="O103" s="1" t="s">
        <v>90</v>
      </c>
      <c r="P103" s="1">
        <v>23462</v>
      </c>
      <c r="Q103" s="1">
        <v>328.47</v>
      </c>
      <c r="R103" s="1">
        <v>2018</v>
      </c>
      <c r="S103" s="6">
        <v>36</v>
      </c>
      <c r="T103" s="2" t="s">
        <v>107</v>
      </c>
      <c r="U103" s="2" t="s">
        <v>87</v>
      </c>
      <c r="V103" s="2"/>
      <c r="W103" s="1" t="s">
        <v>601</v>
      </c>
    </row>
    <row r="104" spans="1:23" s="1" customFormat="1" x14ac:dyDescent="0.25">
      <c r="A104" s="1">
        <v>23479</v>
      </c>
      <c r="B104" s="1">
        <v>153</v>
      </c>
      <c r="C104" s="1" t="s">
        <v>609</v>
      </c>
      <c r="D104" s="1" t="s">
        <v>214</v>
      </c>
      <c r="E104" s="1" t="s">
        <v>102</v>
      </c>
      <c r="F104" s="1" t="s">
        <v>92</v>
      </c>
      <c r="G104" s="1" t="s">
        <v>91</v>
      </c>
      <c r="I104" s="1">
        <v>89.611879999999999</v>
      </c>
      <c r="J104" s="15">
        <f>INDEX('[1]Stock Dutys'!$M$2:$M$53,MATCH(A104,'[1]Stock Dutys'!$A$2:$A$53))</f>
        <v>90.496250000000003</v>
      </c>
      <c r="K104" s="1">
        <v>0.125</v>
      </c>
      <c r="L104" s="4">
        <v>24602</v>
      </c>
      <c r="M104" s="4">
        <v>25182</v>
      </c>
      <c r="N104" s="1" t="s">
        <v>90</v>
      </c>
      <c r="O104" s="1" t="s">
        <v>90</v>
      </c>
      <c r="P104" s="1">
        <v>23479</v>
      </c>
      <c r="Q104" s="16">
        <f>J104</f>
        <v>90.496250000000003</v>
      </c>
      <c r="R104" s="1" t="s">
        <v>90</v>
      </c>
      <c r="S104" s="3"/>
      <c r="T104" s="3" t="s">
        <v>99</v>
      </c>
      <c r="U104" s="3" t="s">
        <v>87</v>
      </c>
      <c r="V104" s="3" t="s">
        <v>161</v>
      </c>
      <c r="W104" s="1" t="s">
        <v>213</v>
      </c>
    </row>
    <row r="105" spans="1:23" s="1" customFormat="1" x14ac:dyDescent="0.25">
      <c r="A105" s="1">
        <v>23480</v>
      </c>
      <c r="B105" s="1">
        <v>153</v>
      </c>
      <c r="C105" s="1" t="s">
        <v>608</v>
      </c>
      <c r="D105" s="1" t="s">
        <v>214</v>
      </c>
      <c r="E105" s="1" t="s">
        <v>102</v>
      </c>
      <c r="F105" s="1" t="s">
        <v>92</v>
      </c>
      <c r="G105" s="1" t="s">
        <v>91</v>
      </c>
      <c r="I105" s="1">
        <v>26.791497</v>
      </c>
      <c r="J105" s="15">
        <f>INDEX('[1]Stock Dutys'!$M$2:$M$53,MATCH(A105,'[1]Stock Dutys'!$A$2:$A$53))</f>
        <v>90.496250000000003</v>
      </c>
      <c r="K105" s="1">
        <v>3.6999999999999998E-2</v>
      </c>
      <c r="L105" s="4">
        <v>24603</v>
      </c>
      <c r="M105" s="4">
        <v>25183</v>
      </c>
      <c r="N105" s="1" t="s">
        <v>90</v>
      </c>
      <c r="O105" s="1" t="s">
        <v>90</v>
      </c>
      <c r="P105" s="1">
        <v>23480</v>
      </c>
      <c r="Q105" s="16">
        <f>J105</f>
        <v>90.496250000000003</v>
      </c>
      <c r="R105" s="1" t="s">
        <v>90</v>
      </c>
      <c r="S105" s="3"/>
      <c r="T105" s="3" t="s">
        <v>99</v>
      </c>
      <c r="U105" s="3" t="s">
        <v>87</v>
      </c>
      <c r="V105" s="3" t="s">
        <v>161</v>
      </c>
      <c r="W105" s="1" t="s">
        <v>213</v>
      </c>
    </row>
    <row r="106" spans="1:23" s="1" customFormat="1" ht="17.25" x14ac:dyDescent="0.25">
      <c r="A106" s="18">
        <v>23711</v>
      </c>
      <c r="B106" s="18">
        <v>153</v>
      </c>
      <c r="C106" s="18" t="s">
        <v>607</v>
      </c>
      <c r="D106" s="18" t="s">
        <v>214</v>
      </c>
      <c r="E106" s="18" t="s">
        <v>119</v>
      </c>
      <c r="F106" s="18" t="s">
        <v>92</v>
      </c>
      <c r="G106" s="1" t="s">
        <v>91</v>
      </c>
      <c r="H106" s="18"/>
      <c r="I106" s="18">
        <v>902.76</v>
      </c>
      <c r="J106" s="12">
        <v>902.76</v>
      </c>
      <c r="K106" s="1">
        <v>3.58</v>
      </c>
      <c r="L106" s="4">
        <v>24805</v>
      </c>
      <c r="M106" s="4">
        <v>25383</v>
      </c>
      <c r="N106" s="18">
        <v>5189</v>
      </c>
      <c r="O106" s="18" t="s">
        <v>90</v>
      </c>
      <c r="P106" s="18" t="s">
        <v>606</v>
      </c>
      <c r="Q106" s="18">
        <v>0</v>
      </c>
      <c r="R106" s="18">
        <v>2018</v>
      </c>
      <c r="S106" s="7">
        <v>82</v>
      </c>
      <c r="T106" s="34" t="s">
        <v>161</v>
      </c>
      <c r="U106" s="34" t="s">
        <v>87</v>
      </c>
      <c r="V106" s="34"/>
      <c r="W106" s="18" t="s">
        <v>605</v>
      </c>
    </row>
    <row r="107" spans="1:23" s="1" customFormat="1" ht="17.25" x14ac:dyDescent="0.25">
      <c r="A107" s="18">
        <v>23738</v>
      </c>
      <c r="B107" s="18">
        <v>153</v>
      </c>
      <c r="C107" s="18" t="s">
        <v>450</v>
      </c>
      <c r="D107" s="18" t="s">
        <v>214</v>
      </c>
      <c r="E107" s="18" t="s">
        <v>119</v>
      </c>
      <c r="F107" s="18" t="s">
        <v>92</v>
      </c>
      <c r="G107" s="1" t="s">
        <v>91</v>
      </c>
      <c r="H107" s="18"/>
      <c r="I107" s="18">
        <v>902.76</v>
      </c>
      <c r="J107" s="12" t="s">
        <v>100</v>
      </c>
      <c r="K107" s="1">
        <v>2.1019999999999999</v>
      </c>
      <c r="L107" s="4">
        <v>24692</v>
      </c>
      <c r="M107" s="4">
        <v>24814</v>
      </c>
      <c r="N107" s="18">
        <v>5190</v>
      </c>
      <c r="O107" s="18" t="s">
        <v>90</v>
      </c>
      <c r="P107" s="18" t="s">
        <v>449</v>
      </c>
      <c r="Q107" s="18">
        <v>242.6437</v>
      </c>
      <c r="R107" s="18">
        <v>2018</v>
      </c>
      <c r="S107" s="7">
        <v>82</v>
      </c>
      <c r="T107" s="34" t="s">
        <v>107</v>
      </c>
      <c r="U107" s="3" t="s">
        <v>87</v>
      </c>
      <c r="V107" s="3"/>
      <c r="W107" s="18" t="s">
        <v>604</v>
      </c>
    </row>
    <row r="108" spans="1:23" s="1" customFormat="1" ht="17.25" x14ac:dyDescent="0.25">
      <c r="A108" s="18">
        <v>23739</v>
      </c>
      <c r="B108" s="18">
        <v>153</v>
      </c>
      <c r="C108" s="18" t="s">
        <v>453</v>
      </c>
      <c r="D108" s="18" t="s">
        <v>214</v>
      </c>
      <c r="E108" s="18" t="s">
        <v>119</v>
      </c>
      <c r="F108" s="18" t="s">
        <v>92</v>
      </c>
      <c r="G108" s="1" t="s">
        <v>91</v>
      </c>
      <c r="H108" s="18"/>
      <c r="I108" s="18">
        <v>902.76</v>
      </c>
      <c r="J108" s="12" t="s">
        <v>100</v>
      </c>
      <c r="K108" s="1">
        <v>2.2869999999999999</v>
      </c>
      <c r="L108" s="4">
        <v>24692</v>
      </c>
      <c r="M108" s="4">
        <v>24814</v>
      </c>
      <c r="N108" s="18">
        <v>5307</v>
      </c>
      <c r="O108" s="18" t="s">
        <v>90</v>
      </c>
      <c r="P108" s="18" t="s">
        <v>452</v>
      </c>
      <c r="Q108" s="18">
        <v>284.69850000000002</v>
      </c>
      <c r="R108" s="18">
        <v>2018</v>
      </c>
      <c r="S108" s="7">
        <v>82</v>
      </c>
      <c r="T108" s="34" t="s">
        <v>107</v>
      </c>
      <c r="U108" s="3" t="s">
        <v>87</v>
      </c>
      <c r="V108" s="3"/>
      <c r="W108" s="18" t="s">
        <v>603</v>
      </c>
    </row>
    <row r="109" spans="1:23" s="1" customFormat="1" ht="17.25" x14ac:dyDescent="0.25">
      <c r="A109" s="1">
        <v>23803</v>
      </c>
      <c r="B109" s="1">
        <v>153</v>
      </c>
      <c r="C109" s="1" t="s">
        <v>602</v>
      </c>
      <c r="D109" s="1" t="s">
        <v>214</v>
      </c>
      <c r="E109" s="1" t="s">
        <v>119</v>
      </c>
      <c r="F109" s="1" t="s">
        <v>92</v>
      </c>
      <c r="G109" s="1" t="s">
        <v>91</v>
      </c>
      <c r="I109" s="1">
        <v>684.8</v>
      </c>
      <c r="J109" s="10" t="s">
        <v>100</v>
      </c>
      <c r="K109" s="1">
        <v>3.1</v>
      </c>
      <c r="L109" s="4">
        <v>24691</v>
      </c>
      <c r="M109" s="4">
        <v>24813</v>
      </c>
      <c r="N109" s="1" t="s">
        <v>90</v>
      </c>
      <c r="O109" s="1" t="s">
        <v>90</v>
      </c>
      <c r="P109" s="1">
        <v>23803</v>
      </c>
      <c r="Q109" s="10" t="s">
        <v>100</v>
      </c>
      <c r="R109" s="1" t="s">
        <v>90</v>
      </c>
      <c r="S109" s="6">
        <v>36</v>
      </c>
      <c r="T109" s="2" t="s">
        <v>107</v>
      </c>
      <c r="U109" s="2" t="s">
        <v>87</v>
      </c>
      <c r="V109" s="2"/>
      <c r="W109" s="1" t="s">
        <v>601</v>
      </c>
    </row>
    <row r="110" spans="1:23" s="1" customFormat="1" ht="17.25" x14ac:dyDescent="0.25">
      <c r="A110" s="1">
        <v>23893</v>
      </c>
      <c r="B110" s="1">
        <v>153</v>
      </c>
      <c r="C110" s="1" t="s">
        <v>600</v>
      </c>
      <c r="D110" s="1" t="s">
        <v>214</v>
      </c>
      <c r="E110" s="1" t="s">
        <v>119</v>
      </c>
      <c r="F110" s="1" t="s">
        <v>92</v>
      </c>
      <c r="G110" s="1" t="s">
        <v>91</v>
      </c>
      <c r="I110" s="1">
        <v>306</v>
      </c>
      <c r="J110" s="10" t="s">
        <v>100</v>
      </c>
      <c r="K110" s="1">
        <v>1.6</v>
      </c>
      <c r="L110" s="4">
        <v>24734</v>
      </c>
      <c r="M110" s="4">
        <v>25312</v>
      </c>
      <c r="N110" s="1">
        <v>5218</v>
      </c>
      <c r="O110" s="1" t="s">
        <v>90</v>
      </c>
      <c r="P110" s="1" t="s">
        <v>599</v>
      </c>
      <c r="Q110" s="10" t="s">
        <v>100</v>
      </c>
      <c r="R110" s="1">
        <v>2018</v>
      </c>
      <c r="S110" s="6">
        <v>17</v>
      </c>
      <c r="T110" s="2" t="s">
        <v>107</v>
      </c>
      <c r="U110" s="2" t="s">
        <v>87</v>
      </c>
      <c r="V110" s="2"/>
      <c r="W110" s="1" t="s">
        <v>598</v>
      </c>
    </row>
    <row r="111" spans="1:23" s="1" customFormat="1" ht="17.25" x14ac:dyDescent="0.25">
      <c r="A111" s="1">
        <v>23918</v>
      </c>
      <c r="B111" s="1">
        <v>153</v>
      </c>
      <c r="C111" s="1" t="s">
        <v>597</v>
      </c>
      <c r="D111" s="1" t="s">
        <v>214</v>
      </c>
      <c r="E111" s="1" t="s">
        <v>119</v>
      </c>
      <c r="F111" s="1" t="s">
        <v>92</v>
      </c>
      <c r="G111" s="1" t="s">
        <v>91</v>
      </c>
      <c r="I111" s="1">
        <v>44.4</v>
      </c>
      <c r="J111" s="11">
        <v>44.4</v>
      </c>
      <c r="K111" s="1">
        <v>0.14599999999999999</v>
      </c>
      <c r="L111" s="4">
        <v>24943</v>
      </c>
      <c r="M111" s="4">
        <v>25887</v>
      </c>
      <c r="N111" s="1" t="s">
        <v>90</v>
      </c>
      <c r="O111" s="1" t="s">
        <v>90</v>
      </c>
      <c r="P111" s="1">
        <v>23918</v>
      </c>
      <c r="Q111" s="11">
        <v>0</v>
      </c>
      <c r="R111" s="1" t="s">
        <v>90</v>
      </c>
      <c r="S111" s="6"/>
      <c r="T111" s="2" t="s">
        <v>88</v>
      </c>
      <c r="U111" s="2" t="s">
        <v>87</v>
      </c>
      <c r="V111" s="2"/>
      <c r="W111" s="18" t="s">
        <v>596</v>
      </c>
    </row>
    <row r="112" spans="1:23" s="1" customFormat="1" x14ac:dyDescent="0.25">
      <c r="A112" s="1">
        <v>24012</v>
      </c>
      <c r="B112" s="1">
        <v>153</v>
      </c>
      <c r="C112" s="1" t="s">
        <v>595</v>
      </c>
      <c r="D112" s="1" t="s">
        <v>214</v>
      </c>
      <c r="E112" s="1" t="s">
        <v>102</v>
      </c>
      <c r="F112" s="1" t="s">
        <v>92</v>
      </c>
      <c r="G112" s="1" t="s">
        <v>91</v>
      </c>
      <c r="I112" s="1">
        <v>5.5853979999999996</v>
      </c>
      <c r="J112" s="15">
        <f>INDEX('[1]Stock Dutys'!$M$2:$M$53,MATCH(A112,'[1]Stock Dutys'!$A$2:$A$53))</f>
        <v>5.6560156250000002</v>
      </c>
      <c r="K112" s="1">
        <v>7.7999999999999996E-3</v>
      </c>
      <c r="L112" s="4">
        <v>24848</v>
      </c>
      <c r="M112" s="4">
        <v>25426</v>
      </c>
      <c r="N112" s="1" t="s">
        <v>90</v>
      </c>
      <c r="O112" s="1" t="s">
        <v>90</v>
      </c>
      <c r="P112" s="1">
        <v>24012</v>
      </c>
      <c r="Q112" s="16">
        <f>J112</f>
        <v>5.6560156250000002</v>
      </c>
      <c r="R112" s="1" t="s">
        <v>90</v>
      </c>
      <c r="S112" s="3"/>
      <c r="T112" s="3" t="s">
        <v>99</v>
      </c>
      <c r="U112" s="3" t="s">
        <v>87</v>
      </c>
      <c r="V112" s="3" t="s">
        <v>161</v>
      </c>
      <c r="W112" s="18" t="s">
        <v>213</v>
      </c>
    </row>
    <row r="113" spans="1:23" s="1" customFormat="1" ht="17.25" x14ac:dyDescent="0.25">
      <c r="A113" s="1">
        <v>24127</v>
      </c>
      <c r="B113" s="1">
        <v>153</v>
      </c>
      <c r="C113" s="1" t="s">
        <v>594</v>
      </c>
      <c r="D113" s="1" t="s">
        <v>214</v>
      </c>
      <c r="E113" s="1" t="s">
        <v>119</v>
      </c>
      <c r="F113" s="1" t="s">
        <v>92</v>
      </c>
      <c r="G113" s="1" t="s">
        <v>91</v>
      </c>
      <c r="I113" s="1">
        <v>1280</v>
      </c>
      <c r="J113" s="11">
        <v>1280</v>
      </c>
      <c r="K113" s="1">
        <v>3.05</v>
      </c>
      <c r="L113" s="4">
        <v>24978</v>
      </c>
      <c r="M113" s="4">
        <v>25101</v>
      </c>
      <c r="N113" s="1">
        <v>5276</v>
      </c>
      <c r="O113" s="1" t="s">
        <v>90</v>
      </c>
      <c r="P113" s="1">
        <v>24127</v>
      </c>
      <c r="Q113" s="9">
        <v>312.013669683351</v>
      </c>
      <c r="R113" s="1">
        <v>2018</v>
      </c>
      <c r="S113" s="6">
        <v>40</v>
      </c>
      <c r="T113" s="2" t="s">
        <v>107</v>
      </c>
      <c r="U113" s="2" t="s">
        <v>87</v>
      </c>
      <c r="V113" s="2"/>
      <c r="W113" s="1" t="s">
        <v>592</v>
      </c>
    </row>
    <row r="114" spans="1:23" s="1" customFormat="1" ht="17.25" x14ac:dyDescent="0.25">
      <c r="A114" s="1">
        <v>24128</v>
      </c>
      <c r="B114" s="1">
        <v>153</v>
      </c>
      <c r="C114" s="1" t="s">
        <v>593</v>
      </c>
      <c r="D114" s="1" t="s">
        <v>214</v>
      </c>
      <c r="E114" s="1" t="s">
        <v>119</v>
      </c>
      <c r="F114" s="1" t="s">
        <v>92</v>
      </c>
      <c r="G114" s="1" t="s">
        <v>91</v>
      </c>
      <c r="I114" s="1">
        <v>1280</v>
      </c>
      <c r="J114" s="10" t="s">
        <v>100</v>
      </c>
      <c r="K114" s="1">
        <v>4.2329999999999997</v>
      </c>
      <c r="L114" s="4">
        <v>24978</v>
      </c>
      <c r="M114" s="4">
        <v>25101</v>
      </c>
      <c r="N114" s="1">
        <v>5277</v>
      </c>
      <c r="O114" s="1" t="s">
        <v>90</v>
      </c>
      <c r="P114" s="1">
        <v>24128</v>
      </c>
      <c r="Q114" s="9">
        <v>301.75991687750098</v>
      </c>
      <c r="R114" s="1">
        <v>2018</v>
      </c>
      <c r="S114" s="6">
        <v>40</v>
      </c>
      <c r="T114" s="2" t="s">
        <v>107</v>
      </c>
      <c r="U114" s="2" t="s">
        <v>87</v>
      </c>
      <c r="V114" s="2"/>
      <c r="W114" s="1" t="s">
        <v>592</v>
      </c>
    </row>
    <row r="115" spans="1:23" s="1" customFormat="1" ht="17.25" x14ac:dyDescent="0.25">
      <c r="A115" s="1">
        <v>24129</v>
      </c>
      <c r="B115" s="1">
        <v>153</v>
      </c>
      <c r="C115" s="1" t="s">
        <v>591</v>
      </c>
      <c r="D115" s="1" t="s">
        <v>214</v>
      </c>
      <c r="E115" s="1" t="s">
        <v>119</v>
      </c>
      <c r="F115" s="1" t="s">
        <v>92</v>
      </c>
      <c r="G115" s="1" t="s">
        <v>91</v>
      </c>
      <c r="I115" s="1">
        <v>1240.8</v>
      </c>
      <c r="J115" s="11">
        <v>1240.8</v>
      </c>
      <c r="K115" s="1">
        <v>4.32</v>
      </c>
      <c r="L115" s="4">
        <v>24940</v>
      </c>
      <c r="M115" s="4">
        <v>25062</v>
      </c>
      <c r="N115" s="1">
        <v>5286</v>
      </c>
      <c r="O115" s="1" t="s">
        <v>90</v>
      </c>
      <c r="P115" s="1">
        <v>24129</v>
      </c>
      <c r="Q115" s="9">
        <v>349.38837156330999</v>
      </c>
      <c r="R115" s="1">
        <v>2018</v>
      </c>
      <c r="S115" s="6">
        <v>41</v>
      </c>
      <c r="T115" s="2" t="s">
        <v>107</v>
      </c>
      <c r="U115" s="2" t="s">
        <v>87</v>
      </c>
      <c r="V115" s="2"/>
      <c r="W115" s="1" t="s">
        <v>590</v>
      </c>
    </row>
    <row r="116" spans="1:23" s="1" customFormat="1" ht="17.25" x14ac:dyDescent="0.25">
      <c r="A116" s="1">
        <v>24130</v>
      </c>
      <c r="B116" s="1">
        <v>153</v>
      </c>
      <c r="C116" s="1" t="s">
        <v>589</v>
      </c>
      <c r="D116" s="1" t="s">
        <v>214</v>
      </c>
      <c r="E116" s="1" t="s">
        <v>119</v>
      </c>
      <c r="F116" s="1" t="s">
        <v>92</v>
      </c>
      <c r="G116" s="1" t="s">
        <v>91</v>
      </c>
      <c r="I116" s="1">
        <v>1240.8</v>
      </c>
      <c r="J116" s="10" t="s">
        <v>100</v>
      </c>
      <c r="K116" s="1">
        <v>3.0419999999999998</v>
      </c>
      <c r="L116" s="4">
        <v>24909</v>
      </c>
      <c r="M116" s="4">
        <v>25062</v>
      </c>
      <c r="N116" s="1">
        <v>5909</v>
      </c>
      <c r="O116" s="1" t="s">
        <v>90</v>
      </c>
      <c r="P116" s="1">
        <v>24130</v>
      </c>
      <c r="Q116" s="16">
        <v>363</v>
      </c>
      <c r="R116" s="1">
        <v>2018</v>
      </c>
      <c r="S116" s="6">
        <v>41</v>
      </c>
      <c r="T116" s="2" t="s">
        <v>107</v>
      </c>
      <c r="U116" s="2" t="s">
        <v>87</v>
      </c>
      <c r="V116" s="2"/>
      <c r="W116" s="1" t="s">
        <v>588</v>
      </c>
    </row>
    <row r="117" spans="1:23" s="1" customFormat="1" x14ac:dyDescent="0.25">
      <c r="A117" s="1">
        <v>24202</v>
      </c>
      <c r="B117" s="1">
        <v>153</v>
      </c>
      <c r="C117" s="1" t="s">
        <v>587</v>
      </c>
      <c r="D117" s="1" t="s">
        <v>214</v>
      </c>
      <c r="E117" s="1" t="s">
        <v>102</v>
      </c>
      <c r="F117" s="1" t="s">
        <v>92</v>
      </c>
      <c r="G117" s="1" t="s">
        <v>91</v>
      </c>
      <c r="I117" s="1">
        <v>27.497343999999998</v>
      </c>
      <c r="J117" s="15">
        <f>INDEX('[1]Stock Dutys'!$M$2:$M$53,MATCH(A117,'[1]Stock Dutys'!$A$2:$A$53))</f>
        <v>45.248125000000002</v>
      </c>
      <c r="K117" s="1">
        <v>3.7999999999999999E-2</v>
      </c>
      <c r="L117" s="4">
        <v>24910</v>
      </c>
      <c r="M117" s="4">
        <v>25489</v>
      </c>
      <c r="N117" s="1" t="s">
        <v>90</v>
      </c>
      <c r="O117" s="1" t="s">
        <v>90</v>
      </c>
      <c r="P117" s="1">
        <v>24202</v>
      </c>
      <c r="Q117" s="16">
        <f>J117</f>
        <v>45.248125000000002</v>
      </c>
      <c r="R117" s="1" t="s">
        <v>90</v>
      </c>
      <c r="S117" s="3"/>
      <c r="T117" s="3" t="s">
        <v>99</v>
      </c>
      <c r="U117" s="3" t="s">
        <v>87</v>
      </c>
      <c r="V117" s="3" t="s">
        <v>161</v>
      </c>
      <c r="W117" s="18" t="s">
        <v>213</v>
      </c>
    </row>
    <row r="118" spans="1:23" s="1" customFormat="1" x14ac:dyDescent="0.25">
      <c r="A118" s="1">
        <v>24203</v>
      </c>
      <c r="B118" s="1">
        <v>153</v>
      </c>
      <c r="C118" s="1" t="s">
        <v>586</v>
      </c>
      <c r="D118" s="1" t="s">
        <v>214</v>
      </c>
      <c r="E118" s="1" t="s">
        <v>102</v>
      </c>
      <c r="F118" s="1" t="s">
        <v>92</v>
      </c>
      <c r="G118" s="1" t="s">
        <v>91</v>
      </c>
      <c r="I118" s="1">
        <v>36.918866999999999</v>
      </c>
      <c r="J118" s="15">
        <f>INDEX('[1]Stock Dutys'!$M$2:$M$53,MATCH(A118,'[1]Stock Dutys'!$A$2:$A$53))</f>
        <v>45.248125000000002</v>
      </c>
      <c r="K118" s="1">
        <v>5.0999999999999997E-2</v>
      </c>
      <c r="L118" s="4">
        <v>24910</v>
      </c>
      <c r="M118" s="4">
        <v>25489</v>
      </c>
      <c r="N118" s="1" t="s">
        <v>90</v>
      </c>
      <c r="O118" s="1" t="s">
        <v>90</v>
      </c>
      <c r="P118" s="1">
        <v>24203</v>
      </c>
      <c r="Q118" s="16">
        <f>J118</f>
        <v>45.248125000000002</v>
      </c>
      <c r="R118" s="1" t="s">
        <v>90</v>
      </c>
      <c r="S118" s="3"/>
      <c r="T118" s="3" t="s">
        <v>99</v>
      </c>
      <c r="U118" s="3" t="s">
        <v>87</v>
      </c>
      <c r="V118" s="3" t="s">
        <v>161</v>
      </c>
      <c r="W118" s="18" t="s">
        <v>213</v>
      </c>
    </row>
    <row r="119" spans="1:23" s="1" customFormat="1" x14ac:dyDescent="0.25">
      <c r="A119" s="1">
        <v>24204</v>
      </c>
      <c r="B119" s="1">
        <v>153</v>
      </c>
      <c r="C119" s="1" t="s">
        <v>585</v>
      </c>
      <c r="D119" s="1" t="s">
        <v>214</v>
      </c>
      <c r="E119" s="1" t="s">
        <v>102</v>
      </c>
      <c r="F119" s="1" t="s">
        <v>92</v>
      </c>
      <c r="G119" s="1" t="s">
        <v>91</v>
      </c>
      <c r="I119" s="1">
        <v>44.19</v>
      </c>
      <c r="J119" s="15">
        <f>INDEX('[1]Stock Dutys'!$M$2:$M$53,MATCH(A119,'[1]Stock Dutys'!$A$2:$A$53))</f>
        <v>45.248125000000002</v>
      </c>
      <c r="K119" s="1">
        <v>6.0999999999999999E-2</v>
      </c>
      <c r="L119" s="4">
        <v>25002</v>
      </c>
      <c r="M119" s="4">
        <v>25581</v>
      </c>
      <c r="N119" s="1" t="s">
        <v>90</v>
      </c>
      <c r="O119" s="1" t="s">
        <v>90</v>
      </c>
      <c r="P119" s="1">
        <v>24204</v>
      </c>
      <c r="Q119" s="16">
        <f>J119</f>
        <v>45.248125000000002</v>
      </c>
      <c r="R119" s="1" t="s">
        <v>90</v>
      </c>
      <c r="S119" s="3"/>
      <c r="T119" s="3" t="s">
        <v>99</v>
      </c>
      <c r="U119" s="3" t="s">
        <v>87</v>
      </c>
      <c r="V119" s="3" t="s">
        <v>161</v>
      </c>
      <c r="W119" s="18" t="s">
        <v>213</v>
      </c>
    </row>
    <row r="120" spans="1:23" s="1" customFormat="1" ht="17.25" x14ac:dyDescent="0.25">
      <c r="A120" s="1">
        <v>24214</v>
      </c>
      <c r="B120" s="1">
        <v>153</v>
      </c>
      <c r="C120" s="1" t="s">
        <v>584</v>
      </c>
      <c r="D120" s="1" t="s">
        <v>214</v>
      </c>
      <c r="E120" s="1" t="s">
        <v>119</v>
      </c>
      <c r="F120" s="1" t="s">
        <v>92</v>
      </c>
      <c r="G120" s="1" t="s">
        <v>91</v>
      </c>
      <c r="I120" s="1">
        <v>624.99</v>
      </c>
      <c r="J120" s="10" t="s">
        <v>100</v>
      </c>
      <c r="K120" s="1">
        <v>2.64</v>
      </c>
      <c r="L120" s="4">
        <v>24954</v>
      </c>
      <c r="M120" s="4">
        <v>25898</v>
      </c>
      <c r="N120" s="1">
        <v>5802</v>
      </c>
      <c r="O120" s="1" t="s">
        <v>90</v>
      </c>
      <c r="P120" s="1">
        <v>24214</v>
      </c>
      <c r="Q120" s="9">
        <v>166.51453773871501</v>
      </c>
      <c r="R120" s="1">
        <v>2018</v>
      </c>
      <c r="S120" s="6">
        <v>19</v>
      </c>
      <c r="T120" s="2" t="s">
        <v>107</v>
      </c>
      <c r="U120" s="2" t="s">
        <v>87</v>
      </c>
      <c r="V120" s="2"/>
      <c r="W120" s="1" t="s">
        <v>583</v>
      </c>
    </row>
    <row r="121" spans="1:23" s="1" customFormat="1" ht="17.25" x14ac:dyDescent="0.25">
      <c r="A121" s="1">
        <v>24262</v>
      </c>
      <c r="B121" s="1">
        <v>153</v>
      </c>
      <c r="C121" s="1" t="s">
        <v>582</v>
      </c>
      <c r="D121" s="1" t="s">
        <v>214</v>
      </c>
      <c r="E121" s="1" t="s">
        <v>119</v>
      </c>
      <c r="F121" s="1" t="s">
        <v>92</v>
      </c>
      <c r="G121" s="1" t="s">
        <v>91</v>
      </c>
      <c r="I121" s="1">
        <v>476.52</v>
      </c>
      <c r="J121" s="11">
        <v>1888</v>
      </c>
      <c r="K121" s="1">
        <v>2.04</v>
      </c>
      <c r="L121" s="4">
        <v>25006</v>
      </c>
      <c r="M121" s="4">
        <v>25128</v>
      </c>
      <c r="N121" s="1">
        <v>4901</v>
      </c>
      <c r="O121" s="1" t="s">
        <v>90</v>
      </c>
      <c r="P121" s="1">
        <v>24262</v>
      </c>
      <c r="Q121" s="9">
        <v>327.50508557843301</v>
      </c>
      <c r="R121" s="1">
        <v>2018</v>
      </c>
      <c r="S121" s="6">
        <v>42</v>
      </c>
      <c r="T121" s="2" t="s">
        <v>107</v>
      </c>
      <c r="U121" s="2" t="s">
        <v>87</v>
      </c>
      <c r="V121" s="2"/>
      <c r="W121" s="1" t="s">
        <v>579</v>
      </c>
    </row>
    <row r="122" spans="1:23" s="1" customFormat="1" ht="17.25" x14ac:dyDescent="0.25">
      <c r="A122" s="1">
        <v>24263</v>
      </c>
      <c r="B122" s="1">
        <v>153</v>
      </c>
      <c r="C122" s="1" t="s">
        <v>581</v>
      </c>
      <c r="D122" s="1" t="s">
        <v>214</v>
      </c>
      <c r="E122" s="1" t="s">
        <v>119</v>
      </c>
      <c r="F122" s="1" t="s">
        <v>92</v>
      </c>
      <c r="G122" s="1" t="s">
        <v>91</v>
      </c>
      <c r="I122" s="1">
        <v>452.4</v>
      </c>
      <c r="J122" s="10" t="s">
        <v>100</v>
      </c>
      <c r="K122" s="1">
        <v>2.04</v>
      </c>
      <c r="L122" s="4">
        <v>25002</v>
      </c>
      <c r="M122" s="4">
        <v>25124</v>
      </c>
      <c r="N122" s="1">
        <v>4903</v>
      </c>
      <c r="O122" s="1" t="s">
        <v>90</v>
      </c>
      <c r="P122" s="1">
        <v>24263</v>
      </c>
      <c r="Q122" s="9">
        <v>349.49670314299601</v>
      </c>
      <c r="R122" s="1">
        <v>2018</v>
      </c>
      <c r="S122" s="6">
        <v>42</v>
      </c>
      <c r="T122" s="2" t="s">
        <v>107</v>
      </c>
      <c r="U122" s="2" t="s">
        <v>87</v>
      </c>
      <c r="V122" s="2"/>
      <c r="W122" s="1" t="s">
        <v>579</v>
      </c>
    </row>
    <row r="123" spans="1:23" s="1" customFormat="1" ht="17.25" x14ac:dyDescent="0.25">
      <c r="A123" s="1">
        <v>24264</v>
      </c>
      <c r="B123" s="1">
        <v>153</v>
      </c>
      <c r="C123" s="1" t="s">
        <v>580</v>
      </c>
      <c r="D123" s="1" t="s">
        <v>214</v>
      </c>
      <c r="E123" s="1" t="s">
        <v>119</v>
      </c>
      <c r="F123" s="1" t="s">
        <v>92</v>
      </c>
      <c r="G123" s="1" t="s">
        <v>91</v>
      </c>
      <c r="I123" s="1">
        <v>928.92</v>
      </c>
      <c r="J123" s="10" t="s">
        <v>100</v>
      </c>
      <c r="K123" s="1">
        <v>3.1419999999999999</v>
      </c>
      <c r="L123" s="4">
        <v>25002</v>
      </c>
      <c r="M123" s="4">
        <v>25124</v>
      </c>
      <c r="N123" s="1">
        <v>4904</v>
      </c>
      <c r="O123" s="1" t="s">
        <v>90</v>
      </c>
      <c r="P123" s="1">
        <v>24264</v>
      </c>
      <c r="Q123" s="9">
        <v>208.94798681284499</v>
      </c>
      <c r="R123" s="1">
        <v>2018</v>
      </c>
      <c r="S123" s="6">
        <v>42</v>
      </c>
      <c r="T123" s="2" t="s">
        <v>107</v>
      </c>
      <c r="U123" s="2" t="s">
        <v>87</v>
      </c>
      <c r="V123" s="2"/>
      <c r="W123" s="1" t="s">
        <v>579</v>
      </c>
    </row>
    <row r="124" spans="1:23" s="1" customFormat="1" ht="17.25" x14ac:dyDescent="0.25">
      <c r="A124" s="1">
        <v>24265</v>
      </c>
      <c r="B124" s="1">
        <v>153</v>
      </c>
      <c r="C124" s="1" t="s">
        <v>578</v>
      </c>
      <c r="D124" s="1" t="s">
        <v>214</v>
      </c>
      <c r="E124" s="1" t="s">
        <v>119</v>
      </c>
      <c r="F124" s="1" t="s">
        <v>92</v>
      </c>
      <c r="G124" s="1" t="s">
        <v>91</v>
      </c>
      <c r="I124" s="1">
        <v>944</v>
      </c>
      <c r="J124" s="10" t="s">
        <v>100</v>
      </c>
      <c r="K124" s="1">
        <v>2.5030000000000001</v>
      </c>
      <c r="L124" s="4">
        <v>25006</v>
      </c>
      <c r="M124" s="4">
        <v>25128</v>
      </c>
      <c r="N124" s="1">
        <v>5832</v>
      </c>
      <c r="O124" s="1" t="s">
        <v>90</v>
      </c>
      <c r="P124" s="1">
        <v>24265</v>
      </c>
      <c r="Q124" s="16">
        <v>115.4361</v>
      </c>
      <c r="R124" s="1">
        <v>2018</v>
      </c>
      <c r="S124" s="6">
        <v>42</v>
      </c>
      <c r="T124" s="2" t="s">
        <v>107</v>
      </c>
      <c r="U124" s="2" t="s">
        <v>87</v>
      </c>
      <c r="V124" s="2"/>
      <c r="W124" s="1" t="s">
        <v>577</v>
      </c>
    </row>
    <row r="125" spans="1:23" s="1" customFormat="1" ht="17.25" x14ac:dyDescent="0.25">
      <c r="A125" s="1">
        <v>24272</v>
      </c>
      <c r="B125" s="1">
        <v>153</v>
      </c>
      <c r="C125" s="1" t="s">
        <v>576</v>
      </c>
      <c r="D125" s="1" t="s">
        <v>214</v>
      </c>
      <c r="E125" s="1" t="s">
        <v>119</v>
      </c>
      <c r="F125" s="1" t="s">
        <v>92</v>
      </c>
      <c r="G125" s="1" t="s">
        <v>91</v>
      </c>
      <c r="I125" s="1">
        <v>640</v>
      </c>
      <c r="J125" s="11">
        <v>640</v>
      </c>
      <c r="K125" s="1">
        <v>2.7</v>
      </c>
      <c r="L125" s="4">
        <v>25090</v>
      </c>
      <c r="M125" s="4">
        <v>25212</v>
      </c>
      <c r="N125" s="1">
        <v>5126</v>
      </c>
      <c r="O125" s="1" t="s">
        <v>90</v>
      </c>
      <c r="P125" s="1">
        <v>24272</v>
      </c>
      <c r="Q125" s="9">
        <v>410.87805134734202</v>
      </c>
      <c r="R125" s="1">
        <v>2018</v>
      </c>
      <c r="S125" s="6"/>
      <c r="T125" s="2" t="s">
        <v>107</v>
      </c>
      <c r="U125" s="2" t="s">
        <v>87</v>
      </c>
      <c r="V125" s="2"/>
      <c r="W125" s="1" t="s">
        <v>575</v>
      </c>
    </row>
    <row r="126" spans="1:23" s="1" customFormat="1" ht="17.25" x14ac:dyDescent="0.25">
      <c r="A126" s="18">
        <v>24378</v>
      </c>
      <c r="B126" s="18">
        <v>153</v>
      </c>
      <c r="C126" s="18" t="s">
        <v>574</v>
      </c>
      <c r="D126" s="18" t="s">
        <v>214</v>
      </c>
      <c r="E126" s="18" t="s">
        <v>119</v>
      </c>
      <c r="F126" s="18" t="s">
        <v>92</v>
      </c>
      <c r="G126" s="1" t="s">
        <v>91</v>
      </c>
      <c r="H126" s="18"/>
      <c r="I126" s="18">
        <v>298.8</v>
      </c>
      <c r="J126" s="12" t="s">
        <v>100</v>
      </c>
      <c r="K126" s="1">
        <v>2.2280000000000002</v>
      </c>
      <c r="L126" s="4">
        <v>25038</v>
      </c>
      <c r="M126" s="4">
        <v>26254</v>
      </c>
      <c r="N126" s="18" t="s">
        <v>90</v>
      </c>
      <c r="O126" s="18" t="s">
        <v>90</v>
      </c>
      <c r="P126" s="18">
        <v>24378</v>
      </c>
      <c r="Q126" s="18">
        <v>0</v>
      </c>
      <c r="R126" s="18" t="s">
        <v>90</v>
      </c>
      <c r="S126" s="7">
        <v>21</v>
      </c>
      <c r="T126" s="34" t="s">
        <v>107</v>
      </c>
      <c r="U126" s="34" t="s">
        <v>87</v>
      </c>
      <c r="V126" s="34"/>
      <c r="W126" s="18" t="s">
        <v>573</v>
      </c>
    </row>
    <row r="127" spans="1:23" s="1" customFormat="1" ht="17.25" x14ac:dyDescent="0.25">
      <c r="A127" s="18">
        <v>24574</v>
      </c>
      <c r="B127" s="18">
        <v>153</v>
      </c>
      <c r="C127" s="18" t="s">
        <v>328</v>
      </c>
      <c r="D127" s="18" t="s">
        <v>214</v>
      </c>
      <c r="E127" s="18" t="s">
        <v>563</v>
      </c>
      <c r="F127" s="18" t="s">
        <v>92</v>
      </c>
      <c r="G127" s="1" t="s">
        <v>91</v>
      </c>
      <c r="H127" s="18"/>
      <c r="I127" s="18">
        <v>680.68</v>
      </c>
      <c r="J127" s="21">
        <v>680.68</v>
      </c>
      <c r="K127" s="1">
        <v>2.3580000000000001</v>
      </c>
      <c r="L127" s="4">
        <v>25188</v>
      </c>
      <c r="M127" s="4">
        <v>25309</v>
      </c>
      <c r="N127" s="18">
        <v>5285</v>
      </c>
      <c r="O127" s="18" t="s">
        <v>90</v>
      </c>
      <c r="P127" s="18" t="s">
        <v>327</v>
      </c>
      <c r="Q127" s="18">
        <v>331.43939393982998</v>
      </c>
      <c r="R127" s="18">
        <v>2018</v>
      </c>
      <c r="S127" s="7"/>
      <c r="T127" s="17" t="s">
        <v>107</v>
      </c>
      <c r="U127" s="17" t="s">
        <v>87</v>
      </c>
      <c r="V127" s="17"/>
      <c r="W127" s="18" t="s">
        <v>572</v>
      </c>
    </row>
    <row r="128" spans="1:23" s="1" customFormat="1" ht="17.25" x14ac:dyDescent="0.25">
      <c r="A128" s="1">
        <v>24605</v>
      </c>
      <c r="B128" s="1">
        <v>153</v>
      </c>
      <c r="C128" s="1" t="s">
        <v>571</v>
      </c>
      <c r="D128" s="1" t="s">
        <v>214</v>
      </c>
      <c r="E128" s="1" t="s">
        <v>119</v>
      </c>
      <c r="F128" s="1" t="s">
        <v>92</v>
      </c>
      <c r="G128" s="1" t="s">
        <v>91</v>
      </c>
      <c r="I128" s="1">
        <v>316</v>
      </c>
      <c r="J128" s="10" t="s">
        <v>100</v>
      </c>
      <c r="K128" s="1">
        <v>0.874</v>
      </c>
      <c r="L128" s="4">
        <v>25188</v>
      </c>
      <c r="M128" s="4">
        <v>25309</v>
      </c>
      <c r="N128" s="1">
        <v>5304</v>
      </c>
      <c r="O128" s="1" t="s">
        <v>90</v>
      </c>
      <c r="P128" s="1" t="s">
        <v>570</v>
      </c>
      <c r="Q128" s="10" t="s">
        <v>100</v>
      </c>
      <c r="R128" s="1">
        <v>2018</v>
      </c>
      <c r="S128" s="6">
        <v>22</v>
      </c>
      <c r="T128" s="2" t="s">
        <v>107</v>
      </c>
      <c r="U128" s="2" t="s">
        <v>87</v>
      </c>
      <c r="V128" s="2"/>
      <c r="W128" s="1" t="s">
        <v>569</v>
      </c>
    </row>
    <row r="129" spans="1:23" s="1" customFormat="1" ht="17.25" x14ac:dyDescent="0.25">
      <c r="A129" s="1">
        <v>24606</v>
      </c>
      <c r="B129" s="1">
        <v>153</v>
      </c>
      <c r="C129" s="1" t="s">
        <v>568</v>
      </c>
      <c r="D129" s="1" t="s">
        <v>214</v>
      </c>
      <c r="E129" s="1" t="s">
        <v>563</v>
      </c>
      <c r="F129" s="1" t="s">
        <v>92</v>
      </c>
      <c r="G129" s="1" t="s">
        <v>91</v>
      </c>
      <c r="I129" s="1">
        <v>1232</v>
      </c>
      <c r="J129" s="10" t="s">
        <v>100</v>
      </c>
      <c r="K129" s="1">
        <v>3.1440000000000001</v>
      </c>
      <c r="L129" s="4">
        <v>25321</v>
      </c>
      <c r="M129" s="4">
        <v>25443</v>
      </c>
      <c r="N129" s="1">
        <v>5244</v>
      </c>
      <c r="O129" s="1" t="s">
        <v>90</v>
      </c>
      <c r="P129" s="1">
        <v>24606</v>
      </c>
      <c r="Q129" s="9">
        <v>319.17920524733302</v>
      </c>
      <c r="R129" s="1">
        <v>2018</v>
      </c>
      <c r="S129" s="6">
        <v>34</v>
      </c>
      <c r="T129" s="2" t="s">
        <v>107</v>
      </c>
      <c r="U129" s="2" t="s">
        <v>87</v>
      </c>
      <c r="V129" s="2"/>
      <c r="W129" s="1" t="s">
        <v>567</v>
      </c>
    </row>
    <row r="130" spans="1:23" s="1" customFormat="1" ht="17.25" x14ac:dyDescent="0.25">
      <c r="A130" s="1">
        <v>24607</v>
      </c>
      <c r="B130" s="1">
        <v>153</v>
      </c>
      <c r="C130" s="1" t="s">
        <v>566</v>
      </c>
      <c r="D130" s="1" t="s">
        <v>214</v>
      </c>
      <c r="E130" s="1" t="s">
        <v>563</v>
      </c>
      <c r="F130" s="1" t="s">
        <v>92</v>
      </c>
      <c r="G130" s="1" t="s">
        <v>91</v>
      </c>
      <c r="I130" s="1">
        <v>1232</v>
      </c>
      <c r="J130" s="10" t="s">
        <v>100</v>
      </c>
      <c r="K130" s="1">
        <v>4.125</v>
      </c>
      <c r="L130" s="4">
        <v>25188</v>
      </c>
      <c r="M130" s="4">
        <v>25309</v>
      </c>
      <c r="N130" s="1">
        <v>5243</v>
      </c>
      <c r="O130" s="1" t="s">
        <v>90</v>
      </c>
      <c r="P130" s="1">
        <v>24607</v>
      </c>
      <c r="Q130" s="9">
        <v>358.72483515759899</v>
      </c>
      <c r="R130" s="1">
        <v>2018</v>
      </c>
      <c r="S130" s="6">
        <v>33</v>
      </c>
      <c r="T130" s="2" t="s">
        <v>107</v>
      </c>
      <c r="U130" s="2" t="s">
        <v>87</v>
      </c>
      <c r="V130" s="2"/>
      <c r="W130" s="1" t="s">
        <v>565</v>
      </c>
    </row>
    <row r="131" spans="1:23" s="1" customFormat="1" ht="17.25" x14ac:dyDescent="0.25">
      <c r="A131" s="1">
        <v>24609</v>
      </c>
      <c r="B131" s="1">
        <v>153</v>
      </c>
      <c r="C131" s="1" t="s">
        <v>564</v>
      </c>
      <c r="D131" s="1" t="s">
        <v>214</v>
      </c>
      <c r="E131" s="1" t="s">
        <v>563</v>
      </c>
      <c r="F131" s="1" t="s">
        <v>92</v>
      </c>
      <c r="G131" s="1" t="s">
        <v>91</v>
      </c>
      <c r="I131" s="1">
        <v>1108.1400000000001</v>
      </c>
      <c r="J131" s="10" t="s">
        <v>100</v>
      </c>
      <c r="K131" s="1">
        <v>1.5309999999999999</v>
      </c>
      <c r="L131" s="4">
        <v>25321</v>
      </c>
      <c r="M131" s="4">
        <v>25443</v>
      </c>
      <c r="N131" s="1">
        <v>5245</v>
      </c>
      <c r="O131" s="1" t="s">
        <v>90</v>
      </c>
      <c r="P131" s="1" t="s">
        <v>562</v>
      </c>
      <c r="Q131" s="10" t="s">
        <v>100</v>
      </c>
      <c r="R131" s="1">
        <v>2018</v>
      </c>
      <c r="S131" s="6">
        <v>29</v>
      </c>
      <c r="T131" s="2" t="s">
        <v>107</v>
      </c>
      <c r="U131" s="2" t="s">
        <v>87</v>
      </c>
      <c r="V131" s="2"/>
      <c r="W131" s="1" t="s">
        <v>561</v>
      </c>
    </row>
    <row r="132" spans="1:23" s="1" customFormat="1" x14ac:dyDescent="0.25">
      <c r="A132" s="1">
        <v>24610</v>
      </c>
      <c r="B132" s="1">
        <v>153</v>
      </c>
      <c r="C132" s="1" t="s">
        <v>560</v>
      </c>
      <c r="D132" s="1" t="s">
        <v>214</v>
      </c>
      <c r="E132" s="1" t="s">
        <v>102</v>
      </c>
      <c r="F132" s="1" t="s">
        <v>92</v>
      </c>
      <c r="G132" s="1" t="s">
        <v>91</v>
      </c>
      <c r="I132" s="1">
        <v>44.80594</v>
      </c>
      <c r="J132" s="15">
        <f>INDEX('[1]Stock Dutys'!$M$2:$M$53,MATCH(A132,'[1]Stock Dutys'!$A$2:$A$53))</f>
        <v>45.248125000000002</v>
      </c>
      <c r="K132" s="1">
        <v>6.2E-2</v>
      </c>
      <c r="L132" s="4">
        <v>25324</v>
      </c>
      <c r="M132" s="4">
        <v>25903</v>
      </c>
      <c r="N132" s="1" t="s">
        <v>90</v>
      </c>
      <c r="O132" s="1" t="s">
        <v>90</v>
      </c>
      <c r="P132" s="1">
        <v>24610</v>
      </c>
      <c r="Q132" s="16">
        <f>J132</f>
        <v>45.248125000000002</v>
      </c>
      <c r="R132" s="1" t="s">
        <v>90</v>
      </c>
      <c r="S132" s="3"/>
      <c r="T132" s="3" t="s">
        <v>99</v>
      </c>
      <c r="U132" s="3" t="s">
        <v>87</v>
      </c>
      <c r="V132" s="3" t="s">
        <v>161</v>
      </c>
      <c r="W132" s="18" t="s">
        <v>213</v>
      </c>
    </row>
    <row r="133" spans="1:23" s="1" customFormat="1" ht="17.25" x14ac:dyDescent="0.25">
      <c r="A133" s="18">
        <v>25820</v>
      </c>
      <c r="B133" s="18">
        <v>153</v>
      </c>
      <c r="C133" s="18" t="s">
        <v>559</v>
      </c>
      <c r="D133" s="18" t="s">
        <v>214</v>
      </c>
      <c r="E133" s="18" t="s">
        <v>93</v>
      </c>
      <c r="F133" s="18" t="s">
        <v>92</v>
      </c>
      <c r="G133" s="1" t="s">
        <v>91</v>
      </c>
      <c r="H133" s="18"/>
      <c r="I133" s="18">
        <v>36.826799999999999</v>
      </c>
      <c r="J133" s="19">
        <v>36.826799999999999</v>
      </c>
      <c r="K133" s="1">
        <v>0.38</v>
      </c>
      <c r="L133" s="4">
        <v>26060</v>
      </c>
      <c r="M133" s="4">
        <v>26640</v>
      </c>
      <c r="N133" s="18" t="s">
        <v>90</v>
      </c>
      <c r="O133" s="18" t="s">
        <v>90</v>
      </c>
      <c r="P133" s="18">
        <v>25820</v>
      </c>
      <c r="Q133" s="18">
        <v>0</v>
      </c>
      <c r="R133" s="18">
        <v>2018</v>
      </c>
      <c r="S133" s="7"/>
      <c r="T133" s="17" t="s">
        <v>260</v>
      </c>
      <c r="U133" s="17" t="s">
        <v>87</v>
      </c>
      <c r="V133" s="17"/>
      <c r="W133" s="18" t="s">
        <v>558</v>
      </c>
    </row>
    <row r="134" spans="1:23" s="1" customFormat="1" ht="17.25" x14ac:dyDescent="0.25">
      <c r="A134" s="1">
        <v>26437</v>
      </c>
      <c r="B134" s="1">
        <v>153</v>
      </c>
      <c r="C134" s="1" t="s">
        <v>557</v>
      </c>
      <c r="D134" s="1" t="s">
        <v>214</v>
      </c>
      <c r="E134" s="1" t="s">
        <v>119</v>
      </c>
      <c r="F134" s="1" t="s">
        <v>92</v>
      </c>
      <c r="G134" s="1" t="s">
        <v>91</v>
      </c>
      <c r="I134" s="1">
        <v>508.8</v>
      </c>
      <c r="J134" s="11">
        <v>508.8</v>
      </c>
      <c r="K134" s="1">
        <v>2.7</v>
      </c>
      <c r="L134" s="4">
        <v>26597</v>
      </c>
      <c r="M134" s="4">
        <v>27539</v>
      </c>
      <c r="N134" s="1">
        <v>5259</v>
      </c>
      <c r="O134" s="1" t="s">
        <v>90</v>
      </c>
      <c r="P134" s="1">
        <v>26437</v>
      </c>
      <c r="Q134" s="9">
        <v>153.49940376002201</v>
      </c>
      <c r="R134" s="1">
        <v>2018</v>
      </c>
      <c r="S134" s="6"/>
      <c r="T134" s="2" t="s">
        <v>107</v>
      </c>
      <c r="U134" s="2" t="s">
        <v>87</v>
      </c>
      <c r="V134" s="2"/>
      <c r="W134" s="1" t="s">
        <v>534</v>
      </c>
    </row>
    <row r="135" spans="1:23" s="1" customFormat="1" ht="17.25" x14ac:dyDescent="0.25">
      <c r="A135" s="1">
        <v>26542</v>
      </c>
      <c r="B135" s="1">
        <v>153</v>
      </c>
      <c r="C135" s="1" t="s">
        <v>556</v>
      </c>
      <c r="D135" s="1" t="s">
        <v>214</v>
      </c>
      <c r="E135" s="1" t="s">
        <v>279</v>
      </c>
      <c r="F135" s="1" t="s">
        <v>92</v>
      </c>
      <c r="G135" s="1" t="s">
        <v>91</v>
      </c>
      <c r="I135" s="1">
        <v>101.335078</v>
      </c>
      <c r="J135" s="11">
        <v>101.34</v>
      </c>
      <c r="K135" s="1">
        <v>0.14000000000000001</v>
      </c>
      <c r="L135" s="4">
        <v>26514</v>
      </c>
      <c r="M135" s="4">
        <v>27091</v>
      </c>
      <c r="N135" s="1">
        <v>5029</v>
      </c>
      <c r="O135" s="1" t="s">
        <v>90</v>
      </c>
      <c r="P135" s="1">
        <v>26542</v>
      </c>
      <c r="Q135" s="9">
        <v>7.1473002595492403</v>
      </c>
      <c r="R135" s="1">
        <v>2018</v>
      </c>
      <c r="S135" s="6"/>
      <c r="T135" s="2" t="s">
        <v>107</v>
      </c>
      <c r="U135" s="2" t="s">
        <v>87</v>
      </c>
      <c r="V135" s="2"/>
      <c r="W135" s="1" t="s">
        <v>534</v>
      </c>
    </row>
    <row r="136" spans="1:23" s="1" customFormat="1" ht="17.25" x14ac:dyDescent="0.25">
      <c r="A136" s="1">
        <v>26664</v>
      </c>
      <c r="B136" s="1">
        <v>153</v>
      </c>
      <c r="C136" s="1" t="s">
        <v>555</v>
      </c>
      <c r="D136" s="1" t="s">
        <v>214</v>
      </c>
      <c r="E136" s="1" t="s">
        <v>119</v>
      </c>
      <c r="F136" s="1" t="s">
        <v>92</v>
      </c>
      <c r="G136" s="1" t="s">
        <v>91</v>
      </c>
      <c r="I136" s="1">
        <v>160</v>
      </c>
      <c r="J136" s="11">
        <v>160</v>
      </c>
      <c r="K136" s="1">
        <v>0.221</v>
      </c>
      <c r="L136" s="4">
        <v>26759</v>
      </c>
      <c r="M136" s="4">
        <v>27338</v>
      </c>
      <c r="N136" s="1">
        <v>5824</v>
      </c>
      <c r="O136" s="1" t="s">
        <v>90</v>
      </c>
      <c r="P136" s="1">
        <v>26664</v>
      </c>
      <c r="Q136" s="11">
        <v>116.324</v>
      </c>
      <c r="R136" s="1" t="s">
        <v>90</v>
      </c>
      <c r="S136" s="6"/>
      <c r="T136" s="2" t="s">
        <v>161</v>
      </c>
      <c r="U136" s="2" t="s">
        <v>87</v>
      </c>
      <c r="V136" s="2"/>
      <c r="W136" s="1" t="s">
        <v>554</v>
      </c>
    </row>
    <row r="137" spans="1:23" s="1" customFormat="1" ht="17.25" x14ac:dyDescent="0.25">
      <c r="A137" s="1">
        <v>27976</v>
      </c>
      <c r="B137" s="1">
        <v>153</v>
      </c>
      <c r="C137" s="1" t="s">
        <v>553</v>
      </c>
      <c r="D137" s="1" t="s">
        <v>214</v>
      </c>
      <c r="E137" s="1" t="s">
        <v>119</v>
      </c>
      <c r="F137" s="1" t="s">
        <v>92</v>
      </c>
      <c r="G137" s="1" t="s">
        <v>91</v>
      </c>
      <c r="I137" s="1">
        <v>504.48</v>
      </c>
      <c r="J137" s="11">
        <v>504.48</v>
      </c>
      <c r="K137" s="1">
        <v>2.7</v>
      </c>
      <c r="L137" s="4">
        <v>27127</v>
      </c>
      <c r="M137" s="4">
        <v>27706</v>
      </c>
      <c r="N137" s="1">
        <v>5229</v>
      </c>
      <c r="O137" s="1" t="s">
        <v>90</v>
      </c>
      <c r="P137" s="1">
        <v>27976</v>
      </c>
      <c r="Q137" s="9">
        <v>325.67399999999998</v>
      </c>
      <c r="R137" s="1">
        <v>2018</v>
      </c>
      <c r="S137" s="6"/>
      <c r="T137" s="2" t="s">
        <v>107</v>
      </c>
      <c r="U137" s="2" t="s">
        <v>87</v>
      </c>
      <c r="V137" s="2"/>
      <c r="W137" s="1" t="s">
        <v>534</v>
      </c>
    </row>
    <row r="138" spans="1:23" s="1" customFormat="1" ht="17.25" x14ac:dyDescent="0.25">
      <c r="A138" s="1">
        <v>28035</v>
      </c>
      <c r="B138" s="1">
        <v>153</v>
      </c>
      <c r="C138" s="1" t="s">
        <v>552</v>
      </c>
      <c r="D138" s="1" t="s">
        <v>214</v>
      </c>
      <c r="E138" s="1" t="s">
        <v>119</v>
      </c>
      <c r="F138" s="1" t="s">
        <v>92</v>
      </c>
      <c r="G138" s="1" t="s">
        <v>91</v>
      </c>
      <c r="I138" s="1">
        <v>201.56</v>
      </c>
      <c r="J138" s="11">
        <v>478.56</v>
      </c>
      <c r="K138" s="1">
        <v>0.72299999999999998</v>
      </c>
      <c r="L138" s="4">
        <v>27234</v>
      </c>
      <c r="M138" s="4">
        <v>27260</v>
      </c>
      <c r="N138" s="1">
        <v>5280</v>
      </c>
      <c r="O138" s="1" t="s">
        <v>90</v>
      </c>
      <c r="P138" s="1" t="s">
        <v>551</v>
      </c>
      <c r="Q138" s="9">
        <v>384.53100000000001</v>
      </c>
      <c r="R138" s="1">
        <v>2018</v>
      </c>
      <c r="S138" s="6">
        <v>43</v>
      </c>
      <c r="T138" s="2" t="s">
        <v>107</v>
      </c>
      <c r="U138" s="2" t="s">
        <v>87</v>
      </c>
      <c r="V138" s="2"/>
      <c r="W138" s="1" t="s">
        <v>550</v>
      </c>
    </row>
    <row r="139" spans="1:23" s="1" customFormat="1" ht="17.25" x14ac:dyDescent="0.25">
      <c r="A139" s="1">
        <v>28036</v>
      </c>
      <c r="B139" s="1">
        <v>153</v>
      </c>
      <c r="C139" s="1" t="s">
        <v>552</v>
      </c>
      <c r="D139" s="1" t="s">
        <v>214</v>
      </c>
      <c r="E139" s="1" t="s">
        <v>119</v>
      </c>
      <c r="F139" s="1" t="s">
        <v>92</v>
      </c>
      <c r="G139" s="1" t="s">
        <v>91</v>
      </c>
      <c r="I139" s="1">
        <v>277</v>
      </c>
      <c r="J139" s="10" t="s">
        <v>100</v>
      </c>
      <c r="K139" s="1">
        <v>1.1719999999999999</v>
      </c>
      <c r="L139" s="4">
        <v>27150</v>
      </c>
      <c r="M139" s="4">
        <v>27168</v>
      </c>
      <c r="N139" s="1">
        <v>5280</v>
      </c>
      <c r="O139" s="1" t="s">
        <v>90</v>
      </c>
      <c r="P139" s="1" t="s">
        <v>551</v>
      </c>
      <c r="Q139" s="10" t="s">
        <v>100</v>
      </c>
      <c r="R139" s="1">
        <v>2018</v>
      </c>
      <c r="S139" s="6">
        <v>43</v>
      </c>
      <c r="T139" s="2" t="s">
        <v>107</v>
      </c>
      <c r="U139" s="2" t="s">
        <v>87</v>
      </c>
      <c r="V139" s="2"/>
      <c r="W139" s="1" t="s">
        <v>550</v>
      </c>
    </row>
    <row r="140" spans="1:23" s="1" customFormat="1" ht="17.25" x14ac:dyDescent="0.25">
      <c r="A140" s="1">
        <v>28061</v>
      </c>
      <c r="B140" s="1">
        <v>153</v>
      </c>
      <c r="C140" s="1" t="s">
        <v>549</v>
      </c>
      <c r="D140" s="1" t="s">
        <v>214</v>
      </c>
      <c r="E140" s="1" t="s">
        <v>119</v>
      </c>
      <c r="F140" s="1" t="s">
        <v>92</v>
      </c>
      <c r="G140" s="1" t="s">
        <v>91</v>
      </c>
      <c r="I140" s="1">
        <v>502.4</v>
      </c>
      <c r="J140" s="10" t="s">
        <v>100</v>
      </c>
      <c r="K140" s="1">
        <v>2.7</v>
      </c>
      <c r="L140" s="4">
        <v>27254</v>
      </c>
      <c r="M140" s="4">
        <v>27346</v>
      </c>
      <c r="N140" s="1">
        <v>5133</v>
      </c>
      <c r="O140" s="1" t="s">
        <v>90</v>
      </c>
      <c r="P140" s="1">
        <v>28061</v>
      </c>
      <c r="Q140" s="9">
        <v>265.97796541841899</v>
      </c>
      <c r="R140" s="1">
        <v>2018</v>
      </c>
      <c r="S140" s="6">
        <v>28</v>
      </c>
      <c r="T140" s="2" t="s">
        <v>107</v>
      </c>
      <c r="U140" s="2" t="s">
        <v>87</v>
      </c>
      <c r="V140" s="2"/>
      <c r="W140" s="1" t="s">
        <v>548</v>
      </c>
    </row>
    <row r="141" spans="1:23" s="1" customFormat="1" ht="17.25" x14ac:dyDescent="0.25">
      <c r="A141" s="1">
        <v>28160</v>
      </c>
      <c r="B141" s="1">
        <v>153</v>
      </c>
      <c r="C141" s="1" t="s">
        <v>547</v>
      </c>
      <c r="D141" s="1" t="s">
        <v>214</v>
      </c>
      <c r="E141" s="1" t="s">
        <v>119</v>
      </c>
      <c r="F141" s="1" t="s">
        <v>92</v>
      </c>
      <c r="G141" s="1" t="s">
        <v>91</v>
      </c>
      <c r="I141" s="1">
        <v>500.32</v>
      </c>
      <c r="J141" s="10" t="s">
        <v>100</v>
      </c>
      <c r="K141" s="1">
        <v>1.337</v>
      </c>
      <c r="L141" s="4">
        <v>27206</v>
      </c>
      <c r="M141" s="4">
        <v>28151</v>
      </c>
      <c r="N141" s="1">
        <v>4906</v>
      </c>
      <c r="O141" s="1" t="s">
        <v>90</v>
      </c>
      <c r="P141" s="1">
        <v>28160</v>
      </c>
      <c r="Q141" s="9">
        <v>416.48428731816801</v>
      </c>
      <c r="R141" s="1">
        <v>2018</v>
      </c>
      <c r="S141" s="6">
        <v>27</v>
      </c>
      <c r="T141" s="2" t="s">
        <v>107</v>
      </c>
      <c r="U141" s="2" t="s">
        <v>87</v>
      </c>
      <c r="V141" s="2"/>
      <c r="W141" s="1" t="s">
        <v>546</v>
      </c>
    </row>
    <row r="142" spans="1:23" s="1" customFormat="1" ht="17.25" x14ac:dyDescent="0.25">
      <c r="A142" s="1">
        <v>28561</v>
      </c>
      <c r="B142" s="1">
        <v>153</v>
      </c>
      <c r="C142" s="1" t="s">
        <v>545</v>
      </c>
      <c r="D142" s="1" t="s">
        <v>214</v>
      </c>
      <c r="E142" s="1" t="s">
        <v>119</v>
      </c>
      <c r="F142" s="1" t="s">
        <v>92</v>
      </c>
      <c r="G142" s="1" t="s">
        <v>91</v>
      </c>
      <c r="I142" s="1">
        <v>520</v>
      </c>
      <c r="J142" s="11">
        <v>520</v>
      </c>
      <c r="K142" s="1">
        <v>2.7</v>
      </c>
      <c r="L142" s="4">
        <v>27835</v>
      </c>
      <c r="M142" s="4">
        <v>28414</v>
      </c>
      <c r="N142" s="1">
        <v>5347</v>
      </c>
      <c r="O142" s="1" t="s">
        <v>90</v>
      </c>
      <c r="P142" s="1">
        <v>28561</v>
      </c>
      <c r="Q142" s="9">
        <v>304.45163439995201</v>
      </c>
      <c r="R142" s="1">
        <v>2018</v>
      </c>
      <c r="S142" s="6"/>
      <c r="T142" s="2" t="s">
        <v>107</v>
      </c>
      <c r="U142" s="2" t="s">
        <v>87</v>
      </c>
      <c r="V142" s="2"/>
      <c r="W142" s="1" t="s">
        <v>534</v>
      </c>
    </row>
    <row r="143" spans="1:23" s="1" customFormat="1" ht="17.25" x14ac:dyDescent="0.25">
      <c r="A143" s="1">
        <v>28641</v>
      </c>
      <c r="B143" s="1">
        <v>153</v>
      </c>
      <c r="C143" s="1" t="s">
        <v>544</v>
      </c>
      <c r="D143" s="1" t="s">
        <v>214</v>
      </c>
      <c r="E143" s="1" t="s">
        <v>119</v>
      </c>
      <c r="F143" s="1" t="s">
        <v>92</v>
      </c>
      <c r="G143" s="1" t="s">
        <v>91</v>
      </c>
      <c r="I143" s="1">
        <v>640</v>
      </c>
      <c r="J143" s="10" t="s">
        <v>100</v>
      </c>
      <c r="K143" s="1">
        <v>2.5</v>
      </c>
      <c r="L143" s="4">
        <v>27456</v>
      </c>
      <c r="M143" s="4">
        <v>27926</v>
      </c>
      <c r="N143" s="1">
        <v>5127</v>
      </c>
      <c r="O143" s="1" t="s">
        <v>90</v>
      </c>
      <c r="P143" s="1">
        <v>28641</v>
      </c>
      <c r="Q143" s="1">
        <v>356.00825968060298</v>
      </c>
      <c r="R143" s="1">
        <v>2018</v>
      </c>
      <c r="S143" s="6">
        <v>39</v>
      </c>
      <c r="T143" s="2" t="s">
        <v>107</v>
      </c>
      <c r="U143" s="2" t="s">
        <v>87</v>
      </c>
      <c r="V143" s="2"/>
      <c r="W143" s="18" t="s">
        <v>543</v>
      </c>
    </row>
    <row r="144" spans="1:23" s="1" customFormat="1" ht="17.25" x14ac:dyDescent="0.25">
      <c r="A144" s="18">
        <v>29120</v>
      </c>
      <c r="B144" s="18">
        <v>153</v>
      </c>
      <c r="C144" s="18" t="s">
        <v>542</v>
      </c>
      <c r="D144" s="18" t="s">
        <v>214</v>
      </c>
      <c r="E144" s="18" t="s">
        <v>93</v>
      </c>
      <c r="F144" s="18" t="s">
        <v>541</v>
      </c>
      <c r="G144" s="18" t="s">
        <v>91</v>
      </c>
      <c r="H144" s="18"/>
      <c r="I144" s="18">
        <v>243.399</v>
      </c>
      <c r="J144" s="19">
        <v>253.399</v>
      </c>
      <c r="K144" s="18">
        <v>0.33600000000000002</v>
      </c>
      <c r="L144" s="20">
        <v>27551</v>
      </c>
      <c r="M144" s="20">
        <v>28131</v>
      </c>
      <c r="N144" s="18" t="s">
        <v>90</v>
      </c>
      <c r="O144" s="18" t="s">
        <v>90</v>
      </c>
      <c r="P144" s="18">
        <v>29120</v>
      </c>
      <c r="Q144" s="18">
        <v>0</v>
      </c>
      <c r="R144" s="18" t="s">
        <v>90</v>
      </c>
      <c r="S144" s="7"/>
      <c r="T144" s="17" t="s">
        <v>260</v>
      </c>
      <c r="U144" s="17"/>
      <c r="V144" s="17"/>
      <c r="W144" s="18" t="s">
        <v>540</v>
      </c>
    </row>
    <row r="145" spans="1:23" s="1" customFormat="1" ht="17.25" x14ac:dyDescent="0.25">
      <c r="A145" s="18">
        <v>29121</v>
      </c>
      <c r="B145" s="18">
        <v>153</v>
      </c>
      <c r="C145" s="18" t="s">
        <v>539</v>
      </c>
      <c r="D145" s="18" t="s">
        <v>214</v>
      </c>
      <c r="E145" s="18" t="s">
        <v>93</v>
      </c>
      <c r="F145" s="18" t="s">
        <v>92</v>
      </c>
      <c r="G145" s="18" t="s">
        <v>91</v>
      </c>
      <c r="H145" s="18"/>
      <c r="I145" s="18">
        <v>0.36826799999999998</v>
      </c>
      <c r="J145" s="39">
        <v>0.36826799999999998</v>
      </c>
      <c r="K145" s="18">
        <v>0.09</v>
      </c>
      <c r="L145" s="20">
        <v>27533</v>
      </c>
      <c r="M145" s="20">
        <v>28478</v>
      </c>
      <c r="N145" s="18" t="s">
        <v>90</v>
      </c>
      <c r="O145" s="18" t="s">
        <v>90</v>
      </c>
      <c r="P145" s="18">
        <v>29121</v>
      </c>
      <c r="Q145" s="18">
        <v>0</v>
      </c>
      <c r="R145" s="18" t="s">
        <v>90</v>
      </c>
      <c r="S145" s="7"/>
      <c r="T145" s="17" t="s">
        <v>260</v>
      </c>
      <c r="U145" s="17"/>
      <c r="V145" s="17"/>
      <c r="W145" s="18" t="s">
        <v>538</v>
      </c>
    </row>
    <row r="146" spans="1:23" s="1" customFormat="1" ht="17.25" x14ac:dyDescent="0.25">
      <c r="A146" s="1">
        <v>29278</v>
      </c>
      <c r="B146" s="1">
        <v>153</v>
      </c>
      <c r="C146" s="1" t="s">
        <v>537</v>
      </c>
      <c r="D146" s="1" t="s">
        <v>214</v>
      </c>
      <c r="E146" s="1" t="s">
        <v>119</v>
      </c>
      <c r="F146" s="1" t="s">
        <v>92</v>
      </c>
      <c r="G146" s="1" t="s">
        <v>91</v>
      </c>
      <c r="I146" s="1">
        <v>480</v>
      </c>
      <c r="J146" s="11">
        <v>1270.8</v>
      </c>
      <c r="K146" s="1">
        <v>1.9510000000000001</v>
      </c>
      <c r="L146" s="4">
        <v>27652</v>
      </c>
      <c r="M146" s="4">
        <v>27926</v>
      </c>
      <c r="N146" s="1">
        <v>5130</v>
      </c>
      <c r="O146" s="1" t="s">
        <v>90</v>
      </c>
      <c r="P146" s="1">
        <v>29278</v>
      </c>
      <c r="Q146" s="9">
        <v>267.863180415616</v>
      </c>
      <c r="R146" s="1">
        <v>2018</v>
      </c>
      <c r="S146" s="6">
        <v>44</v>
      </c>
      <c r="T146" s="2" t="s">
        <v>107</v>
      </c>
      <c r="U146" s="2" t="s">
        <v>87</v>
      </c>
      <c r="V146" s="2"/>
      <c r="W146" s="18" t="s">
        <v>536</v>
      </c>
    </row>
    <row r="147" spans="1:23" s="1" customFormat="1" ht="17.25" x14ac:dyDescent="0.25">
      <c r="A147" s="1">
        <v>29405</v>
      </c>
      <c r="B147" s="1">
        <v>153</v>
      </c>
      <c r="C147" s="1" t="s">
        <v>535</v>
      </c>
      <c r="D147" s="1" t="s">
        <v>214</v>
      </c>
      <c r="E147" s="1" t="s">
        <v>119</v>
      </c>
      <c r="F147" s="1" t="s">
        <v>92</v>
      </c>
      <c r="G147" s="1" t="s">
        <v>91</v>
      </c>
      <c r="I147" s="1">
        <v>591.32000000000005</v>
      </c>
      <c r="J147" s="11">
        <v>591.32000000000005</v>
      </c>
      <c r="K147" s="1">
        <v>3</v>
      </c>
      <c r="L147" s="4">
        <v>27739</v>
      </c>
      <c r="M147" s="4">
        <v>28317</v>
      </c>
      <c r="N147" s="1">
        <v>5287</v>
      </c>
      <c r="O147" s="1" t="s">
        <v>90</v>
      </c>
      <c r="P147" s="1">
        <v>29405</v>
      </c>
      <c r="Q147" s="9">
        <v>306.88832772206501</v>
      </c>
      <c r="R147" s="1">
        <v>2018</v>
      </c>
      <c r="S147" s="6"/>
      <c r="T147" s="2" t="s">
        <v>107</v>
      </c>
      <c r="U147" s="2" t="s">
        <v>87</v>
      </c>
      <c r="V147" s="2"/>
      <c r="W147" s="1" t="s">
        <v>534</v>
      </c>
    </row>
    <row r="148" spans="1:23" s="1" customFormat="1" ht="17.25" x14ac:dyDescent="0.25">
      <c r="A148" s="1">
        <v>29557</v>
      </c>
      <c r="B148" s="1">
        <v>153</v>
      </c>
      <c r="C148" s="1" t="s">
        <v>533</v>
      </c>
      <c r="D148" s="1" t="s">
        <v>214</v>
      </c>
      <c r="E148" s="1" t="s">
        <v>119</v>
      </c>
      <c r="F148" s="1" t="s">
        <v>92</v>
      </c>
      <c r="G148" s="1" t="s">
        <v>91</v>
      </c>
      <c r="I148" s="1">
        <v>487.36</v>
      </c>
      <c r="J148" s="11">
        <v>487.36</v>
      </c>
      <c r="K148" s="1">
        <v>2.7</v>
      </c>
      <c r="L148" s="4">
        <v>27835</v>
      </c>
      <c r="M148" s="4">
        <v>28414</v>
      </c>
      <c r="N148" s="1">
        <v>5213</v>
      </c>
      <c r="O148" s="1" t="s">
        <v>90</v>
      </c>
      <c r="P148" s="1">
        <v>29557</v>
      </c>
      <c r="Q148" s="24">
        <v>507.894044613463</v>
      </c>
      <c r="R148" s="1">
        <v>2018</v>
      </c>
      <c r="S148" s="6"/>
      <c r="T148" s="2" t="s">
        <v>107</v>
      </c>
      <c r="U148" s="2" t="s">
        <v>87</v>
      </c>
      <c r="V148" s="2"/>
      <c r="W148" s="1" t="s">
        <v>532</v>
      </c>
    </row>
    <row r="149" spans="1:23" s="1" customFormat="1" ht="17.25" x14ac:dyDescent="0.25">
      <c r="A149" s="1">
        <v>29603</v>
      </c>
      <c r="B149" s="1">
        <v>153</v>
      </c>
      <c r="C149" s="1" t="s">
        <v>531</v>
      </c>
      <c r="D149" s="1" t="s">
        <v>214</v>
      </c>
      <c r="E149" s="1" t="s">
        <v>279</v>
      </c>
      <c r="F149" s="1" t="s">
        <v>92</v>
      </c>
      <c r="G149" s="1" t="s">
        <v>91</v>
      </c>
      <c r="I149" s="1">
        <v>64.508278000000004</v>
      </c>
      <c r="J149" s="16">
        <v>64.508300000000006</v>
      </c>
      <c r="K149" s="1">
        <v>8.8999999999999996E-2</v>
      </c>
      <c r="L149" s="4">
        <v>27842</v>
      </c>
      <c r="M149" s="4">
        <v>28421</v>
      </c>
      <c r="N149" s="1">
        <v>5026</v>
      </c>
      <c r="O149" s="1" t="s">
        <v>90</v>
      </c>
      <c r="P149" s="1">
        <v>29603</v>
      </c>
      <c r="Q149" s="9">
        <v>0.100659371492837</v>
      </c>
      <c r="R149" s="1">
        <v>2018</v>
      </c>
      <c r="S149" s="6"/>
      <c r="T149" s="2" t="s">
        <v>107</v>
      </c>
      <c r="U149" s="2" t="s">
        <v>87</v>
      </c>
      <c r="V149" s="2"/>
      <c r="W149" s="1" t="s">
        <v>530</v>
      </c>
    </row>
    <row r="150" spans="1:23" s="1" customFormat="1" ht="17.25" x14ac:dyDescent="0.25">
      <c r="A150" s="1">
        <v>29765</v>
      </c>
      <c r="B150" s="1">
        <v>153</v>
      </c>
      <c r="C150" s="1" t="s">
        <v>529</v>
      </c>
      <c r="D150" s="1" t="s">
        <v>214</v>
      </c>
      <c r="E150" s="1" t="s">
        <v>119</v>
      </c>
      <c r="F150" s="1" t="s">
        <v>92</v>
      </c>
      <c r="G150" s="1" t="s">
        <v>91</v>
      </c>
      <c r="I150" s="1">
        <v>1252.8</v>
      </c>
      <c r="J150" s="10" t="s">
        <v>100</v>
      </c>
      <c r="K150" s="1">
        <v>4.99</v>
      </c>
      <c r="L150" s="4">
        <v>27852</v>
      </c>
      <c r="M150" s="4">
        <v>27889</v>
      </c>
      <c r="N150" s="1">
        <v>5309</v>
      </c>
      <c r="O150" s="1" t="s">
        <v>90</v>
      </c>
      <c r="P150" s="1" t="s">
        <v>528</v>
      </c>
      <c r="Q150" s="11">
        <v>292.976</v>
      </c>
      <c r="R150" s="1">
        <v>2018</v>
      </c>
      <c r="S150" s="6">
        <v>20</v>
      </c>
      <c r="T150" s="2" t="s">
        <v>107</v>
      </c>
      <c r="U150" s="2" t="s">
        <v>87</v>
      </c>
      <c r="V150" s="2"/>
      <c r="W150" s="1" t="s">
        <v>527</v>
      </c>
    </row>
    <row r="151" spans="1:23" s="1" customFormat="1" ht="17.25" x14ac:dyDescent="0.25">
      <c r="A151" s="1">
        <v>29873</v>
      </c>
      <c r="B151" s="1">
        <v>153</v>
      </c>
      <c r="C151" s="1" t="s">
        <v>526</v>
      </c>
      <c r="D151" s="1" t="s">
        <v>214</v>
      </c>
      <c r="E151" s="1" t="s">
        <v>119</v>
      </c>
      <c r="F151" s="1" t="s">
        <v>92</v>
      </c>
      <c r="G151" s="1" t="s">
        <v>91</v>
      </c>
      <c r="I151" s="1">
        <v>1280</v>
      </c>
      <c r="J151" s="10" t="s">
        <v>100</v>
      </c>
      <c r="K151" s="1">
        <v>2.7</v>
      </c>
      <c r="L151" s="4">
        <v>27851</v>
      </c>
      <c r="M151" s="4">
        <v>28430</v>
      </c>
      <c r="N151" s="1">
        <v>5212</v>
      </c>
      <c r="O151" s="1" t="s">
        <v>90</v>
      </c>
      <c r="P151" s="1" t="s">
        <v>525</v>
      </c>
      <c r="Q151" s="10" t="s">
        <v>100</v>
      </c>
      <c r="R151" s="1">
        <v>2018</v>
      </c>
      <c r="S151" s="6">
        <v>18</v>
      </c>
      <c r="T151" s="2" t="s">
        <v>107</v>
      </c>
      <c r="U151" s="2" t="s">
        <v>87</v>
      </c>
      <c r="V151" s="2"/>
      <c r="W151" s="1" t="s">
        <v>524</v>
      </c>
    </row>
    <row r="152" spans="1:23" s="1" customFormat="1" ht="17.25" x14ac:dyDescent="0.25">
      <c r="A152" s="18">
        <v>29895</v>
      </c>
      <c r="B152" s="18">
        <v>153</v>
      </c>
      <c r="C152" s="18" t="s">
        <v>523</v>
      </c>
      <c r="D152" s="18" t="s">
        <v>214</v>
      </c>
      <c r="E152" s="18" t="s">
        <v>119</v>
      </c>
      <c r="F152" s="18" t="s">
        <v>92</v>
      </c>
      <c r="G152" s="18" t="s">
        <v>91</v>
      </c>
      <c r="H152" s="18"/>
      <c r="I152" s="18">
        <v>502.64</v>
      </c>
      <c r="J152" s="21">
        <v>502.64</v>
      </c>
      <c r="K152" s="18">
        <v>2.121</v>
      </c>
      <c r="L152" s="20">
        <v>27990</v>
      </c>
      <c r="M152" s="20">
        <v>28567</v>
      </c>
      <c r="N152" s="18">
        <v>5814</v>
      </c>
      <c r="O152" s="18" t="s">
        <v>90</v>
      </c>
      <c r="P152" s="18">
        <v>29895</v>
      </c>
      <c r="Q152" s="38">
        <v>255.74799999999999</v>
      </c>
      <c r="R152" s="18">
        <v>2019</v>
      </c>
      <c r="S152" s="7"/>
      <c r="T152" s="17" t="s">
        <v>107</v>
      </c>
      <c r="U152" s="17" t="s">
        <v>87</v>
      </c>
      <c r="V152" s="17"/>
      <c r="W152" s="18" t="s">
        <v>522</v>
      </c>
    </row>
    <row r="153" spans="1:23" s="1" customFormat="1" ht="17.25" x14ac:dyDescent="0.25">
      <c r="A153" s="1">
        <v>30102</v>
      </c>
      <c r="B153" s="1">
        <v>153</v>
      </c>
      <c r="C153" s="1" t="s">
        <v>521</v>
      </c>
      <c r="D153" s="1" t="s">
        <v>214</v>
      </c>
      <c r="E153" s="1" t="s">
        <v>119</v>
      </c>
      <c r="F153" s="1" t="s">
        <v>92</v>
      </c>
      <c r="G153" s="1" t="s">
        <v>91</v>
      </c>
      <c r="I153" s="1">
        <v>890.27</v>
      </c>
      <c r="J153" s="10" t="s">
        <v>100</v>
      </c>
      <c r="K153" s="1">
        <v>1.23</v>
      </c>
      <c r="L153" s="4">
        <v>27941</v>
      </c>
      <c r="M153" s="4">
        <v>28033</v>
      </c>
      <c r="N153" s="1">
        <v>5217</v>
      </c>
      <c r="O153" s="1" t="s">
        <v>90</v>
      </c>
      <c r="P153" s="1">
        <v>30102</v>
      </c>
      <c r="Q153" s="1">
        <v>0</v>
      </c>
      <c r="R153" s="1">
        <v>2018</v>
      </c>
      <c r="S153" s="6">
        <v>18</v>
      </c>
      <c r="T153" s="2" t="s">
        <v>107</v>
      </c>
      <c r="U153" s="2" t="s">
        <v>87</v>
      </c>
      <c r="V153" s="2"/>
      <c r="W153" s="1" t="s">
        <v>471</v>
      </c>
    </row>
    <row r="154" spans="1:23" s="1" customFormat="1" ht="17.25" x14ac:dyDescent="0.25">
      <c r="A154" s="1">
        <v>30913</v>
      </c>
      <c r="B154" s="1">
        <v>153</v>
      </c>
      <c r="C154" s="1" t="s">
        <v>520</v>
      </c>
      <c r="D154" s="1" t="s">
        <v>214</v>
      </c>
      <c r="E154" s="1" t="s">
        <v>119</v>
      </c>
      <c r="F154" s="1" t="s">
        <v>92</v>
      </c>
      <c r="G154" s="1" t="s">
        <v>91</v>
      </c>
      <c r="I154" s="1">
        <v>477.8</v>
      </c>
      <c r="J154" s="11">
        <v>477.8</v>
      </c>
      <c r="K154" s="1">
        <v>2.2000000000000002</v>
      </c>
      <c r="L154" s="4">
        <v>28255</v>
      </c>
      <c r="M154" s="4">
        <v>29199</v>
      </c>
      <c r="N154" s="1">
        <v>5253</v>
      </c>
      <c r="O154" s="1" t="s">
        <v>90</v>
      </c>
      <c r="P154" s="1">
        <v>30913</v>
      </c>
      <c r="Q154" s="16">
        <v>375.17599999999999</v>
      </c>
      <c r="R154" s="1" t="s">
        <v>90</v>
      </c>
      <c r="S154" s="6"/>
      <c r="T154" s="2" t="s">
        <v>161</v>
      </c>
      <c r="U154" s="2" t="s">
        <v>87</v>
      </c>
      <c r="V154" s="2"/>
      <c r="W154" s="1" t="s">
        <v>519</v>
      </c>
    </row>
    <row r="155" spans="1:23" s="1" customFormat="1" ht="17.25" x14ac:dyDescent="0.25">
      <c r="A155" s="1">
        <v>30927</v>
      </c>
      <c r="B155" s="1">
        <v>153</v>
      </c>
      <c r="C155" s="1" t="s">
        <v>518</v>
      </c>
      <c r="D155" s="1" t="s">
        <v>214</v>
      </c>
      <c r="E155" s="1" t="s">
        <v>119</v>
      </c>
      <c r="F155" s="1" t="s">
        <v>92</v>
      </c>
      <c r="G155" s="1" t="s">
        <v>91</v>
      </c>
      <c r="I155" s="1">
        <v>69.12</v>
      </c>
      <c r="J155" s="11">
        <v>502.64</v>
      </c>
      <c r="K155" s="1">
        <v>1.0449999999999999</v>
      </c>
      <c r="L155" s="4">
        <v>28324</v>
      </c>
      <c r="M155" s="4">
        <v>28904</v>
      </c>
      <c r="N155" s="1">
        <v>5349</v>
      </c>
      <c r="O155" s="1" t="s">
        <v>90</v>
      </c>
      <c r="P155" s="1" t="s">
        <v>517</v>
      </c>
      <c r="Q155" s="9">
        <v>7.6722081930516203E-2</v>
      </c>
      <c r="R155" s="1">
        <v>2018</v>
      </c>
      <c r="S155" s="6">
        <v>45</v>
      </c>
      <c r="T155" s="2" t="s">
        <v>107</v>
      </c>
      <c r="U155" s="2" t="s">
        <v>87</v>
      </c>
      <c r="V155" s="2"/>
      <c r="W155" s="1" t="s">
        <v>516</v>
      </c>
    </row>
    <row r="156" spans="1:23" s="1" customFormat="1" ht="17.25" x14ac:dyDescent="0.25">
      <c r="A156" s="1">
        <v>30928</v>
      </c>
      <c r="B156" s="1">
        <v>153</v>
      </c>
      <c r="C156" s="1" t="s">
        <v>518</v>
      </c>
      <c r="D156" s="1" t="s">
        <v>214</v>
      </c>
      <c r="E156" s="1" t="s">
        <v>119</v>
      </c>
      <c r="F156" s="1" t="s">
        <v>92</v>
      </c>
      <c r="G156" s="1" t="s">
        <v>91</v>
      </c>
      <c r="I156" s="1">
        <v>502.64</v>
      </c>
      <c r="J156" s="10" t="s">
        <v>100</v>
      </c>
      <c r="K156" s="1">
        <v>2.0419999999999998</v>
      </c>
      <c r="L156" s="4">
        <v>28324</v>
      </c>
      <c r="M156" s="4">
        <v>28480</v>
      </c>
      <c r="N156" s="1">
        <v>5349</v>
      </c>
      <c r="O156" s="1" t="s">
        <v>90</v>
      </c>
      <c r="P156" s="1" t="s">
        <v>517</v>
      </c>
      <c r="Q156" s="13" t="s">
        <v>100</v>
      </c>
      <c r="R156" s="1">
        <v>2018</v>
      </c>
      <c r="S156" s="6">
        <v>45</v>
      </c>
      <c r="T156" s="2" t="s">
        <v>107</v>
      </c>
      <c r="U156" s="2" t="s">
        <v>87</v>
      </c>
      <c r="V156" s="2"/>
      <c r="W156" s="1" t="s">
        <v>516</v>
      </c>
    </row>
    <row r="157" spans="1:23" s="1" customFormat="1" ht="17.25" x14ac:dyDescent="0.25">
      <c r="A157" s="1">
        <v>31062</v>
      </c>
      <c r="B157" s="1">
        <v>153</v>
      </c>
      <c r="C157" s="1" t="s">
        <v>515</v>
      </c>
      <c r="D157" s="1" t="s">
        <v>214</v>
      </c>
      <c r="E157" s="1" t="s">
        <v>119</v>
      </c>
      <c r="F157" s="1" t="s">
        <v>92</v>
      </c>
      <c r="G157" s="1" t="s">
        <v>91</v>
      </c>
      <c r="I157" s="1">
        <v>553.67999899999995</v>
      </c>
      <c r="J157" s="11">
        <v>533.67999999999995</v>
      </c>
      <c r="K157" s="1">
        <v>2.7</v>
      </c>
      <c r="L157" s="4">
        <v>28284</v>
      </c>
      <c r="M157" s="4">
        <v>28863</v>
      </c>
      <c r="N157" s="1">
        <v>5176</v>
      </c>
      <c r="O157" s="1" t="s">
        <v>90</v>
      </c>
      <c r="P157" s="1">
        <v>31062</v>
      </c>
      <c r="Q157" s="16">
        <v>407.11799999999999</v>
      </c>
      <c r="R157" s="1">
        <v>2018</v>
      </c>
      <c r="S157" s="6"/>
      <c r="T157" s="2" t="s">
        <v>161</v>
      </c>
      <c r="U157" s="2" t="s">
        <v>87</v>
      </c>
      <c r="V157" s="2"/>
      <c r="W157" s="1" t="s">
        <v>514</v>
      </c>
    </row>
    <row r="158" spans="1:23" s="1" customFormat="1" ht="17.25" x14ac:dyDescent="0.25">
      <c r="A158" s="1">
        <v>31063</v>
      </c>
      <c r="B158" s="1">
        <v>153</v>
      </c>
      <c r="C158" s="1" t="s">
        <v>513</v>
      </c>
      <c r="D158" s="1" t="s">
        <v>214</v>
      </c>
      <c r="E158" s="1" t="s">
        <v>119</v>
      </c>
      <c r="F158" s="1" t="s">
        <v>92</v>
      </c>
      <c r="G158" s="1" t="s">
        <v>91</v>
      </c>
      <c r="I158" s="1">
        <v>523.20000000000005</v>
      </c>
      <c r="J158" s="11">
        <v>523.20000000000005</v>
      </c>
      <c r="K158" s="1">
        <v>2.7</v>
      </c>
      <c r="L158" s="4">
        <v>28284</v>
      </c>
      <c r="M158" s="4">
        <v>28863</v>
      </c>
      <c r="N158" s="1">
        <v>5177</v>
      </c>
      <c r="O158" s="1" t="s">
        <v>90</v>
      </c>
      <c r="P158" s="1">
        <v>31063</v>
      </c>
      <c r="Q158" s="16">
        <v>384.70600000000002</v>
      </c>
      <c r="R158" s="1">
        <v>2018</v>
      </c>
      <c r="S158" s="6"/>
      <c r="T158" s="2" t="s">
        <v>161</v>
      </c>
      <c r="U158" s="2" t="s">
        <v>87</v>
      </c>
      <c r="V158" s="2"/>
      <c r="W158" s="1" t="s">
        <v>512</v>
      </c>
    </row>
    <row r="159" spans="1:23" s="1" customFormat="1" ht="17.25" x14ac:dyDescent="0.25">
      <c r="A159" s="1">
        <v>31108</v>
      </c>
      <c r="B159" s="1">
        <v>153</v>
      </c>
      <c r="C159" s="1" t="s">
        <v>511</v>
      </c>
      <c r="D159" s="1" t="s">
        <v>214</v>
      </c>
      <c r="E159" s="1" t="s">
        <v>119</v>
      </c>
      <c r="F159" s="1" t="s">
        <v>92</v>
      </c>
      <c r="G159" s="1" t="s">
        <v>91</v>
      </c>
      <c r="I159" s="1">
        <v>541.44000000000005</v>
      </c>
      <c r="J159" s="11">
        <v>541.44000000000005</v>
      </c>
      <c r="K159" s="1">
        <v>2.06</v>
      </c>
      <c r="L159" s="4">
        <v>28298</v>
      </c>
      <c r="M159" s="4">
        <v>28877</v>
      </c>
      <c r="N159" s="1">
        <v>5263</v>
      </c>
      <c r="O159" s="1" t="s">
        <v>90</v>
      </c>
      <c r="P159" s="1">
        <v>31108</v>
      </c>
      <c r="Q159" s="9">
        <v>237.55366161647399</v>
      </c>
      <c r="R159" s="1">
        <v>2018</v>
      </c>
      <c r="S159" s="6"/>
      <c r="T159" s="2" t="s">
        <v>107</v>
      </c>
      <c r="U159" s="2" t="s">
        <v>87</v>
      </c>
      <c r="V159" s="2"/>
      <c r="W159" s="1" t="s">
        <v>454</v>
      </c>
    </row>
    <row r="160" spans="1:23" s="1" customFormat="1" ht="17.25" x14ac:dyDescent="0.25">
      <c r="A160" s="1">
        <v>31110</v>
      </c>
      <c r="B160" s="1">
        <v>153</v>
      </c>
      <c r="C160" s="1" t="s">
        <v>510</v>
      </c>
      <c r="D160" s="1" t="s">
        <v>214</v>
      </c>
      <c r="E160" s="1" t="s">
        <v>119</v>
      </c>
      <c r="F160" s="1" t="s">
        <v>92</v>
      </c>
      <c r="G160" s="1" t="s">
        <v>91</v>
      </c>
      <c r="I160" s="1">
        <v>541.44000000000005</v>
      </c>
      <c r="J160" s="11">
        <v>541.44000000000005</v>
      </c>
      <c r="K160" s="1">
        <v>1.97</v>
      </c>
      <c r="L160" s="4">
        <v>28298</v>
      </c>
      <c r="M160" s="4">
        <v>28877</v>
      </c>
      <c r="N160" s="1">
        <v>5264</v>
      </c>
      <c r="O160" s="1" t="s">
        <v>90</v>
      </c>
      <c r="P160" s="1">
        <v>31110</v>
      </c>
      <c r="Q160" s="9">
        <v>256.50217452334499</v>
      </c>
      <c r="R160" s="1">
        <v>2018</v>
      </c>
      <c r="S160" s="6"/>
      <c r="T160" s="2" t="s">
        <v>107</v>
      </c>
      <c r="U160" s="2" t="s">
        <v>87</v>
      </c>
      <c r="V160" s="2"/>
      <c r="W160" s="1" t="s">
        <v>454</v>
      </c>
    </row>
    <row r="161" spans="1:23" s="1" customFormat="1" ht="17.25" x14ac:dyDescent="0.25">
      <c r="A161" s="1">
        <v>31111</v>
      </c>
      <c r="B161" s="1">
        <v>153</v>
      </c>
      <c r="C161" s="1" t="s">
        <v>509</v>
      </c>
      <c r="D161" s="1" t="s">
        <v>214</v>
      </c>
      <c r="E161" s="1" t="s">
        <v>119</v>
      </c>
      <c r="F161" s="1" t="s">
        <v>92</v>
      </c>
      <c r="G161" s="1" t="s">
        <v>91</v>
      </c>
      <c r="I161" s="1">
        <v>158</v>
      </c>
      <c r="J161" s="10" t="s">
        <v>100</v>
      </c>
      <c r="K161" s="1">
        <v>0.69799999999999995</v>
      </c>
      <c r="L161" s="4">
        <v>28298</v>
      </c>
      <c r="M161" s="4">
        <v>28877</v>
      </c>
      <c r="N161" s="1">
        <v>5266</v>
      </c>
      <c r="O161" s="1" t="s">
        <v>90</v>
      </c>
      <c r="P161" s="1" t="s">
        <v>508</v>
      </c>
      <c r="Q161" s="22" t="s">
        <v>100</v>
      </c>
      <c r="R161" s="1">
        <v>2018</v>
      </c>
      <c r="S161" s="6">
        <v>6</v>
      </c>
      <c r="T161" s="2" t="s">
        <v>107</v>
      </c>
      <c r="U161" s="2" t="s">
        <v>87</v>
      </c>
      <c r="V161" s="2"/>
      <c r="W161" s="1" t="s">
        <v>507</v>
      </c>
    </row>
    <row r="162" spans="1:23" s="1" customFormat="1" ht="17.25" x14ac:dyDescent="0.25">
      <c r="A162" s="1">
        <v>31113</v>
      </c>
      <c r="B162" s="1">
        <v>153</v>
      </c>
      <c r="C162" s="1" t="s">
        <v>506</v>
      </c>
      <c r="D162" s="1" t="s">
        <v>214</v>
      </c>
      <c r="E162" s="1" t="s">
        <v>119</v>
      </c>
      <c r="F162" s="1" t="s">
        <v>92</v>
      </c>
      <c r="G162" s="1" t="s">
        <v>91</v>
      </c>
      <c r="I162" s="1">
        <v>533.6</v>
      </c>
      <c r="J162" s="11">
        <v>533.6</v>
      </c>
      <c r="K162" s="1">
        <v>2.66</v>
      </c>
      <c r="L162" s="4">
        <v>28298</v>
      </c>
      <c r="M162" s="4">
        <v>28877</v>
      </c>
      <c r="N162" s="1">
        <v>5261</v>
      </c>
      <c r="O162" s="1" t="s">
        <v>90</v>
      </c>
      <c r="P162" s="1">
        <v>31113</v>
      </c>
      <c r="Q162" s="9">
        <v>244.612706930737</v>
      </c>
      <c r="R162" s="1">
        <v>2018</v>
      </c>
      <c r="S162" s="6"/>
      <c r="T162" s="2" t="s">
        <v>107</v>
      </c>
      <c r="U162" s="2" t="s">
        <v>87</v>
      </c>
      <c r="V162" s="2"/>
      <c r="W162" s="1" t="s">
        <v>454</v>
      </c>
    </row>
    <row r="163" spans="1:23" s="1" customFormat="1" ht="17.25" x14ac:dyDescent="0.25">
      <c r="A163" s="1">
        <v>31114</v>
      </c>
      <c r="B163" s="1">
        <v>153</v>
      </c>
      <c r="C163" s="1" t="s">
        <v>505</v>
      </c>
      <c r="D163" s="1" t="s">
        <v>214</v>
      </c>
      <c r="E163" s="1" t="s">
        <v>119</v>
      </c>
      <c r="F163" s="1" t="s">
        <v>92</v>
      </c>
      <c r="G163" s="1" t="s">
        <v>91</v>
      </c>
      <c r="I163" s="1">
        <v>537.6</v>
      </c>
      <c r="J163" s="11">
        <v>537.6</v>
      </c>
      <c r="K163" s="1">
        <v>1.94</v>
      </c>
      <c r="L163" s="4">
        <v>28298</v>
      </c>
      <c r="M163" s="4">
        <v>28877</v>
      </c>
      <c r="N163" s="1">
        <v>5262</v>
      </c>
      <c r="O163" s="1" t="s">
        <v>90</v>
      </c>
      <c r="P163" s="1">
        <v>31114</v>
      </c>
      <c r="Q163" s="16">
        <v>395.29399999999998</v>
      </c>
      <c r="R163" s="1">
        <v>2018</v>
      </c>
      <c r="S163" s="6"/>
      <c r="T163" s="2" t="s">
        <v>161</v>
      </c>
      <c r="U163" s="2" t="s">
        <v>87</v>
      </c>
      <c r="V163" s="2"/>
      <c r="W163" s="1" t="s">
        <v>504</v>
      </c>
    </row>
    <row r="164" spans="1:23" s="1" customFormat="1" x14ac:dyDescent="0.25">
      <c r="A164" s="18">
        <v>31249</v>
      </c>
      <c r="B164" s="18">
        <v>153</v>
      </c>
      <c r="C164" s="18" t="s">
        <v>501</v>
      </c>
      <c r="D164" s="18" t="s">
        <v>214</v>
      </c>
      <c r="E164" s="18" t="s">
        <v>102</v>
      </c>
      <c r="F164" s="18" t="s">
        <v>92</v>
      </c>
      <c r="G164" s="18" t="s">
        <v>91</v>
      </c>
      <c r="H164" s="18"/>
      <c r="I164" s="18">
        <v>17.922376</v>
      </c>
      <c r="J164" s="35">
        <f>INDEX('[1]Stock Dutys'!$M$2:$M$53,MATCH(A164,'[1]Stock Dutys'!$A$2:$A$53))</f>
        <v>18.099250000000001</v>
      </c>
      <c r="K164" s="18">
        <v>2.5000000000000001E-2</v>
      </c>
      <c r="L164" s="20">
        <v>28424</v>
      </c>
      <c r="M164" s="20">
        <v>29001</v>
      </c>
      <c r="N164" s="18" t="s">
        <v>90</v>
      </c>
      <c r="O164" s="18" t="s">
        <v>90</v>
      </c>
      <c r="P164" s="18" t="s">
        <v>500</v>
      </c>
      <c r="Q164" s="12" t="s">
        <v>100</v>
      </c>
      <c r="R164" s="18" t="s">
        <v>90</v>
      </c>
      <c r="S164" s="34"/>
      <c r="T164" s="34" t="s">
        <v>99</v>
      </c>
      <c r="U164" s="34" t="s">
        <v>87</v>
      </c>
      <c r="V164" s="34" t="s">
        <v>161</v>
      </c>
      <c r="W164" s="18" t="s">
        <v>499</v>
      </c>
    </row>
    <row r="165" spans="1:23" s="1" customFormat="1" x14ac:dyDescent="0.25">
      <c r="A165" s="1">
        <v>31389</v>
      </c>
      <c r="B165" s="1">
        <v>153</v>
      </c>
      <c r="C165" s="1" t="s">
        <v>503</v>
      </c>
      <c r="D165" s="1" t="s">
        <v>214</v>
      </c>
      <c r="E165" s="1" t="s">
        <v>102</v>
      </c>
      <c r="F165" s="1" t="s">
        <v>92</v>
      </c>
      <c r="G165" s="1" t="s">
        <v>91</v>
      </c>
      <c r="I165" s="1">
        <v>17.922376</v>
      </c>
      <c r="J165" s="15">
        <f>INDEX('[1]Stock Dutys'!$M$2:$M$53,MATCH(A165,'[1]Stock Dutys'!$A$2:$A$53))</f>
        <v>18.099250000000001</v>
      </c>
      <c r="K165" s="1">
        <v>2.5000000000000001E-2</v>
      </c>
      <c r="L165" s="4">
        <v>28424</v>
      </c>
      <c r="M165" s="4">
        <v>29001</v>
      </c>
      <c r="N165" s="1" t="s">
        <v>90</v>
      </c>
      <c r="O165" s="1" t="s">
        <v>90</v>
      </c>
      <c r="P165" s="1">
        <v>31389</v>
      </c>
      <c r="Q165" s="16">
        <f>J165</f>
        <v>18.099250000000001</v>
      </c>
      <c r="R165" s="1" t="s">
        <v>90</v>
      </c>
      <c r="S165" s="3"/>
      <c r="T165" s="3" t="s">
        <v>99</v>
      </c>
      <c r="U165" s="3" t="s">
        <v>87</v>
      </c>
      <c r="V165" s="3" t="s">
        <v>161</v>
      </c>
      <c r="W165" s="18" t="s">
        <v>213</v>
      </c>
    </row>
    <row r="166" spans="1:23" s="1" customFormat="1" ht="17.25" x14ac:dyDescent="0.25">
      <c r="A166" s="1">
        <v>31454</v>
      </c>
      <c r="B166" s="1">
        <v>153</v>
      </c>
      <c r="C166" s="1" t="s">
        <v>502</v>
      </c>
      <c r="D166" s="1" t="s">
        <v>214</v>
      </c>
      <c r="E166" s="1" t="s">
        <v>119</v>
      </c>
      <c r="F166" s="1" t="s">
        <v>92</v>
      </c>
      <c r="G166" s="1" t="s">
        <v>91</v>
      </c>
      <c r="I166" s="1">
        <v>520</v>
      </c>
      <c r="J166" s="11">
        <v>520</v>
      </c>
      <c r="K166" s="1">
        <v>2.0499999999999998</v>
      </c>
      <c r="L166" s="4">
        <v>28376</v>
      </c>
      <c r="M166" s="4">
        <v>28953</v>
      </c>
      <c r="N166" s="1">
        <v>5514</v>
      </c>
      <c r="O166" s="1" t="s">
        <v>90</v>
      </c>
      <c r="P166" s="1">
        <v>31454</v>
      </c>
      <c r="Q166" s="9">
        <v>300.526532688386</v>
      </c>
      <c r="R166" s="1">
        <v>2018</v>
      </c>
      <c r="S166" s="6"/>
      <c r="T166" s="2" t="s">
        <v>107</v>
      </c>
      <c r="U166" s="2" t="s">
        <v>87</v>
      </c>
      <c r="V166" s="2"/>
      <c r="W166" s="1" t="s">
        <v>454</v>
      </c>
    </row>
    <row r="167" spans="1:23" s="1" customFormat="1" ht="17.25" x14ac:dyDescent="0.25">
      <c r="A167" s="1">
        <v>31455</v>
      </c>
      <c r="B167" s="1">
        <v>153</v>
      </c>
      <c r="C167" s="1" t="s">
        <v>225</v>
      </c>
      <c r="D167" s="1" t="s">
        <v>214</v>
      </c>
      <c r="E167" s="1" t="s">
        <v>119</v>
      </c>
      <c r="F167" s="1" t="s">
        <v>92</v>
      </c>
      <c r="G167" s="1" t="s">
        <v>91</v>
      </c>
      <c r="I167" s="1">
        <v>512.12</v>
      </c>
      <c r="J167" s="11">
        <v>563.20000000000005</v>
      </c>
      <c r="K167" s="1">
        <v>1.87</v>
      </c>
      <c r="L167" s="4">
        <v>28376</v>
      </c>
      <c r="M167" s="4">
        <v>28953</v>
      </c>
      <c r="N167" s="1">
        <v>5515</v>
      </c>
      <c r="O167" s="1" t="s">
        <v>90</v>
      </c>
      <c r="P167" s="1" t="s">
        <v>224</v>
      </c>
      <c r="Q167" s="9">
        <v>296.83466610588999</v>
      </c>
      <c r="R167" s="1">
        <v>2018</v>
      </c>
      <c r="S167" s="6">
        <v>46</v>
      </c>
      <c r="T167" s="2" t="s">
        <v>107</v>
      </c>
      <c r="U167" s="2" t="s">
        <v>87</v>
      </c>
      <c r="V167" s="2"/>
      <c r="W167" s="1" t="s">
        <v>223</v>
      </c>
    </row>
    <row r="168" spans="1:23" s="1" customFormat="1" ht="17.25" x14ac:dyDescent="0.25">
      <c r="A168" s="18">
        <v>31563</v>
      </c>
      <c r="B168" s="18">
        <v>153</v>
      </c>
      <c r="C168" s="18" t="s">
        <v>501</v>
      </c>
      <c r="D168" s="18" t="s">
        <v>214</v>
      </c>
      <c r="E168" s="18" t="s">
        <v>132</v>
      </c>
      <c r="F168" s="18" t="s">
        <v>92</v>
      </c>
      <c r="G168" s="18" t="s">
        <v>91</v>
      </c>
      <c r="H168" s="18"/>
      <c r="I168" s="18">
        <v>2.2400000000000002</v>
      </c>
      <c r="J168" s="21">
        <v>2.2400000000000002</v>
      </c>
      <c r="K168" s="18">
        <v>6.2E-2</v>
      </c>
      <c r="L168" s="20">
        <v>28403</v>
      </c>
      <c r="M168" s="20">
        <v>28980</v>
      </c>
      <c r="N168" s="18" t="s">
        <v>90</v>
      </c>
      <c r="O168" s="18" t="s">
        <v>90</v>
      </c>
      <c r="P168" s="18" t="s">
        <v>500</v>
      </c>
      <c r="Q168" s="21">
        <v>2.2400000000000002</v>
      </c>
      <c r="R168" s="18" t="s">
        <v>90</v>
      </c>
      <c r="S168" s="7"/>
      <c r="T168" s="17" t="s">
        <v>99</v>
      </c>
      <c r="U168" s="17" t="s">
        <v>87</v>
      </c>
      <c r="V168" s="17"/>
      <c r="W168" s="18" t="s">
        <v>499</v>
      </c>
    </row>
    <row r="169" spans="1:23" s="1" customFormat="1" ht="17.25" x14ac:dyDescent="0.25">
      <c r="A169" s="1">
        <v>33018</v>
      </c>
      <c r="B169" s="1">
        <v>153</v>
      </c>
      <c r="C169" s="1" t="s">
        <v>498</v>
      </c>
      <c r="D169" s="1" t="s">
        <v>214</v>
      </c>
      <c r="E169" s="1" t="s">
        <v>119</v>
      </c>
      <c r="F169" s="1" t="s">
        <v>92</v>
      </c>
      <c r="G169" s="1" t="s">
        <v>91</v>
      </c>
      <c r="I169" s="1">
        <v>480</v>
      </c>
      <c r="J169" s="11">
        <v>480</v>
      </c>
      <c r="K169" s="1">
        <v>2.83</v>
      </c>
      <c r="L169" s="4">
        <v>28445</v>
      </c>
      <c r="M169" s="4">
        <v>29022</v>
      </c>
      <c r="N169" s="1">
        <v>5823</v>
      </c>
      <c r="O169" s="1" t="s">
        <v>90</v>
      </c>
      <c r="P169" s="1">
        <v>33018</v>
      </c>
      <c r="Q169" s="9">
        <v>397.07360058974803</v>
      </c>
      <c r="R169" s="1">
        <v>2018</v>
      </c>
      <c r="S169" s="6"/>
      <c r="T169" s="2" t="s">
        <v>107</v>
      </c>
      <c r="U169" s="2" t="s">
        <v>87</v>
      </c>
      <c r="V169" s="2"/>
      <c r="W169" s="1" t="s">
        <v>454</v>
      </c>
    </row>
    <row r="170" spans="1:23" s="1" customFormat="1" ht="17.25" x14ac:dyDescent="0.25">
      <c r="A170" s="1">
        <v>33019</v>
      </c>
      <c r="B170" s="1">
        <v>153</v>
      </c>
      <c r="C170" s="1" t="s">
        <v>497</v>
      </c>
      <c r="D170" s="1" t="s">
        <v>214</v>
      </c>
      <c r="E170" s="1" t="s">
        <v>119</v>
      </c>
      <c r="F170" s="1" t="s">
        <v>92</v>
      </c>
      <c r="G170" s="1" t="s">
        <v>91</v>
      </c>
      <c r="I170" s="1">
        <v>480</v>
      </c>
      <c r="J170" s="11">
        <v>480</v>
      </c>
      <c r="K170" s="1">
        <v>2.8</v>
      </c>
      <c r="L170" s="4">
        <v>28445</v>
      </c>
      <c r="M170" s="4">
        <v>29022</v>
      </c>
      <c r="N170" s="1">
        <v>5840</v>
      </c>
      <c r="O170" s="1" t="s">
        <v>90</v>
      </c>
      <c r="P170" s="1">
        <v>33019</v>
      </c>
      <c r="Q170" s="37">
        <v>387.749105640241</v>
      </c>
      <c r="R170" s="1">
        <v>2018</v>
      </c>
      <c r="S170" s="6"/>
      <c r="T170" s="2" t="s">
        <v>107</v>
      </c>
      <c r="U170" s="2" t="s">
        <v>87</v>
      </c>
      <c r="V170" s="2"/>
      <c r="W170" s="1" t="s">
        <v>454</v>
      </c>
    </row>
    <row r="171" spans="1:23" s="1" customFormat="1" ht="17.25" x14ac:dyDescent="0.25">
      <c r="A171" s="1">
        <v>33668</v>
      </c>
      <c r="B171" s="1">
        <v>153</v>
      </c>
      <c r="C171" s="1" t="s">
        <v>496</v>
      </c>
      <c r="D171" s="1" t="s">
        <v>214</v>
      </c>
      <c r="E171" s="1" t="s">
        <v>119</v>
      </c>
      <c r="F171" s="1" t="s">
        <v>92</v>
      </c>
      <c r="G171" s="1" t="s">
        <v>91</v>
      </c>
      <c r="I171" s="1">
        <v>1223.74</v>
      </c>
      <c r="J171" s="11">
        <v>1223.74</v>
      </c>
      <c r="K171" s="1">
        <v>3.9740000000000002</v>
      </c>
      <c r="L171" s="4">
        <v>28620</v>
      </c>
      <c r="M171" s="4">
        <v>29199</v>
      </c>
      <c r="N171" s="1">
        <v>5192</v>
      </c>
      <c r="O171" s="1" t="s">
        <v>90</v>
      </c>
      <c r="P171" s="1">
        <v>33668</v>
      </c>
      <c r="Q171" s="9">
        <v>321.93299999999999</v>
      </c>
      <c r="R171" s="1">
        <v>2018</v>
      </c>
      <c r="S171" s="6">
        <v>47</v>
      </c>
      <c r="T171" s="2" t="s">
        <v>107</v>
      </c>
      <c r="U171" s="2" t="s">
        <v>87</v>
      </c>
      <c r="V171" s="2"/>
      <c r="W171" s="1" t="s">
        <v>495</v>
      </c>
    </row>
    <row r="172" spans="1:23" s="1" customFormat="1" ht="17.25" x14ac:dyDescent="0.25">
      <c r="A172" s="1">
        <v>33669</v>
      </c>
      <c r="B172" s="1">
        <v>153</v>
      </c>
      <c r="C172" s="1" t="s">
        <v>494</v>
      </c>
      <c r="D172" s="1" t="s">
        <v>214</v>
      </c>
      <c r="E172" s="1" t="s">
        <v>119</v>
      </c>
      <c r="F172" s="1" t="s">
        <v>92</v>
      </c>
      <c r="G172" s="1" t="s">
        <v>91</v>
      </c>
      <c r="I172" s="1">
        <v>1223.74</v>
      </c>
      <c r="J172" s="10" t="s">
        <v>100</v>
      </c>
      <c r="K172" s="1">
        <v>2.7189999999999999</v>
      </c>
      <c r="L172" s="4">
        <v>28620</v>
      </c>
      <c r="M172" s="4">
        <v>29199</v>
      </c>
      <c r="N172" s="1" t="s">
        <v>90</v>
      </c>
      <c r="O172" s="1" t="s">
        <v>90</v>
      </c>
      <c r="P172" s="1">
        <v>33669</v>
      </c>
      <c r="Q172" s="11">
        <v>0</v>
      </c>
      <c r="R172" s="1" t="s">
        <v>90</v>
      </c>
      <c r="S172" s="6">
        <v>47</v>
      </c>
      <c r="T172" s="2" t="s">
        <v>161</v>
      </c>
      <c r="U172" s="2" t="s">
        <v>87</v>
      </c>
      <c r="V172" s="2"/>
      <c r="W172" s="1" t="s">
        <v>493</v>
      </c>
    </row>
    <row r="173" spans="1:23" s="1" customFormat="1" ht="17.25" x14ac:dyDescent="0.25">
      <c r="A173" s="1">
        <v>33670</v>
      </c>
      <c r="B173" s="1">
        <v>153</v>
      </c>
      <c r="C173" s="1" t="s">
        <v>492</v>
      </c>
      <c r="D173" s="1" t="s">
        <v>214</v>
      </c>
      <c r="E173" s="1" t="s">
        <v>119</v>
      </c>
      <c r="F173" s="1" t="s">
        <v>92</v>
      </c>
      <c r="G173" s="1" t="s">
        <v>91</v>
      </c>
      <c r="I173" s="1">
        <v>1264.7</v>
      </c>
      <c r="J173" s="11">
        <v>1264.7</v>
      </c>
      <c r="K173" s="1">
        <v>5.35</v>
      </c>
      <c r="L173" s="4">
        <v>28620</v>
      </c>
      <c r="M173" s="4">
        <v>29199</v>
      </c>
      <c r="N173" s="1" t="s">
        <v>90</v>
      </c>
      <c r="O173" s="1" t="s">
        <v>90</v>
      </c>
      <c r="P173" s="1">
        <v>33670</v>
      </c>
      <c r="Q173" s="11">
        <v>0</v>
      </c>
      <c r="R173" s="1" t="s">
        <v>90</v>
      </c>
      <c r="S173" s="6">
        <v>48</v>
      </c>
      <c r="T173" s="2" t="s">
        <v>161</v>
      </c>
      <c r="U173" s="2" t="s">
        <v>87</v>
      </c>
      <c r="V173" s="2"/>
      <c r="W173" s="1" t="s">
        <v>491</v>
      </c>
    </row>
    <row r="174" spans="1:23" s="1" customFormat="1" ht="17.25" x14ac:dyDescent="0.25">
      <c r="A174" s="1">
        <v>33671</v>
      </c>
      <c r="B174" s="1">
        <v>153</v>
      </c>
      <c r="C174" s="1" t="s">
        <v>490</v>
      </c>
      <c r="D174" s="1" t="s">
        <v>214</v>
      </c>
      <c r="E174" s="1" t="s">
        <v>119</v>
      </c>
      <c r="F174" s="1" t="s">
        <v>92</v>
      </c>
      <c r="G174" s="1" t="s">
        <v>91</v>
      </c>
      <c r="I174" s="1">
        <v>1264.7</v>
      </c>
      <c r="J174" s="10" t="s">
        <v>100</v>
      </c>
      <c r="K174" s="1">
        <v>5.35</v>
      </c>
      <c r="L174" s="4">
        <v>28620</v>
      </c>
      <c r="M174" s="4">
        <v>29199</v>
      </c>
      <c r="N174" s="1">
        <v>5191</v>
      </c>
      <c r="O174" s="1" t="s">
        <v>90</v>
      </c>
      <c r="P174" s="1">
        <v>33671</v>
      </c>
      <c r="Q174" s="9">
        <v>311.601</v>
      </c>
      <c r="R174" s="1">
        <v>2018</v>
      </c>
      <c r="S174" s="6">
        <v>48</v>
      </c>
      <c r="T174" s="2" t="s">
        <v>107</v>
      </c>
      <c r="U174" s="2" t="s">
        <v>87</v>
      </c>
      <c r="V174" s="2"/>
      <c r="W174" s="1" t="s">
        <v>489</v>
      </c>
    </row>
    <row r="175" spans="1:23" s="1" customFormat="1" ht="17.25" x14ac:dyDescent="0.25">
      <c r="A175" s="1">
        <v>33817</v>
      </c>
      <c r="B175" s="1">
        <v>153</v>
      </c>
      <c r="C175" s="1" t="s">
        <v>488</v>
      </c>
      <c r="D175" s="1" t="s">
        <v>214</v>
      </c>
      <c r="E175" s="1" t="s">
        <v>119</v>
      </c>
      <c r="F175" s="1" t="s">
        <v>92</v>
      </c>
      <c r="G175" s="1" t="s">
        <v>91</v>
      </c>
      <c r="I175" s="1">
        <v>511.6</v>
      </c>
      <c r="J175" s="11">
        <v>511.6</v>
      </c>
      <c r="K175" s="1">
        <v>2.14</v>
      </c>
      <c r="L175" s="4">
        <v>28676</v>
      </c>
      <c r="M175" s="4">
        <v>29622</v>
      </c>
      <c r="N175" s="1">
        <v>5230</v>
      </c>
      <c r="O175" s="1" t="s">
        <v>90</v>
      </c>
      <c r="P175" s="1">
        <v>33817</v>
      </c>
      <c r="Q175" s="16">
        <v>305.80099999999999</v>
      </c>
      <c r="R175" s="1">
        <v>2018</v>
      </c>
      <c r="S175" s="6"/>
      <c r="T175" s="2" t="s">
        <v>107</v>
      </c>
      <c r="U175" s="2" t="s">
        <v>87</v>
      </c>
      <c r="V175" s="2"/>
      <c r="W175" s="1" t="s">
        <v>454</v>
      </c>
    </row>
    <row r="176" spans="1:23" s="1" customFormat="1" ht="17.25" x14ac:dyDescent="0.25">
      <c r="A176" s="1">
        <v>33818</v>
      </c>
      <c r="B176" s="1">
        <v>153</v>
      </c>
      <c r="C176" s="1" t="s">
        <v>487</v>
      </c>
      <c r="D176" s="1" t="s">
        <v>214</v>
      </c>
      <c r="E176" s="1" t="s">
        <v>119</v>
      </c>
      <c r="F176" s="1" t="s">
        <v>92</v>
      </c>
      <c r="G176" s="1" t="s">
        <v>91</v>
      </c>
      <c r="I176" s="1">
        <v>510.8</v>
      </c>
      <c r="J176" s="11">
        <v>510.8</v>
      </c>
      <c r="K176" s="1">
        <v>2.25</v>
      </c>
      <c r="L176" s="4">
        <v>28676</v>
      </c>
      <c r="M176" s="4">
        <v>29622</v>
      </c>
      <c r="N176" s="1">
        <v>5231</v>
      </c>
      <c r="O176" s="1" t="s">
        <v>90</v>
      </c>
      <c r="P176" s="1">
        <v>33818</v>
      </c>
      <c r="Q176" s="11">
        <v>277.72000000000003</v>
      </c>
      <c r="R176" s="1">
        <v>2018</v>
      </c>
      <c r="S176" s="6"/>
      <c r="T176" s="2" t="s">
        <v>107</v>
      </c>
      <c r="U176" s="2" t="s">
        <v>87</v>
      </c>
      <c r="V176" s="2"/>
      <c r="W176" s="1" t="s">
        <v>454</v>
      </c>
    </row>
    <row r="177" spans="1:23" s="1" customFormat="1" ht="17.25" x14ac:dyDescent="0.25">
      <c r="A177" s="1">
        <v>34561</v>
      </c>
      <c r="B177" s="1">
        <v>153</v>
      </c>
      <c r="C177" s="1" t="s">
        <v>486</v>
      </c>
      <c r="D177" s="1" t="s">
        <v>214</v>
      </c>
      <c r="E177" s="1" t="s">
        <v>119</v>
      </c>
      <c r="F177" s="1" t="s">
        <v>92</v>
      </c>
      <c r="G177" s="1" t="s">
        <v>91</v>
      </c>
      <c r="I177" s="1">
        <v>516.01</v>
      </c>
      <c r="J177" s="16">
        <v>516.00800000000004</v>
      </c>
      <c r="K177" s="1">
        <v>3.05</v>
      </c>
      <c r="L177" s="4">
        <v>28753</v>
      </c>
      <c r="M177" s="4">
        <v>29331</v>
      </c>
      <c r="N177" s="1">
        <v>5222</v>
      </c>
      <c r="O177" s="1" t="s">
        <v>90</v>
      </c>
      <c r="P177" s="1">
        <v>34561</v>
      </c>
      <c r="Q177" s="9">
        <v>379.47969276144198</v>
      </c>
      <c r="R177" s="1">
        <v>2018</v>
      </c>
      <c r="S177" s="6"/>
      <c r="T177" s="2" t="s">
        <v>107</v>
      </c>
      <c r="U177" s="2" t="s">
        <v>87</v>
      </c>
      <c r="V177" s="2"/>
      <c r="W177" s="1" t="s">
        <v>454</v>
      </c>
    </row>
    <row r="178" spans="1:23" s="1" customFormat="1" ht="17.25" x14ac:dyDescent="0.25">
      <c r="A178" s="1">
        <v>34562</v>
      </c>
      <c r="B178" s="1">
        <v>153</v>
      </c>
      <c r="C178" s="1" t="s">
        <v>485</v>
      </c>
      <c r="D178" s="1" t="s">
        <v>214</v>
      </c>
      <c r="E178" s="1" t="s">
        <v>119</v>
      </c>
      <c r="F178" s="1" t="s">
        <v>92</v>
      </c>
      <c r="G178" s="1" t="s">
        <v>91</v>
      </c>
      <c r="I178" s="1">
        <v>499.48</v>
      </c>
      <c r="J178" s="11">
        <v>499.48</v>
      </c>
      <c r="K178" s="1">
        <v>2.637</v>
      </c>
      <c r="L178" s="4">
        <v>28753</v>
      </c>
      <c r="M178" s="4">
        <v>29331</v>
      </c>
      <c r="N178" s="1">
        <v>5223</v>
      </c>
      <c r="O178" s="1" t="s">
        <v>90</v>
      </c>
      <c r="P178" s="1">
        <v>34562</v>
      </c>
      <c r="Q178" s="9">
        <v>388.10325477043199</v>
      </c>
      <c r="R178" s="1">
        <v>2018</v>
      </c>
      <c r="S178" s="6"/>
      <c r="T178" s="2" t="s">
        <v>107</v>
      </c>
      <c r="U178" s="2" t="s">
        <v>87</v>
      </c>
      <c r="V178" s="2"/>
      <c r="W178" s="1" t="s">
        <v>454</v>
      </c>
    </row>
    <row r="179" spans="1:23" s="1" customFormat="1" ht="17.25" x14ac:dyDescent="0.25">
      <c r="A179" s="1">
        <v>34596</v>
      </c>
      <c r="B179" s="1">
        <v>153</v>
      </c>
      <c r="C179" s="1" t="s">
        <v>484</v>
      </c>
      <c r="D179" s="1" t="s">
        <v>214</v>
      </c>
      <c r="E179" s="1" t="s">
        <v>119</v>
      </c>
      <c r="F179" s="1" t="s">
        <v>92</v>
      </c>
      <c r="G179" s="1" t="s">
        <v>91</v>
      </c>
      <c r="I179" s="1">
        <v>501.82</v>
      </c>
      <c r="J179" s="11">
        <v>948.4</v>
      </c>
      <c r="K179" s="1">
        <v>3.42</v>
      </c>
      <c r="L179" s="4">
        <v>28606</v>
      </c>
      <c r="M179" s="4">
        <v>29185</v>
      </c>
      <c r="N179" s="1">
        <v>5683</v>
      </c>
      <c r="O179" s="1" t="s">
        <v>90</v>
      </c>
      <c r="P179" s="1">
        <v>34596</v>
      </c>
      <c r="Q179" s="9">
        <v>162.518851711774</v>
      </c>
      <c r="R179" s="1">
        <v>2018</v>
      </c>
      <c r="S179" s="6">
        <v>49</v>
      </c>
      <c r="T179" s="2" t="s">
        <v>107</v>
      </c>
      <c r="U179" s="2" t="s">
        <v>87</v>
      </c>
      <c r="V179" s="2"/>
      <c r="W179" s="1" t="s">
        <v>483</v>
      </c>
    </row>
    <row r="180" spans="1:23" s="1" customFormat="1" ht="17.25" x14ac:dyDescent="0.25">
      <c r="A180" s="1">
        <v>34939</v>
      </c>
      <c r="B180" s="1">
        <v>153</v>
      </c>
      <c r="C180" s="1" t="s">
        <v>401</v>
      </c>
      <c r="D180" s="1" t="s">
        <v>214</v>
      </c>
      <c r="E180" s="1" t="s">
        <v>119</v>
      </c>
      <c r="F180" s="1" t="s">
        <v>92</v>
      </c>
      <c r="G180" s="1" t="s">
        <v>91</v>
      </c>
      <c r="I180" s="1">
        <v>520</v>
      </c>
      <c r="J180" s="11">
        <v>520</v>
      </c>
      <c r="K180" s="1">
        <v>2.194</v>
      </c>
      <c r="L180" s="4">
        <v>28704</v>
      </c>
      <c r="M180" s="4">
        <v>29647</v>
      </c>
      <c r="N180" s="1">
        <v>5224</v>
      </c>
      <c r="O180" s="1" t="s">
        <v>90</v>
      </c>
      <c r="P180" s="1" t="s">
        <v>400</v>
      </c>
      <c r="Q180" s="9">
        <v>376.05481902406399</v>
      </c>
      <c r="R180" s="1">
        <v>2018</v>
      </c>
      <c r="S180" s="6">
        <v>50</v>
      </c>
      <c r="T180" s="2" t="s">
        <v>107</v>
      </c>
      <c r="U180" s="2" t="s">
        <v>87</v>
      </c>
      <c r="V180" s="2"/>
      <c r="W180" s="1" t="s">
        <v>399</v>
      </c>
    </row>
    <row r="181" spans="1:23" s="1" customFormat="1" ht="17.25" x14ac:dyDescent="0.25">
      <c r="A181" s="1">
        <v>34948</v>
      </c>
      <c r="B181" s="1">
        <v>153</v>
      </c>
      <c r="C181" s="1" t="s">
        <v>482</v>
      </c>
      <c r="D181" s="1" t="s">
        <v>214</v>
      </c>
      <c r="E181" s="1" t="s">
        <v>119</v>
      </c>
      <c r="F181" s="1" t="s">
        <v>92</v>
      </c>
      <c r="G181" s="1" t="s">
        <v>91</v>
      </c>
      <c r="I181" s="1">
        <v>505.6</v>
      </c>
      <c r="J181" s="10" t="s">
        <v>100</v>
      </c>
      <c r="K181" s="1">
        <v>2.2000000000000002</v>
      </c>
      <c r="L181" s="4">
        <v>28685</v>
      </c>
      <c r="M181" s="4">
        <v>29265</v>
      </c>
      <c r="N181" s="1">
        <v>4907</v>
      </c>
      <c r="O181" s="1" t="s">
        <v>90</v>
      </c>
      <c r="P181" s="1">
        <v>34948</v>
      </c>
      <c r="Q181" s="9">
        <v>285.82351290722198</v>
      </c>
      <c r="R181" s="1">
        <v>2018</v>
      </c>
      <c r="S181" s="6">
        <v>32</v>
      </c>
      <c r="T181" s="2" t="s">
        <v>107</v>
      </c>
      <c r="U181" s="2" t="s">
        <v>87</v>
      </c>
      <c r="V181" s="2"/>
      <c r="W181" s="1" t="s">
        <v>414</v>
      </c>
    </row>
    <row r="182" spans="1:23" s="1" customFormat="1" ht="17.25" x14ac:dyDescent="0.25">
      <c r="A182" s="1">
        <v>34950</v>
      </c>
      <c r="B182" s="1">
        <v>153</v>
      </c>
      <c r="C182" s="1" t="s">
        <v>481</v>
      </c>
      <c r="D182" s="1" t="s">
        <v>214</v>
      </c>
      <c r="E182" s="1" t="s">
        <v>119</v>
      </c>
      <c r="F182" s="1" t="s">
        <v>92</v>
      </c>
      <c r="G182" s="1" t="s">
        <v>91</v>
      </c>
      <c r="I182" s="1">
        <v>502.72</v>
      </c>
      <c r="J182" s="10" t="s">
        <v>100</v>
      </c>
      <c r="K182" s="1">
        <v>2.7</v>
      </c>
      <c r="L182" s="4">
        <v>28769</v>
      </c>
      <c r="M182" s="4">
        <v>29347</v>
      </c>
      <c r="N182" s="1">
        <v>5298</v>
      </c>
      <c r="O182" s="1" t="s">
        <v>90</v>
      </c>
      <c r="P182" s="1">
        <v>34950</v>
      </c>
      <c r="Q182" s="9">
        <v>211.75294612822501</v>
      </c>
      <c r="R182" s="1">
        <v>2018</v>
      </c>
      <c r="S182" s="6">
        <v>10</v>
      </c>
      <c r="T182" s="2" t="s">
        <v>107</v>
      </c>
      <c r="U182" s="2" t="s">
        <v>87</v>
      </c>
      <c r="V182" s="2"/>
      <c r="W182" s="1" t="s">
        <v>480</v>
      </c>
    </row>
    <row r="183" spans="1:23" s="1" customFormat="1" ht="17.25" x14ac:dyDescent="0.25">
      <c r="A183" s="1">
        <v>35009</v>
      </c>
      <c r="B183" s="1">
        <v>153</v>
      </c>
      <c r="C183" s="1" t="s">
        <v>159</v>
      </c>
      <c r="D183" s="1" t="s">
        <v>214</v>
      </c>
      <c r="E183" s="1" t="s">
        <v>119</v>
      </c>
      <c r="F183" s="1" t="s">
        <v>92</v>
      </c>
      <c r="G183" s="1" t="s">
        <v>91</v>
      </c>
      <c r="I183" s="1">
        <v>487.56</v>
      </c>
      <c r="J183" s="11">
        <v>487.56</v>
      </c>
      <c r="K183" s="1">
        <v>2.5779999999999998</v>
      </c>
      <c r="L183" s="4">
        <v>28808</v>
      </c>
      <c r="M183" s="4">
        <v>29386</v>
      </c>
      <c r="N183" s="1">
        <v>5402</v>
      </c>
      <c r="O183" s="1" t="s">
        <v>90</v>
      </c>
      <c r="P183" s="1" t="s">
        <v>158</v>
      </c>
      <c r="Q183" s="9">
        <v>48.149305555618902</v>
      </c>
      <c r="R183" s="1">
        <v>2018</v>
      </c>
      <c r="S183" s="6"/>
      <c r="T183" s="2" t="s">
        <v>107</v>
      </c>
      <c r="U183" s="2" t="s">
        <v>87</v>
      </c>
      <c r="V183" s="2"/>
      <c r="W183" s="1" t="s">
        <v>479</v>
      </c>
    </row>
    <row r="184" spans="1:23" s="1" customFormat="1" ht="17.25" x14ac:dyDescent="0.25">
      <c r="A184" s="1">
        <v>35012</v>
      </c>
      <c r="B184" s="1">
        <v>153</v>
      </c>
      <c r="C184" s="1" t="s">
        <v>478</v>
      </c>
      <c r="D184" s="1" t="s">
        <v>214</v>
      </c>
      <c r="E184" s="1" t="s">
        <v>119</v>
      </c>
      <c r="F184" s="1" t="s">
        <v>92</v>
      </c>
      <c r="G184" s="1" t="s">
        <v>91</v>
      </c>
      <c r="I184" s="1">
        <v>511.6</v>
      </c>
      <c r="J184" s="11">
        <v>511.6</v>
      </c>
      <c r="K184" s="1">
        <v>2.16</v>
      </c>
      <c r="L184" s="4">
        <v>28815</v>
      </c>
      <c r="M184" s="4">
        <v>29393</v>
      </c>
      <c r="N184" s="1">
        <v>5837</v>
      </c>
      <c r="O184" s="1" t="s">
        <v>90</v>
      </c>
      <c r="P184" s="1">
        <v>35012</v>
      </c>
      <c r="Q184" s="9">
        <v>7.5962226431076303</v>
      </c>
      <c r="R184" s="1">
        <v>2018</v>
      </c>
      <c r="S184" s="6"/>
      <c r="T184" s="2" t="s">
        <v>107</v>
      </c>
      <c r="U184" s="2" t="s">
        <v>87</v>
      </c>
      <c r="V184" s="2"/>
      <c r="W184" s="1" t="s">
        <v>454</v>
      </c>
    </row>
    <row r="185" spans="1:23" s="1" customFormat="1" ht="17.25" x14ac:dyDescent="0.25">
      <c r="A185" s="1">
        <v>35013</v>
      </c>
      <c r="B185" s="1">
        <v>153</v>
      </c>
      <c r="C185" s="1" t="s">
        <v>477</v>
      </c>
      <c r="D185" s="1" t="s">
        <v>214</v>
      </c>
      <c r="E185" s="1" t="s">
        <v>119</v>
      </c>
      <c r="F185" s="1" t="s">
        <v>92</v>
      </c>
      <c r="G185" s="1" t="s">
        <v>91</v>
      </c>
      <c r="I185" s="1">
        <v>546.64</v>
      </c>
      <c r="J185" s="11">
        <v>546.64</v>
      </c>
      <c r="K185" s="1">
        <v>2.7</v>
      </c>
      <c r="L185" s="4">
        <v>28815</v>
      </c>
      <c r="M185" s="4">
        <v>29393</v>
      </c>
      <c r="N185" s="1">
        <v>5838</v>
      </c>
      <c r="O185" s="1" t="s">
        <v>90</v>
      </c>
      <c r="P185" s="1">
        <v>35013</v>
      </c>
      <c r="Q185" s="9">
        <v>334.61998456834101</v>
      </c>
      <c r="R185" s="1">
        <v>2018</v>
      </c>
      <c r="S185" s="6"/>
      <c r="T185" s="2" t="s">
        <v>107</v>
      </c>
      <c r="U185" s="2" t="s">
        <v>87</v>
      </c>
      <c r="V185" s="2"/>
      <c r="W185" s="1" t="s">
        <v>454</v>
      </c>
    </row>
    <row r="186" spans="1:23" s="1" customFormat="1" ht="17.25" x14ac:dyDescent="0.25">
      <c r="A186" s="1">
        <v>35374</v>
      </c>
      <c r="B186" s="1">
        <v>153</v>
      </c>
      <c r="C186" s="1" t="s">
        <v>387</v>
      </c>
      <c r="D186" s="1" t="s">
        <v>214</v>
      </c>
      <c r="E186" s="1" t="s">
        <v>119</v>
      </c>
      <c r="F186" s="1" t="s">
        <v>92</v>
      </c>
      <c r="G186" s="1" t="s">
        <v>91</v>
      </c>
      <c r="I186" s="1">
        <v>108.44</v>
      </c>
      <c r="J186" s="11">
        <v>108.44</v>
      </c>
      <c r="K186" s="1">
        <v>2.3969999999999998</v>
      </c>
      <c r="L186" s="4">
        <v>29053</v>
      </c>
      <c r="M186" s="4">
        <v>29145</v>
      </c>
      <c r="N186" s="1">
        <v>5135</v>
      </c>
      <c r="O186" s="1" t="s">
        <v>90</v>
      </c>
      <c r="P186" s="1" t="s">
        <v>386</v>
      </c>
      <c r="Q186" s="11">
        <v>108.44</v>
      </c>
      <c r="R186" s="1">
        <v>2018</v>
      </c>
      <c r="S186" s="6"/>
      <c r="T186" s="2" t="s">
        <v>107</v>
      </c>
      <c r="U186" s="2" t="s">
        <v>87</v>
      </c>
      <c r="V186" s="2"/>
      <c r="W186" s="1" t="s">
        <v>476</v>
      </c>
    </row>
    <row r="187" spans="1:23" s="1" customFormat="1" x14ac:dyDescent="0.25">
      <c r="A187" s="1">
        <v>35375</v>
      </c>
      <c r="B187" s="1">
        <v>153</v>
      </c>
      <c r="C187" s="1" t="s">
        <v>315</v>
      </c>
      <c r="D187" s="1" t="s">
        <v>214</v>
      </c>
      <c r="E187" s="1" t="s">
        <v>119</v>
      </c>
      <c r="F187" s="1" t="s">
        <v>92</v>
      </c>
      <c r="G187" s="1" t="s">
        <v>91</v>
      </c>
      <c r="I187" s="1">
        <v>387.04</v>
      </c>
      <c r="J187" s="11">
        <v>387.04</v>
      </c>
      <c r="K187" s="1">
        <v>2.2730000000000001</v>
      </c>
      <c r="L187" s="4">
        <v>29053</v>
      </c>
      <c r="M187" s="4">
        <v>29145</v>
      </c>
      <c r="N187" s="1">
        <v>5188</v>
      </c>
      <c r="O187" s="1" t="s">
        <v>90</v>
      </c>
      <c r="P187" s="1" t="s">
        <v>314</v>
      </c>
      <c r="Q187" s="11">
        <v>186.035</v>
      </c>
      <c r="R187" s="1">
        <v>2018</v>
      </c>
      <c r="S187" s="3"/>
      <c r="T187" s="3" t="s">
        <v>107</v>
      </c>
      <c r="U187" s="3" t="s">
        <v>87</v>
      </c>
      <c r="V187" s="3"/>
      <c r="W187" s="1" t="s">
        <v>475</v>
      </c>
    </row>
    <row r="188" spans="1:23" s="1" customFormat="1" ht="17.25" x14ac:dyDescent="0.25">
      <c r="A188" s="1">
        <v>35418</v>
      </c>
      <c r="B188" s="1">
        <v>153</v>
      </c>
      <c r="C188" s="1" t="s">
        <v>474</v>
      </c>
      <c r="D188" s="1" t="s">
        <v>214</v>
      </c>
      <c r="E188" s="1" t="s">
        <v>119</v>
      </c>
      <c r="F188" s="1" t="s">
        <v>92</v>
      </c>
      <c r="G188" s="1" t="s">
        <v>91</v>
      </c>
      <c r="I188" s="1">
        <v>4</v>
      </c>
      <c r="J188" s="11">
        <v>4</v>
      </c>
      <c r="K188" s="1">
        <v>2.5000000000000001E-2</v>
      </c>
      <c r="L188" s="4">
        <v>29273</v>
      </c>
      <c r="M188" s="4">
        <v>29851</v>
      </c>
      <c r="N188" s="1" t="s">
        <v>90</v>
      </c>
      <c r="O188" s="1" t="s">
        <v>90</v>
      </c>
      <c r="P188" s="1">
        <v>35418</v>
      </c>
      <c r="Q188" s="11">
        <v>0</v>
      </c>
      <c r="R188" s="1" t="s">
        <v>90</v>
      </c>
      <c r="S188" s="6"/>
      <c r="T188" s="2" t="s">
        <v>161</v>
      </c>
      <c r="U188" s="2" t="s">
        <v>87</v>
      </c>
      <c r="V188" s="2"/>
      <c r="W188" s="1" t="s">
        <v>473</v>
      </c>
    </row>
    <row r="189" spans="1:23" s="1" customFormat="1" ht="17.25" x14ac:dyDescent="0.25">
      <c r="A189" s="1">
        <v>36070</v>
      </c>
      <c r="B189" s="1">
        <v>153</v>
      </c>
      <c r="C189" s="1" t="s">
        <v>472</v>
      </c>
      <c r="D189" s="1" t="s">
        <v>214</v>
      </c>
      <c r="E189" s="1" t="s">
        <v>119</v>
      </c>
      <c r="F189" s="1" t="s">
        <v>92</v>
      </c>
      <c r="G189" s="1" t="s">
        <v>91</v>
      </c>
      <c r="I189" s="1">
        <v>640</v>
      </c>
      <c r="J189" s="10" t="s">
        <v>100</v>
      </c>
      <c r="K189" s="1">
        <v>2.7</v>
      </c>
      <c r="L189" s="4">
        <v>29125</v>
      </c>
      <c r="M189" s="4">
        <v>29216</v>
      </c>
      <c r="N189" s="1">
        <v>5215</v>
      </c>
      <c r="O189" s="1" t="s">
        <v>90</v>
      </c>
      <c r="P189" s="1">
        <v>36070</v>
      </c>
      <c r="Q189" s="9">
        <v>326.375736532416</v>
      </c>
      <c r="R189" s="1">
        <v>2018</v>
      </c>
      <c r="S189" s="6">
        <v>18</v>
      </c>
      <c r="T189" s="2" t="s">
        <v>107</v>
      </c>
      <c r="U189" s="2" t="s">
        <v>87</v>
      </c>
      <c r="V189" s="2"/>
      <c r="W189" s="1" t="s">
        <v>471</v>
      </c>
    </row>
    <row r="190" spans="1:23" s="1" customFormat="1" ht="17.25" x14ac:dyDescent="0.25">
      <c r="A190" s="1">
        <v>36321</v>
      </c>
      <c r="B190" s="1">
        <v>153</v>
      </c>
      <c r="C190" s="1" t="s">
        <v>156</v>
      </c>
      <c r="D190" s="1" t="s">
        <v>214</v>
      </c>
      <c r="E190" s="1" t="s">
        <v>119</v>
      </c>
      <c r="F190" s="1" t="s">
        <v>92</v>
      </c>
      <c r="G190" s="1" t="s">
        <v>91</v>
      </c>
      <c r="I190" s="1">
        <v>123.08</v>
      </c>
      <c r="J190" s="10" t="s">
        <v>100</v>
      </c>
      <c r="K190" s="1">
        <v>0.17</v>
      </c>
      <c r="L190" s="4">
        <v>29439</v>
      </c>
      <c r="M190" s="4">
        <v>29530</v>
      </c>
      <c r="N190" s="1">
        <v>5403</v>
      </c>
      <c r="O190" s="1" t="s">
        <v>90</v>
      </c>
      <c r="P190" s="1" t="s">
        <v>155</v>
      </c>
      <c r="Q190" s="10" t="s">
        <v>100</v>
      </c>
      <c r="R190" s="1">
        <v>2018</v>
      </c>
      <c r="S190" s="6">
        <v>38</v>
      </c>
      <c r="T190" s="2" t="s">
        <v>107</v>
      </c>
      <c r="U190" s="2" t="s">
        <v>87</v>
      </c>
      <c r="V190" s="2"/>
      <c r="W190" s="18" t="s">
        <v>470</v>
      </c>
    </row>
    <row r="191" spans="1:23" s="1" customFormat="1" ht="17.25" x14ac:dyDescent="0.25">
      <c r="A191" s="1">
        <v>36322</v>
      </c>
      <c r="B191" s="1">
        <v>153</v>
      </c>
      <c r="C191" s="1" t="s">
        <v>156</v>
      </c>
      <c r="D191" s="1" t="s">
        <v>214</v>
      </c>
      <c r="E191" s="1" t="s">
        <v>119</v>
      </c>
      <c r="F191" s="1" t="s">
        <v>92</v>
      </c>
      <c r="G191" s="1" t="s">
        <v>91</v>
      </c>
      <c r="I191" s="1">
        <v>155.38</v>
      </c>
      <c r="J191" s="10" t="s">
        <v>100</v>
      </c>
      <c r="K191" s="1">
        <v>0.89</v>
      </c>
      <c r="L191" s="4">
        <v>29439</v>
      </c>
      <c r="M191" s="4">
        <v>29531</v>
      </c>
      <c r="N191" s="1">
        <v>5403</v>
      </c>
      <c r="O191" s="1" t="s">
        <v>90</v>
      </c>
      <c r="P191" s="1" t="s">
        <v>155</v>
      </c>
      <c r="Q191" s="10" t="s">
        <v>100</v>
      </c>
      <c r="R191" s="1">
        <v>2018</v>
      </c>
      <c r="S191" s="6">
        <v>38</v>
      </c>
      <c r="T191" s="2" t="s">
        <v>107</v>
      </c>
      <c r="U191" s="2" t="s">
        <v>87</v>
      </c>
      <c r="V191" s="2"/>
      <c r="W191" s="18" t="s">
        <v>470</v>
      </c>
    </row>
    <row r="192" spans="1:23" s="1" customFormat="1" x14ac:dyDescent="0.25">
      <c r="A192" s="1">
        <v>37933</v>
      </c>
      <c r="B192" s="1">
        <v>153</v>
      </c>
      <c r="C192" s="1" t="s">
        <v>469</v>
      </c>
      <c r="D192" s="1" t="s">
        <v>214</v>
      </c>
      <c r="E192" s="1" t="s">
        <v>102</v>
      </c>
      <c r="F192" s="1" t="s">
        <v>92</v>
      </c>
      <c r="G192" s="1" t="s">
        <v>91</v>
      </c>
      <c r="I192" s="1">
        <v>5.7388430000000001</v>
      </c>
      <c r="J192" s="15">
        <f>INDEX('[1]Stock Dutys'!$M$2:$M$53,MATCH(A192,'[1]Stock Dutys'!$A$2:$A$53))</f>
        <v>5.79176</v>
      </c>
      <c r="K192" s="1">
        <v>8.0000000000000002E-3</v>
      </c>
      <c r="L192" s="4">
        <v>30390</v>
      </c>
      <c r="M192" s="4">
        <v>30787</v>
      </c>
      <c r="N192" s="1" t="s">
        <v>90</v>
      </c>
      <c r="O192" s="1" t="s">
        <v>90</v>
      </c>
      <c r="P192" s="1">
        <v>37933</v>
      </c>
      <c r="Q192" s="16">
        <f>J192</f>
        <v>5.79176</v>
      </c>
      <c r="R192" s="1" t="s">
        <v>90</v>
      </c>
      <c r="S192" s="3"/>
      <c r="T192" s="3" t="s">
        <v>99</v>
      </c>
      <c r="U192" s="3" t="s">
        <v>87</v>
      </c>
      <c r="V192" s="3" t="s">
        <v>161</v>
      </c>
      <c r="W192" s="18" t="s">
        <v>213</v>
      </c>
    </row>
    <row r="193" spans="1:23" s="1" customFormat="1" ht="17.25" x14ac:dyDescent="0.25">
      <c r="A193" s="1">
        <v>39156</v>
      </c>
      <c r="B193" s="1">
        <v>153</v>
      </c>
      <c r="C193" s="1" t="s">
        <v>363</v>
      </c>
      <c r="D193" s="1" t="s">
        <v>214</v>
      </c>
      <c r="E193" s="1" t="s">
        <v>119</v>
      </c>
      <c r="F193" s="1" t="s">
        <v>92</v>
      </c>
      <c r="G193" s="1" t="s">
        <v>91</v>
      </c>
      <c r="I193" s="1">
        <v>1250.24</v>
      </c>
      <c r="J193" s="11">
        <v>1250.24</v>
      </c>
      <c r="K193" s="1">
        <v>2.09</v>
      </c>
      <c r="L193" s="4">
        <v>29483</v>
      </c>
      <c r="M193" s="4">
        <v>30060</v>
      </c>
      <c r="N193" s="1">
        <v>5199</v>
      </c>
      <c r="O193" s="1" t="s">
        <v>90</v>
      </c>
      <c r="P193" s="1" t="s">
        <v>362</v>
      </c>
      <c r="Q193" s="9">
        <v>237.08350869840399</v>
      </c>
      <c r="R193" s="1">
        <v>2018</v>
      </c>
      <c r="S193" s="6">
        <v>51</v>
      </c>
      <c r="T193" s="2" t="s">
        <v>107</v>
      </c>
      <c r="U193" s="2" t="s">
        <v>87</v>
      </c>
      <c r="V193" s="2"/>
      <c r="W193" s="1" t="s">
        <v>468</v>
      </c>
    </row>
    <row r="194" spans="1:23" s="1" customFormat="1" ht="17.25" x14ac:dyDescent="0.25">
      <c r="A194" s="1">
        <v>39552</v>
      </c>
      <c r="B194" s="1">
        <v>153</v>
      </c>
      <c r="C194" s="1" t="s">
        <v>465</v>
      </c>
      <c r="D194" s="1" t="s">
        <v>214</v>
      </c>
      <c r="E194" s="1" t="s">
        <v>119</v>
      </c>
      <c r="F194" s="1" t="s">
        <v>92</v>
      </c>
      <c r="G194" s="1" t="s">
        <v>91</v>
      </c>
      <c r="I194" s="1">
        <v>552.12</v>
      </c>
      <c r="J194" s="11">
        <v>552.12</v>
      </c>
      <c r="K194" s="1">
        <v>1.18</v>
      </c>
      <c r="L194" s="4">
        <v>29426</v>
      </c>
      <c r="M194" s="4">
        <v>30006</v>
      </c>
      <c r="N194" s="1">
        <v>5425</v>
      </c>
      <c r="O194" s="1" t="s">
        <v>90</v>
      </c>
      <c r="P194" s="1" t="s">
        <v>464</v>
      </c>
      <c r="Q194" s="9">
        <v>348.99647516880901</v>
      </c>
      <c r="R194" s="1">
        <v>2018</v>
      </c>
      <c r="S194" s="6">
        <v>52</v>
      </c>
      <c r="T194" s="2" t="s">
        <v>107</v>
      </c>
      <c r="U194" s="2" t="s">
        <v>87</v>
      </c>
      <c r="V194" s="2"/>
      <c r="W194" s="1" t="s">
        <v>463</v>
      </c>
    </row>
    <row r="195" spans="1:23" s="1" customFormat="1" ht="17.25" x14ac:dyDescent="0.25">
      <c r="A195" s="1">
        <v>39553</v>
      </c>
      <c r="B195" s="1">
        <v>153</v>
      </c>
      <c r="C195" s="1" t="s">
        <v>467</v>
      </c>
      <c r="D195" s="1" t="s">
        <v>214</v>
      </c>
      <c r="E195" s="1" t="s">
        <v>119</v>
      </c>
      <c r="F195" s="1" t="s">
        <v>92</v>
      </c>
      <c r="G195" s="1" t="s">
        <v>91</v>
      </c>
      <c r="I195" s="1">
        <v>0</v>
      </c>
      <c r="J195" s="10" t="s">
        <v>100</v>
      </c>
      <c r="K195" s="1">
        <v>0</v>
      </c>
      <c r="L195" s="4">
        <v>29426</v>
      </c>
      <c r="M195" s="4">
        <v>30006</v>
      </c>
      <c r="N195" s="1">
        <v>5421</v>
      </c>
      <c r="O195" s="1" t="s">
        <v>90</v>
      </c>
      <c r="P195" s="1">
        <v>39553</v>
      </c>
      <c r="Q195" s="1">
        <v>230</v>
      </c>
      <c r="R195" s="1">
        <v>2018</v>
      </c>
      <c r="S195" s="6">
        <v>12</v>
      </c>
      <c r="T195" s="2" t="s">
        <v>107</v>
      </c>
      <c r="U195" s="2" t="s">
        <v>87</v>
      </c>
      <c r="V195" s="2"/>
      <c r="W195" s="1" t="s">
        <v>466</v>
      </c>
    </row>
    <row r="196" spans="1:23" s="1" customFormat="1" ht="17.25" x14ac:dyDescent="0.25">
      <c r="A196" s="1">
        <v>39554</v>
      </c>
      <c r="B196" s="1">
        <v>153</v>
      </c>
      <c r="C196" s="1" t="s">
        <v>465</v>
      </c>
      <c r="D196" s="1" t="s">
        <v>214</v>
      </c>
      <c r="E196" s="1" t="s">
        <v>119</v>
      </c>
      <c r="F196" s="1" t="s">
        <v>92</v>
      </c>
      <c r="G196" s="1" t="s">
        <v>91</v>
      </c>
      <c r="I196" s="1">
        <v>552.12</v>
      </c>
      <c r="J196" s="10" t="s">
        <v>100</v>
      </c>
      <c r="K196" s="1">
        <v>1.25</v>
      </c>
      <c r="L196" s="4">
        <v>29426</v>
      </c>
      <c r="M196" s="4">
        <v>30006</v>
      </c>
      <c r="N196" s="1">
        <v>5425</v>
      </c>
      <c r="O196" s="1" t="s">
        <v>90</v>
      </c>
      <c r="P196" s="1" t="s">
        <v>464</v>
      </c>
      <c r="Q196" s="10" t="s">
        <v>100</v>
      </c>
      <c r="R196" s="1">
        <v>2018</v>
      </c>
      <c r="S196" s="6">
        <v>52</v>
      </c>
      <c r="T196" s="2" t="s">
        <v>107</v>
      </c>
      <c r="U196" s="2" t="s">
        <v>87</v>
      </c>
      <c r="V196" s="2"/>
      <c r="W196" s="1" t="s">
        <v>463</v>
      </c>
    </row>
    <row r="197" spans="1:23" s="1" customFormat="1" ht="17.25" x14ac:dyDescent="0.25">
      <c r="A197" s="1">
        <v>40010</v>
      </c>
      <c r="B197" s="1">
        <v>153</v>
      </c>
      <c r="C197" s="1" t="s">
        <v>461</v>
      </c>
      <c r="D197" s="1" t="s">
        <v>214</v>
      </c>
      <c r="E197" s="1" t="s">
        <v>119</v>
      </c>
      <c r="F197" s="1" t="s">
        <v>92</v>
      </c>
      <c r="G197" s="1" t="s">
        <v>91</v>
      </c>
      <c r="I197" s="1">
        <v>458.64</v>
      </c>
      <c r="J197" s="11">
        <v>502.64</v>
      </c>
      <c r="K197" s="1">
        <v>0.64</v>
      </c>
      <c r="L197" s="4">
        <v>29366</v>
      </c>
      <c r="M197" s="4">
        <v>30443</v>
      </c>
      <c r="N197" s="1">
        <v>5345</v>
      </c>
      <c r="O197" s="1" t="s">
        <v>90</v>
      </c>
      <c r="P197" s="1" t="s">
        <v>460</v>
      </c>
      <c r="Q197" s="16">
        <v>332.96129999999999</v>
      </c>
      <c r="R197" s="1">
        <v>2018</v>
      </c>
      <c r="S197" s="6">
        <v>53</v>
      </c>
      <c r="T197" s="2" t="s">
        <v>107</v>
      </c>
      <c r="U197" s="2" t="s">
        <v>87</v>
      </c>
      <c r="V197" s="2"/>
      <c r="W197" s="1" t="s">
        <v>462</v>
      </c>
    </row>
    <row r="198" spans="1:23" s="1" customFormat="1" ht="17.25" x14ac:dyDescent="0.25">
      <c r="A198" s="1">
        <v>40011</v>
      </c>
      <c r="B198" s="1">
        <v>153</v>
      </c>
      <c r="C198" s="1" t="s">
        <v>458</v>
      </c>
      <c r="D198" s="1" t="s">
        <v>214</v>
      </c>
      <c r="E198" s="1" t="s">
        <v>119</v>
      </c>
      <c r="F198" s="1" t="s">
        <v>92</v>
      </c>
      <c r="G198" s="1" t="s">
        <v>91</v>
      </c>
      <c r="I198" s="1">
        <v>108.59</v>
      </c>
      <c r="J198" s="11">
        <v>501.59</v>
      </c>
      <c r="K198" s="1">
        <v>0.15</v>
      </c>
      <c r="L198" s="4">
        <v>29501</v>
      </c>
      <c r="M198" s="4">
        <v>30443</v>
      </c>
      <c r="N198" s="1">
        <v>5346</v>
      </c>
      <c r="O198" s="1" t="s">
        <v>90</v>
      </c>
      <c r="P198" s="1" t="s">
        <v>457</v>
      </c>
      <c r="Q198" s="9">
        <v>285.40614478152003</v>
      </c>
      <c r="R198" s="1">
        <v>2018</v>
      </c>
      <c r="S198" s="6">
        <v>54</v>
      </c>
      <c r="T198" s="2" t="s">
        <v>107</v>
      </c>
      <c r="U198" s="2" t="s">
        <v>87</v>
      </c>
      <c r="V198" s="2"/>
      <c r="W198" s="1" t="s">
        <v>456</v>
      </c>
    </row>
    <row r="199" spans="1:23" s="1" customFormat="1" ht="17.25" x14ac:dyDescent="0.25">
      <c r="A199" s="1">
        <v>40013</v>
      </c>
      <c r="B199" s="1">
        <v>153</v>
      </c>
      <c r="C199" s="1" t="s">
        <v>461</v>
      </c>
      <c r="D199" s="1" t="s">
        <v>214</v>
      </c>
      <c r="E199" s="1" t="s">
        <v>119</v>
      </c>
      <c r="F199" s="1" t="s">
        <v>92</v>
      </c>
      <c r="G199" s="1" t="s">
        <v>91</v>
      </c>
      <c r="I199" s="1">
        <v>44</v>
      </c>
      <c r="J199" s="10" t="s">
        <v>100</v>
      </c>
      <c r="K199" s="1">
        <v>2.0299999999999998</v>
      </c>
      <c r="L199" s="4">
        <v>29510</v>
      </c>
      <c r="M199" s="4">
        <v>30452</v>
      </c>
      <c r="N199" s="1">
        <v>5345</v>
      </c>
      <c r="O199" s="1" t="s">
        <v>90</v>
      </c>
      <c r="P199" s="1" t="s">
        <v>460</v>
      </c>
      <c r="Q199" s="10" t="s">
        <v>100</v>
      </c>
      <c r="R199" s="1">
        <v>2018</v>
      </c>
      <c r="S199" s="6">
        <v>53</v>
      </c>
      <c r="T199" s="2" t="s">
        <v>107</v>
      </c>
      <c r="U199" s="2" t="s">
        <v>87</v>
      </c>
      <c r="V199" s="2"/>
      <c r="W199" s="1" t="s">
        <v>459</v>
      </c>
    </row>
    <row r="200" spans="1:23" s="1" customFormat="1" ht="17.25" x14ac:dyDescent="0.25">
      <c r="A200" s="1">
        <v>40014</v>
      </c>
      <c r="B200" s="1">
        <v>153</v>
      </c>
      <c r="C200" s="1" t="s">
        <v>458</v>
      </c>
      <c r="D200" s="1" t="s">
        <v>214</v>
      </c>
      <c r="E200" s="1" t="s">
        <v>119</v>
      </c>
      <c r="F200" s="1" t="s">
        <v>92</v>
      </c>
      <c r="G200" s="1" t="s">
        <v>91</v>
      </c>
      <c r="I200" s="1">
        <v>393.04</v>
      </c>
      <c r="J200" s="10" t="s">
        <v>100</v>
      </c>
      <c r="K200" s="1">
        <v>2.19</v>
      </c>
      <c r="L200" s="4">
        <v>29510</v>
      </c>
      <c r="M200" s="4">
        <v>30452</v>
      </c>
      <c r="N200" s="1">
        <v>5346</v>
      </c>
      <c r="O200" s="1" t="s">
        <v>90</v>
      </c>
      <c r="P200" s="1" t="s">
        <v>457</v>
      </c>
      <c r="Q200" s="10" t="s">
        <v>100</v>
      </c>
      <c r="R200" s="1">
        <v>2018</v>
      </c>
      <c r="S200" s="6">
        <v>54</v>
      </c>
      <c r="T200" s="2" t="s">
        <v>107</v>
      </c>
      <c r="U200" s="2" t="s">
        <v>87</v>
      </c>
      <c r="V200" s="2"/>
      <c r="W200" s="1" t="s">
        <v>456</v>
      </c>
    </row>
    <row r="201" spans="1:23" s="1" customFormat="1" ht="17.25" x14ac:dyDescent="0.25">
      <c r="A201" s="1">
        <v>40402</v>
      </c>
      <c r="B201" s="1">
        <v>153</v>
      </c>
      <c r="C201" s="1" t="s">
        <v>455</v>
      </c>
      <c r="D201" s="1" t="s">
        <v>214</v>
      </c>
      <c r="E201" s="1" t="s">
        <v>119</v>
      </c>
      <c r="F201" s="1" t="s">
        <v>92</v>
      </c>
      <c r="G201" s="1" t="s">
        <v>91</v>
      </c>
      <c r="I201" s="1">
        <v>508.8</v>
      </c>
      <c r="J201" s="11">
        <v>508.8</v>
      </c>
      <c r="K201" s="1">
        <v>2.7</v>
      </c>
      <c r="L201" s="4">
        <v>29649</v>
      </c>
      <c r="M201" s="4">
        <v>30959</v>
      </c>
      <c r="N201" s="1">
        <v>5251</v>
      </c>
      <c r="O201" s="1" t="s">
        <v>90</v>
      </c>
      <c r="P201" s="1">
        <v>40402</v>
      </c>
      <c r="Q201" s="9">
        <v>207.30275848792701</v>
      </c>
      <c r="R201" s="1">
        <v>2018</v>
      </c>
      <c r="S201" s="6"/>
      <c r="T201" s="2" t="s">
        <v>107</v>
      </c>
      <c r="U201" s="2" t="s">
        <v>87</v>
      </c>
      <c r="V201" s="2"/>
      <c r="W201" s="1" t="s">
        <v>454</v>
      </c>
    </row>
    <row r="202" spans="1:23" s="1" customFormat="1" ht="17.25" x14ac:dyDescent="0.25">
      <c r="A202" s="1">
        <v>41883</v>
      </c>
      <c r="B202" s="1">
        <v>153</v>
      </c>
      <c r="C202" s="1" t="s">
        <v>453</v>
      </c>
      <c r="D202" s="1" t="s">
        <v>214</v>
      </c>
      <c r="E202" s="1" t="s">
        <v>119</v>
      </c>
      <c r="F202" s="1" t="s">
        <v>92</v>
      </c>
      <c r="G202" s="1" t="s">
        <v>91</v>
      </c>
      <c r="I202" s="1">
        <v>156.80000000000001</v>
      </c>
      <c r="J202" s="11">
        <v>156.80000000000001</v>
      </c>
      <c r="K202" s="1">
        <v>1</v>
      </c>
      <c r="L202" s="4">
        <v>29704</v>
      </c>
      <c r="M202" s="4">
        <v>29795</v>
      </c>
      <c r="N202" s="1">
        <v>5307</v>
      </c>
      <c r="O202" s="1" t="s">
        <v>90</v>
      </c>
      <c r="P202" s="1" t="s">
        <v>452</v>
      </c>
      <c r="Q202" s="10" t="s">
        <v>100</v>
      </c>
      <c r="R202" s="1">
        <v>2018</v>
      </c>
      <c r="S202" s="6">
        <v>55</v>
      </c>
      <c r="T202" s="2" t="s">
        <v>107</v>
      </c>
      <c r="U202" s="2" t="s">
        <v>87</v>
      </c>
      <c r="V202" s="2"/>
      <c r="W202" s="1" t="s">
        <v>451</v>
      </c>
    </row>
    <row r="203" spans="1:23" s="1" customFormat="1" ht="17.25" x14ac:dyDescent="0.25">
      <c r="A203" s="1">
        <v>41884</v>
      </c>
      <c r="B203" s="1">
        <v>153</v>
      </c>
      <c r="C203" s="1" t="s">
        <v>450</v>
      </c>
      <c r="D203" s="1" t="s">
        <v>214</v>
      </c>
      <c r="E203" s="1" t="s">
        <v>119</v>
      </c>
      <c r="F203" s="1" t="s">
        <v>92</v>
      </c>
      <c r="G203" s="1" t="s">
        <v>91</v>
      </c>
      <c r="I203" s="1">
        <v>156.80000000000001</v>
      </c>
      <c r="J203" s="10" t="s">
        <v>100</v>
      </c>
      <c r="K203" s="1">
        <v>1</v>
      </c>
      <c r="L203" s="4">
        <v>29704</v>
      </c>
      <c r="M203" s="4">
        <v>29795</v>
      </c>
      <c r="N203" s="1">
        <v>5190</v>
      </c>
      <c r="O203" s="1" t="s">
        <v>90</v>
      </c>
      <c r="P203" s="1" t="s">
        <v>449</v>
      </c>
      <c r="Q203" s="10" t="s">
        <v>100</v>
      </c>
      <c r="R203" s="1">
        <v>2018</v>
      </c>
      <c r="S203" s="6">
        <v>55</v>
      </c>
      <c r="T203" s="2" t="s">
        <v>107</v>
      </c>
      <c r="U203" s="2" t="s">
        <v>87</v>
      </c>
      <c r="V203" s="2"/>
      <c r="W203" s="1" t="s">
        <v>448</v>
      </c>
    </row>
    <row r="204" spans="1:23" s="1" customFormat="1" ht="17.25" x14ac:dyDescent="0.25">
      <c r="A204" s="1">
        <v>42019</v>
      </c>
      <c r="B204" s="1">
        <v>153</v>
      </c>
      <c r="C204" s="1" t="s">
        <v>447</v>
      </c>
      <c r="D204" s="1" t="s">
        <v>214</v>
      </c>
      <c r="E204" s="1" t="s">
        <v>119</v>
      </c>
      <c r="F204" s="1" t="s">
        <v>92</v>
      </c>
      <c r="G204" s="1" t="s">
        <v>91</v>
      </c>
      <c r="I204" s="1">
        <v>455.24</v>
      </c>
      <c r="J204" s="10" t="s">
        <v>100</v>
      </c>
      <c r="K204" s="1">
        <v>1.75</v>
      </c>
      <c r="L204" s="4">
        <v>29649</v>
      </c>
      <c r="M204" s="4">
        <v>30228</v>
      </c>
      <c r="N204" s="1">
        <v>5426</v>
      </c>
      <c r="O204" s="1" t="s">
        <v>90</v>
      </c>
      <c r="P204" s="1" t="s">
        <v>446</v>
      </c>
      <c r="Q204" s="1">
        <v>359.250841751314</v>
      </c>
      <c r="R204" s="1">
        <v>2018</v>
      </c>
      <c r="S204" s="6">
        <v>11</v>
      </c>
      <c r="T204" s="2" t="s">
        <v>107</v>
      </c>
      <c r="U204" s="2" t="s">
        <v>87</v>
      </c>
      <c r="V204" s="2"/>
      <c r="W204" s="1" t="s">
        <v>445</v>
      </c>
    </row>
    <row r="205" spans="1:23" s="1" customFormat="1" ht="17.25" x14ac:dyDescent="0.25">
      <c r="A205" s="1">
        <v>42020</v>
      </c>
      <c r="B205" s="1">
        <v>153</v>
      </c>
      <c r="C205" s="1" t="s">
        <v>447</v>
      </c>
      <c r="D205" s="1" t="s">
        <v>214</v>
      </c>
      <c r="E205" s="1" t="s">
        <v>119</v>
      </c>
      <c r="F205" s="1" t="s">
        <v>92</v>
      </c>
      <c r="G205" s="1" t="s">
        <v>91</v>
      </c>
      <c r="I205" s="1">
        <v>88</v>
      </c>
      <c r="J205" s="10" t="s">
        <v>100</v>
      </c>
      <c r="K205" s="1">
        <v>0.37</v>
      </c>
      <c r="L205" s="4">
        <v>29649</v>
      </c>
      <c r="M205" s="4">
        <v>30228</v>
      </c>
      <c r="N205" s="1">
        <v>5426</v>
      </c>
      <c r="O205" s="1" t="s">
        <v>90</v>
      </c>
      <c r="P205" s="1" t="s">
        <v>446</v>
      </c>
      <c r="Q205" s="22" t="s">
        <v>100</v>
      </c>
      <c r="R205" s="1">
        <v>2018</v>
      </c>
      <c r="S205" s="6">
        <v>11</v>
      </c>
      <c r="T205" s="2" t="s">
        <v>107</v>
      </c>
      <c r="U205" s="2" t="s">
        <v>87</v>
      </c>
      <c r="V205" s="2"/>
      <c r="W205" s="1" t="s">
        <v>445</v>
      </c>
    </row>
    <row r="206" spans="1:23" s="1" customFormat="1" ht="17.25" x14ac:dyDescent="0.25">
      <c r="A206" s="1">
        <v>42021</v>
      </c>
      <c r="B206" s="1">
        <v>153</v>
      </c>
      <c r="C206" s="1" t="s">
        <v>444</v>
      </c>
      <c r="D206" s="1" t="s">
        <v>214</v>
      </c>
      <c r="E206" s="1" t="s">
        <v>119</v>
      </c>
      <c r="F206" s="1" t="s">
        <v>92</v>
      </c>
      <c r="G206" s="1" t="s">
        <v>91</v>
      </c>
      <c r="I206" s="1">
        <v>548.79999999999995</v>
      </c>
      <c r="J206" s="10" t="s">
        <v>100</v>
      </c>
      <c r="K206" s="1">
        <v>2.0099999999999998</v>
      </c>
      <c r="L206" s="4">
        <v>29679</v>
      </c>
      <c r="M206" s="4">
        <v>30258</v>
      </c>
      <c r="N206" s="1">
        <v>5167</v>
      </c>
      <c r="O206" s="1" t="s">
        <v>90</v>
      </c>
      <c r="P206" s="1">
        <v>42021</v>
      </c>
      <c r="Q206" s="1">
        <v>38.281250000050399</v>
      </c>
      <c r="R206" s="1">
        <v>2018</v>
      </c>
      <c r="S206" s="6">
        <v>15</v>
      </c>
      <c r="T206" s="2" t="s">
        <v>107</v>
      </c>
      <c r="U206" s="2" t="s">
        <v>87</v>
      </c>
      <c r="V206" s="2"/>
      <c r="W206" s="1" t="s">
        <v>443</v>
      </c>
    </row>
    <row r="207" spans="1:23" s="1" customFormat="1" ht="17.25" x14ac:dyDescent="0.25">
      <c r="A207" s="1">
        <v>42367</v>
      </c>
      <c r="B207" s="1">
        <v>153</v>
      </c>
      <c r="C207" s="1" t="s">
        <v>366</v>
      </c>
      <c r="D207" s="1" t="s">
        <v>214</v>
      </c>
      <c r="E207" s="1" t="s">
        <v>119</v>
      </c>
      <c r="F207" s="1" t="s">
        <v>92</v>
      </c>
      <c r="G207" s="1" t="s">
        <v>91</v>
      </c>
      <c r="I207" s="1">
        <v>40</v>
      </c>
      <c r="J207" s="11">
        <v>480</v>
      </c>
      <c r="K207" s="1">
        <v>0.222</v>
      </c>
      <c r="L207" s="4">
        <v>30453</v>
      </c>
      <c r="M207" s="4">
        <v>31533</v>
      </c>
      <c r="N207" s="1">
        <v>5825</v>
      </c>
      <c r="O207" s="1" t="s">
        <v>90</v>
      </c>
      <c r="P207" s="1" t="s">
        <v>365</v>
      </c>
      <c r="Q207" s="11">
        <v>40</v>
      </c>
      <c r="R207" s="1" t="s">
        <v>90</v>
      </c>
      <c r="S207" s="6">
        <v>56</v>
      </c>
      <c r="T207" s="2" t="s">
        <v>161</v>
      </c>
      <c r="U207" s="2" t="s">
        <v>87</v>
      </c>
      <c r="V207" s="2"/>
      <c r="W207" s="1" t="s">
        <v>364</v>
      </c>
    </row>
    <row r="208" spans="1:23" s="1" customFormat="1" ht="17.25" x14ac:dyDescent="0.25">
      <c r="A208" s="1">
        <v>42368</v>
      </c>
      <c r="B208" s="1">
        <v>153</v>
      </c>
      <c r="C208" s="1" t="s">
        <v>366</v>
      </c>
      <c r="D208" s="1" t="s">
        <v>214</v>
      </c>
      <c r="E208" s="1" t="s">
        <v>119</v>
      </c>
      <c r="F208" s="1" t="s">
        <v>92</v>
      </c>
      <c r="G208" s="1" t="s">
        <v>91</v>
      </c>
      <c r="I208" s="1">
        <v>40</v>
      </c>
      <c r="J208" s="10" t="s">
        <v>100</v>
      </c>
      <c r="K208" s="1">
        <v>0.222</v>
      </c>
      <c r="L208" s="4">
        <v>30453</v>
      </c>
      <c r="M208" s="4">
        <v>31533</v>
      </c>
      <c r="N208" s="1">
        <v>5825</v>
      </c>
      <c r="O208" s="1" t="s">
        <v>90</v>
      </c>
      <c r="P208" s="1" t="s">
        <v>365</v>
      </c>
      <c r="Q208" s="11">
        <v>40</v>
      </c>
      <c r="R208" s="1" t="s">
        <v>90</v>
      </c>
      <c r="S208" s="6">
        <v>56</v>
      </c>
      <c r="T208" s="2" t="s">
        <v>161</v>
      </c>
      <c r="U208" s="2" t="s">
        <v>87</v>
      </c>
      <c r="V208" s="2"/>
      <c r="W208" s="1" t="s">
        <v>364</v>
      </c>
    </row>
    <row r="209" spans="1:23" s="1" customFormat="1" ht="17.25" x14ac:dyDescent="0.25">
      <c r="A209" s="1">
        <v>42369</v>
      </c>
      <c r="B209" s="1">
        <v>153</v>
      </c>
      <c r="C209" s="1" t="s">
        <v>366</v>
      </c>
      <c r="D209" s="1" t="s">
        <v>214</v>
      </c>
      <c r="E209" s="1" t="s">
        <v>119</v>
      </c>
      <c r="F209" s="1" t="s">
        <v>92</v>
      </c>
      <c r="G209" s="1" t="s">
        <v>91</v>
      </c>
      <c r="I209" s="1">
        <v>120</v>
      </c>
      <c r="J209" s="10" t="s">
        <v>100</v>
      </c>
      <c r="K209" s="1">
        <v>0.66700000000000004</v>
      </c>
      <c r="L209" s="4">
        <v>30453</v>
      </c>
      <c r="M209" s="4">
        <v>31898</v>
      </c>
      <c r="N209" s="1">
        <v>5825</v>
      </c>
      <c r="O209" s="1" t="s">
        <v>90</v>
      </c>
      <c r="P209" s="1" t="s">
        <v>365</v>
      </c>
      <c r="Q209" s="11">
        <v>120</v>
      </c>
      <c r="R209" s="1" t="s">
        <v>90</v>
      </c>
      <c r="S209" s="6">
        <v>56</v>
      </c>
      <c r="T209" s="2" t="s">
        <v>161</v>
      </c>
      <c r="U209" s="2" t="s">
        <v>87</v>
      </c>
      <c r="V209" s="2"/>
      <c r="W209" s="1" t="s">
        <v>364</v>
      </c>
    </row>
    <row r="210" spans="1:23" s="1" customFormat="1" ht="17.25" x14ac:dyDescent="0.25">
      <c r="A210" s="1">
        <v>42370</v>
      </c>
      <c r="B210" s="1">
        <v>153</v>
      </c>
      <c r="C210" s="1" t="s">
        <v>366</v>
      </c>
      <c r="D210" s="1" t="s">
        <v>214</v>
      </c>
      <c r="E210" s="1" t="s">
        <v>119</v>
      </c>
      <c r="F210" s="1" t="s">
        <v>92</v>
      </c>
      <c r="G210" s="1" t="s">
        <v>91</v>
      </c>
      <c r="I210" s="1">
        <v>120</v>
      </c>
      <c r="J210" s="10" t="s">
        <v>100</v>
      </c>
      <c r="K210" s="1">
        <v>0.66700000000000004</v>
      </c>
      <c r="L210" s="4">
        <v>30453</v>
      </c>
      <c r="M210" s="4">
        <v>31533</v>
      </c>
      <c r="N210" s="1">
        <v>5825</v>
      </c>
      <c r="O210" s="1" t="s">
        <v>90</v>
      </c>
      <c r="P210" s="1" t="s">
        <v>365</v>
      </c>
      <c r="Q210" s="11">
        <v>120</v>
      </c>
      <c r="R210" s="1" t="s">
        <v>90</v>
      </c>
      <c r="S210" s="6">
        <v>56</v>
      </c>
      <c r="T210" s="2" t="s">
        <v>161</v>
      </c>
      <c r="U210" s="2" t="s">
        <v>87</v>
      </c>
      <c r="V210" s="2"/>
      <c r="W210" s="1" t="s">
        <v>364</v>
      </c>
    </row>
    <row r="211" spans="1:23" s="1" customFormat="1" ht="17.25" x14ac:dyDescent="0.25">
      <c r="A211" s="1">
        <v>42891</v>
      </c>
      <c r="B211" s="1">
        <v>153</v>
      </c>
      <c r="C211" s="1" t="s">
        <v>337</v>
      </c>
      <c r="D211" s="1" t="s">
        <v>214</v>
      </c>
      <c r="E211" s="1" t="s">
        <v>119</v>
      </c>
      <c r="F211" s="1" t="s">
        <v>92</v>
      </c>
      <c r="I211" s="1">
        <v>141.77000000000001</v>
      </c>
      <c r="J211" s="10">
        <v>430.44</v>
      </c>
      <c r="L211" s="4"/>
      <c r="M211" s="4"/>
      <c r="N211" s="1">
        <v>5740</v>
      </c>
      <c r="O211" s="1" t="s">
        <v>90</v>
      </c>
      <c r="P211" s="1" t="s">
        <v>336</v>
      </c>
      <c r="Q211" s="10" t="s">
        <v>100</v>
      </c>
      <c r="S211" s="6">
        <v>81</v>
      </c>
      <c r="T211" s="2" t="s">
        <v>107</v>
      </c>
      <c r="U211" s="2" t="s">
        <v>87</v>
      </c>
      <c r="V211" s="2"/>
      <c r="W211" s="1" t="s">
        <v>335</v>
      </c>
    </row>
    <row r="212" spans="1:23" s="1" customFormat="1" ht="17.25" x14ac:dyDescent="0.25">
      <c r="A212" s="1">
        <v>43268</v>
      </c>
      <c r="B212" s="1">
        <v>153</v>
      </c>
      <c r="C212" s="1" t="s">
        <v>433</v>
      </c>
      <c r="D212" s="1" t="s">
        <v>214</v>
      </c>
      <c r="E212" s="1" t="s">
        <v>119</v>
      </c>
      <c r="F212" s="1" t="s">
        <v>92</v>
      </c>
      <c r="G212" s="1" t="s">
        <v>91</v>
      </c>
      <c r="I212" s="1">
        <v>782.1</v>
      </c>
      <c r="J212" s="11">
        <v>1000</v>
      </c>
      <c r="K212" s="1">
        <v>1.21</v>
      </c>
      <c r="L212" s="4">
        <v>30432</v>
      </c>
      <c r="M212" s="4">
        <v>30803</v>
      </c>
      <c r="N212" s="1">
        <v>5226</v>
      </c>
      <c r="O212" s="1" t="s">
        <v>90</v>
      </c>
      <c r="P212" s="1" t="s">
        <v>432</v>
      </c>
      <c r="Q212" s="9">
        <v>314.83059764351202</v>
      </c>
      <c r="R212" s="1">
        <v>2018</v>
      </c>
      <c r="S212" s="6">
        <v>57</v>
      </c>
      <c r="T212" s="2" t="s">
        <v>107</v>
      </c>
      <c r="U212" s="2" t="s">
        <v>87</v>
      </c>
      <c r="V212" s="2"/>
      <c r="W212" s="1" t="s">
        <v>431</v>
      </c>
    </row>
    <row r="213" spans="1:23" s="1" customFormat="1" ht="17.25" x14ac:dyDescent="0.25">
      <c r="A213" s="1">
        <v>43269</v>
      </c>
      <c r="B213" s="1">
        <v>153</v>
      </c>
      <c r="C213" s="1" t="s">
        <v>430</v>
      </c>
      <c r="D213" s="1" t="s">
        <v>214</v>
      </c>
      <c r="E213" s="1" t="s">
        <v>119</v>
      </c>
      <c r="F213" s="1" t="s">
        <v>92</v>
      </c>
      <c r="G213" s="1" t="s">
        <v>91</v>
      </c>
      <c r="I213" s="1">
        <v>76.8</v>
      </c>
      <c r="J213" s="11">
        <v>520</v>
      </c>
      <c r="K213" s="1">
        <v>0.33</v>
      </c>
      <c r="L213" s="4">
        <v>30432</v>
      </c>
      <c r="M213" s="4">
        <v>30803</v>
      </c>
      <c r="N213" s="1">
        <v>5250</v>
      </c>
      <c r="O213" s="1" t="s">
        <v>90</v>
      </c>
      <c r="P213" s="1" t="s">
        <v>429</v>
      </c>
      <c r="Q213" s="11">
        <v>76.8</v>
      </c>
      <c r="R213" s="1">
        <v>2018</v>
      </c>
      <c r="S213" s="6">
        <v>58</v>
      </c>
      <c r="T213" s="2" t="s">
        <v>107</v>
      </c>
      <c r="U213" s="2" t="s">
        <v>87</v>
      </c>
      <c r="V213" s="2"/>
      <c r="W213" s="1" t="s">
        <v>428</v>
      </c>
    </row>
    <row r="214" spans="1:23" s="1" customFormat="1" ht="17.25" x14ac:dyDescent="0.25">
      <c r="A214" s="1">
        <v>43270</v>
      </c>
      <c r="B214" s="1">
        <v>153</v>
      </c>
      <c r="C214" s="1" t="s">
        <v>442</v>
      </c>
      <c r="D214" s="1" t="s">
        <v>214</v>
      </c>
      <c r="E214" s="1" t="s">
        <v>119</v>
      </c>
      <c r="F214" s="1" t="s">
        <v>92</v>
      </c>
      <c r="G214" s="1" t="s">
        <v>91</v>
      </c>
      <c r="I214" s="1">
        <v>629.38</v>
      </c>
      <c r="J214" s="10" t="s">
        <v>100</v>
      </c>
      <c r="K214" s="1">
        <v>2.7</v>
      </c>
      <c r="L214" s="4">
        <v>30432</v>
      </c>
      <c r="M214" s="4">
        <v>30803</v>
      </c>
      <c r="N214" s="1">
        <v>5225</v>
      </c>
      <c r="O214" s="1" t="s">
        <v>90</v>
      </c>
      <c r="P214" s="1">
        <v>43270</v>
      </c>
      <c r="Q214" s="9">
        <v>369.58561307568198</v>
      </c>
      <c r="R214" s="1">
        <v>2018</v>
      </c>
      <c r="S214" s="6">
        <v>57</v>
      </c>
      <c r="T214" s="2" t="s">
        <v>107</v>
      </c>
      <c r="U214" s="2" t="s">
        <v>87</v>
      </c>
      <c r="V214" s="2"/>
      <c r="W214" s="1" t="s">
        <v>441</v>
      </c>
    </row>
    <row r="215" spans="1:23" s="1" customFormat="1" ht="17.25" x14ac:dyDescent="0.25">
      <c r="A215" s="1">
        <v>43271</v>
      </c>
      <c r="B215" s="1">
        <v>153</v>
      </c>
      <c r="C215" s="1" t="s">
        <v>440</v>
      </c>
      <c r="D215" s="1" t="s">
        <v>214</v>
      </c>
      <c r="E215" s="1" t="s">
        <v>119</v>
      </c>
      <c r="F215" s="1" t="s">
        <v>92</v>
      </c>
      <c r="G215" s="1" t="s">
        <v>91</v>
      </c>
      <c r="I215" s="1">
        <v>525.61500000000001</v>
      </c>
      <c r="J215" s="11">
        <v>2080</v>
      </c>
      <c r="K215" s="1">
        <v>2.23</v>
      </c>
      <c r="L215" s="4">
        <v>30432</v>
      </c>
      <c r="M215" s="4">
        <v>30803</v>
      </c>
      <c r="N215" s="1">
        <v>5248</v>
      </c>
      <c r="O215" s="1" t="s">
        <v>90</v>
      </c>
      <c r="P215" s="1">
        <v>43271</v>
      </c>
      <c r="Q215" s="9">
        <v>285.27725168387701</v>
      </c>
      <c r="R215" s="1">
        <v>2018</v>
      </c>
      <c r="S215" s="6">
        <v>59</v>
      </c>
      <c r="T215" s="2" t="s">
        <v>107</v>
      </c>
      <c r="U215" s="2" t="s">
        <v>87</v>
      </c>
      <c r="V215" s="2"/>
      <c r="W215" s="1" t="s">
        <v>436</v>
      </c>
    </row>
    <row r="216" spans="1:23" s="1" customFormat="1" ht="17.25" x14ac:dyDescent="0.25">
      <c r="A216" s="1">
        <v>43272</v>
      </c>
      <c r="B216" s="1">
        <v>153</v>
      </c>
      <c r="C216" s="1" t="s">
        <v>439</v>
      </c>
      <c r="D216" s="1" t="s">
        <v>214</v>
      </c>
      <c r="E216" s="1" t="s">
        <v>119</v>
      </c>
      <c r="F216" s="1" t="s">
        <v>92</v>
      </c>
      <c r="G216" s="1" t="s">
        <v>91</v>
      </c>
      <c r="I216" s="1">
        <v>525.61500000000001</v>
      </c>
      <c r="J216" s="10" t="s">
        <v>100</v>
      </c>
      <c r="K216" s="1">
        <v>2.23</v>
      </c>
      <c r="L216" s="4">
        <v>30432</v>
      </c>
      <c r="M216" s="4">
        <v>30803</v>
      </c>
      <c r="N216" s="1">
        <v>5249</v>
      </c>
      <c r="O216" s="1" t="s">
        <v>90</v>
      </c>
      <c r="P216" s="1">
        <v>43272</v>
      </c>
      <c r="Q216" s="9">
        <v>263.04319234041299</v>
      </c>
      <c r="R216" s="1">
        <v>2018</v>
      </c>
      <c r="S216" s="6">
        <v>59</v>
      </c>
      <c r="T216" s="2" t="s">
        <v>107</v>
      </c>
      <c r="U216" s="2" t="s">
        <v>87</v>
      </c>
      <c r="V216" s="2"/>
      <c r="W216" s="1" t="s">
        <v>436</v>
      </c>
    </row>
    <row r="217" spans="1:23" s="1" customFormat="1" ht="17.25" x14ac:dyDescent="0.25">
      <c r="A217" s="1">
        <v>43273</v>
      </c>
      <c r="B217" s="1">
        <v>153</v>
      </c>
      <c r="C217" s="1" t="s">
        <v>438</v>
      </c>
      <c r="D217" s="1" t="s">
        <v>214</v>
      </c>
      <c r="E217" s="1" t="s">
        <v>119</v>
      </c>
      <c r="F217" s="1" t="s">
        <v>92</v>
      </c>
      <c r="G217" s="1" t="s">
        <v>91</v>
      </c>
      <c r="I217" s="1">
        <v>514.38499999999999</v>
      </c>
      <c r="J217" s="10" t="s">
        <v>100</v>
      </c>
      <c r="K217" s="1">
        <v>2.23</v>
      </c>
      <c r="L217" s="4">
        <v>30432</v>
      </c>
      <c r="M217" s="4">
        <v>30803</v>
      </c>
      <c r="N217" s="1">
        <v>5246</v>
      </c>
      <c r="O217" s="1" t="s">
        <v>90</v>
      </c>
      <c r="P217" s="1">
        <v>43273</v>
      </c>
      <c r="Q217" s="9">
        <v>317.96085858627703</v>
      </c>
      <c r="R217" s="1">
        <v>2018</v>
      </c>
      <c r="S217" s="6">
        <v>59</v>
      </c>
      <c r="T217" s="2" t="s">
        <v>107</v>
      </c>
      <c r="U217" s="2" t="s">
        <v>87</v>
      </c>
      <c r="V217" s="2"/>
      <c r="W217" s="1" t="s">
        <v>436</v>
      </c>
    </row>
    <row r="218" spans="1:23" s="1" customFormat="1" ht="17.25" x14ac:dyDescent="0.25">
      <c r="A218" s="1">
        <v>43274</v>
      </c>
      <c r="B218" s="1">
        <v>153</v>
      </c>
      <c r="C218" s="1" t="s">
        <v>437</v>
      </c>
      <c r="D218" s="1" t="s">
        <v>214</v>
      </c>
      <c r="E218" s="1" t="s">
        <v>119</v>
      </c>
      <c r="F218" s="1" t="s">
        <v>92</v>
      </c>
      <c r="G218" s="1" t="s">
        <v>91</v>
      </c>
      <c r="I218" s="1">
        <v>514.38499999999999</v>
      </c>
      <c r="J218" s="10" t="s">
        <v>100</v>
      </c>
      <c r="K218" s="1">
        <v>2.23</v>
      </c>
      <c r="L218" s="4">
        <v>30432</v>
      </c>
      <c r="M218" s="4">
        <v>30803</v>
      </c>
      <c r="N218" s="1">
        <v>5247</v>
      </c>
      <c r="O218" s="1" t="s">
        <v>90</v>
      </c>
      <c r="P218" s="1">
        <v>43274</v>
      </c>
      <c r="Q218" s="9">
        <v>245.007365320188</v>
      </c>
      <c r="R218" s="1">
        <v>2018</v>
      </c>
      <c r="S218" s="6">
        <v>59</v>
      </c>
      <c r="T218" s="2" t="s">
        <v>107</v>
      </c>
      <c r="U218" s="2" t="s">
        <v>87</v>
      </c>
      <c r="V218" s="2"/>
      <c r="W218" s="1" t="s">
        <v>436</v>
      </c>
    </row>
    <row r="219" spans="1:23" s="1" customFormat="1" ht="17.25" x14ac:dyDescent="0.25">
      <c r="A219" s="1">
        <v>43397</v>
      </c>
      <c r="B219" s="1">
        <v>153</v>
      </c>
      <c r="C219" s="1" t="s">
        <v>435</v>
      </c>
      <c r="D219" s="1" t="s">
        <v>214</v>
      </c>
      <c r="E219" s="1" t="s">
        <v>119</v>
      </c>
      <c r="F219" s="1" t="s">
        <v>92</v>
      </c>
      <c r="G219" s="1" t="s">
        <v>91</v>
      </c>
      <c r="I219" s="1">
        <v>640</v>
      </c>
      <c r="J219" s="11">
        <v>640</v>
      </c>
      <c r="K219" s="1">
        <v>2.7</v>
      </c>
      <c r="L219" s="4">
        <v>29847</v>
      </c>
      <c r="M219" s="4">
        <v>31338</v>
      </c>
      <c r="N219" s="1">
        <v>5216</v>
      </c>
      <c r="O219" s="1" t="s">
        <v>90</v>
      </c>
      <c r="P219" s="1">
        <v>43397</v>
      </c>
      <c r="Q219" s="9">
        <v>337.862566639053</v>
      </c>
      <c r="R219" s="1">
        <v>2018</v>
      </c>
      <c r="S219" s="6"/>
      <c r="T219" s="2" t="s">
        <v>107</v>
      </c>
      <c r="U219" s="2" t="s">
        <v>87</v>
      </c>
      <c r="V219" s="2"/>
      <c r="W219" s="1" t="s">
        <v>434</v>
      </c>
    </row>
    <row r="220" spans="1:23" s="1" customFormat="1" ht="17.25" x14ac:dyDescent="0.25">
      <c r="A220" s="1">
        <v>43836</v>
      </c>
      <c r="B220" s="1">
        <v>153</v>
      </c>
      <c r="C220" s="1" t="s">
        <v>433</v>
      </c>
      <c r="D220" s="1" t="s">
        <v>214</v>
      </c>
      <c r="E220" s="1" t="s">
        <v>119</v>
      </c>
      <c r="F220" s="1" t="s">
        <v>92</v>
      </c>
      <c r="G220" s="1" t="s">
        <v>91</v>
      </c>
      <c r="I220" s="1">
        <v>1000</v>
      </c>
      <c r="J220" s="10" t="s">
        <v>100</v>
      </c>
      <c r="K220" s="1">
        <v>4.32</v>
      </c>
      <c r="L220" s="4">
        <v>30432</v>
      </c>
      <c r="M220" s="4">
        <v>30803</v>
      </c>
      <c r="N220" s="1">
        <v>5226</v>
      </c>
      <c r="O220" s="1" t="s">
        <v>90</v>
      </c>
      <c r="P220" s="1" t="s">
        <v>432</v>
      </c>
      <c r="Q220" s="10" t="s">
        <v>100</v>
      </c>
      <c r="R220" s="1">
        <v>2018</v>
      </c>
      <c r="S220" s="6">
        <v>57</v>
      </c>
      <c r="T220" s="2" t="s">
        <v>107</v>
      </c>
      <c r="U220" s="2" t="s">
        <v>87</v>
      </c>
      <c r="V220" s="2"/>
      <c r="W220" s="1" t="s">
        <v>431</v>
      </c>
    </row>
    <row r="221" spans="1:23" s="1" customFormat="1" ht="17.25" x14ac:dyDescent="0.25">
      <c r="A221" s="1">
        <v>43837</v>
      </c>
      <c r="B221" s="1">
        <v>153</v>
      </c>
      <c r="C221" s="1" t="s">
        <v>430</v>
      </c>
      <c r="D221" s="1" t="s">
        <v>214</v>
      </c>
      <c r="E221" s="1" t="s">
        <v>119</v>
      </c>
      <c r="F221" s="1" t="s">
        <v>92</v>
      </c>
      <c r="G221" s="1" t="s">
        <v>91</v>
      </c>
      <c r="I221" s="1">
        <v>111.985</v>
      </c>
      <c r="J221" s="10" t="s">
        <v>100</v>
      </c>
      <c r="K221" s="1">
        <v>0.47</v>
      </c>
      <c r="L221" s="4">
        <v>30432</v>
      </c>
      <c r="M221" s="4">
        <v>30803</v>
      </c>
      <c r="N221" s="1">
        <v>5250</v>
      </c>
      <c r="O221" s="1" t="s">
        <v>90</v>
      </c>
      <c r="P221" s="1" t="s">
        <v>429</v>
      </c>
      <c r="Q221" s="16">
        <v>111.985</v>
      </c>
      <c r="R221" s="1">
        <v>2018</v>
      </c>
      <c r="S221" s="6">
        <v>58</v>
      </c>
      <c r="T221" s="2" t="s">
        <v>107</v>
      </c>
      <c r="U221" s="2" t="s">
        <v>87</v>
      </c>
      <c r="V221" s="2"/>
      <c r="W221" s="1" t="s">
        <v>428</v>
      </c>
    </row>
    <row r="222" spans="1:23" s="1" customFormat="1" ht="17.25" x14ac:dyDescent="0.25">
      <c r="A222" s="1">
        <v>43838</v>
      </c>
      <c r="B222" s="1">
        <v>153</v>
      </c>
      <c r="C222" s="1" t="s">
        <v>430</v>
      </c>
      <c r="D222" s="1" t="s">
        <v>214</v>
      </c>
      <c r="E222" s="1" t="s">
        <v>119</v>
      </c>
      <c r="F222" s="1" t="s">
        <v>92</v>
      </c>
      <c r="G222" s="1" t="s">
        <v>91</v>
      </c>
      <c r="I222" s="1">
        <v>111.985</v>
      </c>
      <c r="J222" s="10" t="s">
        <v>100</v>
      </c>
      <c r="K222" s="1">
        <v>0.47</v>
      </c>
      <c r="L222" s="4">
        <v>30432</v>
      </c>
      <c r="M222" s="4">
        <v>30803</v>
      </c>
      <c r="N222" s="1">
        <v>5250</v>
      </c>
      <c r="O222" s="1" t="s">
        <v>90</v>
      </c>
      <c r="P222" s="1" t="s">
        <v>429</v>
      </c>
      <c r="Q222" s="16">
        <v>111.985</v>
      </c>
      <c r="R222" s="1">
        <v>2018</v>
      </c>
      <c r="S222" s="6">
        <v>58</v>
      </c>
      <c r="T222" s="2" t="s">
        <v>107</v>
      </c>
      <c r="U222" s="2" t="s">
        <v>87</v>
      </c>
      <c r="V222" s="2"/>
      <c r="W222" s="1" t="s">
        <v>428</v>
      </c>
    </row>
    <row r="223" spans="1:23" s="1" customFormat="1" ht="17.25" x14ac:dyDescent="0.25">
      <c r="A223" s="1">
        <v>43839</v>
      </c>
      <c r="B223" s="1">
        <v>153</v>
      </c>
      <c r="C223" s="1" t="s">
        <v>430</v>
      </c>
      <c r="D223" s="1" t="s">
        <v>214</v>
      </c>
      <c r="E223" s="1" t="s">
        <v>119</v>
      </c>
      <c r="F223" s="1" t="s">
        <v>92</v>
      </c>
      <c r="G223" s="1" t="s">
        <v>91</v>
      </c>
      <c r="I223" s="1">
        <v>109.61499999999999</v>
      </c>
      <c r="J223" s="10" t="s">
        <v>100</v>
      </c>
      <c r="K223" s="1">
        <v>0.47</v>
      </c>
      <c r="L223" s="4">
        <v>30432</v>
      </c>
      <c r="M223" s="4">
        <v>30803</v>
      </c>
      <c r="N223" s="1">
        <v>5250</v>
      </c>
      <c r="O223" s="1" t="s">
        <v>90</v>
      </c>
      <c r="P223" s="1" t="s">
        <v>429</v>
      </c>
      <c r="Q223" s="16">
        <v>88.530100000000004</v>
      </c>
      <c r="R223" s="1">
        <v>2018</v>
      </c>
      <c r="S223" s="6">
        <v>58</v>
      </c>
      <c r="T223" s="2" t="s">
        <v>107</v>
      </c>
      <c r="U223" s="2" t="s">
        <v>87</v>
      </c>
      <c r="V223" s="2"/>
      <c r="W223" s="1" t="s">
        <v>428</v>
      </c>
    </row>
    <row r="224" spans="1:23" s="1" customFormat="1" ht="17.25" x14ac:dyDescent="0.25">
      <c r="A224" s="1">
        <v>43840</v>
      </c>
      <c r="B224" s="1">
        <v>153</v>
      </c>
      <c r="C224" s="1" t="s">
        <v>430</v>
      </c>
      <c r="D224" s="1" t="s">
        <v>214</v>
      </c>
      <c r="E224" s="1" t="s">
        <v>119</v>
      </c>
      <c r="F224" s="1" t="s">
        <v>92</v>
      </c>
      <c r="G224" s="1" t="s">
        <v>91</v>
      </c>
      <c r="I224" s="1">
        <v>109.61499999999999</v>
      </c>
      <c r="J224" s="10" t="s">
        <v>100</v>
      </c>
      <c r="K224" s="1">
        <v>0.47</v>
      </c>
      <c r="L224" s="4">
        <v>30432</v>
      </c>
      <c r="M224" s="4">
        <v>30803</v>
      </c>
      <c r="N224" s="1">
        <v>5250</v>
      </c>
      <c r="O224" s="1" t="s">
        <v>90</v>
      </c>
      <c r="P224" s="1" t="s">
        <v>429</v>
      </c>
      <c r="Q224" s="10" t="s">
        <v>100</v>
      </c>
      <c r="R224" s="1">
        <v>2018</v>
      </c>
      <c r="S224" s="6">
        <v>58</v>
      </c>
      <c r="T224" s="2" t="s">
        <v>107</v>
      </c>
      <c r="U224" s="2" t="s">
        <v>87</v>
      </c>
      <c r="V224" s="2"/>
      <c r="W224" s="1" t="s">
        <v>428</v>
      </c>
    </row>
    <row r="225" spans="1:23" s="1" customFormat="1" ht="17.25" x14ac:dyDescent="0.25">
      <c r="A225" s="1">
        <v>44451</v>
      </c>
      <c r="B225" s="1">
        <v>153</v>
      </c>
      <c r="C225" s="1" t="s">
        <v>427</v>
      </c>
      <c r="D225" s="1" t="s">
        <v>214</v>
      </c>
      <c r="E225" s="1" t="s">
        <v>119</v>
      </c>
      <c r="F225" s="1" t="s">
        <v>92</v>
      </c>
      <c r="G225" s="1" t="s">
        <v>91</v>
      </c>
      <c r="I225" s="1">
        <v>576.58000000000004</v>
      </c>
      <c r="J225" s="11">
        <v>1213.5999999999999</v>
      </c>
      <c r="K225" s="1">
        <v>2.5</v>
      </c>
      <c r="L225" s="4">
        <v>30299</v>
      </c>
      <c r="M225" s="4">
        <v>31061</v>
      </c>
      <c r="N225" s="1">
        <v>5351</v>
      </c>
      <c r="O225" s="1" t="s">
        <v>90</v>
      </c>
      <c r="P225" s="1">
        <v>44451</v>
      </c>
      <c r="Q225" s="16">
        <v>205.61519999999999</v>
      </c>
      <c r="R225" s="1">
        <v>2018</v>
      </c>
      <c r="S225" s="6">
        <v>60</v>
      </c>
      <c r="T225" s="2" t="s">
        <v>107</v>
      </c>
      <c r="U225" s="2" t="s">
        <v>87</v>
      </c>
      <c r="V225" s="2"/>
      <c r="W225" s="1" t="s">
        <v>426</v>
      </c>
    </row>
    <row r="226" spans="1:23" s="1" customFormat="1" ht="17.25" x14ac:dyDescent="0.25">
      <c r="A226" s="1">
        <v>44452</v>
      </c>
      <c r="B226" s="1">
        <v>153</v>
      </c>
      <c r="C226" s="1" t="s">
        <v>425</v>
      </c>
      <c r="D226" s="1" t="s">
        <v>214</v>
      </c>
      <c r="E226" s="1" t="s">
        <v>119</v>
      </c>
      <c r="F226" s="1" t="s">
        <v>92</v>
      </c>
      <c r="G226" s="1" t="s">
        <v>91</v>
      </c>
      <c r="I226" s="1">
        <v>640</v>
      </c>
      <c r="J226" s="10" t="s">
        <v>100</v>
      </c>
      <c r="K226" s="1">
        <v>2.4</v>
      </c>
      <c r="L226" s="4">
        <v>30299</v>
      </c>
      <c r="M226" s="4">
        <v>31061</v>
      </c>
      <c r="N226" s="1">
        <v>5666</v>
      </c>
      <c r="O226" s="1" t="s">
        <v>90</v>
      </c>
      <c r="P226" s="1">
        <v>44452</v>
      </c>
      <c r="Q226" s="36">
        <v>364.97185395670903</v>
      </c>
      <c r="R226" s="1">
        <v>2018</v>
      </c>
      <c r="S226" s="6">
        <v>60</v>
      </c>
      <c r="T226" s="2" t="s">
        <v>107</v>
      </c>
      <c r="U226" s="2" t="s">
        <v>87</v>
      </c>
      <c r="V226" s="2"/>
      <c r="W226" s="1" t="s">
        <v>424</v>
      </c>
    </row>
    <row r="227" spans="1:23" s="1" customFormat="1" ht="17.25" x14ac:dyDescent="0.25">
      <c r="A227" s="1">
        <v>44604</v>
      </c>
      <c r="B227" s="1">
        <v>153</v>
      </c>
      <c r="C227" s="1" t="s">
        <v>423</v>
      </c>
      <c r="D227" s="1" t="s">
        <v>214</v>
      </c>
      <c r="E227" s="1" t="s">
        <v>119</v>
      </c>
      <c r="F227" s="1" t="s">
        <v>92</v>
      </c>
      <c r="G227" s="1" t="s">
        <v>91</v>
      </c>
      <c r="I227" s="1">
        <v>137.36000000000001</v>
      </c>
      <c r="J227" s="11">
        <v>502.8</v>
      </c>
      <c r="K227" s="1">
        <v>0.57899999999999996</v>
      </c>
      <c r="L227" s="4">
        <v>30907</v>
      </c>
      <c r="M227" s="4">
        <v>31303</v>
      </c>
      <c r="N227" s="1">
        <v>5344</v>
      </c>
      <c r="O227" s="1" t="s">
        <v>90</v>
      </c>
      <c r="P227" s="1" t="s">
        <v>422</v>
      </c>
      <c r="Q227" s="16">
        <v>137.36000000000001</v>
      </c>
      <c r="R227" s="1" t="s">
        <v>90</v>
      </c>
      <c r="S227" s="6">
        <v>61</v>
      </c>
      <c r="T227" s="2" t="s">
        <v>161</v>
      </c>
      <c r="U227" s="2" t="s">
        <v>87</v>
      </c>
      <c r="V227" s="2"/>
      <c r="W227" s="1" t="s">
        <v>421</v>
      </c>
    </row>
    <row r="228" spans="1:23" s="1" customFormat="1" ht="17.25" x14ac:dyDescent="0.25">
      <c r="A228" s="1">
        <v>44605</v>
      </c>
      <c r="B228" s="1">
        <v>153</v>
      </c>
      <c r="C228" s="1" t="s">
        <v>423</v>
      </c>
      <c r="D228" s="1" t="s">
        <v>214</v>
      </c>
      <c r="E228" s="1" t="s">
        <v>119</v>
      </c>
      <c r="F228" s="1" t="s">
        <v>92</v>
      </c>
      <c r="G228" s="1" t="s">
        <v>91</v>
      </c>
      <c r="I228" s="1">
        <v>137.36000000000001</v>
      </c>
      <c r="J228" s="10" t="s">
        <v>100</v>
      </c>
      <c r="K228" s="1">
        <v>0.55800000000000005</v>
      </c>
      <c r="L228" s="4">
        <v>30907</v>
      </c>
      <c r="M228" s="4">
        <v>31303</v>
      </c>
      <c r="N228" s="1">
        <v>5344</v>
      </c>
      <c r="O228" s="1" t="s">
        <v>90</v>
      </c>
      <c r="P228" s="1" t="s">
        <v>422</v>
      </c>
      <c r="Q228" s="16">
        <v>137.36000000000001</v>
      </c>
      <c r="R228" s="1" t="s">
        <v>90</v>
      </c>
      <c r="S228" s="6">
        <v>61</v>
      </c>
      <c r="T228" s="2" t="s">
        <v>161</v>
      </c>
      <c r="U228" s="2" t="s">
        <v>87</v>
      </c>
      <c r="V228" s="2"/>
      <c r="W228" s="1" t="s">
        <v>421</v>
      </c>
    </row>
    <row r="229" spans="1:23" s="1" customFormat="1" ht="17.25" x14ac:dyDescent="0.25">
      <c r="A229" s="1">
        <v>44606</v>
      </c>
      <c r="B229" s="1">
        <v>153</v>
      </c>
      <c r="C229" s="1" t="s">
        <v>423</v>
      </c>
      <c r="D229" s="1" t="s">
        <v>214</v>
      </c>
      <c r="E229" s="1" t="s">
        <v>119</v>
      </c>
      <c r="F229" s="1" t="s">
        <v>92</v>
      </c>
      <c r="G229" s="1" t="s">
        <v>91</v>
      </c>
      <c r="I229" s="1">
        <v>18.88</v>
      </c>
      <c r="J229" s="10" t="s">
        <v>100</v>
      </c>
      <c r="K229" s="1">
        <v>0.28499999999999998</v>
      </c>
      <c r="L229" s="4">
        <v>30907</v>
      </c>
      <c r="M229" s="4">
        <v>31303</v>
      </c>
      <c r="N229" s="1">
        <v>5344</v>
      </c>
      <c r="O229" s="1" t="s">
        <v>90</v>
      </c>
      <c r="P229" s="1" t="s">
        <v>422</v>
      </c>
      <c r="Q229" s="16">
        <v>18.88</v>
      </c>
      <c r="R229" s="1" t="s">
        <v>90</v>
      </c>
      <c r="S229" s="6">
        <v>61</v>
      </c>
      <c r="T229" s="2" t="s">
        <v>161</v>
      </c>
      <c r="U229" s="2" t="s">
        <v>87</v>
      </c>
      <c r="V229" s="2"/>
      <c r="W229" s="1" t="s">
        <v>421</v>
      </c>
    </row>
    <row r="230" spans="1:23" s="1" customFormat="1" ht="17.25" x14ac:dyDescent="0.25">
      <c r="A230" s="1">
        <v>44607</v>
      </c>
      <c r="B230" s="1">
        <v>153</v>
      </c>
      <c r="C230" s="1" t="s">
        <v>423</v>
      </c>
      <c r="D230" s="1" t="s">
        <v>214</v>
      </c>
      <c r="E230" s="1" t="s">
        <v>119</v>
      </c>
      <c r="F230" s="1" t="s">
        <v>92</v>
      </c>
      <c r="G230" s="1" t="s">
        <v>91</v>
      </c>
      <c r="I230" s="1">
        <v>136</v>
      </c>
      <c r="J230" s="10" t="s">
        <v>100</v>
      </c>
      <c r="K230" s="1">
        <v>1</v>
      </c>
      <c r="L230" s="4">
        <v>30907</v>
      </c>
      <c r="M230" s="4">
        <v>31303</v>
      </c>
      <c r="N230" s="1">
        <v>5344</v>
      </c>
      <c r="O230" s="1" t="s">
        <v>90</v>
      </c>
      <c r="P230" s="1" t="s">
        <v>422</v>
      </c>
      <c r="Q230" s="16">
        <v>76.105900000000005</v>
      </c>
      <c r="R230" s="1" t="s">
        <v>90</v>
      </c>
      <c r="S230" s="6">
        <v>61</v>
      </c>
      <c r="T230" s="2" t="s">
        <v>161</v>
      </c>
      <c r="U230" s="2" t="s">
        <v>87</v>
      </c>
      <c r="V230" s="2"/>
      <c r="W230" s="1" t="s">
        <v>421</v>
      </c>
    </row>
    <row r="231" spans="1:23" s="1" customFormat="1" ht="17.25" x14ac:dyDescent="0.25">
      <c r="A231" s="1">
        <v>44609</v>
      </c>
      <c r="B231" s="1">
        <v>153</v>
      </c>
      <c r="C231" s="1" t="s">
        <v>423</v>
      </c>
      <c r="D231" s="1" t="s">
        <v>214</v>
      </c>
      <c r="E231" s="1" t="s">
        <v>119</v>
      </c>
      <c r="F231" s="1" t="s">
        <v>92</v>
      </c>
      <c r="G231" s="1" t="s">
        <v>91</v>
      </c>
      <c r="I231" s="1">
        <v>236.8</v>
      </c>
      <c r="J231" s="10" t="s">
        <v>100</v>
      </c>
      <c r="K231" s="1">
        <v>1.1100000000000001</v>
      </c>
      <c r="L231" s="4">
        <v>30907</v>
      </c>
      <c r="M231" s="4">
        <v>31303</v>
      </c>
      <c r="N231" s="1">
        <v>5344</v>
      </c>
      <c r="O231" s="1" t="s">
        <v>90</v>
      </c>
      <c r="P231" s="1" t="s">
        <v>422</v>
      </c>
      <c r="Q231" s="10" t="s">
        <v>100</v>
      </c>
      <c r="R231" s="1" t="s">
        <v>90</v>
      </c>
      <c r="S231" s="6">
        <v>61</v>
      </c>
      <c r="T231" s="2" t="s">
        <v>161</v>
      </c>
      <c r="U231" s="2" t="s">
        <v>87</v>
      </c>
      <c r="V231" s="2"/>
      <c r="W231" s="1" t="s">
        <v>421</v>
      </c>
    </row>
    <row r="232" spans="1:23" s="1" customFormat="1" ht="17.25" x14ac:dyDescent="0.25">
      <c r="A232" s="1">
        <v>44610</v>
      </c>
      <c r="B232" s="1">
        <v>153</v>
      </c>
      <c r="C232" s="1" t="s">
        <v>423</v>
      </c>
      <c r="D232" s="1" t="s">
        <v>214</v>
      </c>
      <c r="E232" s="1" t="s">
        <v>119</v>
      </c>
      <c r="F232" s="1" t="s">
        <v>92</v>
      </c>
      <c r="G232" s="1" t="s">
        <v>91</v>
      </c>
      <c r="I232" s="1">
        <v>120</v>
      </c>
      <c r="J232" s="10" t="s">
        <v>100</v>
      </c>
      <c r="K232" s="1">
        <v>0.50600000000000001</v>
      </c>
      <c r="L232" s="4">
        <v>31272</v>
      </c>
      <c r="M232" s="4">
        <v>31303</v>
      </c>
      <c r="N232" s="1">
        <v>5344</v>
      </c>
      <c r="O232" s="1" t="s">
        <v>90</v>
      </c>
      <c r="P232" s="1" t="s">
        <v>422</v>
      </c>
      <c r="Q232" s="10" t="s">
        <v>100</v>
      </c>
      <c r="R232" s="1" t="s">
        <v>90</v>
      </c>
      <c r="S232" s="6">
        <v>61</v>
      </c>
      <c r="T232" s="2" t="s">
        <v>161</v>
      </c>
      <c r="U232" s="2" t="s">
        <v>87</v>
      </c>
      <c r="V232" s="2"/>
      <c r="W232" s="1" t="s">
        <v>421</v>
      </c>
    </row>
    <row r="233" spans="1:23" s="1" customFormat="1" ht="17.25" x14ac:dyDescent="0.25">
      <c r="A233" s="1">
        <v>44621</v>
      </c>
      <c r="B233" s="1">
        <v>153</v>
      </c>
      <c r="C233" s="1" t="s">
        <v>136</v>
      </c>
      <c r="D233" s="1" t="s">
        <v>214</v>
      </c>
      <c r="E233" s="1" t="s">
        <v>119</v>
      </c>
      <c r="F233" s="1" t="s">
        <v>92</v>
      </c>
      <c r="G233" s="1" t="s">
        <v>91</v>
      </c>
      <c r="I233" s="1">
        <v>825.16</v>
      </c>
      <c r="J233" s="10" t="s">
        <v>100</v>
      </c>
      <c r="K233" s="1">
        <v>1.6639999999999999</v>
      </c>
      <c r="L233" s="4">
        <v>30034</v>
      </c>
      <c r="M233" s="4">
        <v>30796</v>
      </c>
      <c r="N233" s="1">
        <v>5153</v>
      </c>
      <c r="O233" s="1" t="s">
        <v>90</v>
      </c>
      <c r="P233" s="1" t="s">
        <v>135</v>
      </c>
      <c r="Q233" s="9">
        <v>297.68167789040302</v>
      </c>
      <c r="R233" s="1">
        <v>2018</v>
      </c>
      <c r="S233" s="6">
        <v>3</v>
      </c>
      <c r="T233" s="2" t="s">
        <v>107</v>
      </c>
      <c r="U233" s="2" t="s">
        <v>87</v>
      </c>
      <c r="V233" s="2"/>
      <c r="W233" s="1" t="s">
        <v>134</v>
      </c>
    </row>
    <row r="234" spans="1:23" s="1" customFormat="1" x14ac:dyDescent="0.25">
      <c r="A234" s="1">
        <v>44743</v>
      </c>
      <c r="B234" s="1">
        <v>153</v>
      </c>
      <c r="C234" s="1" t="s">
        <v>420</v>
      </c>
      <c r="D234" s="1" t="s">
        <v>214</v>
      </c>
      <c r="E234" s="1" t="s">
        <v>102</v>
      </c>
      <c r="F234" s="1" t="s">
        <v>92</v>
      </c>
      <c r="G234" s="1" t="s">
        <v>91</v>
      </c>
      <c r="I234" s="1">
        <v>2.8847659693110002</v>
      </c>
      <c r="J234" s="15">
        <f>INDEX('[1]Stock Dutys'!$M$2:$M$53,MATCH(A234,'[1]Stock Dutys'!$A$2:$A$53))</f>
        <v>3.4614815624999999</v>
      </c>
      <c r="K234" s="1">
        <v>4.0000000000000001E-3</v>
      </c>
      <c r="L234" s="4">
        <v>30404</v>
      </c>
      <c r="M234" s="4">
        <v>30801</v>
      </c>
      <c r="N234" s="1" t="s">
        <v>90</v>
      </c>
      <c r="O234" s="1" t="s">
        <v>90</v>
      </c>
      <c r="P234" s="1">
        <v>44743</v>
      </c>
      <c r="Q234" s="16">
        <f>J234</f>
        <v>3.4614815624999999</v>
      </c>
      <c r="R234" s="1" t="s">
        <v>90</v>
      </c>
      <c r="S234" s="3"/>
      <c r="T234" s="3" t="s">
        <v>99</v>
      </c>
      <c r="U234" s="3" t="s">
        <v>87</v>
      </c>
      <c r="V234" s="3" t="s">
        <v>161</v>
      </c>
      <c r="W234" s="1" t="s">
        <v>213</v>
      </c>
    </row>
    <row r="235" spans="1:23" s="1" customFormat="1" x14ac:dyDescent="0.25">
      <c r="A235" s="1">
        <v>44783</v>
      </c>
      <c r="B235" s="1">
        <v>153</v>
      </c>
      <c r="C235" s="1" t="s">
        <v>419</v>
      </c>
      <c r="D235" s="1" t="s">
        <v>214</v>
      </c>
      <c r="E235" s="1" t="s">
        <v>102</v>
      </c>
      <c r="F235" s="1" t="s">
        <v>92</v>
      </c>
      <c r="G235" s="1" t="s">
        <v>91</v>
      </c>
      <c r="I235" s="1">
        <v>1.442383</v>
      </c>
      <c r="J235" s="15">
        <f>INDEX('[1]Stock Dutys'!$M$2:$M$53,MATCH(A235,'[1]Stock Dutys'!$A$2:$A$53))</f>
        <v>1.4705640625</v>
      </c>
      <c r="K235" s="1">
        <v>2E-3</v>
      </c>
      <c r="L235" s="4">
        <v>30384</v>
      </c>
      <c r="M235" s="4">
        <v>30781</v>
      </c>
      <c r="N235" s="1" t="s">
        <v>90</v>
      </c>
      <c r="O235" s="1" t="s">
        <v>90</v>
      </c>
      <c r="P235" s="1">
        <v>44783</v>
      </c>
      <c r="Q235" s="16">
        <f>J235</f>
        <v>1.4705640625</v>
      </c>
      <c r="R235" s="1" t="s">
        <v>90</v>
      </c>
      <c r="S235" s="3"/>
      <c r="T235" s="3" t="s">
        <v>99</v>
      </c>
      <c r="U235" s="3" t="s">
        <v>87</v>
      </c>
      <c r="V235" s="3" t="s">
        <v>161</v>
      </c>
      <c r="W235" s="1" t="s">
        <v>213</v>
      </c>
    </row>
    <row r="236" spans="1:23" s="1" customFormat="1" x14ac:dyDescent="0.25">
      <c r="A236" s="1">
        <v>44784</v>
      </c>
      <c r="B236" s="1">
        <v>153</v>
      </c>
      <c r="C236" s="1" t="s">
        <v>418</v>
      </c>
      <c r="D236" s="1" t="s">
        <v>214</v>
      </c>
      <c r="E236" s="1" t="s">
        <v>102</v>
      </c>
      <c r="F236" s="1" t="s">
        <v>92</v>
      </c>
      <c r="G236" s="1" t="s">
        <v>91</v>
      </c>
      <c r="I236" s="1">
        <v>1.1048039999999999</v>
      </c>
      <c r="J236" s="15">
        <f>INDEX('[1]Stock Dutys'!$M$2:$M$53,MATCH(A236,'[1]Stock Dutys'!$A$2:$A$53))</f>
        <v>1.1312031250000001</v>
      </c>
      <c r="K236" s="1">
        <v>1E-3</v>
      </c>
      <c r="L236" s="4">
        <v>30377</v>
      </c>
      <c r="M236" s="4">
        <v>30774</v>
      </c>
      <c r="N236" s="1" t="s">
        <v>90</v>
      </c>
      <c r="O236" s="1" t="s">
        <v>90</v>
      </c>
      <c r="P236" s="1">
        <v>44784</v>
      </c>
      <c r="Q236" s="16">
        <f>J236</f>
        <v>1.1312031250000001</v>
      </c>
      <c r="R236" s="1" t="s">
        <v>90</v>
      </c>
      <c r="S236" s="3"/>
      <c r="T236" s="3" t="s">
        <v>99</v>
      </c>
      <c r="U236" s="3" t="s">
        <v>87</v>
      </c>
      <c r="V236" s="3" t="s">
        <v>161</v>
      </c>
      <c r="W236" s="1" t="s">
        <v>213</v>
      </c>
    </row>
    <row r="237" spans="1:23" s="1" customFormat="1" ht="17.25" x14ac:dyDescent="0.25">
      <c r="A237" s="1">
        <v>46287</v>
      </c>
      <c r="B237" s="1">
        <v>153</v>
      </c>
      <c r="C237" s="1" t="s">
        <v>417</v>
      </c>
      <c r="D237" s="1" t="s">
        <v>214</v>
      </c>
      <c r="E237" s="1" t="s">
        <v>119</v>
      </c>
      <c r="F237" s="1" t="s">
        <v>92</v>
      </c>
      <c r="G237" s="1" t="s">
        <v>91</v>
      </c>
      <c r="I237" s="1">
        <v>632</v>
      </c>
      <c r="J237" s="11">
        <v>632</v>
      </c>
      <c r="K237" s="1">
        <v>2.7</v>
      </c>
      <c r="L237" s="4">
        <v>30432</v>
      </c>
      <c r="M237" s="4">
        <v>30803</v>
      </c>
      <c r="N237" s="1">
        <v>5835</v>
      </c>
      <c r="O237" s="1" t="s">
        <v>90</v>
      </c>
      <c r="P237" s="1">
        <v>46287</v>
      </c>
      <c r="Q237" s="16">
        <v>464.70600000000002</v>
      </c>
      <c r="R237" s="1" t="s">
        <v>90</v>
      </c>
      <c r="S237" s="6"/>
      <c r="T237" s="2" t="s">
        <v>161</v>
      </c>
      <c r="U237" s="2" t="s">
        <v>87</v>
      </c>
      <c r="V237" s="2"/>
      <c r="W237" s="1" t="s">
        <v>416</v>
      </c>
    </row>
    <row r="238" spans="1:23" s="1" customFormat="1" ht="17.25" x14ac:dyDescent="0.25">
      <c r="A238" s="1">
        <v>46348</v>
      </c>
      <c r="B238" s="1">
        <v>153</v>
      </c>
      <c r="C238" s="1" t="s">
        <v>415</v>
      </c>
      <c r="D238" s="1" t="s">
        <v>214</v>
      </c>
      <c r="E238" s="1" t="s">
        <v>119</v>
      </c>
      <c r="F238" s="1" t="s">
        <v>92</v>
      </c>
      <c r="G238" s="1" t="s">
        <v>91</v>
      </c>
      <c r="I238" s="1">
        <v>525.12</v>
      </c>
      <c r="J238" s="10" t="s">
        <v>100</v>
      </c>
      <c r="K238" s="1">
        <v>2.5</v>
      </c>
      <c r="L238" s="4">
        <v>30459</v>
      </c>
      <c r="M238" s="4">
        <v>30803</v>
      </c>
      <c r="N238" s="1">
        <v>4898</v>
      </c>
      <c r="O238" s="1" t="s">
        <v>90</v>
      </c>
      <c r="P238" s="1">
        <v>46348</v>
      </c>
      <c r="Q238" s="9">
        <v>331.66035353579002</v>
      </c>
      <c r="R238" s="1">
        <v>2018</v>
      </c>
      <c r="S238" s="6">
        <v>32</v>
      </c>
      <c r="T238" s="2" t="s">
        <v>107</v>
      </c>
      <c r="U238" s="2" t="s">
        <v>87</v>
      </c>
      <c r="V238" s="2"/>
      <c r="W238" s="1" t="s">
        <v>414</v>
      </c>
    </row>
    <row r="239" spans="1:23" s="1" customFormat="1" ht="17.25" x14ac:dyDescent="0.25">
      <c r="A239" s="1">
        <v>46461</v>
      </c>
      <c r="B239" s="1">
        <v>153</v>
      </c>
      <c r="C239" s="1" t="s">
        <v>413</v>
      </c>
      <c r="D239" s="1" t="s">
        <v>214</v>
      </c>
      <c r="E239" s="1" t="s">
        <v>119</v>
      </c>
      <c r="F239" s="1" t="s">
        <v>92</v>
      </c>
      <c r="G239" s="1" t="s">
        <v>91</v>
      </c>
      <c r="I239" s="1">
        <v>576</v>
      </c>
      <c r="J239" s="11">
        <v>576</v>
      </c>
      <c r="K239" s="1">
        <v>2.7</v>
      </c>
      <c r="L239" s="4">
        <v>30504</v>
      </c>
      <c r="M239" s="4">
        <v>31168</v>
      </c>
      <c r="N239" s="1">
        <v>5252</v>
      </c>
      <c r="O239" s="1" t="s">
        <v>90</v>
      </c>
      <c r="P239" s="1">
        <v>46461</v>
      </c>
      <c r="Q239" s="9">
        <v>210.20500000000001</v>
      </c>
      <c r="R239" s="1">
        <v>2018</v>
      </c>
      <c r="S239" s="6"/>
      <c r="T239" s="2" t="s">
        <v>107</v>
      </c>
      <c r="U239" s="2" t="s">
        <v>87</v>
      </c>
      <c r="V239" s="2"/>
      <c r="W239" s="1" t="s">
        <v>283</v>
      </c>
    </row>
    <row r="240" spans="1:23" s="1" customFormat="1" ht="17.25" x14ac:dyDescent="0.25">
      <c r="A240" s="1">
        <v>46505</v>
      </c>
      <c r="B240" s="1">
        <v>153</v>
      </c>
      <c r="C240" s="1" t="s">
        <v>412</v>
      </c>
      <c r="D240" s="1" t="s">
        <v>214</v>
      </c>
      <c r="E240" s="1" t="s">
        <v>119</v>
      </c>
      <c r="F240" s="1" t="s">
        <v>92</v>
      </c>
      <c r="G240" s="1" t="s">
        <v>91</v>
      </c>
      <c r="I240" s="1">
        <v>510.4</v>
      </c>
      <c r="J240" s="11">
        <v>510.4</v>
      </c>
      <c r="K240" s="1">
        <v>2.7</v>
      </c>
      <c r="L240" s="4">
        <v>30518</v>
      </c>
      <c r="M240" s="4">
        <v>32376</v>
      </c>
      <c r="N240" s="1">
        <v>5131</v>
      </c>
      <c r="O240" s="1" t="s">
        <v>90</v>
      </c>
      <c r="P240" s="1">
        <v>46505</v>
      </c>
      <c r="Q240" s="9">
        <v>239.99968434375</v>
      </c>
      <c r="R240" s="1">
        <v>2018</v>
      </c>
      <c r="S240" s="6"/>
      <c r="T240" s="2" t="s">
        <v>107</v>
      </c>
      <c r="U240" s="2" t="s">
        <v>87</v>
      </c>
      <c r="V240" s="2"/>
      <c r="W240" s="1" t="s">
        <v>283</v>
      </c>
    </row>
    <row r="241" spans="1:23" s="1" customFormat="1" ht="17.25" x14ac:dyDescent="0.25">
      <c r="A241" s="1">
        <v>47304</v>
      </c>
      <c r="B241" s="1">
        <v>153</v>
      </c>
      <c r="C241" s="1" t="s">
        <v>411</v>
      </c>
      <c r="D241" s="1" t="s">
        <v>214</v>
      </c>
      <c r="E241" s="1" t="s">
        <v>182</v>
      </c>
      <c r="F241" s="1" t="s">
        <v>92</v>
      </c>
      <c r="G241" s="1" t="s">
        <v>91</v>
      </c>
      <c r="I241" s="9">
        <v>2.7926989999999998</v>
      </c>
      <c r="J241" s="16">
        <f>I241</f>
        <v>2.7926989999999998</v>
      </c>
      <c r="K241" s="1">
        <v>6.7000000000000004E-2</v>
      </c>
      <c r="L241" s="4">
        <v>31422</v>
      </c>
      <c r="M241" s="4">
        <v>32183</v>
      </c>
      <c r="N241" s="1">
        <v>5117</v>
      </c>
      <c r="O241" s="1" t="s">
        <v>90</v>
      </c>
      <c r="P241" s="1">
        <v>47304</v>
      </c>
      <c r="Q241" s="9">
        <v>1.66057274130409</v>
      </c>
      <c r="R241" s="1">
        <v>2018</v>
      </c>
      <c r="S241" s="6"/>
      <c r="T241" s="2" t="s">
        <v>107</v>
      </c>
      <c r="U241" s="2" t="s">
        <v>87</v>
      </c>
      <c r="V241" s="2"/>
      <c r="W241" s="1" t="s">
        <v>283</v>
      </c>
    </row>
    <row r="242" spans="1:23" s="1" customFormat="1" ht="17.25" x14ac:dyDescent="0.25">
      <c r="A242" s="1">
        <v>47518</v>
      </c>
      <c r="B242" s="1">
        <v>153</v>
      </c>
      <c r="C242" s="1" t="s">
        <v>410</v>
      </c>
      <c r="D242" s="1" t="s">
        <v>214</v>
      </c>
      <c r="E242" s="1" t="s">
        <v>119</v>
      </c>
      <c r="F242" s="1" t="s">
        <v>92</v>
      </c>
      <c r="G242" s="1" t="s">
        <v>91</v>
      </c>
      <c r="I242" s="1">
        <v>504.24</v>
      </c>
      <c r="J242" s="11">
        <v>1270.1600000000001</v>
      </c>
      <c r="K242" s="1">
        <v>1.45</v>
      </c>
      <c r="L242" s="4">
        <v>30904</v>
      </c>
      <c r="M242" s="4">
        <v>31088</v>
      </c>
      <c r="N242" s="1">
        <v>5801</v>
      </c>
      <c r="O242" s="1" t="s">
        <v>90</v>
      </c>
      <c r="P242" s="1" t="s">
        <v>409</v>
      </c>
      <c r="Q242" s="9">
        <v>327.08157968617701</v>
      </c>
      <c r="R242" s="1">
        <v>2018</v>
      </c>
      <c r="S242" s="6">
        <v>62</v>
      </c>
      <c r="T242" s="2" t="s">
        <v>107</v>
      </c>
      <c r="U242" s="2" t="s">
        <v>87</v>
      </c>
      <c r="V242" s="2"/>
      <c r="W242" s="1" t="s">
        <v>408</v>
      </c>
    </row>
    <row r="243" spans="1:23" s="1" customFormat="1" ht="17.25" x14ac:dyDescent="0.25">
      <c r="A243" s="1">
        <v>47519</v>
      </c>
      <c r="B243" s="1">
        <v>153</v>
      </c>
      <c r="C243" s="1" t="s">
        <v>410</v>
      </c>
      <c r="D243" s="1" t="s">
        <v>214</v>
      </c>
      <c r="E243" s="1" t="s">
        <v>119</v>
      </c>
      <c r="F243" s="1" t="s">
        <v>92</v>
      </c>
      <c r="G243" s="1" t="s">
        <v>91</v>
      </c>
      <c r="I243" s="1">
        <v>278.39999999999998</v>
      </c>
      <c r="J243" s="10" t="s">
        <v>100</v>
      </c>
      <c r="K243" s="1">
        <v>1.2689999999999999</v>
      </c>
      <c r="L243" s="4">
        <v>30904</v>
      </c>
      <c r="M243" s="4">
        <v>31088</v>
      </c>
      <c r="N243" s="1">
        <v>5801</v>
      </c>
      <c r="O243" s="1" t="s">
        <v>90</v>
      </c>
      <c r="P243" s="1" t="s">
        <v>409</v>
      </c>
      <c r="Q243" s="10" t="s">
        <v>100</v>
      </c>
      <c r="R243" s="1">
        <v>2018</v>
      </c>
      <c r="S243" s="6">
        <v>62</v>
      </c>
      <c r="T243" s="2" t="s">
        <v>107</v>
      </c>
      <c r="U243" s="2" t="s">
        <v>87</v>
      </c>
      <c r="V243" s="2"/>
      <c r="W243" s="1" t="s">
        <v>408</v>
      </c>
    </row>
    <row r="244" spans="1:23" s="1" customFormat="1" ht="17.25" x14ac:dyDescent="0.25">
      <c r="A244" s="1">
        <v>47520</v>
      </c>
      <c r="B244" s="1">
        <v>153</v>
      </c>
      <c r="C244" s="1" t="s">
        <v>410</v>
      </c>
      <c r="D244" s="1" t="s">
        <v>214</v>
      </c>
      <c r="E244" s="1" t="s">
        <v>119</v>
      </c>
      <c r="F244" s="1" t="s">
        <v>92</v>
      </c>
      <c r="G244" s="1" t="s">
        <v>91</v>
      </c>
      <c r="I244" s="1">
        <v>638.72</v>
      </c>
      <c r="J244" s="10" t="s">
        <v>100</v>
      </c>
      <c r="K244" s="1">
        <v>2.0979999999999999</v>
      </c>
      <c r="L244" s="4">
        <v>30904</v>
      </c>
      <c r="M244" s="4">
        <v>31088</v>
      </c>
      <c r="N244" s="1">
        <v>5801</v>
      </c>
      <c r="O244" s="1" t="s">
        <v>90</v>
      </c>
      <c r="P244" s="1" t="s">
        <v>409</v>
      </c>
      <c r="Q244" s="10" t="s">
        <v>100</v>
      </c>
      <c r="R244" s="1">
        <v>2018</v>
      </c>
      <c r="S244" s="6">
        <v>62</v>
      </c>
      <c r="T244" s="2" t="s">
        <v>107</v>
      </c>
      <c r="U244" s="2" t="s">
        <v>87</v>
      </c>
      <c r="V244" s="2"/>
      <c r="W244" s="1" t="s">
        <v>408</v>
      </c>
    </row>
    <row r="245" spans="1:23" s="1" customFormat="1" ht="17.25" x14ac:dyDescent="0.25">
      <c r="A245" s="1">
        <v>47521</v>
      </c>
      <c r="B245" s="1">
        <v>153</v>
      </c>
      <c r="C245" s="1" t="s">
        <v>410</v>
      </c>
      <c r="D245" s="1" t="s">
        <v>214</v>
      </c>
      <c r="E245" s="1" t="s">
        <v>119</v>
      </c>
      <c r="F245" s="1" t="s">
        <v>92</v>
      </c>
      <c r="G245" s="1" t="s">
        <v>91</v>
      </c>
      <c r="I245" s="1">
        <v>168.24</v>
      </c>
      <c r="J245" s="10" t="s">
        <v>100</v>
      </c>
      <c r="K245" s="1">
        <v>0.76100000000000001</v>
      </c>
      <c r="L245" s="4">
        <v>30904</v>
      </c>
      <c r="M245" s="4">
        <v>31088</v>
      </c>
      <c r="N245" s="1">
        <v>5801</v>
      </c>
      <c r="O245" s="1" t="s">
        <v>90</v>
      </c>
      <c r="P245" s="1" t="s">
        <v>409</v>
      </c>
      <c r="Q245" s="10" t="s">
        <v>100</v>
      </c>
      <c r="R245" s="1">
        <v>2018</v>
      </c>
      <c r="S245" s="6">
        <v>62</v>
      </c>
      <c r="T245" s="2" t="s">
        <v>107</v>
      </c>
      <c r="U245" s="2" t="s">
        <v>87</v>
      </c>
      <c r="V245" s="2"/>
      <c r="W245" s="1" t="s">
        <v>408</v>
      </c>
    </row>
    <row r="246" spans="1:23" s="1" customFormat="1" ht="17.25" x14ac:dyDescent="0.25">
      <c r="A246" s="1">
        <v>47591</v>
      </c>
      <c r="B246" s="1">
        <v>153</v>
      </c>
      <c r="C246" s="1" t="s">
        <v>407</v>
      </c>
      <c r="D246" s="1" t="s">
        <v>214</v>
      </c>
      <c r="E246" s="1" t="s">
        <v>119</v>
      </c>
      <c r="F246" s="1" t="s">
        <v>92</v>
      </c>
      <c r="G246" s="1" t="s">
        <v>91</v>
      </c>
      <c r="I246" s="1">
        <v>508.8</v>
      </c>
      <c r="J246" s="11">
        <v>508.8</v>
      </c>
      <c r="K246" s="1">
        <v>2.7</v>
      </c>
      <c r="L246" s="4">
        <v>30797</v>
      </c>
      <c r="M246" s="4">
        <v>31192</v>
      </c>
      <c r="N246" s="1">
        <v>5260</v>
      </c>
      <c r="O246" s="1" t="s">
        <v>90</v>
      </c>
      <c r="P246" s="1">
        <v>47591</v>
      </c>
      <c r="Q246" s="9">
        <v>75.408599887865705</v>
      </c>
      <c r="R246" s="1">
        <v>2018</v>
      </c>
      <c r="S246" s="6"/>
      <c r="T246" s="2" t="s">
        <v>107</v>
      </c>
      <c r="U246" s="2" t="s">
        <v>87</v>
      </c>
      <c r="V246" s="2"/>
      <c r="W246" s="1" t="s">
        <v>283</v>
      </c>
    </row>
    <row r="247" spans="1:23" s="1" customFormat="1" x14ac:dyDescent="0.25">
      <c r="A247" s="1">
        <v>47907</v>
      </c>
      <c r="B247" s="1">
        <v>153</v>
      </c>
      <c r="C247" s="1" t="s">
        <v>406</v>
      </c>
      <c r="D247" s="1" t="s">
        <v>214</v>
      </c>
      <c r="E247" s="1" t="s">
        <v>102</v>
      </c>
      <c r="F247" s="1" t="s">
        <v>92</v>
      </c>
      <c r="G247" s="1" t="s">
        <v>91</v>
      </c>
      <c r="I247" s="1">
        <v>5.0636850000000004</v>
      </c>
      <c r="J247" s="15">
        <f>INDEX('[1]Stock Dutys'!$M$2:$M$53,MATCH(A247,'[1]Stock Dutys'!$A$2:$A$53))</f>
        <v>9.5021062500000006</v>
      </c>
      <c r="K247" s="1">
        <v>3.0000000000000001E-3</v>
      </c>
      <c r="L247" s="4">
        <v>31128</v>
      </c>
      <c r="M247" s="4">
        <v>31889</v>
      </c>
      <c r="N247" s="1" t="s">
        <v>90</v>
      </c>
      <c r="O247" s="1" t="s">
        <v>90</v>
      </c>
      <c r="P247" s="1">
        <v>47907</v>
      </c>
      <c r="Q247" s="16">
        <f>J247</f>
        <v>9.5021062500000006</v>
      </c>
      <c r="R247" s="1" t="s">
        <v>90</v>
      </c>
      <c r="S247" s="3"/>
      <c r="T247" s="3" t="s">
        <v>99</v>
      </c>
      <c r="U247" s="3" t="s">
        <v>87</v>
      </c>
      <c r="V247" s="3" t="s">
        <v>161</v>
      </c>
      <c r="W247" s="1" t="s">
        <v>213</v>
      </c>
    </row>
    <row r="248" spans="1:23" s="1" customFormat="1" ht="17.25" x14ac:dyDescent="0.25">
      <c r="A248" s="1">
        <v>48225</v>
      </c>
      <c r="B248" s="1">
        <v>153</v>
      </c>
      <c r="C248" s="1" t="s">
        <v>404</v>
      </c>
      <c r="D248" s="1" t="s">
        <v>214</v>
      </c>
      <c r="E248" s="1" t="s">
        <v>119</v>
      </c>
      <c r="F248" s="1" t="s">
        <v>92</v>
      </c>
      <c r="G248" s="1" t="s">
        <v>91</v>
      </c>
      <c r="I248" s="1">
        <v>482.3</v>
      </c>
      <c r="J248" s="10" t="s">
        <v>100</v>
      </c>
      <c r="K248" s="1">
        <v>3.7519999999999998</v>
      </c>
      <c r="L248" s="4">
        <v>31149</v>
      </c>
      <c r="M248" s="4">
        <v>31544</v>
      </c>
      <c r="N248" s="1">
        <v>5165</v>
      </c>
      <c r="O248" s="1" t="s">
        <v>90</v>
      </c>
      <c r="P248" s="1" t="s">
        <v>403</v>
      </c>
      <c r="Q248" s="9">
        <v>250.715488215818</v>
      </c>
      <c r="R248" s="1">
        <v>2018</v>
      </c>
      <c r="S248" s="6">
        <v>49</v>
      </c>
      <c r="T248" s="2" t="s">
        <v>107</v>
      </c>
      <c r="U248" s="2" t="s">
        <v>87</v>
      </c>
      <c r="V248" s="2"/>
      <c r="W248" s="1" t="s">
        <v>405</v>
      </c>
    </row>
    <row r="249" spans="1:23" s="1" customFormat="1" ht="17.25" x14ac:dyDescent="0.25">
      <c r="A249" s="1">
        <v>48226</v>
      </c>
      <c r="B249" s="1">
        <v>153</v>
      </c>
      <c r="C249" s="1" t="s">
        <v>404</v>
      </c>
      <c r="D249" s="1" t="s">
        <v>214</v>
      </c>
      <c r="E249" s="1" t="s">
        <v>119</v>
      </c>
      <c r="F249" s="1" t="s">
        <v>92</v>
      </c>
      <c r="G249" s="1" t="s">
        <v>91</v>
      </c>
      <c r="I249" s="1">
        <v>300</v>
      </c>
      <c r="J249" s="10" t="s">
        <v>100</v>
      </c>
      <c r="K249" s="1">
        <v>1.143</v>
      </c>
      <c r="L249" s="4">
        <v>31149</v>
      </c>
      <c r="M249" s="4">
        <v>31544</v>
      </c>
      <c r="N249" s="1">
        <v>5165</v>
      </c>
      <c r="O249" s="1" t="s">
        <v>90</v>
      </c>
      <c r="P249" s="1" t="s">
        <v>403</v>
      </c>
      <c r="Q249" s="10" t="s">
        <v>100</v>
      </c>
      <c r="R249" s="1">
        <v>2018</v>
      </c>
      <c r="S249" s="6">
        <v>49</v>
      </c>
      <c r="T249" s="2" t="s">
        <v>107</v>
      </c>
      <c r="U249" s="2" t="s">
        <v>87</v>
      </c>
      <c r="V249" s="2"/>
      <c r="W249" s="1" t="s">
        <v>402</v>
      </c>
    </row>
    <row r="250" spans="1:23" s="1" customFormat="1" ht="17.25" x14ac:dyDescent="0.25">
      <c r="A250" s="1">
        <v>48437</v>
      </c>
      <c r="B250" s="1">
        <v>153</v>
      </c>
      <c r="C250" s="1" t="s">
        <v>401</v>
      </c>
      <c r="D250" s="1" t="s">
        <v>214</v>
      </c>
      <c r="E250" s="1" t="s">
        <v>119</v>
      </c>
      <c r="F250" s="1" t="s">
        <v>92</v>
      </c>
      <c r="G250" s="1" t="s">
        <v>91</v>
      </c>
      <c r="I250" s="1">
        <v>272.8</v>
      </c>
      <c r="J250" s="10" t="s">
        <v>100</v>
      </c>
      <c r="K250" s="1">
        <v>1.6439999999999999</v>
      </c>
      <c r="L250" s="4">
        <v>31250</v>
      </c>
      <c r="M250" s="4">
        <v>31651</v>
      </c>
      <c r="N250" s="1">
        <v>5224</v>
      </c>
      <c r="O250" s="1" t="s">
        <v>90</v>
      </c>
      <c r="P250" s="1" t="s">
        <v>400</v>
      </c>
      <c r="Q250" s="10" t="s">
        <v>100</v>
      </c>
      <c r="R250" s="1">
        <v>2018</v>
      </c>
      <c r="S250" s="6">
        <v>50</v>
      </c>
      <c r="T250" s="2" t="s">
        <v>107</v>
      </c>
      <c r="U250" s="2" t="s">
        <v>87</v>
      </c>
      <c r="V250" s="2"/>
      <c r="W250" s="1" t="s">
        <v>399</v>
      </c>
    </row>
    <row r="251" spans="1:23" s="1" customFormat="1" ht="17.25" x14ac:dyDescent="0.25">
      <c r="A251" s="1">
        <v>48871</v>
      </c>
      <c r="B251" s="1">
        <v>153</v>
      </c>
      <c r="C251" s="1" t="s">
        <v>398</v>
      </c>
      <c r="D251" s="1" t="s">
        <v>214</v>
      </c>
      <c r="E251" s="1" t="s">
        <v>119</v>
      </c>
      <c r="F251" s="1" t="s">
        <v>92</v>
      </c>
      <c r="G251" s="1" t="s">
        <v>91</v>
      </c>
      <c r="I251" s="1">
        <v>296.495</v>
      </c>
      <c r="J251" s="11">
        <v>852.7</v>
      </c>
      <c r="K251" s="1">
        <v>0.94</v>
      </c>
      <c r="L251" s="4">
        <v>31477</v>
      </c>
      <c r="M251" s="4">
        <v>31873</v>
      </c>
      <c r="N251" s="1">
        <v>5696</v>
      </c>
      <c r="O251" s="1" t="s">
        <v>90</v>
      </c>
      <c r="P251" s="1" t="s">
        <v>397</v>
      </c>
      <c r="Q251" s="16">
        <v>192.672</v>
      </c>
      <c r="R251" s="1">
        <v>2018</v>
      </c>
      <c r="S251" s="6">
        <v>63</v>
      </c>
      <c r="T251" s="2" t="s">
        <v>107</v>
      </c>
      <c r="U251" s="2" t="s">
        <v>87</v>
      </c>
      <c r="V251" s="2"/>
      <c r="W251" s="1" t="s">
        <v>396</v>
      </c>
    </row>
    <row r="252" spans="1:23" s="1" customFormat="1" ht="17.25" x14ac:dyDescent="0.25">
      <c r="A252" s="1">
        <v>48872</v>
      </c>
      <c r="B252" s="1">
        <v>153</v>
      </c>
      <c r="C252" s="1" t="s">
        <v>398</v>
      </c>
      <c r="D252" s="1" t="s">
        <v>214</v>
      </c>
      <c r="E252" s="1" t="s">
        <v>119</v>
      </c>
      <c r="F252" s="1" t="s">
        <v>92</v>
      </c>
      <c r="G252" s="1" t="s">
        <v>91</v>
      </c>
      <c r="I252" s="1">
        <v>327.10000000000002</v>
      </c>
      <c r="J252" s="10" t="s">
        <v>100</v>
      </c>
      <c r="K252" s="1">
        <v>0.53</v>
      </c>
      <c r="L252" s="4">
        <v>31477</v>
      </c>
      <c r="M252" s="4">
        <v>31873</v>
      </c>
      <c r="N252" s="1">
        <v>5696</v>
      </c>
      <c r="O252" s="1" t="s">
        <v>90</v>
      </c>
      <c r="P252" s="1" t="s">
        <v>397</v>
      </c>
      <c r="Q252" s="10" t="s">
        <v>100</v>
      </c>
      <c r="R252" s="1">
        <v>2018</v>
      </c>
      <c r="S252" s="6">
        <v>63</v>
      </c>
      <c r="T252" s="2" t="s">
        <v>107</v>
      </c>
      <c r="U252" s="2" t="s">
        <v>87</v>
      </c>
      <c r="V252" s="2"/>
      <c r="W252" s="1" t="s">
        <v>396</v>
      </c>
    </row>
    <row r="253" spans="1:23" s="1" customFormat="1" ht="17.25" x14ac:dyDescent="0.25">
      <c r="A253" s="1">
        <v>48948</v>
      </c>
      <c r="B253" s="1">
        <v>153</v>
      </c>
      <c r="C253" s="1" t="s">
        <v>369</v>
      </c>
      <c r="D253" s="1" t="s">
        <v>214</v>
      </c>
      <c r="E253" s="1" t="s">
        <v>119</v>
      </c>
      <c r="F253" s="1" t="s">
        <v>92</v>
      </c>
      <c r="G253" s="1" t="s">
        <v>91</v>
      </c>
      <c r="I253" s="1">
        <v>478.56</v>
      </c>
      <c r="J253" s="11">
        <v>499.12</v>
      </c>
      <c r="K253" s="1">
        <v>2.0070000000000001</v>
      </c>
      <c r="L253" s="4">
        <v>31420</v>
      </c>
      <c r="M253" s="4">
        <v>32547</v>
      </c>
      <c r="N253" s="1">
        <v>5281</v>
      </c>
      <c r="O253" s="1" t="s">
        <v>90</v>
      </c>
      <c r="P253" s="1" t="s">
        <v>368</v>
      </c>
      <c r="Q253" s="9">
        <v>333.41300000000001</v>
      </c>
      <c r="R253" s="1">
        <v>2018</v>
      </c>
      <c r="S253" s="6">
        <v>64</v>
      </c>
      <c r="T253" s="2" t="s">
        <v>107</v>
      </c>
      <c r="U253" s="2" t="s">
        <v>87</v>
      </c>
      <c r="V253" s="2"/>
      <c r="W253" s="1" t="s">
        <v>367</v>
      </c>
    </row>
    <row r="254" spans="1:23" s="1" customFormat="1" ht="17.25" x14ac:dyDescent="0.25">
      <c r="A254" s="1">
        <v>49185</v>
      </c>
      <c r="B254" s="1">
        <v>153</v>
      </c>
      <c r="C254" s="1" t="s">
        <v>395</v>
      </c>
      <c r="D254" s="1" t="s">
        <v>214</v>
      </c>
      <c r="E254" s="1" t="s">
        <v>119</v>
      </c>
      <c r="F254" s="1" t="s">
        <v>92</v>
      </c>
      <c r="G254" s="1" t="s">
        <v>91</v>
      </c>
      <c r="I254" s="1">
        <v>502.72</v>
      </c>
      <c r="J254" s="11">
        <v>502.72</v>
      </c>
      <c r="K254" s="1">
        <v>2.27</v>
      </c>
      <c r="L254" s="4">
        <v>31420</v>
      </c>
      <c r="M254" s="4">
        <v>33277</v>
      </c>
      <c r="N254" s="1">
        <v>5255</v>
      </c>
      <c r="O254" s="1" t="s">
        <v>90</v>
      </c>
      <c r="P254" s="1">
        <v>49185</v>
      </c>
      <c r="Q254" s="1">
        <v>198.70599999999999</v>
      </c>
      <c r="R254" s="1">
        <v>2018</v>
      </c>
      <c r="S254" s="6"/>
      <c r="T254" s="2" t="s">
        <v>107</v>
      </c>
      <c r="U254" s="2" t="s">
        <v>87</v>
      </c>
      <c r="V254" s="2"/>
      <c r="W254" s="1" t="s">
        <v>394</v>
      </c>
    </row>
    <row r="255" spans="1:23" s="1" customFormat="1" ht="17.25" x14ac:dyDescent="0.25">
      <c r="A255" s="1">
        <v>49188</v>
      </c>
      <c r="B255" s="1">
        <v>153</v>
      </c>
      <c r="C255" s="1" t="s">
        <v>393</v>
      </c>
      <c r="D255" s="1" t="s">
        <v>214</v>
      </c>
      <c r="E255" s="1" t="s">
        <v>119</v>
      </c>
      <c r="F255" s="1" t="s">
        <v>92</v>
      </c>
      <c r="G255" s="1" t="s">
        <v>91</v>
      </c>
      <c r="I255" s="1">
        <v>502.72</v>
      </c>
      <c r="J255" s="11">
        <v>502.72</v>
      </c>
      <c r="K255" s="1">
        <v>2.12</v>
      </c>
      <c r="L255" s="4">
        <v>31420</v>
      </c>
      <c r="M255" s="4">
        <v>33277</v>
      </c>
      <c r="N255" s="1">
        <v>5254</v>
      </c>
      <c r="O255" s="1" t="s">
        <v>90</v>
      </c>
      <c r="P255" s="1">
        <v>49188</v>
      </c>
      <c r="Q255" s="16">
        <v>369.64699999999999</v>
      </c>
      <c r="R255" s="1" t="s">
        <v>90</v>
      </c>
      <c r="S255" s="6"/>
      <c r="T255" s="2" t="s">
        <v>161</v>
      </c>
      <c r="U255" s="2" t="s">
        <v>87</v>
      </c>
      <c r="V255" s="2"/>
      <c r="W255" s="1" t="s">
        <v>392</v>
      </c>
    </row>
    <row r="256" spans="1:23" s="1" customFormat="1" x14ac:dyDescent="0.25">
      <c r="A256" s="1">
        <v>49731</v>
      </c>
      <c r="B256" s="1">
        <v>153</v>
      </c>
      <c r="C256" s="1" t="s">
        <v>391</v>
      </c>
      <c r="D256" s="1" t="s">
        <v>214</v>
      </c>
      <c r="E256" s="1" t="s">
        <v>102</v>
      </c>
      <c r="F256" s="1" t="s">
        <v>92</v>
      </c>
      <c r="G256" s="1" t="s">
        <v>91</v>
      </c>
      <c r="I256" s="1">
        <v>8.9611879999999999</v>
      </c>
      <c r="J256" s="15">
        <f>INDEX('[1]Stock Dutys'!$M$2:$M$53,MATCH(A256,'[1]Stock Dutys'!$A$2:$A$53))</f>
        <v>10</v>
      </c>
      <c r="K256" s="1">
        <v>1.2E-2</v>
      </c>
      <c r="L256" s="4">
        <v>31678</v>
      </c>
      <c r="M256" s="4">
        <v>32073</v>
      </c>
      <c r="N256" s="1" t="s">
        <v>90</v>
      </c>
      <c r="O256" s="1" t="s">
        <v>90</v>
      </c>
      <c r="P256" s="1">
        <v>49731</v>
      </c>
      <c r="Q256" s="16">
        <f>J256</f>
        <v>10</v>
      </c>
      <c r="R256" s="1" t="s">
        <v>90</v>
      </c>
      <c r="S256" s="3"/>
      <c r="T256" s="3" t="s">
        <v>99</v>
      </c>
      <c r="U256" s="3" t="s">
        <v>87</v>
      </c>
      <c r="V256" s="3" t="s">
        <v>145</v>
      </c>
      <c r="W256" s="1" t="s">
        <v>390</v>
      </c>
    </row>
    <row r="257" spans="1:23" s="1" customFormat="1" x14ac:dyDescent="0.25">
      <c r="A257" s="1">
        <v>49732</v>
      </c>
      <c r="B257" s="1">
        <v>153</v>
      </c>
      <c r="C257" s="1" t="s">
        <v>389</v>
      </c>
      <c r="D257" s="1" t="s">
        <v>214</v>
      </c>
      <c r="E257" s="1" t="s">
        <v>102</v>
      </c>
      <c r="F257" s="1" t="s">
        <v>92</v>
      </c>
      <c r="G257" s="1" t="s">
        <v>91</v>
      </c>
      <c r="I257" s="1">
        <v>8.9611879999999999</v>
      </c>
      <c r="J257" s="15">
        <f>INDEX('[1]Stock Dutys'!$M$2:$M$53,MATCH(A257,'[1]Stock Dutys'!$A$2:$A$53))</f>
        <v>10</v>
      </c>
      <c r="K257" s="1">
        <v>1.2E-2</v>
      </c>
      <c r="L257" s="4">
        <v>31678</v>
      </c>
      <c r="M257" s="4">
        <v>32073</v>
      </c>
      <c r="N257" s="1" t="s">
        <v>90</v>
      </c>
      <c r="O257" s="1" t="s">
        <v>90</v>
      </c>
      <c r="P257" s="1">
        <v>49732</v>
      </c>
      <c r="Q257" s="16">
        <f>J257</f>
        <v>10</v>
      </c>
      <c r="R257" s="1" t="s">
        <v>90</v>
      </c>
      <c r="S257" s="3"/>
      <c r="T257" s="3" t="s">
        <v>99</v>
      </c>
      <c r="U257" s="3" t="s">
        <v>87</v>
      </c>
      <c r="V257" s="3" t="s">
        <v>145</v>
      </c>
      <c r="W257" s="1" t="s">
        <v>388</v>
      </c>
    </row>
    <row r="258" spans="1:23" s="1" customFormat="1" ht="17.25" x14ac:dyDescent="0.25">
      <c r="A258" s="1">
        <v>49853</v>
      </c>
      <c r="B258" s="1">
        <v>153</v>
      </c>
      <c r="C258" s="1" t="s">
        <v>387</v>
      </c>
      <c r="D258" s="1" t="s">
        <v>214</v>
      </c>
      <c r="E258" s="1" t="s">
        <v>119</v>
      </c>
      <c r="F258" s="1" t="s">
        <v>92</v>
      </c>
      <c r="G258" s="1" t="s">
        <v>91</v>
      </c>
      <c r="I258" s="1">
        <v>118.52</v>
      </c>
      <c r="J258" s="11">
        <v>118.52</v>
      </c>
      <c r="K258" s="1">
        <v>0.28699999999999998</v>
      </c>
      <c r="L258" s="4">
        <v>31763</v>
      </c>
      <c r="M258" s="4">
        <v>31975</v>
      </c>
      <c r="N258" s="1">
        <v>5135</v>
      </c>
      <c r="O258" s="1" t="s">
        <v>90</v>
      </c>
      <c r="P258" s="1" t="s">
        <v>386</v>
      </c>
      <c r="Q258" s="11">
        <v>79.497</v>
      </c>
      <c r="R258" s="1" t="s">
        <v>90</v>
      </c>
      <c r="S258" s="6">
        <v>23</v>
      </c>
      <c r="T258" s="2" t="s">
        <v>107</v>
      </c>
      <c r="U258" s="2" t="s">
        <v>87</v>
      </c>
      <c r="V258" s="2"/>
      <c r="W258" s="1" t="s">
        <v>385</v>
      </c>
    </row>
    <row r="259" spans="1:23" s="1" customFormat="1" ht="17.25" x14ac:dyDescent="0.25">
      <c r="A259" s="1">
        <v>49854</v>
      </c>
      <c r="B259" s="1">
        <v>153</v>
      </c>
      <c r="C259" s="1" t="s">
        <v>387</v>
      </c>
      <c r="D259" s="1" t="s">
        <v>214</v>
      </c>
      <c r="E259" s="1" t="s">
        <v>119</v>
      </c>
      <c r="F259" s="1" t="s">
        <v>92</v>
      </c>
      <c r="G259" s="1" t="s">
        <v>91</v>
      </c>
      <c r="I259" s="1">
        <v>118.52</v>
      </c>
      <c r="J259" s="10" t="s">
        <v>100</v>
      </c>
      <c r="K259" s="1">
        <v>0.30299999999999999</v>
      </c>
      <c r="L259" s="4">
        <v>31763</v>
      </c>
      <c r="M259" s="4">
        <v>31975</v>
      </c>
      <c r="N259" s="1">
        <v>5135</v>
      </c>
      <c r="O259" s="1" t="s">
        <v>90</v>
      </c>
      <c r="P259" s="1" t="s">
        <v>386</v>
      </c>
      <c r="Q259" s="10" t="s">
        <v>100</v>
      </c>
      <c r="R259" s="1" t="s">
        <v>90</v>
      </c>
      <c r="S259" s="6">
        <v>23</v>
      </c>
      <c r="T259" s="2" t="s">
        <v>107</v>
      </c>
      <c r="U259" s="2" t="s">
        <v>87</v>
      </c>
      <c r="V259" s="2"/>
      <c r="W259" s="1" t="s">
        <v>385</v>
      </c>
    </row>
    <row r="260" spans="1:23" s="1" customFormat="1" ht="17.25" x14ac:dyDescent="0.25">
      <c r="A260" s="1">
        <v>50095</v>
      </c>
      <c r="B260" s="1">
        <v>153</v>
      </c>
      <c r="C260" s="1" t="s">
        <v>384</v>
      </c>
      <c r="D260" s="1" t="s">
        <v>214</v>
      </c>
      <c r="E260" s="1" t="s">
        <v>119</v>
      </c>
      <c r="F260" s="1" t="s">
        <v>92</v>
      </c>
      <c r="G260" s="1" t="s">
        <v>91</v>
      </c>
      <c r="I260" s="1">
        <v>508.8</v>
      </c>
      <c r="J260" s="11">
        <v>508.8</v>
      </c>
      <c r="K260" s="1">
        <v>2.7</v>
      </c>
      <c r="L260" s="4">
        <v>31800</v>
      </c>
      <c r="M260" s="4">
        <v>32859</v>
      </c>
      <c r="N260" s="1">
        <v>5320</v>
      </c>
      <c r="O260" s="1" t="s">
        <v>90</v>
      </c>
      <c r="P260" s="1">
        <v>50095</v>
      </c>
      <c r="Q260" s="9">
        <v>100.408</v>
      </c>
      <c r="R260" s="1">
        <v>2018</v>
      </c>
      <c r="S260" s="6"/>
      <c r="T260" s="2" t="s">
        <v>107</v>
      </c>
      <c r="U260" s="2" t="s">
        <v>87</v>
      </c>
      <c r="V260" s="2"/>
      <c r="W260" s="1" t="s">
        <v>283</v>
      </c>
    </row>
    <row r="261" spans="1:23" s="1" customFormat="1" ht="17.25" x14ac:dyDescent="0.25">
      <c r="A261" s="1">
        <v>50581</v>
      </c>
      <c r="B261" s="1">
        <v>153</v>
      </c>
      <c r="C261" s="1" t="s">
        <v>383</v>
      </c>
      <c r="D261" s="1" t="s">
        <v>214</v>
      </c>
      <c r="E261" s="1" t="s">
        <v>119</v>
      </c>
      <c r="F261" s="1" t="s">
        <v>92</v>
      </c>
      <c r="G261" s="1" t="s">
        <v>91</v>
      </c>
      <c r="I261" s="1">
        <v>249.659994506836</v>
      </c>
      <c r="J261" s="11">
        <v>1100.04</v>
      </c>
      <c r="K261" s="1">
        <v>2.4172000110149399</v>
      </c>
      <c r="L261" s="4">
        <v>32161</v>
      </c>
      <c r="M261" s="4">
        <v>32558</v>
      </c>
      <c r="N261" s="1">
        <v>5140</v>
      </c>
      <c r="O261" s="1" t="s">
        <v>90</v>
      </c>
      <c r="P261" s="1">
        <v>50581</v>
      </c>
      <c r="Q261" s="16">
        <v>206.398</v>
      </c>
      <c r="R261" s="1">
        <v>2018</v>
      </c>
      <c r="S261" s="6">
        <v>65</v>
      </c>
      <c r="T261" s="2" t="s">
        <v>107</v>
      </c>
      <c r="U261" s="2" t="s">
        <v>87</v>
      </c>
      <c r="V261" s="2"/>
      <c r="W261" s="1" t="s">
        <v>382</v>
      </c>
    </row>
    <row r="262" spans="1:23" s="1" customFormat="1" ht="17.25" x14ac:dyDescent="0.25">
      <c r="A262" s="1">
        <v>50582</v>
      </c>
      <c r="B262" s="1">
        <v>153</v>
      </c>
      <c r="C262" s="1" t="s">
        <v>381</v>
      </c>
      <c r="D262" s="1" t="s">
        <v>214</v>
      </c>
      <c r="E262" s="1" t="s">
        <v>119</v>
      </c>
      <c r="F262" s="1" t="s">
        <v>92</v>
      </c>
      <c r="G262" s="1" t="s">
        <v>91</v>
      </c>
      <c r="I262" s="1">
        <v>1100.03998291016</v>
      </c>
      <c r="J262" s="10" t="s">
        <v>100</v>
      </c>
      <c r="K262" s="1">
        <v>3.0160000228881798</v>
      </c>
      <c r="L262" s="4">
        <v>32161</v>
      </c>
      <c r="M262" s="4">
        <v>32558</v>
      </c>
      <c r="N262" s="1">
        <v>5141</v>
      </c>
      <c r="O262" s="1" t="s">
        <v>90</v>
      </c>
      <c r="P262" s="1">
        <v>50582</v>
      </c>
      <c r="Q262" s="9">
        <v>368.89910388656801</v>
      </c>
      <c r="R262" s="1">
        <v>2018</v>
      </c>
      <c r="S262" s="6">
        <v>65</v>
      </c>
      <c r="T262" s="2" t="s">
        <v>107</v>
      </c>
      <c r="U262" s="2" t="s">
        <v>87</v>
      </c>
      <c r="V262" s="2"/>
      <c r="W262" s="1" t="s">
        <v>380</v>
      </c>
    </row>
    <row r="263" spans="1:23" s="1" customFormat="1" ht="17.25" x14ac:dyDescent="0.25">
      <c r="A263" s="1">
        <v>50650</v>
      </c>
      <c r="B263" s="1">
        <v>153</v>
      </c>
      <c r="C263" s="1" t="s">
        <v>379</v>
      </c>
      <c r="D263" s="1" t="s">
        <v>214</v>
      </c>
      <c r="E263" s="1" t="s">
        <v>119</v>
      </c>
      <c r="F263" s="1" t="s">
        <v>92</v>
      </c>
      <c r="G263" s="1" t="s">
        <v>91</v>
      </c>
      <c r="I263" s="1">
        <v>640</v>
      </c>
      <c r="J263" s="10" t="s">
        <v>100</v>
      </c>
      <c r="K263" s="1">
        <v>2.27</v>
      </c>
      <c r="L263" s="4">
        <v>32100</v>
      </c>
      <c r="M263" s="4">
        <v>32496</v>
      </c>
      <c r="N263" s="1">
        <v>5214</v>
      </c>
      <c r="O263" s="1" t="s">
        <v>90</v>
      </c>
      <c r="P263" s="1">
        <v>50650</v>
      </c>
      <c r="Q263" s="16">
        <v>237.5</v>
      </c>
      <c r="R263" s="1">
        <v>2018</v>
      </c>
      <c r="S263" s="6">
        <v>18</v>
      </c>
      <c r="T263" s="2" t="s">
        <v>260</v>
      </c>
      <c r="U263" s="2" t="s">
        <v>87</v>
      </c>
      <c r="V263" s="2"/>
      <c r="W263" s="1" t="s">
        <v>378</v>
      </c>
    </row>
    <row r="264" spans="1:23" s="1" customFormat="1" ht="17.25" x14ac:dyDescent="0.25">
      <c r="A264" s="1">
        <v>50962</v>
      </c>
      <c r="B264" s="1">
        <v>153</v>
      </c>
      <c r="C264" s="1" t="s">
        <v>360</v>
      </c>
      <c r="D264" s="1" t="s">
        <v>214</v>
      </c>
      <c r="E264" s="1" t="s">
        <v>119</v>
      </c>
      <c r="F264" s="1" t="s">
        <v>92</v>
      </c>
      <c r="G264" s="1" t="s">
        <v>91</v>
      </c>
      <c r="I264" s="1">
        <v>129.19999999999999</v>
      </c>
      <c r="J264" s="11">
        <v>473.2</v>
      </c>
      <c r="K264" s="1">
        <v>0.3</v>
      </c>
      <c r="L264" s="4">
        <v>32297</v>
      </c>
      <c r="M264" s="4">
        <v>33057</v>
      </c>
      <c r="N264" s="1">
        <v>4930</v>
      </c>
      <c r="O264" s="1" t="s">
        <v>90</v>
      </c>
      <c r="P264" s="1" t="s">
        <v>359</v>
      </c>
      <c r="Q264" s="1">
        <v>0</v>
      </c>
      <c r="R264" s="1">
        <v>2018</v>
      </c>
      <c r="S264" s="6">
        <v>66</v>
      </c>
      <c r="T264" s="2" t="s">
        <v>107</v>
      </c>
      <c r="U264" s="2" t="s">
        <v>87</v>
      </c>
      <c r="V264" s="2"/>
      <c r="W264" s="1" t="s">
        <v>358</v>
      </c>
    </row>
    <row r="265" spans="1:23" s="1" customFormat="1" ht="17.25" x14ac:dyDescent="0.25">
      <c r="A265" s="1">
        <v>50963</v>
      </c>
      <c r="B265" s="1">
        <v>153</v>
      </c>
      <c r="C265" s="1" t="s">
        <v>360</v>
      </c>
      <c r="D265" s="1" t="s">
        <v>214</v>
      </c>
      <c r="E265" s="1" t="s">
        <v>119</v>
      </c>
      <c r="F265" s="1" t="s">
        <v>92</v>
      </c>
      <c r="G265" s="1" t="s">
        <v>91</v>
      </c>
      <c r="I265" s="1">
        <v>172</v>
      </c>
      <c r="J265" s="10" t="s">
        <v>100</v>
      </c>
      <c r="K265" s="1">
        <v>0.61399999999999999</v>
      </c>
      <c r="L265" s="4">
        <v>32297</v>
      </c>
      <c r="M265" s="4">
        <v>33057</v>
      </c>
      <c r="N265" s="1">
        <v>4930</v>
      </c>
      <c r="O265" s="1" t="s">
        <v>90</v>
      </c>
      <c r="P265" s="1" t="s">
        <v>359</v>
      </c>
      <c r="Q265" s="10" t="s">
        <v>100</v>
      </c>
      <c r="R265" s="1">
        <v>2018</v>
      </c>
      <c r="S265" s="6">
        <v>66</v>
      </c>
      <c r="T265" s="2" t="s">
        <v>107</v>
      </c>
      <c r="U265" s="2" t="s">
        <v>87</v>
      </c>
      <c r="V265" s="2"/>
      <c r="W265" s="1" t="s">
        <v>358</v>
      </c>
    </row>
    <row r="266" spans="1:23" s="1" customFormat="1" ht="17.25" x14ac:dyDescent="0.25">
      <c r="A266" s="1">
        <v>51647</v>
      </c>
      <c r="B266" s="1">
        <v>153</v>
      </c>
      <c r="C266" s="1" t="s">
        <v>377</v>
      </c>
      <c r="D266" s="1" t="s">
        <v>214</v>
      </c>
      <c r="E266" s="1" t="s">
        <v>119</v>
      </c>
      <c r="F266" s="1" t="s">
        <v>92</v>
      </c>
      <c r="G266" s="1" t="s">
        <v>91</v>
      </c>
      <c r="I266" s="1">
        <v>578.79999999999995</v>
      </c>
      <c r="J266" s="11">
        <v>578.79999999999995</v>
      </c>
      <c r="K266" s="1">
        <v>2.7</v>
      </c>
      <c r="L266" s="4">
        <v>32451</v>
      </c>
      <c r="M266" s="4">
        <v>33359</v>
      </c>
      <c r="N266" s="1">
        <v>5836</v>
      </c>
      <c r="O266" s="1" t="s">
        <v>90</v>
      </c>
      <c r="P266" s="1">
        <v>51647</v>
      </c>
      <c r="Q266" s="16">
        <v>425.58800000000002</v>
      </c>
      <c r="R266" s="1" t="s">
        <v>90</v>
      </c>
      <c r="S266" s="6"/>
      <c r="T266" s="2" t="s">
        <v>161</v>
      </c>
      <c r="U266" s="2" t="s">
        <v>87</v>
      </c>
      <c r="V266" s="2"/>
      <c r="W266" s="1" t="s">
        <v>376</v>
      </c>
    </row>
    <row r="267" spans="1:23" s="1" customFormat="1" ht="17.25" x14ac:dyDescent="0.25">
      <c r="A267" s="1">
        <v>53872</v>
      </c>
      <c r="B267" s="1">
        <v>153</v>
      </c>
      <c r="C267" s="1" t="s">
        <v>375</v>
      </c>
      <c r="D267" s="1" t="s">
        <v>214</v>
      </c>
      <c r="E267" s="1" t="s">
        <v>119</v>
      </c>
      <c r="F267" s="1" t="s">
        <v>92</v>
      </c>
      <c r="G267" s="1" t="s">
        <v>91</v>
      </c>
      <c r="H267" s="1">
        <v>303.94</v>
      </c>
      <c r="I267" s="1">
        <v>617.20000000000005</v>
      </c>
      <c r="J267" s="10" t="s">
        <v>100</v>
      </c>
      <c r="K267" s="1">
        <v>2.34</v>
      </c>
      <c r="L267" s="4">
        <v>33277</v>
      </c>
      <c r="M267" s="4">
        <v>34036</v>
      </c>
      <c r="N267" s="1">
        <v>5437</v>
      </c>
      <c r="O267" s="1" t="s">
        <v>90</v>
      </c>
      <c r="P267" s="1">
        <v>53872</v>
      </c>
      <c r="Q267" s="9">
        <v>451.47876332831601</v>
      </c>
      <c r="R267" s="1">
        <v>2018</v>
      </c>
      <c r="S267" s="6">
        <v>1</v>
      </c>
      <c r="T267" s="2" t="s">
        <v>107</v>
      </c>
      <c r="U267" s="2" t="s">
        <v>87</v>
      </c>
      <c r="V267" s="2"/>
      <c r="W267" s="1" t="s">
        <v>374</v>
      </c>
    </row>
    <row r="268" spans="1:23" s="1" customFormat="1" ht="17.25" x14ac:dyDescent="0.25">
      <c r="A268" s="1">
        <v>54409</v>
      </c>
      <c r="B268" s="1">
        <v>153</v>
      </c>
      <c r="C268" s="1" t="s">
        <v>373</v>
      </c>
      <c r="D268" s="1" t="s">
        <v>214</v>
      </c>
      <c r="E268" s="1" t="s">
        <v>132</v>
      </c>
      <c r="F268" s="1" t="s">
        <v>92</v>
      </c>
      <c r="G268" s="1" t="s">
        <v>91</v>
      </c>
      <c r="I268" s="1">
        <v>4</v>
      </c>
      <c r="J268" s="11">
        <v>4</v>
      </c>
      <c r="K268" s="1">
        <v>2.4E-2</v>
      </c>
      <c r="L268" s="4">
        <v>33301</v>
      </c>
      <c r="M268" s="4">
        <v>34408</v>
      </c>
      <c r="N268" s="1">
        <v>5820</v>
      </c>
      <c r="O268" s="1" t="s">
        <v>90</v>
      </c>
      <c r="P268" s="1">
        <v>54409</v>
      </c>
      <c r="Q268" s="11">
        <v>4</v>
      </c>
      <c r="R268" s="1" t="s">
        <v>90</v>
      </c>
      <c r="S268" s="6"/>
      <c r="T268" s="2" t="s">
        <v>99</v>
      </c>
      <c r="U268" s="2" t="s">
        <v>87</v>
      </c>
      <c r="V268" s="2"/>
      <c r="W268" s="1" t="s">
        <v>372</v>
      </c>
    </row>
    <row r="269" spans="1:23" s="1" customFormat="1" ht="17.25" x14ac:dyDescent="0.25">
      <c r="A269" s="1">
        <v>55535</v>
      </c>
      <c r="B269" s="1">
        <v>153</v>
      </c>
      <c r="C269" s="1" t="s">
        <v>371</v>
      </c>
      <c r="D269" s="1" t="s">
        <v>214</v>
      </c>
      <c r="E269" s="1" t="s">
        <v>119</v>
      </c>
      <c r="F269" s="1" t="s">
        <v>92</v>
      </c>
      <c r="G269" s="1" t="s">
        <v>91</v>
      </c>
      <c r="I269" s="1">
        <v>502.4</v>
      </c>
      <c r="J269" s="10" t="s">
        <v>100</v>
      </c>
      <c r="K269" s="1">
        <v>1.87</v>
      </c>
      <c r="L269" s="4">
        <v>33780</v>
      </c>
      <c r="M269" s="4">
        <v>34175</v>
      </c>
      <c r="N269" s="1">
        <v>5200</v>
      </c>
      <c r="O269" s="1" t="s">
        <v>90</v>
      </c>
      <c r="P269" s="1">
        <v>55535</v>
      </c>
      <c r="Q269" s="9">
        <v>198.88818743011601</v>
      </c>
      <c r="R269" s="1">
        <v>2018</v>
      </c>
      <c r="S269" s="6">
        <v>51</v>
      </c>
      <c r="T269" s="2" t="s">
        <v>107</v>
      </c>
      <c r="U269" s="2" t="s">
        <v>87</v>
      </c>
      <c r="V269" s="2"/>
      <c r="W269" s="1" t="s">
        <v>370</v>
      </c>
    </row>
    <row r="270" spans="1:23" s="1" customFormat="1" ht="17.25" x14ac:dyDescent="0.25">
      <c r="A270" s="1">
        <v>55660</v>
      </c>
      <c r="B270" s="1">
        <v>153</v>
      </c>
      <c r="C270" s="1" t="s">
        <v>280</v>
      </c>
      <c r="D270" s="1" t="s">
        <v>109</v>
      </c>
      <c r="E270" s="1" t="s">
        <v>132</v>
      </c>
      <c r="F270" s="1" t="s">
        <v>92</v>
      </c>
      <c r="G270" s="1" t="s">
        <v>91</v>
      </c>
      <c r="I270" s="1">
        <v>16</v>
      </c>
      <c r="J270" s="11">
        <v>817.09</v>
      </c>
      <c r="K270" s="1">
        <v>9.6000000000000002E-2</v>
      </c>
      <c r="L270" s="4">
        <v>35121</v>
      </c>
      <c r="M270" s="4">
        <v>35261</v>
      </c>
      <c r="N270" s="1">
        <v>5019</v>
      </c>
      <c r="O270" s="1" t="s">
        <v>90</v>
      </c>
      <c r="P270" s="1" t="s">
        <v>278</v>
      </c>
      <c r="Q270" s="11">
        <v>16</v>
      </c>
      <c r="R270" s="1">
        <v>2018</v>
      </c>
      <c r="S270" s="6">
        <v>67</v>
      </c>
      <c r="T270" s="2" t="s">
        <v>107</v>
      </c>
      <c r="U270" s="2" t="s">
        <v>87</v>
      </c>
      <c r="V270" s="2"/>
      <c r="W270" s="1" t="s">
        <v>277</v>
      </c>
    </row>
    <row r="271" spans="1:23" s="1" customFormat="1" ht="17.25" x14ac:dyDescent="0.25">
      <c r="A271" s="1">
        <v>55727</v>
      </c>
      <c r="B271" s="1">
        <v>153</v>
      </c>
      <c r="C271" s="1" t="s">
        <v>369</v>
      </c>
      <c r="D271" s="1" t="s">
        <v>214</v>
      </c>
      <c r="E271" s="1" t="s">
        <v>119</v>
      </c>
      <c r="F271" s="1" t="s">
        <v>92</v>
      </c>
      <c r="G271" s="1" t="s">
        <v>91</v>
      </c>
      <c r="I271" s="1">
        <v>20.556000000000001</v>
      </c>
      <c r="J271" s="10" t="s">
        <v>100</v>
      </c>
      <c r="K271" s="1">
        <v>0.112</v>
      </c>
      <c r="L271" s="4">
        <v>35116</v>
      </c>
      <c r="M271" s="4">
        <v>35510</v>
      </c>
      <c r="N271" s="1">
        <v>5281</v>
      </c>
      <c r="O271" s="1" t="s">
        <v>90</v>
      </c>
      <c r="P271" s="1" t="s">
        <v>368</v>
      </c>
      <c r="Q271" s="10" t="s">
        <v>100</v>
      </c>
      <c r="R271" s="1">
        <v>2018</v>
      </c>
      <c r="S271" s="6">
        <v>64</v>
      </c>
      <c r="T271" s="2" t="s">
        <v>107</v>
      </c>
      <c r="U271" s="2" t="s">
        <v>87</v>
      </c>
      <c r="V271" s="2"/>
      <c r="W271" s="1" t="s">
        <v>367</v>
      </c>
    </row>
    <row r="272" spans="1:23" s="1" customFormat="1" ht="17.25" x14ac:dyDescent="0.25">
      <c r="A272" s="1">
        <v>56652</v>
      </c>
      <c r="B272" s="1">
        <v>153</v>
      </c>
      <c r="C272" s="1" t="s">
        <v>366</v>
      </c>
      <c r="D272" s="1" t="s">
        <v>214</v>
      </c>
      <c r="E272" s="1" t="s">
        <v>119</v>
      </c>
      <c r="F272" s="1" t="s">
        <v>92</v>
      </c>
      <c r="G272" s="1" t="s">
        <v>91</v>
      </c>
      <c r="I272" s="1">
        <v>160</v>
      </c>
      <c r="J272" s="10" t="s">
        <v>100</v>
      </c>
      <c r="K272" s="1">
        <v>0.221</v>
      </c>
      <c r="L272" s="4">
        <v>34942</v>
      </c>
      <c r="M272" s="4">
        <v>35097</v>
      </c>
      <c r="N272" s="1">
        <v>5825</v>
      </c>
      <c r="O272" s="1" t="s">
        <v>90</v>
      </c>
      <c r="P272" s="1" t="s">
        <v>365</v>
      </c>
      <c r="Q272" s="16">
        <v>32.941000000000003</v>
      </c>
      <c r="R272" s="1" t="s">
        <v>90</v>
      </c>
      <c r="S272" s="6">
        <v>56</v>
      </c>
      <c r="T272" s="2" t="s">
        <v>161</v>
      </c>
      <c r="U272" s="2" t="s">
        <v>87</v>
      </c>
      <c r="V272" s="2"/>
      <c r="W272" s="1" t="s">
        <v>364</v>
      </c>
    </row>
    <row r="273" spans="1:23" s="1" customFormat="1" x14ac:dyDescent="0.25">
      <c r="A273" s="1">
        <v>57777</v>
      </c>
      <c r="B273" s="1">
        <v>153</v>
      </c>
      <c r="C273" s="1" t="s">
        <v>363</v>
      </c>
      <c r="D273" s="1" t="s">
        <v>214</v>
      </c>
      <c r="E273" s="1" t="s">
        <v>102</v>
      </c>
      <c r="F273" s="1" t="s">
        <v>92</v>
      </c>
      <c r="G273" s="1" t="s">
        <v>91</v>
      </c>
      <c r="I273" s="1">
        <v>11.201485</v>
      </c>
      <c r="J273" s="15">
        <f>INDEX('[1]Stock Dutys'!$M$2:$M$53,MATCH(A273,'[1]Stock Dutys'!$A$2:$A$53))</f>
        <v>11.31203125</v>
      </c>
      <c r="K273" s="1">
        <v>1.6E-2</v>
      </c>
      <c r="L273" s="4">
        <v>34219</v>
      </c>
      <c r="M273" s="4">
        <v>34614</v>
      </c>
      <c r="N273" s="1">
        <v>5199</v>
      </c>
      <c r="O273" s="1" t="s">
        <v>90</v>
      </c>
      <c r="P273" s="1" t="s">
        <v>362</v>
      </c>
      <c r="Q273" s="10" t="s">
        <v>100</v>
      </c>
      <c r="R273" s="1">
        <v>2018</v>
      </c>
      <c r="S273" s="3"/>
      <c r="T273" s="3" t="s">
        <v>107</v>
      </c>
      <c r="U273" s="3" t="s">
        <v>87</v>
      </c>
      <c r="V273" s="3" t="s">
        <v>161</v>
      </c>
      <c r="W273" s="1" t="s">
        <v>361</v>
      </c>
    </row>
    <row r="274" spans="1:23" s="1" customFormat="1" ht="17.25" x14ac:dyDescent="0.25">
      <c r="A274" s="1">
        <v>57835</v>
      </c>
      <c r="B274" s="1">
        <v>153</v>
      </c>
      <c r="C274" s="1" t="s">
        <v>334</v>
      </c>
      <c r="D274" s="1" t="s">
        <v>109</v>
      </c>
      <c r="E274" s="1" t="s">
        <v>119</v>
      </c>
      <c r="F274" s="1" t="s">
        <v>92</v>
      </c>
      <c r="G274" s="1" t="s">
        <v>91</v>
      </c>
      <c r="I274" s="1">
        <v>155.47999999999999</v>
      </c>
      <c r="J274" s="11">
        <v>312.92</v>
      </c>
      <c r="K274" s="1">
        <v>0.66</v>
      </c>
      <c r="L274" s="4">
        <v>34236</v>
      </c>
      <c r="M274" s="4">
        <v>34518</v>
      </c>
      <c r="N274" s="1" t="s">
        <v>90</v>
      </c>
      <c r="O274" s="1" t="s">
        <v>90</v>
      </c>
      <c r="P274" s="1" t="s">
        <v>333</v>
      </c>
      <c r="Q274" s="11">
        <v>0</v>
      </c>
      <c r="R274" s="1" t="s">
        <v>90</v>
      </c>
      <c r="S274" s="6">
        <v>68</v>
      </c>
      <c r="T274" s="2" t="s">
        <v>88</v>
      </c>
      <c r="U274" s="2" t="s">
        <v>87</v>
      </c>
      <c r="V274" s="2"/>
      <c r="W274" s="1" t="s">
        <v>357</v>
      </c>
    </row>
    <row r="275" spans="1:23" s="1" customFormat="1" ht="17.25" x14ac:dyDescent="0.25">
      <c r="A275" s="1">
        <v>57836</v>
      </c>
      <c r="B275" s="1">
        <v>153</v>
      </c>
      <c r="C275" s="1" t="s">
        <v>334</v>
      </c>
      <c r="D275" s="1" t="s">
        <v>109</v>
      </c>
      <c r="E275" s="1" t="s">
        <v>119</v>
      </c>
      <c r="F275" s="1" t="s">
        <v>92</v>
      </c>
      <c r="G275" s="1" t="s">
        <v>91</v>
      </c>
      <c r="I275" s="1">
        <v>147.6</v>
      </c>
      <c r="J275" s="10" t="s">
        <v>100</v>
      </c>
      <c r="K275" s="1">
        <v>0.66</v>
      </c>
      <c r="L275" s="4">
        <v>34236</v>
      </c>
      <c r="M275" s="4">
        <v>34518</v>
      </c>
      <c r="N275" s="1" t="s">
        <v>90</v>
      </c>
      <c r="O275" s="1" t="s">
        <v>90</v>
      </c>
      <c r="P275" s="1" t="s">
        <v>333</v>
      </c>
      <c r="Q275" s="10" t="s">
        <v>100</v>
      </c>
      <c r="R275" s="1" t="s">
        <v>90</v>
      </c>
      <c r="S275" s="6">
        <v>68</v>
      </c>
      <c r="T275" s="2" t="s">
        <v>88</v>
      </c>
      <c r="U275" s="2" t="s">
        <v>87</v>
      </c>
      <c r="V275" s="2"/>
      <c r="W275" s="1" t="s">
        <v>357</v>
      </c>
    </row>
    <row r="276" spans="1:23" s="1" customFormat="1" ht="17.25" x14ac:dyDescent="0.25">
      <c r="A276" s="1">
        <v>57838</v>
      </c>
      <c r="B276" s="1">
        <v>153</v>
      </c>
      <c r="C276" s="1" t="s">
        <v>360</v>
      </c>
      <c r="D276" s="1" t="s">
        <v>214</v>
      </c>
      <c r="E276" s="1" t="s">
        <v>119</v>
      </c>
      <c r="F276" s="1" t="s">
        <v>92</v>
      </c>
      <c r="G276" s="1" t="s">
        <v>91</v>
      </c>
      <c r="I276" s="1">
        <v>172</v>
      </c>
      <c r="J276" s="10" t="s">
        <v>100</v>
      </c>
      <c r="K276" s="1">
        <v>0.914000008344651</v>
      </c>
      <c r="L276" s="4">
        <v>34236</v>
      </c>
      <c r="M276" s="4">
        <v>34518</v>
      </c>
      <c r="N276" s="1">
        <v>4930</v>
      </c>
      <c r="O276" s="1" t="s">
        <v>90</v>
      </c>
      <c r="P276" s="1" t="s">
        <v>359</v>
      </c>
      <c r="Q276" s="10" t="s">
        <v>100</v>
      </c>
      <c r="R276" s="1">
        <v>2018</v>
      </c>
      <c r="S276" s="6">
        <v>66</v>
      </c>
      <c r="T276" s="2" t="s">
        <v>107</v>
      </c>
      <c r="U276" s="2" t="s">
        <v>87</v>
      </c>
      <c r="V276" s="2"/>
      <c r="W276" s="1" t="s">
        <v>358</v>
      </c>
    </row>
    <row r="277" spans="1:23" s="1" customFormat="1" ht="17.25" x14ac:dyDescent="0.25">
      <c r="A277" s="1">
        <v>57839</v>
      </c>
      <c r="B277" s="1">
        <v>153</v>
      </c>
      <c r="C277" s="1" t="s">
        <v>334</v>
      </c>
      <c r="D277" s="1" t="s">
        <v>109</v>
      </c>
      <c r="E277" s="1" t="s">
        <v>119</v>
      </c>
      <c r="F277" s="1" t="s">
        <v>92</v>
      </c>
      <c r="G277" s="1" t="s">
        <v>91</v>
      </c>
      <c r="I277" s="1">
        <v>164</v>
      </c>
      <c r="J277" s="10" t="s">
        <v>100</v>
      </c>
      <c r="K277" s="1">
        <v>0.435</v>
      </c>
      <c r="L277" s="4">
        <v>34236</v>
      </c>
      <c r="M277" s="4">
        <v>34518</v>
      </c>
      <c r="N277" s="1" t="s">
        <v>90</v>
      </c>
      <c r="O277" s="1" t="s">
        <v>90</v>
      </c>
      <c r="P277" s="1" t="s">
        <v>333</v>
      </c>
      <c r="Q277" s="10" t="s">
        <v>100</v>
      </c>
      <c r="R277" s="1" t="s">
        <v>90</v>
      </c>
      <c r="S277" s="6">
        <v>68</v>
      </c>
      <c r="T277" s="2" t="s">
        <v>88</v>
      </c>
      <c r="U277" s="2" t="s">
        <v>87</v>
      </c>
      <c r="V277" s="2"/>
      <c r="W277" s="1" t="s">
        <v>357</v>
      </c>
    </row>
    <row r="278" spans="1:23" s="1" customFormat="1" ht="17.25" x14ac:dyDescent="0.25">
      <c r="A278" s="1">
        <v>57840</v>
      </c>
      <c r="B278" s="1">
        <v>153</v>
      </c>
      <c r="C278" s="1" t="s">
        <v>334</v>
      </c>
      <c r="D278" s="1" t="s">
        <v>109</v>
      </c>
      <c r="E278" s="1" t="s">
        <v>119</v>
      </c>
      <c r="F278" s="1" t="s">
        <v>92</v>
      </c>
      <c r="G278" s="1" t="s">
        <v>91</v>
      </c>
      <c r="I278" s="1">
        <v>164</v>
      </c>
      <c r="J278" s="10" t="s">
        <v>100</v>
      </c>
      <c r="K278" s="1">
        <v>0.435</v>
      </c>
      <c r="L278" s="4">
        <v>34236</v>
      </c>
      <c r="M278" s="4">
        <v>34518</v>
      </c>
      <c r="N278" s="1" t="s">
        <v>90</v>
      </c>
      <c r="O278" s="1" t="s">
        <v>90</v>
      </c>
      <c r="P278" s="1" t="s">
        <v>333</v>
      </c>
      <c r="Q278" s="10" t="s">
        <v>100</v>
      </c>
      <c r="R278" s="1" t="s">
        <v>90</v>
      </c>
      <c r="S278" s="6">
        <v>68</v>
      </c>
      <c r="T278" s="2" t="s">
        <v>88</v>
      </c>
      <c r="U278" s="2" t="s">
        <v>87</v>
      </c>
      <c r="V278" s="2"/>
      <c r="W278" s="1" t="s">
        <v>357</v>
      </c>
    </row>
    <row r="279" spans="1:23" s="1" customFormat="1" ht="17.25" x14ac:dyDescent="0.25">
      <c r="A279" s="1">
        <v>57856</v>
      </c>
      <c r="B279" s="1">
        <v>153</v>
      </c>
      <c r="C279" s="1" t="s">
        <v>356</v>
      </c>
      <c r="D279" s="1" t="s">
        <v>109</v>
      </c>
      <c r="E279" s="1" t="s">
        <v>279</v>
      </c>
      <c r="F279" s="1" t="s">
        <v>92</v>
      </c>
      <c r="G279" s="1" t="s">
        <v>91</v>
      </c>
      <c r="I279" s="1">
        <v>200.000213</v>
      </c>
      <c r="J279" s="16">
        <v>200.00020000000001</v>
      </c>
      <c r="K279" s="1">
        <v>0.90500000000000003</v>
      </c>
      <c r="L279" s="4">
        <v>36825</v>
      </c>
      <c r="M279" s="4">
        <v>37221</v>
      </c>
      <c r="N279" s="1">
        <v>5020</v>
      </c>
      <c r="O279" s="1" t="s">
        <v>90</v>
      </c>
      <c r="P279" s="1">
        <v>57856</v>
      </c>
      <c r="Q279" s="9">
        <v>67.429503367091996</v>
      </c>
      <c r="R279" s="1">
        <v>2018</v>
      </c>
      <c r="S279" s="6"/>
      <c r="T279" s="2" t="s">
        <v>107</v>
      </c>
      <c r="U279" s="2" t="s">
        <v>87</v>
      </c>
      <c r="V279" s="2"/>
      <c r="W279" s="1" t="s">
        <v>355</v>
      </c>
    </row>
    <row r="280" spans="1:23" s="1" customFormat="1" ht="17.25" x14ac:dyDescent="0.25">
      <c r="A280" s="1">
        <v>57857</v>
      </c>
      <c r="B280" s="1">
        <v>153</v>
      </c>
      <c r="C280" s="1" t="s">
        <v>354</v>
      </c>
      <c r="D280" s="1" t="s">
        <v>109</v>
      </c>
      <c r="E280" s="1" t="s">
        <v>279</v>
      </c>
      <c r="F280" s="1" t="s">
        <v>92</v>
      </c>
      <c r="G280" s="1" t="s">
        <v>91</v>
      </c>
      <c r="I280" s="1">
        <v>180</v>
      </c>
      <c r="J280" s="11">
        <v>180</v>
      </c>
      <c r="K280" s="1">
        <v>0.87480000000000002</v>
      </c>
      <c r="L280" s="4">
        <v>36825</v>
      </c>
      <c r="M280" s="4">
        <v>44161</v>
      </c>
      <c r="N280" s="1" t="s">
        <v>90</v>
      </c>
      <c r="O280" s="1" t="s">
        <v>90</v>
      </c>
      <c r="P280" s="1">
        <v>57857</v>
      </c>
      <c r="Q280" s="11">
        <v>3.81</v>
      </c>
      <c r="R280" s="1" t="s">
        <v>90</v>
      </c>
      <c r="S280" s="6"/>
      <c r="T280" s="2" t="s">
        <v>260</v>
      </c>
      <c r="U280" s="2" t="s">
        <v>87</v>
      </c>
      <c r="V280" s="2"/>
      <c r="W280" s="1" t="s">
        <v>353</v>
      </c>
    </row>
    <row r="281" spans="1:23" s="1" customFormat="1" ht="17.25" x14ac:dyDescent="0.25">
      <c r="A281" s="1">
        <v>62929</v>
      </c>
      <c r="B281" s="1">
        <v>153</v>
      </c>
      <c r="C281" s="1" t="s">
        <v>280</v>
      </c>
      <c r="D281" s="1" t="s">
        <v>109</v>
      </c>
      <c r="E281" s="1" t="s">
        <v>279</v>
      </c>
      <c r="F281" s="1" t="s">
        <v>92</v>
      </c>
      <c r="G281" s="1" t="s">
        <v>91</v>
      </c>
      <c r="I281" s="1">
        <v>639.98699999999997</v>
      </c>
      <c r="J281" s="10" t="s">
        <v>100</v>
      </c>
      <c r="K281" s="1">
        <v>2.5099999999999998</v>
      </c>
      <c r="L281" s="4">
        <v>35892</v>
      </c>
      <c r="M281" s="4" t="s">
        <v>90</v>
      </c>
      <c r="N281" s="1">
        <v>5019</v>
      </c>
      <c r="O281" s="1" t="s">
        <v>90</v>
      </c>
      <c r="P281" s="1" t="s">
        <v>278</v>
      </c>
      <c r="Q281" s="16">
        <v>59.568199999999997</v>
      </c>
      <c r="R281" s="1">
        <v>2018</v>
      </c>
      <c r="S281" s="6">
        <v>67</v>
      </c>
      <c r="T281" s="2" t="s">
        <v>107</v>
      </c>
      <c r="U281" s="2" t="s">
        <v>87</v>
      </c>
      <c r="V281" s="2"/>
      <c r="W281" s="1" t="s">
        <v>277</v>
      </c>
    </row>
    <row r="282" spans="1:23" s="1" customFormat="1" ht="17.25" x14ac:dyDescent="0.25">
      <c r="A282" s="1">
        <v>63052</v>
      </c>
      <c r="B282" s="1">
        <v>153</v>
      </c>
      <c r="C282" s="1" t="s">
        <v>352</v>
      </c>
      <c r="D282" s="1" t="s">
        <v>109</v>
      </c>
      <c r="E282" s="1" t="s">
        <v>132</v>
      </c>
      <c r="F282" s="1" t="s">
        <v>92</v>
      </c>
      <c r="G282" s="1" t="s">
        <v>91</v>
      </c>
      <c r="I282" s="1">
        <v>44.731999999999999</v>
      </c>
      <c r="J282" s="11">
        <v>44.731999999999999</v>
      </c>
      <c r="K282" s="1">
        <v>0.16400000000000001</v>
      </c>
      <c r="L282" s="4">
        <v>35746</v>
      </c>
      <c r="M282" s="4">
        <v>36506</v>
      </c>
      <c r="N282" s="1">
        <v>5821</v>
      </c>
      <c r="O282" s="1" t="s">
        <v>90</v>
      </c>
      <c r="P282" s="1">
        <v>63052</v>
      </c>
      <c r="Q282" s="11">
        <v>44.731999999999999</v>
      </c>
      <c r="R282" s="1" t="s">
        <v>90</v>
      </c>
      <c r="S282" s="6"/>
      <c r="T282" s="2" t="s">
        <v>99</v>
      </c>
      <c r="U282" s="2" t="s">
        <v>87</v>
      </c>
      <c r="V282" s="2"/>
      <c r="W282" s="1" t="s">
        <v>351</v>
      </c>
    </row>
    <row r="283" spans="1:23" s="1" customFormat="1" ht="17.25" x14ac:dyDescent="0.25">
      <c r="A283" s="1">
        <v>63497</v>
      </c>
      <c r="B283" s="1">
        <v>153</v>
      </c>
      <c r="C283" s="1" t="s">
        <v>350</v>
      </c>
      <c r="D283" s="1" t="s">
        <v>214</v>
      </c>
      <c r="E283" s="1" t="s">
        <v>119</v>
      </c>
      <c r="F283" s="1" t="s">
        <v>92</v>
      </c>
      <c r="G283" s="1" t="s">
        <v>91</v>
      </c>
      <c r="I283" s="1">
        <v>408.3</v>
      </c>
      <c r="J283" s="11">
        <v>408.3</v>
      </c>
      <c r="K283" s="1">
        <v>2</v>
      </c>
      <c r="L283" s="4">
        <v>35881</v>
      </c>
      <c r="M283" s="4">
        <v>36643</v>
      </c>
      <c r="N283" s="1">
        <v>5283</v>
      </c>
      <c r="O283" s="1" t="s">
        <v>90</v>
      </c>
      <c r="P283" s="1">
        <v>63497</v>
      </c>
      <c r="Q283" s="9">
        <v>480.61799999999999</v>
      </c>
      <c r="R283" s="1">
        <v>2018</v>
      </c>
      <c r="S283" s="6"/>
      <c r="T283" s="2" t="s">
        <v>107</v>
      </c>
      <c r="U283" s="2" t="s">
        <v>87</v>
      </c>
      <c r="V283" s="2"/>
      <c r="W283" s="1" t="s">
        <v>349</v>
      </c>
    </row>
    <row r="284" spans="1:23" s="18" customFormat="1" x14ac:dyDescent="0.25">
      <c r="A284" s="18">
        <v>6369</v>
      </c>
      <c r="B284" s="18">
        <v>153</v>
      </c>
      <c r="C284" s="18" t="s">
        <v>348</v>
      </c>
      <c r="D284" s="18" t="s">
        <v>214</v>
      </c>
      <c r="E284" s="18" t="s">
        <v>102</v>
      </c>
      <c r="F284" s="18" t="s">
        <v>92</v>
      </c>
      <c r="G284" s="18" t="s">
        <v>91</v>
      </c>
      <c r="I284" s="18">
        <v>6.2298669999999996</v>
      </c>
      <c r="J284" s="35">
        <v>10.75</v>
      </c>
      <c r="K284" s="18">
        <v>1.4999999999999999E-2</v>
      </c>
      <c r="L284" s="20">
        <v>7874</v>
      </c>
      <c r="M284" s="20">
        <v>8209</v>
      </c>
      <c r="N284" s="18" t="s">
        <v>90</v>
      </c>
      <c r="O284" s="18" t="s">
        <v>90</v>
      </c>
      <c r="P284" s="18">
        <v>6369</v>
      </c>
      <c r="Q284" s="19">
        <f>J284</f>
        <v>10.75</v>
      </c>
      <c r="R284" s="18" t="s">
        <v>90</v>
      </c>
      <c r="S284" s="34"/>
      <c r="T284" s="34" t="s">
        <v>99</v>
      </c>
      <c r="U284" s="34" t="s">
        <v>87</v>
      </c>
      <c r="V284" s="34" t="s">
        <v>161</v>
      </c>
      <c r="W284" s="18" t="s">
        <v>347</v>
      </c>
    </row>
    <row r="285" spans="1:23" s="1" customFormat="1" ht="17.25" x14ac:dyDescent="0.25">
      <c r="A285" s="1">
        <v>64117</v>
      </c>
      <c r="B285" s="1">
        <v>153</v>
      </c>
      <c r="C285" s="1" t="s">
        <v>312</v>
      </c>
      <c r="D285" s="1" t="s">
        <v>214</v>
      </c>
      <c r="E285" s="1" t="s">
        <v>132</v>
      </c>
      <c r="F285" s="1" t="s">
        <v>92</v>
      </c>
      <c r="G285" s="1" t="s">
        <v>91</v>
      </c>
      <c r="I285" s="1">
        <v>5.5970000000000004</v>
      </c>
      <c r="J285" s="11">
        <v>17.73</v>
      </c>
      <c r="K285" s="1">
        <v>0.03</v>
      </c>
      <c r="L285" s="4">
        <v>36179</v>
      </c>
      <c r="M285" s="4">
        <v>36575</v>
      </c>
      <c r="N285" s="1">
        <v>5021</v>
      </c>
      <c r="O285" s="1" t="s">
        <v>90</v>
      </c>
      <c r="P285" s="1" t="s">
        <v>311</v>
      </c>
      <c r="Q285" s="11">
        <v>5.5970000000000004</v>
      </c>
      <c r="R285" s="1">
        <v>2018</v>
      </c>
      <c r="S285" s="6">
        <v>69</v>
      </c>
      <c r="T285" s="2" t="s">
        <v>107</v>
      </c>
      <c r="U285" s="2" t="s">
        <v>87</v>
      </c>
      <c r="V285" s="2"/>
      <c r="W285" s="1" t="s">
        <v>310</v>
      </c>
    </row>
    <row r="286" spans="1:23" s="1" customFormat="1" x14ac:dyDescent="0.25">
      <c r="A286" s="1">
        <v>65481</v>
      </c>
      <c r="B286" s="1">
        <v>153</v>
      </c>
      <c r="C286" s="1" t="s">
        <v>346</v>
      </c>
      <c r="D286" s="1" t="s">
        <v>214</v>
      </c>
      <c r="E286" s="1" t="s">
        <v>102</v>
      </c>
      <c r="F286" s="1" t="s">
        <v>92</v>
      </c>
      <c r="G286" s="1" t="s">
        <v>91</v>
      </c>
      <c r="I286" s="1">
        <v>11.201485</v>
      </c>
      <c r="J286" s="15">
        <f>INDEX('[1]Stock Dutys'!$M$2:$M$53,MATCH(A286,'[1]Stock Dutys'!$A$2:$A$53))</f>
        <v>11.31203125</v>
      </c>
      <c r="K286" s="1">
        <v>1.5599999999999999E-2</v>
      </c>
      <c r="L286" s="4">
        <v>36637</v>
      </c>
      <c r="M286" s="4">
        <v>37032</v>
      </c>
      <c r="N286" s="1">
        <v>5289</v>
      </c>
      <c r="O286" s="1" t="s">
        <v>90</v>
      </c>
      <c r="P286" s="1" t="s">
        <v>345</v>
      </c>
      <c r="Q286" s="10" t="s">
        <v>100</v>
      </c>
      <c r="R286" s="1">
        <v>2018</v>
      </c>
      <c r="S286" s="3"/>
      <c r="T286" s="3" t="s">
        <v>107</v>
      </c>
      <c r="U286" s="3" t="s">
        <v>87</v>
      </c>
      <c r="V286" s="3" t="s">
        <v>161</v>
      </c>
      <c r="W286" s="1" t="s">
        <v>344</v>
      </c>
    </row>
    <row r="287" spans="1:23" s="1" customFormat="1" x14ac:dyDescent="0.25">
      <c r="A287" s="1">
        <v>65483</v>
      </c>
      <c r="B287" s="1">
        <v>153</v>
      </c>
      <c r="C287" s="1" t="s">
        <v>343</v>
      </c>
      <c r="D287" s="1" t="s">
        <v>214</v>
      </c>
      <c r="E287" s="1" t="s">
        <v>102</v>
      </c>
      <c r="F287" s="1" t="s">
        <v>92</v>
      </c>
      <c r="G287" s="1" t="s">
        <v>91</v>
      </c>
      <c r="I287" s="1">
        <v>11.201485</v>
      </c>
      <c r="J287" s="15">
        <f>INDEX('[1]Stock Dutys'!$M$2:$M$53,MATCH(A287,'[1]Stock Dutys'!$A$2:$A$53))</f>
        <v>11.31203125</v>
      </c>
      <c r="K287" s="1">
        <v>1.6E-2</v>
      </c>
      <c r="L287" s="4">
        <v>36655</v>
      </c>
      <c r="M287" s="4">
        <v>37051</v>
      </c>
      <c r="N287" s="1">
        <v>5197</v>
      </c>
      <c r="O287" s="1" t="s">
        <v>90</v>
      </c>
      <c r="P287" s="1" t="s">
        <v>342</v>
      </c>
      <c r="Q287" s="10" t="s">
        <v>100</v>
      </c>
      <c r="R287" s="1">
        <v>2018</v>
      </c>
      <c r="S287" s="3"/>
      <c r="T287" s="3" t="s">
        <v>107</v>
      </c>
      <c r="U287" s="3" t="s">
        <v>87</v>
      </c>
      <c r="V287" s="3" t="s">
        <v>161</v>
      </c>
      <c r="W287" s="1" t="s">
        <v>341</v>
      </c>
    </row>
    <row r="288" spans="1:23" s="18" customFormat="1" x14ac:dyDescent="0.25">
      <c r="A288" s="18">
        <v>6584</v>
      </c>
      <c r="B288" s="18">
        <v>153</v>
      </c>
      <c r="C288" s="18" t="s">
        <v>340</v>
      </c>
      <c r="D288" s="18" t="s">
        <v>214</v>
      </c>
      <c r="E288" s="18" t="s">
        <v>102</v>
      </c>
      <c r="F288" s="18" t="s">
        <v>92</v>
      </c>
      <c r="G288" s="18" t="s">
        <v>91</v>
      </c>
      <c r="I288" s="18">
        <v>12.030087999999999</v>
      </c>
      <c r="J288" s="35">
        <v>18.100000000000001</v>
      </c>
      <c r="K288" s="18">
        <v>2.5000000000000001E-2</v>
      </c>
      <c r="L288" s="20">
        <v>8206</v>
      </c>
      <c r="M288" s="20">
        <v>8724</v>
      </c>
      <c r="N288" s="18" t="s">
        <v>90</v>
      </c>
      <c r="O288" s="18" t="s">
        <v>90</v>
      </c>
      <c r="P288" s="18">
        <v>6584</v>
      </c>
      <c r="Q288" s="19">
        <f>J288</f>
        <v>18.100000000000001</v>
      </c>
      <c r="R288" s="18" t="s">
        <v>90</v>
      </c>
      <c r="S288" s="34"/>
      <c r="T288" s="34" t="s">
        <v>99</v>
      </c>
      <c r="U288" s="34" t="s">
        <v>87</v>
      </c>
      <c r="V288" s="34" t="s">
        <v>161</v>
      </c>
      <c r="W288" s="18" t="s">
        <v>213</v>
      </c>
    </row>
    <row r="289" spans="1:23" s="1" customFormat="1" x14ac:dyDescent="0.25">
      <c r="A289" s="1">
        <v>65877</v>
      </c>
      <c r="B289" s="1">
        <v>153</v>
      </c>
      <c r="C289" s="1" t="s">
        <v>339</v>
      </c>
      <c r="D289" s="1" t="s">
        <v>214</v>
      </c>
      <c r="E289" s="1" t="s">
        <v>102</v>
      </c>
      <c r="F289" s="1" t="s">
        <v>92</v>
      </c>
      <c r="G289" s="1" t="s">
        <v>91</v>
      </c>
      <c r="I289" s="1">
        <v>4.480594</v>
      </c>
      <c r="J289" s="15">
        <f>INDEX('[1]Stock Dutys'!$M$2:$M$53,MATCH(A289,'[1]Stock Dutys'!$A$2:$A$53))</f>
        <v>4.5248125000000003</v>
      </c>
      <c r="K289" s="1">
        <v>0.03</v>
      </c>
      <c r="L289" s="4">
        <v>36685</v>
      </c>
      <c r="M289" s="4">
        <v>37080</v>
      </c>
      <c r="N289" s="1" t="s">
        <v>90</v>
      </c>
      <c r="O289" s="1" t="s">
        <v>90</v>
      </c>
      <c r="P289" s="1">
        <v>65877</v>
      </c>
      <c r="Q289" s="16">
        <f>J289</f>
        <v>4.5248125000000003</v>
      </c>
      <c r="R289" s="1" t="s">
        <v>90</v>
      </c>
      <c r="S289" s="3"/>
      <c r="T289" s="3" t="s">
        <v>99</v>
      </c>
      <c r="U289" s="3" t="s">
        <v>87</v>
      </c>
      <c r="V289" s="3" t="s">
        <v>145</v>
      </c>
      <c r="W289" s="1" t="s">
        <v>338</v>
      </c>
    </row>
    <row r="290" spans="1:23" s="1" customFormat="1" ht="17.25" x14ac:dyDescent="0.25">
      <c r="A290" s="1">
        <v>64630</v>
      </c>
      <c r="B290" s="1">
        <v>153</v>
      </c>
      <c r="C290" s="1" t="s">
        <v>337</v>
      </c>
      <c r="D290" s="1" t="s">
        <v>214</v>
      </c>
      <c r="E290" s="1" t="s">
        <v>119</v>
      </c>
      <c r="F290" s="1" t="s">
        <v>92</v>
      </c>
      <c r="G290" s="1" t="s">
        <v>91</v>
      </c>
      <c r="I290" s="1">
        <v>288.67</v>
      </c>
      <c r="J290" s="10" t="s">
        <v>100</v>
      </c>
      <c r="K290" s="1">
        <v>0.57769999999999999</v>
      </c>
      <c r="L290" s="4">
        <v>36286</v>
      </c>
      <c r="M290" s="4"/>
      <c r="N290" s="1">
        <v>5740</v>
      </c>
      <c r="O290" s="1" t="s">
        <v>90</v>
      </c>
      <c r="P290" s="1" t="s">
        <v>336</v>
      </c>
      <c r="Q290" s="10" t="s">
        <v>100</v>
      </c>
      <c r="R290" s="1">
        <v>2018</v>
      </c>
      <c r="S290" s="6">
        <v>81</v>
      </c>
      <c r="T290" s="2" t="s">
        <v>107</v>
      </c>
      <c r="U290" s="2" t="s">
        <v>87</v>
      </c>
      <c r="V290" s="2"/>
      <c r="W290" s="1" t="s">
        <v>335</v>
      </c>
    </row>
    <row r="291" spans="1:23" s="1" customFormat="1" ht="17.25" x14ac:dyDescent="0.25">
      <c r="A291" s="1">
        <v>64631</v>
      </c>
      <c r="B291" s="1">
        <v>153</v>
      </c>
      <c r="C291" s="1" t="s">
        <v>337</v>
      </c>
      <c r="D291" s="1" t="s">
        <v>214</v>
      </c>
      <c r="E291" s="1" t="s">
        <v>119</v>
      </c>
      <c r="F291" s="1" t="s">
        <v>92</v>
      </c>
      <c r="G291" s="1" t="s">
        <v>91</v>
      </c>
      <c r="I291" s="1">
        <v>288.67</v>
      </c>
      <c r="J291" s="10" t="s">
        <v>100</v>
      </c>
      <c r="K291" s="1">
        <v>0.86160000000000003</v>
      </c>
      <c r="L291" s="4">
        <v>36286</v>
      </c>
      <c r="M291" s="4"/>
      <c r="N291" s="1">
        <v>5740</v>
      </c>
      <c r="O291" s="1" t="s">
        <v>90</v>
      </c>
      <c r="P291" s="1" t="s">
        <v>336</v>
      </c>
      <c r="Q291" s="10" t="s">
        <v>100</v>
      </c>
      <c r="R291" s="1">
        <v>2018</v>
      </c>
      <c r="S291" s="6">
        <v>81</v>
      </c>
      <c r="T291" s="2" t="s">
        <v>107</v>
      </c>
      <c r="U291" s="2" t="s">
        <v>87</v>
      </c>
      <c r="V291" s="2"/>
      <c r="W291" s="1" t="s">
        <v>335</v>
      </c>
    </row>
    <row r="292" spans="1:23" s="1" customFormat="1" ht="17.25" x14ac:dyDescent="0.25">
      <c r="A292" s="1">
        <v>64632</v>
      </c>
      <c r="B292" s="1">
        <v>153</v>
      </c>
      <c r="C292" s="1" t="s">
        <v>337</v>
      </c>
      <c r="D292" s="1" t="s">
        <v>214</v>
      </c>
      <c r="E292" s="1" t="s">
        <v>119</v>
      </c>
      <c r="F292" s="1" t="s">
        <v>92</v>
      </c>
      <c r="G292" s="1" t="s">
        <v>91</v>
      </c>
      <c r="I292" s="1">
        <v>71.709999999999994</v>
      </c>
      <c r="J292" s="10" t="s">
        <v>100</v>
      </c>
      <c r="K292" s="1">
        <v>0.29399999999999998</v>
      </c>
      <c r="L292" s="4">
        <v>36286</v>
      </c>
      <c r="M292" s="4"/>
      <c r="N292" s="1">
        <v>5740</v>
      </c>
      <c r="O292" s="1" t="s">
        <v>90</v>
      </c>
      <c r="P292" s="1" t="s">
        <v>336</v>
      </c>
      <c r="Q292" s="10" t="s">
        <v>100</v>
      </c>
      <c r="R292" s="1">
        <v>2018</v>
      </c>
      <c r="S292" s="6">
        <v>81</v>
      </c>
      <c r="T292" s="2" t="s">
        <v>107</v>
      </c>
      <c r="U292" s="2" t="s">
        <v>87</v>
      </c>
      <c r="V292" s="2"/>
      <c r="W292" s="1" t="s">
        <v>335</v>
      </c>
    </row>
    <row r="293" spans="1:23" s="1" customFormat="1" ht="17.25" x14ac:dyDescent="0.25">
      <c r="A293" s="1">
        <v>64633</v>
      </c>
      <c r="B293" s="1">
        <v>153</v>
      </c>
      <c r="C293" s="1" t="s">
        <v>337</v>
      </c>
      <c r="D293" s="1" t="s">
        <v>214</v>
      </c>
      <c r="E293" s="1" t="s">
        <v>119</v>
      </c>
      <c r="F293" s="1" t="s">
        <v>92</v>
      </c>
      <c r="G293" s="1" t="s">
        <v>91</v>
      </c>
      <c r="I293" s="1">
        <v>288.67</v>
      </c>
      <c r="J293" s="10" t="s">
        <v>100</v>
      </c>
      <c r="K293" s="1">
        <v>0.58740000000000003</v>
      </c>
      <c r="L293" s="4">
        <v>36286</v>
      </c>
      <c r="M293" s="4"/>
      <c r="N293" s="1">
        <v>5740</v>
      </c>
      <c r="O293" s="1" t="s">
        <v>90</v>
      </c>
      <c r="P293" s="1" t="s">
        <v>336</v>
      </c>
      <c r="Q293" s="10" t="s">
        <v>100</v>
      </c>
      <c r="R293" s="1">
        <v>2018</v>
      </c>
      <c r="S293" s="6">
        <v>81</v>
      </c>
      <c r="T293" s="2" t="s">
        <v>107</v>
      </c>
      <c r="U293" s="2" t="s">
        <v>87</v>
      </c>
      <c r="V293" s="2"/>
      <c r="W293" s="1" t="s">
        <v>335</v>
      </c>
    </row>
    <row r="294" spans="1:23" s="1" customFormat="1" ht="17.25" x14ac:dyDescent="0.25">
      <c r="A294" s="1">
        <v>66062</v>
      </c>
      <c r="B294" s="1">
        <v>153</v>
      </c>
      <c r="C294" s="1" t="s">
        <v>334</v>
      </c>
      <c r="D294" s="1" t="s">
        <v>109</v>
      </c>
      <c r="E294" s="1" t="s">
        <v>119</v>
      </c>
      <c r="F294" s="1" t="s">
        <v>92</v>
      </c>
      <c r="G294" s="1" t="s">
        <v>91</v>
      </c>
      <c r="I294" s="1">
        <v>303.08</v>
      </c>
      <c r="J294" s="11">
        <v>303.08</v>
      </c>
      <c r="K294" s="1">
        <v>1.02</v>
      </c>
      <c r="L294" s="4">
        <v>37363</v>
      </c>
      <c r="M294" s="4" t="s">
        <v>90</v>
      </c>
      <c r="N294" s="1" t="s">
        <v>90</v>
      </c>
      <c r="O294" s="1" t="s">
        <v>90</v>
      </c>
      <c r="P294" s="1" t="s">
        <v>333</v>
      </c>
      <c r="Q294" s="11">
        <v>0</v>
      </c>
      <c r="R294" s="1" t="s">
        <v>90</v>
      </c>
      <c r="S294" s="6"/>
      <c r="T294" s="2" t="s">
        <v>88</v>
      </c>
      <c r="U294" s="2" t="s">
        <v>87</v>
      </c>
      <c r="V294" s="2"/>
      <c r="W294" s="1" t="s">
        <v>332</v>
      </c>
    </row>
    <row r="295" spans="1:23" s="1" customFormat="1" ht="17.25" x14ac:dyDescent="0.25">
      <c r="A295" s="1">
        <v>66207</v>
      </c>
      <c r="B295" s="1">
        <v>153</v>
      </c>
      <c r="C295" s="1" t="s">
        <v>331</v>
      </c>
      <c r="D295" s="1" t="s">
        <v>109</v>
      </c>
      <c r="E295" s="1" t="s">
        <v>132</v>
      </c>
      <c r="F295" s="1" t="s">
        <v>92</v>
      </c>
      <c r="G295" s="1" t="s">
        <v>91</v>
      </c>
      <c r="I295" s="1">
        <v>10</v>
      </c>
      <c r="J295" s="11">
        <v>10</v>
      </c>
      <c r="K295" s="1">
        <v>0.11</v>
      </c>
      <c r="L295" s="4">
        <v>36825</v>
      </c>
      <c r="M295" s="4">
        <v>37221</v>
      </c>
      <c r="N295" s="1">
        <v>5015</v>
      </c>
      <c r="O295" s="1" t="s">
        <v>90</v>
      </c>
      <c r="P295" s="1">
        <v>66207</v>
      </c>
      <c r="Q295" s="9">
        <v>0.194229622615295</v>
      </c>
      <c r="R295" s="1">
        <v>2018</v>
      </c>
      <c r="S295" s="6"/>
      <c r="T295" s="2" t="s">
        <v>107</v>
      </c>
      <c r="U295" s="2" t="s">
        <v>87</v>
      </c>
      <c r="V295" s="2"/>
      <c r="W295" s="1" t="s">
        <v>295</v>
      </c>
    </row>
    <row r="296" spans="1:23" s="1" customFormat="1" ht="17.25" x14ac:dyDescent="0.25">
      <c r="A296" s="1">
        <v>66208</v>
      </c>
      <c r="B296" s="1">
        <v>153</v>
      </c>
      <c r="C296" s="1" t="s">
        <v>330</v>
      </c>
      <c r="D296" s="1" t="s">
        <v>109</v>
      </c>
      <c r="E296" s="1" t="s">
        <v>132</v>
      </c>
      <c r="F296" s="1" t="s">
        <v>92</v>
      </c>
      <c r="G296" s="1" t="s">
        <v>91</v>
      </c>
      <c r="I296" s="1">
        <v>215</v>
      </c>
      <c r="J296" s="11">
        <v>215</v>
      </c>
      <c r="K296" s="1">
        <v>1.7889999999999999</v>
      </c>
      <c r="L296" s="4">
        <v>36825</v>
      </c>
      <c r="M296" s="4">
        <v>44161</v>
      </c>
      <c r="N296" s="1" t="s">
        <v>90</v>
      </c>
      <c r="O296" s="1" t="s">
        <v>90</v>
      </c>
      <c r="P296" s="1">
        <v>66208</v>
      </c>
      <c r="Q296" s="11">
        <v>0</v>
      </c>
      <c r="R296" s="1" t="s">
        <v>90</v>
      </c>
      <c r="S296" s="6"/>
      <c r="T296" s="2" t="s">
        <v>88</v>
      </c>
      <c r="U296" s="2" t="s">
        <v>87</v>
      </c>
      <c r="V296" s="2"/>
      <c r="W296" s="1" t="s">
        <v>329</v>
      </c>
    </row>
    <row r="297" spans="1:23" s="1" customFormat="1" x14ac:dyDescent="0.25">
      <c r="A297" s="1">
        <v>66439</v>
      </c>
      <c r="B297" s="1">
        <v>153</v>
      </c>
      <c r="C297" s="1" t="s">
        <v>328</v>
      </c>
      <c r="D297" s="1" t="s">
        <v>214</v>
      </c>
      <c r="E297" s="1" t="s">
        <v>102</v>
      </c>
      <c r="F297" s="1" t="s">
        <v>92</v>
      </c>
      <c r="G297" s="1" t="s">
        <v>91</v>
      </c>
      <c r="I297" s="1">
        <v>6.72</v>
      </c>
      <c r="J297" s="15">
        <f>INDEX('[1]Stock Dutys'!$M$2:$M$53,MATCH(A297,'[1]Stock Dutys'!$A$2:$A$53))</f>
        <v>6.7872187500000001</v>
      </c>
      <c r="K297" s="1">
        <v>8.9999999999999993E-3</v>
      </c>
      <c r="L297" s="4">
        <v>36867</v>
      </c>
      <c r="M297" s="4">
        <v>37628</v>
      </c>
      <c r="N297" s="1">
        <v>5285</v>
      </c>
      <c r="O297" s="1" t="s">
        <v>90</v>
      </c>
      <c r="P297" s="1" t="s">
        <v>327</v>
      </c>
      <c r="Q297" s="10" t="s">
        <v>100</v>
      </c>
      <c r="R297" s="1">
        <v>2018</v>
      </c>
      <c r="S297" s="3"/>
      <c r="T297" s="3" t="s">
        <v>107</v>
      </c>
      <c r="U297" s="3" t="s">
        <v>87</v>
      </c>
      <c r="V297" s="3" t="s">
        <v>161</v>
      </c>
      <c r="W297" s="1" t="s">
        <v>326</v>
      </c>
    </row>
    <row r="298" spans="1:23" s="1" customFormat="1" x14ac:dyDescent="0.25">
      <c r="A298" s="1">
        <v>66440</v>
      </c>
      <c r="B298" s="1">
        <v>153</v>
      </c>
      <c r="C298" s="1" t="s">
        <v>325</v>
      </c>
      <c r="D298" s="1" t="s">
        <v>214</v>
      </c>
      <c r="E298" s="1" t="s">
        <v>102</v>
      </c>
      <c r="F298" s="1" t="s">
        <v>92</v>
      </c>
      <c r="G298" s="1" t="s">
        <v>91</v>
      </c>
      <c r="I298" s="1">
        <v>19.242003</v>
      </c>
      <c r="J298" s="15">
        <f>INDEX('[1]Stock Dutys'!$M$2:$M$53,MATCH(A298,'[1]Stock Dutys'!$A$2:$A$53))</f>
        <v>6.7872187500000001</v>
      </c>
      <c r="K298" s="1">
        <v>8.9999999999999993E-3</v>
      </c>
      <c r="L298" s="4">
        <v>36899</v>
      </c>
      <c r="M298" s="4">
        <v>37660</v>
      </c>
      <c r="N298" s="1">
        <v>4900</v>
      </c>
      <c r="O298" s="1" t="s">
        <v>90</v>
      </c>
      <c r="P298" s="1" t="s">
        <v>324</v>
      </c>
      <c r="Q298" s="10" t="s">
        <v>100</v>
      </c>
      <c r="R298" s="1">
        <v>2018</v>
      </c>
      <c r="S298" s="3"/>
      <c r="T298" s="3" t="s">
        <v>107</v>
      </c>
      <c r="U298" s="3" t="s">
        <v>87</v>
      </c>
      <c r="V298" s="3" t="s">
        <v>161</v>
      </c>
      <c r="W298" s="1" t="s">
        <v>323</v>
      </c>
    </row>
    <row r="299" spans="1:23" s="1" customFormat="1" x14ac:dyDescent="0.25">
      <c r="A299" s="1">
        <v>66441</v>
      </c>
      <c r="B299" s="1">
        <v>153</v>
      </c>
      <c r="C299" s="1" t="s">
        <v>322</v>
      </c>
      <c r="D299" s="1" t="s">
        <v>214</v>
      </c>
      <c r="E299" s="1" t="s">
        <v>102</v>
      </c>
      <c r="F299" s="1" t="s">
        <v>92</v>
      </c>
      <c r="G299" s="1" t="s">
        <v>91</v>
      </c>
      <c r="I299" s="1">
        <v>19.242003</v>
      </c>
      <c r="J299" s="15">
        <f>INDEX('[1]Stock Dutys'!$M$2:$M$53,MATCH(A299,'[1]Stock Dutys'!$A$2:$A$53))</f>
        <v>6.7872187500000001</v>
      </c>
      <c r="K299" s="1">
        <v>8.9999999999999993E-3</v>
      </c>
      <c r="L299" s="4">
        <v>36867</v>
      </c>
      <c r="M299" s="4">
        <v>37628</v>
      </c>
      <c r="N299" s="1">
        <v>5221</v>
      </c>
      <c r="O299" s="1" t="s">
        <v>90</v>
      </c>
      <c r="P299" s="1" t="s">
        <v>321</v>
      </c>
      <c r="Q299" s="10" t="s">
        <v>100</v>
      </c>
      <c r="R299" s="1">
        <v>2018</v>
      </c>
      <c r="S299" s="3"/>
      <c r="T299" s="3" t="s">
        <v>107</v>
      </c>
      <c r="U299" s="3" t="s">
        <v>87</v>
      </c>
      <c r="V299" s="3" t="s">
        <v>161</v>
      </c>
      <c r="W299" s="14" t="s">
        <v>320</v>
      </c>
    </row>
    <row r="300" spans="1:23" s="1" customFormat="1" x14ac:dyDescent="0.25">
      <c r="A300" s="1">
        <v>67144</v>
      </c>
      <c r="B300" s="1">
        <v>153</v>
      </c>
      <c r="C300" s="1" t="s">
        <v>319</v>
      </c>
      <c r="D300" s="1" t="s">
        <v>214</v>
      </c>
      <c r="E300" s="1" t="s">
        <v>102</v>
      </c>
      <c r="F300" s="1" t="s">
        <v>92</v>
      </c>
      <c r="G300" s="1" t="s">
        <v>91</v>
      </c>
      <c r="I300" s="1">
        <v>9.0489999999999995</v>
      </c>
      <c r="J300" s="15">
        <f>INDEX('[1]Stock Dutys'!$M$2:$M$53,MATCH(A300,'[1]Stock Dutys'!$A$2:$A$53))</f>
        <v>9.0496250000000007</v>
      </c>
      <c r="K300" s="1">
        <v>1.2500000000000001E-2</v>
      </c>
      <c r="L300" s="4">
        <v>37181</v>
      </c>
      <c r="M300" s="4">
        <v>38277</v>
      </c>
      <c r="N300" s="1" t="s">
        <v>90</v>
      </c>
      <c r="O300" s="1" t="s">
        <v>90</v>
      </c>
      <c r="P300" s="1">
        <v>67144</v>
      </c>
      <c r="Q300" s="16">
        <f>J300</f>
        <v>9.0496250000000007</v>
      </c>
      <c r="R300" s="1" t="s">
        <v>90</v>
      </c>
      <c r="S300" s="3"/>
      <c r="T300" s="3" t="s">
        <v>99</v>
      </c>
      <c r="U300" s="3" t="s">
        <v>87</v>
      </c>
      <c r="V300" s="3" t="s">
        <v>161</v>
      </c>
      <c r="W300" s="14" t="s">
        <v>318</v>
      </c>
    </row>
    <row r="301" spans="1:23" s="1" customFormat="1" ht="17.25" x14ac:dyDescent="0.25">
      <c r="A301" s="1">
        <v>67172</v>
      </c>
      <c r="B301" s="1">
        <v>153</v>
      </c>
      <c r="C301" s="1" t="s">
        <v>317</v>
      </c>
      <c r="D301" s="1" t="s">
        <v>214</v>
      </c>
      <c r="E301" s="1" t="s">
        <v>119</v>
      </c>
      <c r="F301" s="1" t="s">
        <v>92</v>
      </c>
      <c r="G301" s="1" t="s">
        <v>91</v>
      </c>
      <c r="I301" s="1">
        <v>495.07</v>
      </c>
      <c r="J301" s="11">
        <v>495.07</v>
      </c>
      <c r="K301" s="1">
        <v>2.407</v>
      </c>
      <c r="L301" s="4">
        <v>37197</v>
      </c>
      <c r="M301" s="4">
        <v>38323</v>
      </c>
      <c r="N301" s="1">
        <v>5227</v>
      </c>
      <c r="O301" s="1" t="s">
        <v>90</v>
      </c>
      <c r="P301" s="1">
        <v>67172</v>
      </c>
      <c r="Q301" s="9">
        <v>319.29889169514502</v>
      </c>
      <c r="R301" s="1">
        <v>2018</v>
      </c>
      <c r="S301" s="6"/>
      <c r="T301" s="2" t="s">
        <v>107</v>
      </c>
      <c r="U301" s="2" t="s">
        <v>87</v>
      </c>
      <c r="V301" s="2"/>
      <c r="W301" s="1" t="s">
        <v>316</v>
      </c>
    </row>
    <row r="302" spans="1:23" s="1" customFormat="1" x14ac:dyDescent="0.25">
      <c r="A302" s="1">
        <v>67450</v>
      </c>
      <c r="B302" s="1">
        <v>153</v>
      </c>
      <c r="C302" s="1" t="s">
        <v>315</v>
      </c>
      <c r="D302" s="1" t="s">
        <v>214</v>
      </c>
      <c r="E302" s="1" t="s">
        <v>102</v>
      </c>
      <c r="F302" s="1" t="s">
        <v>92</v>
      </c>
      <c r="G302" s="1" t="s">
        <v>91</v>
      </c>
      <c r="I302" s="1">
        <v>5.66</v>
      </c>
      <c r="J302" s="15">
        <f>INDEX('[1]Stock Dutys'!$M$2:$M$53,MATCH(A302,'[1]Stock Dutys'!$A$2:$A$53))</f>
        <v>5.6560156250000002</v>
      </c>
      <c r="K302" s="1">
        <v>7.7999999999999996E-3</v>
      </c>
      <c r="L302" s="4">
        <v>37202</v>
      </c>
      <c r="M302" s="4">
        <v>37597</v>
      </c>
      <c r="N302" s="1">
        <v>5188</v>
      </c>
      <c r="O302" s="1" t="s">
        <v>90</v>
      </c>
      <c r="P302" s="1" t="s">
        <v>314</v>
      </c>
      <c r="Q302" s="11">
        <v>0</v>
      </c>
      <c r="R302" s="1">
        <v>2018</v>
      </c>
      <c r="S302" s="3"/>
      <c r="T302" s="3" t="s">
        <v>107</v>
      </c>
      <c r="U302" s="3" t="s">
        <v>87</v>
      </c>
      <c r="V302" s="3" t="s">
        <v>161</v>
      </c>
      <c r="W302" s="14" t="s">
        <v>313</v>
      </c>
    </row>
    <row r="303" spans="1:23" s="1" customFormat="1" ht="17.25" x14ac:dyDescent="0.25">
      <c r="A303" s="1">
        <v>67902</v>
      </c>
      <c r="B303" s="1">
        <v>153</v>
      </c>
      <c r="C303" s="1" t="s">
        <v>312</v>
      </c>
      <c r="D303" s="1" t="s">
        <v>214</v>
      </c>
      <c r="E303" s="1" t="s">
        <v>132</v>
      </c>
      <c r="F303" s="1" t="s">
        <v>92</v>
      </c>
      <c r="G303" s="1" t="s">
        <v>91</v>
      </c>
      <c r="I303" s="1">
        <v>6.7210000000000001</v>
      </c>
      <c r="J303" s="10" t="s">
        <v>100</v>
      </c>
      <c r="K303" s="1">
        <v>0.01</v>
      </c>
      <c r="L303" s="4">
        <v>37308</v>
      </c>
      <c r="M303" s="4" t="s">
        <v>90</v>
      </c>
      <c r="N303" s="1">
        <v>5021</v>
      </c>
      <c r="O303" s="1" t="s">
        <v>90</v>
      </c>
      <c r="P303" s="1" t="s">
        <v>311</v>
      </c>
      <c r="Q303" s="24">
        <v>12.575100000000001</v>
      </c>
      <c r="R303" s="1">
        <v>2018</v>
      </c>
      <c r="S303" s="6">
        <v>69</v>
      </c>
      <c r="T303" s="2" t="s">
        <v>107</v>
      </c>
      <c r="U303" s="2" t="s">
        <v>87</v>
      </c>
      <c r="V303" s="2"/>
      <c r="W303" s="1" t="s">
        <v>310</v>
      </c>
    </row>
    <row r="304" spans="1:23" s="1" customFormat="1" x14ac:dyDescent="0.25">
      <c r="A304" s="1">
        <v>68122</v>
      </c>
      <c r="B304" s="1">
        <v>153</v>
      </c>
      <c r="C304" s="1" t="s">
        <v>309</v>
      </c>
      <c r="D304" s="1" t="s">
        <v>214</v>
      </c>
      <c r="E304" s="1" t="s">
        <v>102</v>
      </c>
      <c r="F304" s="1" t="s">
        <v>92</v>
      </c>
      <c r="G304" s="1" t="s">
        <v>91</v>
      </c>
      <c r="I304" s="1">
        <v>8.9611879999999999</v>
      </c>
      <c r="J304" s="15">
        <f>INDEX('[1]Stock Dutys'!$M$2:$M$53,MATCH(A304,'[1]Stock Dutys'!$A$2:$A$53))</f>
        <v>9.0496250000000007</v>
      </c>
      <c r="K304" s="1">
        <v>1.2500000000000001E-2</v>
      </c>
      <c r="L304" s="4">
        <v>37396</v>
      </c>
      <c r="M304" s="4">
        <v>37928</v>
      </c>
      <c r="N304" s="1" t="s">
        <v>90</v>
      </c>
      <c r="O304" s="1" t="s">
        <v>90</v>
      </c>
      <c r="P304" s="1">
        <v>68122</v>
      </c>
      <c r="Q304" s="16">
        <f>J304</f>
        <v>9.0496250000000007</v>
      </c>
      <c r="R304" s="1" t="s">
        <v>90</v>
      </c>
      <c r="S304" s="3"/>
      <c r="T304" s="3" t="s">
        <v>99</v>
      </c>
      <c r="U304" s="3" t="s">
        <v>87</v>
      </c>
      <c r="V304" s="3" t="s">
        <v>161</v>
      </c>
      <c r="W304" s="14" t="s">
        <v>213</v>
      </c>
    </row>
    <row r="305" spans="1:23" s="1" customFormat="1" ht="17.25" x14ac:dyDescent="0.25">
      <c r="A305" s="1">
        <v>68923</v>
      </c>
      <c r="B305" s="1">
        <v>153</v>
      </c>
      <c r="C305" s="1" t="s">
        <v>170</v>
      </c>
      <c r="D305" s="1" t="s">
        <v>109</v>
      </c>
      <c r="E305" s="1" t="s">
        <v>119</v>
      </c>
      <c r="F305" s="1" t="s">
        <v>92</v>
      </c>
      <c r="G305" s="1" t="s">
        <v>91</v>
      </c>
      <c r="I305" s="1">
        <v>242</v>
      </c>
      <c r="J305" s="11">
        <v>242</v>
      </c>
      <c r="K305" s="1">
        <v>1.1000000000000001</v>
      </c>
      <c r="L305" s="4">
        <v>37705</v>
      </c>
      <c r="M305" s="4" t="s">
        <v>90</v>
      </c>
      <c r="N305" s="1">
        <v>4827</v>
      </c>
      <c r="O305" s="1" t="s">
        <v>90</v>
      </c>
      <c r="P305" s="1" t="s">
        <v>168</v>
      </c>
      <c r="Q305" s="9">
        <v>1.4828843995530199E-2</v>
      </c>
      <c r="R305" s="1">
        <v>2018</v>
      </c>
      <c r="S305" s="6"/>
      <c r="T305" s="2" t="s">
        <v>107</v>
      </c>
      <c r="U305" s="2" t="s">
        <v>87</v>
      </c>
      <c r="V305" s="2"/>
      <c r="W305" s="1" t="s">
        <v>308</v>
      </c>
    </row>
    <row r="306" spans="1:23" s="1" customFormat="1" ht="17.25" x14ac:dyDescent="0.25">
      <c r="A306" s="1">
        <v>70073</v>
      </c>
      <c r="B306" s="1">
        <v>153</v>
      </c>
      <c r="C306" s="1" t="s">
        <v>307</v>
      </c>
      <c r="D306" s="1" t="s">
        <v>214</v>
      </c>
      <c r="E306" s="1" t="s">
        <v>102</v>
      </c>
      <c r="F306" s="1" t="s">
        <v>92</v>
      </c>
      <c r="G306" s="1" t="s">
        <v>91</v>
      </c>
      <c r="I306" s="1">
        <v>6.72</v>
      </c>
      <c r="J306" s="15">
        <f>INDEX('[1]Stock Dutys'!$M$2:$M$53,MATCH(A306,'[1]Stock Dutys'!$A$2:$A$53))</f>
        <v>13.44</v>
      </c>
      <c r="K306" s="1">
        <v>0.01</v>
      </c>
      <c r="L306" s="4">
        <v>38320</v>
      </c>
      <c r="M306" s="4">
        <v>41272</v>
      </c>
      <c r="N306" s="1">
        <v>5299</v>
      </c>
      <c r="O306" s="1" t="s">
        <v>90</v>
      </c>
      <c r="P306" s="1" t="s">
        <v>306</v>
      </c>
      <c r="Q306" s="10" t="s">
        <v>100</v>
      </c>
      <c r="R306" s="1">
        <v>2018</v>
      </c>
      <c r="S306" s="6">
        <v>83</v>
      </c>
      <c r="T306" s="3" t="s">
        <v>107</v>
      </c>
      <c r="U306" s="3" t="s">
        <v>87</v>
      </c>
      <c r="V306" s="3" t="s">
        <v>161</v>
      </c>
      <c r="W306" s="14" t="s">
        <v>305</v>
      </c>
    </row>
    <row r="307" spans="1:23" s="1" customFormat="1" ht="17.25" x14ac:dyDescent="0.25">
      <c r="A307" s="1">
        <v>70249</v>
      </c>
      <c r="B307" s="1">
        <v>153</v>
      </c>
      <c r="C307" s="1" t="s">
        <v>304</v>
      </c>
      <c r="D307" s="1" t="s">
        <v>109</v>
      </c>
      <c r="E307" s="1" t="s">
        <v>119</v>
      </c>
      <c r="F307" s="1" t="s">
        <v>92</v>
      </c>
      <c r="G307" s="1" t="s">
        <v>91</v>
      </c>
      <c r="I307" s="1">
        <v>1270.8</v>
      </c>
      <c r="J307" s="10" t="s">
        <v>100</v>
      </c>
      <c r="K307" s="1">
        <v>3.69</v>
      </c>
      <c r="L307" s="4">
        <v>42817</v>
      </c>
      <c r="M307" s="4">
        <v>43182</v>
      </c>
      <c r="N307" s="1">
        <v>5128</v>
      </c>
      <c r="O307" s="1" t="s">
        <v>90</v>
      </c>
      <c r="P307" s="1">
        <v>70249</v>
      </c>
      <c r="Q307" s="9">
        <v>311.26793104698601</v>
      </c>
      <c r="R307" s="1">
        <v>2018</v>
      </c>
      <c r="S307" s="6">
        <v>44</v>
      </c>
      <c r="T307" s="2" t="s">
        <v>107</v>
      </c>
      <c r="U307" s="2" t="s">
        <v>87</v>
      </c>
      <c r="V307" s="2"/>
      <c r="W307" s="18" t="s">
        <v>303</v>
      </c>
    </row>
    <row r="308" spans="1:23" s="1" customFormat="1" x14ac:dyDescent="0.25">
      <c r="A308" s="1">
        <v>70305</v>
      </c>
      <c r="B308" s="1">
        <v>153</v>
      </c>
      <c r="C308" s="1" t="s">
        <v>302</v>
      </c>
      <c r="D308" s="1" t="s">
        <v>214</v>
      </c>
      <c r="E308" s="1" t="s">
        <v>102</v>
      </c>
      <c r="F308" s="1" t="s">
        <v>92</v>
      </c>
      <c r="G308" s="1" t="s">
        <v>91</v>
      </c>
      <c r="I308" s="1">
        <v>4.4800000000000004</v>
      </c>
      <c r="J308" s="15">
        <f>INDEX('[1]Stock Dutys'!$M$2:$M$53,MATCH(A308,'[1]Stock Dutys'!$A$2:$A$53))</f>
        <v>4.5248125000000003</v>
      </c>
      <c r="K308" s="1">
        <v>6.1999999999999998E-3</v>
      </c>
      <c r="L308" s="4">
        <v>38090</v>
      </c>
      <c r="M308" s="4">
        <v>38850</v>
      </c>
      <c r="N308" s="1" t="s">
        <v>90</v>
      </c>
      <c r="O308" s="1" t="s">
        <v>90</v>
      </c>
      <c r="P308" s="1">
        <v>70305</v>
      </c>
      <c r="Q308" s="16">
        <f>J308</f>
        <v>4.5248125000000003</v>
      </c>
      <c r="R308" s="1" t="s">
        <v>90</v>
      </c>
      <c r="S308" s="3"/>
      <c r="T308" s="3" t="s">
        <v>99</v>
      </c>
      <c r="U308" s="3" t="s">
        <v>87</v>
      </c>
      <c r="V308" s="3" t="s">
        <v>161</v>
      </c>
      <c r="W308" s="14" t="s">
        <v>213</v>
      </c>
    </row>
    <row r="309" spans="1:23" s="1" customFormat="1" ht="17.25" x14ac:dyDescent="0.25">
      <c r="A309" s="1">
        <v>70587</v>
      </c>
      <c r="B309" s="1">
        <v>153</v>
      </c>
      <c r="C309" s="1" t="s">
        <v>301</v>
      </c>
      <c r="D309" s="1" t="s">
        <v>214</v>
      </c>
      <c r="E309" s="1" t="s">
        <v>119</v>
      </c>
      <c r="F309" s="1" t="s">
        <v>92</v>
      </c>
      <c r="G309" s="1" t="s">
        <v>91</v>
      </c>
      <c r="I309" s="1">
        <v>123.56</v>
      </c>
      <c r="J309" s="10" t="s">
        <v>100</v>
      </c>
      <c r="K309" s="1">
        <v>1.4970000000000001</v>
      </c>
      <c r="L309" s="4">
        <v>38146</v>
      </c>
      <c r="M309" s="4">
        <v>38541</v>
      </c>
      <c r="N309" s="1">
        <v>5698</v>
      </c>
      <c r="O309" s="1" t="s">
        <v>90</v>
      </c>
      <c r="P309" s="1" t="s">
        <v>300</v>
      </c>
      <c r="Q309" s="16">
        <v>123.56</v>
      </c>
      <c r="R309" s="1">
        <v>2018</v>
      </c>
      <c r="S309" s="6">
        <v>63</v>
      </c>
      <c r="T309" s="2" t="s">
        <v>107</v>
      </c>
      <c r="U309" s="2" t="s">
        <v>87</v>
      </c>
      <c r="V309" s="2"/>
      <c r="W309" s="1" t="s">
        <v>299</v>
      </c>
    </row>
    <row r="310" spans="1:23" s="1" customFormat="1" ht="17.25" x14ac:dyDescent="0.25">
      <c r="A310" s="1">
        <v>70588</v>
      </c>
      <c r="B310" s="1">
        <v>153</v>
      </c>
      <c r="C310" s="1" t="s">
        <v>301</v>
      </c>
      <c r="D310" s="1" t="s">
        <v>214</v>
      </c>
      <c r="E310" s="1" t="s">
        <v>119</v>
      </c>
      <c r="F310" s="1" t="s">
        <v>92</v>
      </c>
      <c r="G310" s="1" t="s">
        <v>91</v>
      </c>
      <c r="I310" s="1">
        <v>229.10499999999999</v>
      </c>
      <c r="J310" s="10" t="s">
        <v>100</v>
      </c>
      <c r="K310" s="1">
        <v>0.62</v>
      </c>
      <c r="L310" s="4">
        <v>38146</v>
      </c>
      <c r="M310" s="4">
        <v>38541</v>
      </c>
      <c r="N310" s="1">
        <v>5698</v>
      </c>
      <c r="O310" s="1" t="s">
        <v>90</v>
      </c>
      <c r="P310" s="1" t="s">
        <v>300</v>
      </c>
      <c r="Q310" s="33">
        <v>188.11099999999999</v>
      </c>
      <c r="R310" s="1">
        <v>2018</v>
      </c>
      <c r="S310" s="6">
        <v>63</v>
      </c>
      <c r="T310" s="2" t="s">
        <v>107</v>
      </c>
      <c r="U310" s="2" t="s">
        <v>87</v>
      </c>
      <c r="V310" s="2"/>
      <c r="W310" s="1" t="s">
        <v>299</v>
      </c>
    </row>
    <row r="311" spans="1:23" s="1" customFormat="1" ht="17.25" x14ac:dyDescent="0.25">
      <c r="A311" s="1">
        <v>70940</v>
      </c>
      <c r="B311" s="1">
        <v>153</v>
      </c>
      <c r="C311" s="1" t="s">
        <v>298</v>
      </c>
      <c r="D311" s="1" t="s">
        <v>214</v>
      </c>
      <c r="E311" s="1" t="s">
        <v>119</v>
      </c>
      <c r="F311" s="1" t="s">
        <v>92</v>
      </c>
      <c r="G311" s="1" t="s">
        <v>91</v>
      </c>
      <c r="I311" s="1">
        <v>502.72</v>
      </c>
      <c r="J311" s="11">
        <v>502.72</v>
      </c>
      <c r="K311" s="1">
        <v>2.1</v>
      </c>
      <c r="L311" s="4">
        <v>38428</v>
      </c>
      <c r="M311" s="4">
        <v>38824</v>
      </c>
      <c r="N311" s="1" t="s">
        <v>90</v>
      </c>
      <c r="O311" s="1" t="s">
        <v>90</v>
      </c>
      <c r="P311" s="1">
        <v>70940</v>
      </c>
      <c r="Q311" s="11">
        <v>0</v>
      </c>
      <c r="R311" s="1" t="s">
        <v>90</v>
      </c>
      <c r="S311" s="6"/>
      <c r="T311" s="2" t="s">
        <v>260</v>
      </c>
      <c r="U311" s="2" t="s">
        <v>87</v>
      </c>
      <c r="V311" s="2"/>
      <c r="W311" s="1" t="s">
        <v>297</v>
      </c>
    </row>
    <row r="312" spans="1:23" s="1" customFormat="1" ht="17.25" x14ac:dyDescent="0.25">
      <c r="A312" s="1">
        <v>71748</v>
      </c>
      <c r="B312" s="1">
        <v>153</v>
      </c>
      <c r="C312" s="1" t="s">
        <v>296</v>
      </c>
      <c r="D312" s="1" t="s">
        <v>214</v>
      </c>
      <c r="E312" s="1" t="s">
        <v>119</v>
      </c>
      <c r="F312" s="1" t="s">
        <v>92</v>
      </c>
      <c r="G312" s="1" t="s">
        <v>91</v>
      </c>
      <c r="I312" s="1">
        <v>506.8</v>
      </c>
      <c r="J312" s="11">
        <v>506.8</v>
      </c>
      <c r="K312" s="1">
        <v>2.4500000000000002</v>
      </c>
      <c r="L312" s="4">
        <v>38531</v>
      </c>
      <c r="M312" s="4">
        <v>39291</v>
      </c>
      <c r="N312" s="1">
        <v>5201</v>
      </c>
      <c r="O312" s="1" t="s">
        <v>90</v>
      </c>
      <c r="P312" s="1">
        <v>71748</v>
      </c>
      <c r="Q312" s="9">
        <v>415.36721380526001</v>
      </c>
      <c r="R312" s="1">
        <v>2018</v>
      </c>
      <c r="S312" s="6"/>
      <c r="T312" s="2" t="s">
        <v>107</v>
      </c>
      <c r="U312" s="2" t="s">
        <v>87</v>
      </c>
      <c r="V312" s="2"/>
      <c r="W312" s="1" t="s">
        <v>295</v>
      </c>
    </row>
    <row r="313" spans="1:23" s="1" customFormat="1" ht="17.25" x14ac:dyDescent="0.25">
      <c r="A313" s="1">
        <v>71843</v>
      </c>
      <c r="B313" s="1">
        <v>153</v>
      </c>
      <c r="C313" s="1" t="s">
        <v>133</v>
      </c>
      <c r="D313" s="1" t="s">
        <v>109</v>
      </c>
      <c r="E313" s="1" t="s">
        <v>132</v>
      </c>
      <c r="F313" s="1" t="s">
        <v>92</v>
      </c>
      <c r="G313" s="1" t="s">
        <v>91</v>
      </c>
      <c r="I313" s="1">
        <v>9.8510000000000009</v>
      </c>
      <c r="J313" s="11">
        <v>34.4</v>
      </c>
      <c r="K313" s="1">
        <v>6.6000000000000003E-2</v>
      </c>
      <c r="L313" s="4">
        <v>38530</v>
      </c>
      <c r="M313" s="4">
        <v>39656</v>
      </c>
      <c r="N313" s="1">
        <v>5028</v>
      </c>
      <c r="O313" s="1" t="s">
        <v>90</v>
      </c>
      <c r="P313" s="1" t="s">
        <v>131</v>
      </c>
      <c r="Q313" s="16">
        <v>9.8510000000000009</v>
      </c>
      <c r="R313" s="1">
        <v>2018</v>
      </c>
      <c r="S313" s="6">
        <v>25</v>
      </c>
      <c r="T313" s="2" t="s">
        <v>107</v>
      </c>
      <c r="U313" s="2" t="s">
        <v>87</v>
      </c>
      <c r="V313" s="2"/>
      <c r="W313" s="1" t="s">
        <v>130</v>
      </c>
    </row>
    <row r="314" spans="1:23" s="1" customFormat="1" ht="17.25" x14ac:dyDescent="0.25">
      <c r="A314" s="32">
        <v>72370</v>
      </c>
      <c r="B314" s="32">
        <v>153</v>
      </c>
      <c r="C314" s="32" t="s">
        <v>294</v>
      </c>
      <c r="D314" s="32" t="s">
        <v>109</v>
      </c>
      <c r="E314" s="32" t="s">
        <v>119</v>
      </c>
      <c r="F314" s="32" t="s">
        <v>92</v>
      </c>
      <c r="G314" s="1" t="s">
        <v>91</v>
      </c>
      <c r="H314" s="32">
        <v>320</v>
      </c>
      <c r="I314" s="32">
        <v>1280</v>
      </c>
      <c r="J314" s="10" t="s">
        <v>100</v>
      </c>
      <c r="K314" s="1">
        <v>2.5</v>
      </c>
      <c r="L314" s="4">
        <v>38778</v>
      </c>
      <c r="M314" s="4">
        <v>41366</v>
      </c>
      <c r="N314" s="32">
        <v>5146</v>
      </c>
      <c r="O314" s="32" t="s">
        <v>90</v>
      </c>
      <c r="P314" s="32">
        <v>72370</v>
      </c>
      <c r="Q314" s="32">
        <v>326.67955597686102</v>
      </c>
      <c r="R314" s="32">
        <v>2018</v>
      </c>
      <c r="S314" s="31">
        <v>2</v>
      </c>
      <c r="T314" s="30" t="s">
        <v>107</v>
      </c>
      <c r="U314" s="30" t="s">
        <v>87</v>
      </c>
      <c r="V314" s="30"/>
      <c r="W314" s="29" t="s">
        <v>293</v>
      </c>
    </row>
    <row r="315" spans="1:23" s="1" customFormat="1" ht="17.25" x14ac:dyDescent="0.25">
      <c r="A315" s="1">
        <v>72936</v>
      </c>
      <c r="B315" s="1">
        <v>153</v>
      </c>
      <c r="C315" s="1" t="s">
        <v>292</v>
      </c>
      <c r="D315" s="1" t="s">
        <v>214</v>
      </c>
      <c r="E315" s="1" t="s">
        <v>132</v>
      </c>
      <c r="F315" s="1" t="s">
        <v>92</v>
      </c>
      <c r="G315" s="1" t="s">
        <v>91</v>
      </c>
      <c r="I315" s="1">
        <v>15</v>
      </c>
      <c r="J315" s="11">
        <v>15</v>
      </c>
      <c r="K315" s="1">
        <v>2.1000000000000001E-2</v>
      </c>
      <c r="L315" s="4">
        <v>38826</v>
      </c>
      <c r="M315" s="4">
        <v>39587</v>
      </c>
      <c r="N315" s="1">
        <v>5023</v>
      </c>
      <c r="O315" s="1" t="s">
        <v>90</v>
      </c>
      <c r="P315" s="1">
        <v>72936</v>
      </c>
      <c r="Q315" s="9">
        <v>7.6461226851952402</v>
      </c>
      <c r="R315" s="1">
        <v>2018</v>
      </c>
      <c r="S315" s="6"/>
      <c r="T315" s="2" t="s">
        <v>107</v>
      </c>
      <c r="U315" s="2" t="s">
        <v>87</v>
      </c>
      <c r="V315" s="2"/>
      <c r="W315" s="1" t="s">
        <v>291</v>
      </c>
    </row>
    <row r="316" spans="1:23" s="1" customFormat="1" x14ac:dyDescent="0.25">
      <c r="A316" s="1">
        <v>73118</v>
      </c>
      <c r="B316" s="1">
        <v>153</v>
      </c>
      <c r="C316" s="1" t="s">
        <v>290</v>
      </c>
      <c r="D316" s="1" t="s">
        <v>214</v>
      </c>
      <c r="E316" s="1" t="s">
        <v>102</v>
      </c>
      <c r="F316" s="1" t="s">
        <v>92</v>
      </c>
      <c r="G316" s="1" t="s">
        <v>91</v>
      </c>
      <c r="I316" s="1">
        <v>0.58199999999999996</v>
      </c>
      <c r="J316" s="15">
        <f>INDEX('[1]Stock Dutys'!$M$2:$M$53,MATCH(A316,'[1]Stock Dutys'!$A$2:$A$53))</f>
        <v>0.58822562500000009</v>
      </c>
      <c r="K316" s="1">
        <v>8.0000000000000004E-4</v>
      </c>
      <c r="L316" s="4">
        <v>38838</v>
      </c>
      <c r="M316" s="4">
        <v>39234</v>
      </c>
      <c r="N316" s="1">
        <v>5155</v>
      </c>
      <c r="O316" s="1" t="s">
        <v>90</v>
      </c>
      <c r="P316" s="1" t="s">
        <v>289</v>
      </c>
      <c r="Q316" s="10" t="s">
        <v>100</v>
      </c>
      <c r="R316" s="1">
        <v>2018</v>
      </c>
      <c r="S316" s="3"/>
      <c r="T316" s="3" t="s">
        <v>107</v>
      </c>
      <c r="U316" s="3" t="s">
        <v>87</v>
      </c>
      <c r="V316" s="3" t="s">
        <v>161</v>
      </c>
      <c r="W316" s="14" t="s">
        <v>288</v>
      </c>
    </row>
    <row r="317" spans="1:23" s="1" customFormat="1" ht="17.25" x14ac:dyDescent="0.25">
      <c r="A317" s="1">
        <v>73204</v>
      </c>
      <c r="B317" s="1">
        <v>153</v>
      </c>
      <c r="C317" s="1" t="s">
        <v>287</v>
      </c>
      <c r="D317" s="1" t="s">
        <v>109</v>
      </c>
      <c r="E317" s="1" t="s">
        <v>93</v>
      </c>
      <c r="F317" s="1" t="s">
        <v>92</v>
      </c>
      <c r="G317" s="1" t="s">
        <v>91</v>
      </c>
      <c r="I317" s="1">
        <v>16</v>
      </c>
      <c r="J317" s="11">
        <v>2111.25</v>
      </c>
      <c r="K317" s="1">
        <v>0.1</v>
      </c>
      <c r="L317" s="4">
        <v>38839</v>
      </c>
      <c r="M317" s="4">
        <v>39235</v>
      </c>
      <c r="N317" s="1">
        <v>5109</v>
      </c>
      <c r="O317" s="1" t="s">
        <v>90</v>
      </c>
      <c r="P317" s="1">
        <v>73204</v>
      </c>
      <c r="Q317" s="9">
        <v>0.67617932800313396</v>
      </c>
      <c r="R317" s="1">
        <v>2018</v>
      </c>
      <c r="S317" s="6">
        <v>24</v>
      </c>
      <c r="T317" s="2" t="s">
        <v>107</v>
      </c>
      <c r="U317" s="2" t="s">
        <v>87</v>
      </c>
      <c r="V317" s="2"/>
      <c r="W317" s="1" t="s">
        <v>229</v>
      </c>
    </row>
    <row r="318" spans="1:23" s="1" customFormat="1" x14ac:dyDescent="0.25">
      <c r="A318" s="1">
        <v>73629</v>
      </c>
      <c r="B318" s="1">
        <v>153</v>
      </c>
      <c r="C318" s="1" t="s">
        <v>286</v>
      </c>
      <c r="D318" s="1" t="s">
        <v>109</v>
      </c>
      <c r="E318" s="1" t="s">
        <v>102</v>
      </c>
      <c r="F318" s="1" t="s">
        <v>92</v>
      </c>
      <c r="G318" s="1" t="s">
        <v>91</v>
      </c>
      <c r="I318" s="1">
        <v>1.875</v>
      </c>
      <c r="J318" s="28">
        <v>1.875</v>
      </c>
      <c r="K318" s="1">
        <v>0.502</v>
      </c>
      <c r="L318" s="4">
        <v>39141</v>
      </c>
      <c r="M318" s="4">
        <v>40967</v>
      </c>
      <c r="N318" s="1" t="s">
        <v>90</v>
      </c>
      <c r="O318" s="1" t="s">
        <v>90</v>
      </c>
      <c r="P318" s="1">
        <v>73629</v>
      </c>
      <c r="Q318" s="16">
        <f>J318</f>
        <v>1.875</v>
      </c>
      <c r="R318" s="1" t="s">
        <v>90</v>
      </c>
      <c r="S318" s="3"/>
      <c r="T318" s="3" t="s">
        <v>99</v>
      </c>
      <c r="U318" s="3" t="s">
        <v>87</v>
      </c>
      <c r="V318" s="3" t="s">
        <v>145</v>
      </c>
      <c r="W318" s="14" t="s">
        <v>285</v>
      </c>
    </row>
    <row r="319" spans="1:23" s="1" customFormat="1" ht="17.25" x14ac:dyDescent="0.25">
      <c r="A319" s="1">
        <v>73899</v>
      </c>
      <c r="B319" s="1">
        <v>153</v>
      </c>
      <c r="C319" s="1" t="s">
        <v>284</v>
      </c>
      <c r="D319" s="1" t="s">
        <v>109</v>
      </c>
      <c r="E319" s="1" t="s">
        <v>119</v>
      </c>
      <c r="F319" s="1" t="s">
        <v>92</v>
      </c>
      <c r="G319" s="1" t="s">
        <v>91</v>
      </c>
      <c r="I319" s="1">
        <v>508.77600000000001</v>
      </c>
      <c r="J319" s="11">
        <v>508.77600000000001</v>
      </c>
      <c r="K319" s="1">
        <v>2.0299999999999998</v>
      </c>
      <c r="L319" s="4">
        <v>39022</v>
      </c>
      <c r="M319" s="4">
        <v>39753</v>
      </c>
      <c r="N319" s="1">
        <v>5627</v>
      </c>
      <c r="O319" s="1" t="s">
        <v>90</v>
      </c>
      <c r="P319" s="1">
        <v>73899</v>
      </c>
      <c r="Q319" s="9">
        <v>204.753559904871</v>
      </c>
      <c r="R319" s="1">
        <v>2018</v>
      </c>
      <c r="S319" s="6"/>
      <c r="T319" s="2" t="s">
        <v>107</v>
      </c>
      <c r="U319" s="2" t="s">
        <v>87</v>
      </c>
      <c r="V319" s="2"/>
      <c r="W319" s="1" t="s">
        <v>283</v>
      </c>
    </row>
    <row r="320" spans="1:23" s="1" customFormat="1" ht="17.25" x14ac:dyDescent="0.25">
      <c r="A320" s="1">
        <v>76358</v>
      </c>
      <c r="B320" s="1">
        <v>153</v>
      </c>
      <c r="C320" s="1" t="s">
        <v>282</v>
      </c>
      <c r="D320" s="1" t="s">
        <v>109</v>
      </c>
      <c r="E320" s="1" t="s">
        <v>119</v>
      </c>
      <c r="F320" s="1" t="s">
        <v>92</v>
      </c>
      <c r="G320" s="1" t="s">
        <v>91</v>
      </c>
      <c r="I320" s="1">
        <v>545.44000000000005</v>
      </c>
      <c r="J320" s="11">
        <v>545.44000000000005</v>
      </c>
      <c r="K320" s="1">
        <v>2.0299999999999998</v>
      </c>
      <c r="L320" s="4">
        <v>39874</v>
      </c>
      <c r="M320" s="4">
        <v>40239</v>
      </c>
      <c r="N320" s="1">
        <v>5265</v>
      </c>
      <c r="O320" s="1" t="s">
        <v>90</v>
      </c>
      <c r="P320" s="1">
        <v>76358</v>
      </c>
      <c r="Q320" s="16">
        <v>401.15899999999999</v>
      </c>
      <c r="R320" s="1">
        <v>2018</v>
      </c>
      <c r="S320" s="6"/>
      <c r="T320" s="2" t="s">
        <v>161</v>
      </c>
      <c r="U320" s="2" t="s">
        <v>87</v>
      </c>
      <c r="V320" s="2"/>
      <c r="W320" s="1" t="s">
        <v>281</v>
      </c>
    </row>
    <row r="321" spans="1:23" s="1" customFormat="1" ht="17.25" x14ac:dyDescent="0.25">
      <c r="A321" s="1">
        <v>76526</v>
      </c>
      <c r="B321" s="1">
        <v>153</v>
      </c>
      <c r="C321" s="1" t="s">
        <v>280</v>
      </c>
      <c r="D321" s="1" t="s">
        <v>109</v>
      </c>
      <c r="E321" s="1" t="s">
        <v>279</v>
      </c>
      <c r="F321" s="1" t="s">
        <v>92</v>
      </c>
      <c r="G321" s="1" t="s">
        <v>91</v>
      </c>
      <c r="I321" s="1">
        <v>20</v>
      </c>
      <c r="J321" s="10" t="s">
        <v>100</v>
      </c>
      <c r="K321" s="1">
        <v>0.03</v>
      </c>
      <c r="L321" s="4">
        <v>39598</v>
      </c>
      <c r="M321" s="4">
        <v>39963</v>
      </c>
      <c r="N321" s="1">
        <v>5019</v>
      </c>
      <c r="O321" s="1" t="s">
        <v>90</v>
      </c>
      <c r="P321" s="1" t="s">
        <v>278</v>
      </c>
      <c r="Q321" s="10" t="s">
        <v>100</v>
      </c>
      <c r="R321" s="1">
        <v>2018</v>
      </c>
      <c r="S321" s="6">
        <v>67</v>
      </c>
      <c r="T321" s="2" t="s">
        <v>107</v>
      </c>
      <c r="U321" s="2" t="s">
        <v>87</v>
      </c>
      <c r="V321" s="2"/>
      <c r="W321" s="1" t="s">
        <v>277</v>
      </c>
    </row>
    <row r="322" spans="1:23" s="1" customFormat="1" ht="17.25" x14ac:dyDescent="0.25">
      <c r="A322" s="1">
        <v>77447</v>
      </c>
      <c r="B322" s="1">
        <v>153</v>
      </c>
      <c r="C322" s="1" t="s">
        <v>276</v>
      </c>
      <c r="D322" s="1" t="s">
        <v>109</v>
      </c>
      <c r="E322" s="1" t="s">
        <v>169</v>
      </c>
      <c r="F322" s="1" t="s">
        <v>92</v>
      </c>
      <c r="G322" s="1" t="s">
        <v>91</v>
      </c>
      <c r="I322" s="1">
        <v>52.4</v>
      </c>
      <c r="J322" s="10" t="s">
        <v>100</v>
      </c>
      <c r="K322" s="1">
        <v>0.15</v>
      </c>
      <c r="L322" s="4">
        <v>39930</v>
      </c>
      <c r="M322" s="4">
        <v>40295</v>
      </c>
      <c r="N322" s="1">
        <v>5108</v>
      </c>
      <c r="O322" s="1" t="s">
        <v>90</v>
      </c>
      <c r="P322" s="1" t="s">
        <v>275</v>
      </c>
      <c r="Q322" s="1">
        <v>0</v>
      </c>
      <c r="R322" s="1">
        <v>2018</v>
      </c>
      <c r="S322" s="6">
        <v>24</v>
      </c>
      <c r="T322" s="2" t="s">
        <v>107</v>
      </c>
      <c r="U322" s="2" t="s">
        <v>87</v>
      </c>
      <c r="V322" s="2"/>
      <c r="W322" s="1" t="s">
        <v>274</v>
      </c>
    </row>
    <row r="323" spans="1:23" s="1" customFormat="1" ht="17.25" x14ac:dyDescent="0.25">
      <c r="A323" s="1">
        <v>77449</v>
      </c>
      <c r="B323" s="1">
        <v>153</v>
      </c>
      <c r="C323" s="1" t="s">
        <v>276</v>
      </c>
      <c r="D323" s="1" t="s">
        <v>109</v>
      </c>
      <c r="E323" s="1" t="s">
        <v>169</v>
      </c>
      <c r="F323" s="1" t="s">
        <v>92</v>
      </c>
      <c r="G323" s="1" t="s">
        <v>91</v>
      </c>
      <c r="I323" s="1">
        <v>80</v>
      </c>
      <c r="J323" s="10" t="s">
        <v>100</v>
      </c>
      <c r="K323" s="1">
        <v>0.23599999999999999</v>
      </c>
      <c r="L323" s="4">
        <v>39930</v>
      </c>
      <c r="M323" s="4">
        <v>40295</v>
      </c>
      <c r="N323" s="1">
        <v>5108</v>
      </c>
      <c r="O323" s="1" t="s">
        <v>90</v>
      </c>
      <c r="P323" s="1" t="s">
        <v>275</v>
      </c>
      <c r="Q323" s="10" t="s">
        <v>100</v>
      </c>
      <c r="R323" s="1">
        <v>2018</v>
      </c>
      <c r="S323" s="6">
        <v>24</v>
      </c>
      <c r="T323" s="2" t="s">
        <v>107</v>
      </c>
      <c r="U323" s="2" t="s">
        <v>87</v>
      </c>
      <c r="V323" s="2"/>
      <c r="W323" s="1" t="s">
        <v>274</v>
      </c>
    </row>
    <row r="324" spans="1:23" s="1" customFormat="1" ht="17.25" x14ac:dyDescent="0.25">
      <c r="A324" s="1">
        <v>77569</v>
      </c>
      <c r="B324" s="1">
        <v>153</v>
      </c>
      <c r="C324" s="1" t="s">
        <v>273</v>
      </c>
      <c r="D324" s="1" t="s">
        <v>109</v>
      </c>
      <c r="E324" s="1" t="s">
        <v>119</v>
      </c>
      <c r="F324" s="1" t="s">
        <v>92</v>
      </c>
      <c r="G324" s="1" t="s">
        <v>91</v>
      </c>
      <c r="I324" s="1">
        <v>326.38</v>
      </c>
      <c r="J324" s="11">
        <v>533.6</v>
      </c>
      <c r="K324" s="1">
        <v>1.26</v>
      </c>
      <c r="L324" s="4">
        <v>39906</v>
      </c>
      <c r="M324" s="4">
        <v>40271</v>
      </c>
      <c r="N324" s="1">
        <v>5267</v>
      </c>
      <c r="O324" s="1" t="s">
        <v>90</v>
      </c>
      <c r="P324" s="1">
        <v>77569</v>
      </c>
      <c r="Q324" s="1">
        <v>218.94</v>
      </c>
      <c r="R324" s="1">
        <v>2018</v>
      </c>
      <c r="S324" s="6">
        <v>70</v>
      </c>
      <c r="T324" s="2" t="s">
        <v>107</v>
      </c>
      <c r="U324" s="2" t="s">
        <v>87</v>
      </c>
      <c r="V324" s="2"/>
      <c r="W324" s="1" t="s">
        <v>272</v>
      </c>
    </row>
    <row r="325" spans="1:23" s="1" customFormat="1" ht="17.25" x14ac:dyDescent="0.25">
      <c r="A325" s="1">
        <v>77646</v>
      </c>
      <c r="B325" s="1">
        <v>153</v>
      </c>
      <c r="C325" s="1" t="s">
        <v>271</v>
      </c>
      <c r="D325" s="1" t="s">
        <v>214</v>
      </c>
      <c r="E325" s="1" t="s">
        <v>119</v>
      </c>
      <c r="F325" s="1" t="s">
        <v>92</v>
      </c>
      <c r="G325" s="1" t="s">
        <v>91</v>
      </c>
      <c r="I325" s="1">
        <v>123.6</v>
      </c>
      <c r="J325" s="11">
        <v>1024.24</v>
      </c>
      <c r="K325" s="1">
        <v>0.40699999999999997</v>
      </c>
      <c r="L325" s="4">
        <v>40869</v>
      </c>
      <c r="M325" s="4">
        <v>41235</v>
      </c>
      <c r="N325" s="1">
        <v>5158</v>
      </c>
      <c r="O325" s="1" t="s">
        <v>90</v>
      </c>
      <c r="P325" s="1" t="s">
        <v>270</v>
      </c>
      <c r="Q325" s="11">
        <v>123.6</v>
      </c>
      <c r="R325" s="1">
        <v>2018</v>
      </c>
      <c r="S325" s="6">
        <v>71</v>
      </c>
      <c r="T325" s="2" t="s">
        <v>107</v>
      </c>
      <c r="U325" s="2" t="s">
        <v>87</v>
      </c>
      <c r="V325" s="2"/>
      <c r="W325" s="1" t="s">
        <v>269</v>
      </c>
    </row>
    <row r="326" spans="1:23" s="1" customFormat="1" ht="17.25" x14ac:dyDescent="0.25">
      <c r="A326" s="18">
        <v>77666</v>
      </c>
      <c r="B326" s="18">
        <v>153</v>
      </c>
      <c r="C326" s="18" t="s">
        <v>198</v>
      </c>
      <c r="D326" s="18" t="s">
        <v>109</v>
      </c>
      <c r="E326" s="18" t="s">
        <v>119</v>
      </c>
      <c r="F326" s="18" t="s">
        <v>92</v>
      </c>
      <c r="G326" s="18" t="s">
        <v>91</v>
      </c>
      <c r="H326" s="18"/>
      <c r="I326" s="18">
        <v>394.12</v>
      </c>
      <c r="J326" s="21">
        <v>543.4</v>
      </c>
      <c r="K326" s="18">
        <v>2.23</v>
      </c>
      <c r="L326" s="20">
        <v>40036</v>
      </c>
      <c r="M326" s="20">
        <v>40401</v>
      </c>
      <c r="N326" s="18">
        <v>5178</v>
      </c>
      <c r="O326" s="18" t="s">
        <v>90</v>
      </c>
      <c r="P326" s="18" t="s">
        <v>197</v>
      </c>
      <c r="Q326" s="21">
        <v>394.12</v>
      </c>
      <c r="R326" s="18">
        <v>2018</v>
      </c>
      <c r="S326" s="7">
        <v>72</v>
      </c>
      <c r="T326" s="17" t="s">
        <v>161</v>
      </c>
      <c r="U326" s="17" t="s">
        <v>87</v>
      </c>
      <c r="V326" s="17"/>
      <c r="W326" s="18" t="s">
        <v>196</v>
      </c>
    </row>
    <row r="327" spans="1:23" s="1" customFormat="1" ht="17.25" x14ac:dyDescent="0.25">
      <c r="A327" s="1">
        <v>77695</v>
      </c>
      <c r="B327" s="1">
        <v>153</v>
      </c>
      <c r="C327" s="1" t="s">
        <v>271</v>
      </c>
      <c r="D327" s="1" t="s">
        <v>214</v>
      </c>
      <c r="E327" s="1" t="s">
        <v>119</v>
      </c>
      <c r="F327" s="1" t="s">
        <v>92</v>
      </c>
      <c r="G327" s="1" t="s">
        <v>91</v>
      </c>
      <c r="I327" s="1">
        <v>469.92</v>
      </c>
      <c r="J327" s="10" t="s">
        <v>100</v>
      </c>
      <c r="K327" s="1">
        <v>2.67</v>
      </c>
      <c r="L327" s="4">
        <v>40869</v>
      </c>
      <c r="M327" s="4">
        <v>41235</v>
      </c>
      <c r="N327" s="1">
        <v>5158</v>
      </c>
      <c r="O327" s="1" t="s">
        <v>90</v>
      </c>
      <c r="P327" s="1" t="s">
        <v>270</v>
      </c>
      <c r="Q327" s="16">
        <v>57.970500000000001</v>
      </c>
      <c r="R327" s="1">
        <v>2018</v>
      </c>
      <c r="S327" s="6">
        <v>71</v>
      </c>
      <c r="T327" s="2" t="s">
        <v>107</v>
      </c>
      <c r="U327" s="2" t="s">
        <v>87</v>
      </c>
      <c r="V327" s="2"/>
      <c r="W327" s="1" t="s">
        <v>269</v>
      </c>
    </row>
    <row r="328" spans="1:23" s="1" customFormat="1" ht="17.25" x14ac:dyDescent="0.25">
      <c r="A328" s="1">
        <v>77696</v>
      </c>
      <c r="B328" s="1">
        <v>153</v>
      </c>
      <c r="C328" s="1" t="s">
        <v>271</v>
      </c>
      <c r="D328" s="1" t="s">
        <v>214</v>
      </c>
      <c r="E328" s="1" t="s">
        <v>119</v>
      </c>
      <c r="F328" s="1" t="s">
        <v>92</v>
      </c>
      <c r="G328" s="1" t="s">
        <v>91</v>
      </c>
      <c r="I328" s="1">
        <v>295.12</v>
      </c>
      <c r="J328" s="10" t="s">
        <v>100</v>
      </c>
      <c r="K328" s="1">
        <v>1.71</v>
      </c>
      <c r="L328" s="4">
        <v>40869</v>
      </c>
      <c r="M328" s="4">
        <v>41235</v>
      </c>
      <c r="N328" s="1">
        <v>5158</v>
      </c>
      <c r="O328" s="1" t="s">
        <v>90</v>
      </c>
      <c r="P328" s="1" t="s">
        <v>270</v>
      </c>
      <c r="Q328" s="10" t="s">
        <v>100</v>
      </c>
      <c r="R328" s="1">
        <v>2018</v>
      </c>
      <c r="S328" s="6">
        <v>71</v>
      </c>
      <c r="T328" s="2" t="s">
        <v>107</v>
      </c>
      <c r="U328" s="2" t="s">
        <v>87</v>
      </c>
      <c r="V328" s="2"/>
      <c r="W328" s="1" t="s">
        <v>269</v>
      </c>
    </row>
    <row r="329" spans="1:23" s="1" customFormat="1" ht="17.25" x14ac:dyDescent="0.25">
      <c r="A329" s="1">
        <v>78062</v>
      </c>
      <c r="B329" s="1">
        <v>153</v>
      </c>
      <c r="C329" s="1" t="s">
        <v>268</v>
      </c>
      <c r="D329" s="1" t="s">
        <v>109</v>
      </c>
      <c r="E329" s="1" t="s">
        <v>119</v>
      </c>
      <c r="F329" s="1" t="s">
        <v>92</v>
      </c>
      <c r="G329" s="1" t="s">
        <v>91</v>
      </c>
      <c r="I329" s="1">
        <v>628</v>
      </c>
      <c r="J329" s="11">
        <v>628</v>
      </c>
      <c r="K329" s="1">
        <v>2.7</v>
      </c>
      <c r="L329" s="4">
        <v>40113</v>
      </c>
      <c r="M329" s="4">
        <v>40843</v>
      </c>
      <c r="N329" s="1">
        <v>5268</v>
      </c>
      <c r="O329" s="1" t="s">
        <v>90</v>
      </c>
      <c r="P329" s="1">
        <v>78062</v>
      </c>
      <c r="Q329" s="1">
        <v>230.05</v>
      </c>
      <c r="R329" s="1">
        <v>2018</v>
      </c>
      <c r="S329" s="6"/>
      <c r="T329" s="2" t="s">
        <v>107</v>
      </c>
      <c r="U329" s="2" t="s">
        <v>87</v>
      </c>
      <c r="V329" s="2"/>
      <c r="W329" s="1" t="s">
        <v>267</v>
      </c>
    </row>
    <row r="330" spans="1:23" s="1" customFormat="1" ht="17.25" x14ac:dyDescent="0.25">
      <c r="A330" s="1">
        <v>78358</v>
      </c>
      <c r="B330" s="1">
        <v>153</v>
      </c>
      <c r="C330" s="1" t="s">
        <v>266</v>
      </c>
      <c r="D330" s="1" t="s">
        <v>109</v>
      </c>
      <c r="E330" s="1" t="s">
        <v>119</v>
      </c>
      <c r="F330" s="1" t="s">
        <v>92</v>
      </c>
      <c r="G330" s="1" t="s">
        <v>91</v>
      </c>
      <c r="I330" s="1">
        <v>122.4</v>
      </c>
      <c r="J330" s="11">
        <v>122.4</v>
      </c>
      <c r="K330" s="1">
        <v>0.67</v>
      </c>
      <c r="L330" s="4">
        <v>42844</v>
      </c>
      <c r="M330" s="4">
        <v>43574</v>
      </c>
      <c r="N330" s="1" t="s">
        <v>90</v>
      </c>
      <c r="O330" s="1" t="s">
        <v>90</v>
      </c>
      <c r="P330" s="1">
        <v>78358</v>
      </c>
      <c r="Q330" s="11">
        <v>0</v>
      </c>
      <c r="R330" s="1" t="s">
        <v>90</v>
      </c>
      <c r="S330" s="6"/>
      <c r="T330" s="2" t="s">
        <v>161</v>
      </c>
      <c r="U330" s="2" t="s">
        <v>87</v>
      </c>
      <c r="V330" s="2"/>
      <c r="W330" s="1" t="s">
        <v>265</v>
      </c>
    </row>
    <row r="331" spans="1:23" s="1" customFormat="1" ht="17.25" x14ac:dyDescent="0.25">
      <c r="A331" s="1">
        <v>78447</v>
      </c>
      <c r="B331" s="1">
        <v>153</v>
      </c>
      <c r="C331" s="1" t="s">
        <v>264</v>
      </c>
      <c r="D331" s="1" t="s">
        <v>109</v>
      </c>
      <c r="E331" s="1" t="s">
        <v>119</v>
      </c>
      <c r="F331" s="1" t="s">
        <v>92</v>
      </c>
      <c r="G331" s="1" t="s">
        <v>91</v>
      </c>
      <c r="I331" s="1">
        <v>0</v>
      </c>
      <c r="J331" s="10" t="s">
        <v>100</v>
      </c>
      <c r="K331" s="1">
        <v>1.5</v>
      </c>
      <c r="L331" s="4">
        <v>40077</v>
      </c>
      <c r="M331" s="4">
        <v>40442</v>
      </c>
      <c r="N331" s="1">
        <v>5175</v>
      </c>
      <c r="O331" s="1" t="s">
        <v>90</v>
      </c>
      <c r="P331" s="1">
        <v>78447</v>
      </c>
      <c r="Q331" s="9">
        <v>361.46100000000001</v>
      </c>
      <c r="R331" s="1">
        <v>2018</v>
      </c>
      <c r="S331" s="6">
        <v>30</v>
      </c>
      <c r="T331" s="2" t="s">
        <v>107</v>
      </c>
      <c r="U331" s="2" t="s">
        <v>87</v>
      </c>
      <c r="V331" s="2"/>
      <c r="W331" s="1" t="s">
        <v>263</v>
      </c>
    </row>
    <row r="332" spans="1:23" s="9" customFormat="1" ht="17.25" x14ac:dyDescent="0.25">
      <c r="A332" s="27">
        <v>78568</v>
      </c>
      <c r="B332" s="27">
        <v>153</v>
      </c>
      <c r="C332" s="9" t="s">
        <v>262</v>
      </c>
      <c r="D332" s="9" t="s">
        <v>214</v>
      </c>
      <c r="E332" s="9" t="s">
        <v>119</v>
      </c>
      <c r="F332" s="9" t="s">
        <v>92</v>
      </c>
      <c r="G332" s="1" t="s">
        <v>91</v>
      </c>
      <c r="I332" s="9">
        <v>327.8</v>
      </c>
      <c r="J332" s="16">
        <v>327.8</v>
      </c>
      <c r="K332" s="1">
        <v>1.593</v>
      </c>
      <c r="L332" s="4">
        <v>40234</v>
      </c>
      <c r="M332" s="4">
        <v>40599</v>
      </c>
      <c r="N332" s="27">
        <v>5228</v>
      </c>
      <c r="O332" s="9" t="s">
        <v>90</v>
      </c>
      <c r="P332" s="27">
        <v>78568</v>
      </c>
      <c r="Q332" s="9">
        <v>193.42144754865501</v>
      </c>
      <c r="R332" s="9">
        <v>2018</v>
      </c>
      <c r="S332" s="26"/>
      <c r="T332" s="25" t="s">
        <v>107</v>
      </c>
      <c r="U332" s="25" t="s">
        <v>87</v>
      </c>
      <c r="V332" s="25"/>
      <c r="W332" s="9" t="s">
        <v>261</v>
      </c>
    </row>
    <row r="333" spans="1:23" s="1" customFormat="1" ht="17.25" x14ac:dyDescent="0.25">
      <c r="A333" s="1">
        <v>78663</v>
      </c>
      <c r="B333" s="1">
        <v>153</v>
      </c>
      <c r="C333" s="1" t="s">
        <v>183</v>
      </c>
      <c r="D333" s="1" t="s">
        <v>214</v>
      </c>
      <c r="E333" s="1" t="s">
        <v>102</v>
      </c>
      <c r="F333" s="1" t="s">
        <v>92</v>
      </c>
      <c r="G333" s="1" t="s">
        <v>91</v>
      </c>
      <c r="I333" s="1">
        <v>1</v>
      </c>
      <c r="J333" s="15">
        <f>INDEX('[1]Stock Dutys'!$M$2:$M$53,MATCH(A333,'[1]Stock Dutys'!$A$2:$A$53))</f>
        <v>1</v>
      </c>
      <c r="K333" s="1">
        <v>3.0000000000000001E-3</v>
      </c>
      <c r="L333" s="4">
        <v>40252</v>
      </c>
      <c r="M333" s="4">
        <v>40617</v>
      </c>
      <c r="N333" s="1">
        <v>5136</v>
      </c>
      <c r="O333" s="1" t="s">
        <v>90</v>
      </c>
      <c r="P333" s="1" t="s">
        <v>181</v>
      </c>
      <c r="Q333" s="11">
        <v>0</v>
      </c>
      <c r="R333" s="1">
        <v>2019</v>
      </c>
      <c r="S333" s="6">
        <v>84</v>
      </c>
      <c r="T333" s="3" t="s">
        <v>260</v>
      </c>
      <c r="U333" s="3" t="s">
        <v>87</v>
      </c>
      <c r="V333" s="3" t="s">
        <v>145</v>
      </c>
      <c r="W333" s="14" t="s">
        <v>259</v>
      </c>
    </row>
    <row r="334" spans="1:23" s="1" customFormat="1" ht="17.25" x14ac:dyDescent="0.25">
      <c r="A334" s="1">
        <v>78664</v>
      </c>
      <c r="B334" s="1">
        <v>153</v>
      </c>
      <c r="C334" s="1" t="s">
        <v>183</v>
      </c>
      <c r="D334" s="1" t="s">
        <v>214</v>
      </c>
      <c r="E334" s="1" t="s">
        <v>102</v>
      </c>
      <c r="F334" s="1" t="s">
        <v>92</v>
      </c>
      <c r="G334" s="1" t="s">
        <v>91</v>
      </c>
      <c r="I334" s="1">
        <v>1</v>
      </c>
      <c r="J334" s="15">
        <f>INDEX('[1]Stock Dutys'!$M$2:$M$53,MATCH(A334,'[1]Stock Dutys'!$A$2:$A$53))</f>
        <v>1</v>
      </c>
      <c r="K334" s="1">
        <v>1E-3</v>
      </c>
      <c r="L334" s="4">
        <v>40252</v>
      </c>
      <c r="M334" s="4">
        <v>40617</v>
      </c>
      <c r="N334" s="1">
        <v>5136</v>
      </c>
      <c r="O334" s="1" t="s">
        <v>90</v>
      </c>
      <c r="P334" s="1" t="s">
        <v>181</v>
      </c>
      <c r="Q334" s="11">
        <v>0</v>
      </c>
      <c r="R334" s="1">
        <v>2019</v>
      </c>
      <c r="S334" s="6">
        <v>84</v>
      </c>
      <c r="T334" s="3" t="s">
        <v>260</v>
      </c>
      <c r="U334" s="3" t="s">
        <v>87</v>
      </c>
      <c r="V334" s="3" t="s">
        <v>145</v>
      </c>
      <c r="W334" s="14" t="s">
        <v>259</v>
      </c>
    </row>
    <row r="335" spans="1:23" s="1" customFormat="1" ht="17.25" x14ac:dyDescent="0.25">
      <c r="A335" s="1">
        <v>78771</v>
      </c>
      <c r="B335" s="1">
        <v>153</v>
      </c>
      <c r="C335" s="1" t="s">
        <v>258</v>
      </c>
      <c r="D335" s="1" t="s">
        <v>109</v>
      </c>
      <c r="E335" s="1" t="s">
        <v>119</v>
      </c>
      <c r="F335" s="1" t="s">
        <v>92</v>
      </c>
      <c r="G335" s="1" t="s">
        <v>91</v>
      </c>
      <c r="I335" s="1">
        <v>362.4</v>
      </c>
      <c r="J335" s="11">
        <v>1028.8</v>
      </c>
      <c r="K335" s="1">
        <v>2.3376000000000001</v>
      </c>
      <c r="L335" s="4">
        <v>40227</v>
      </c>
      <c r="M335" s="4">
        <v>40592</v>
      </c>
      <c r="N335" s="1">
        <v>5275</v>
      </c>
      <c r="O335" s="1" t="s">
        <v>90</v>
      </c>
      <c r="P335" s="1">
        <v>78771</v>
      </c>
      <c r="Q335" s="9">
        <v>230.97200000000001</v>
      </c>
      <c r="R335" s="1">
        <v>2019</v>
      </c>
      <c r="S335" s="6">
        <v>73</v>
      </c>
      <c r="T335" s="2" t="s">
        <v>107</v>
      </c>
      <c r="U335" s="2" t="s">
        <v>87</v>
      </c>
      <c r="V335" s="2"/>
      <c r="W335" s="1" t="s">
        <v>257</v>
      </c>
    </row>
    <row r="336" spans="1:23" s="1" customFormat="1" ht="17.25" x14ac:dyDescent="0.25">
      <c r="A336" s="1">
        <v>78772</v>
      </c>
      <c r="B336" s="1">
        <v>153</v>
      </c>
      <c r="C336" s="1" t="s">
        <v>256</v>
      </c>
      <c r="D336" s="1" t="s">
        <v>109</v>
      </c>
      <c r="E336" s="1" t="s">
        <v>119</v>
      </c>
      <c r="F336" s="1" t="s">
        <v>92</v>
      </c>
      <c r="G336" s="1" t="s">
        <v>91</v>
      </c>
      <c r="I336" s="1">
        <v>128</v>
      </c>
      <c r="J336" s="12" t="s">
        <v>100</v>
      </c>
      <c r="K336" s="1">
        <v>0.54100000000000004</v>
      </c>
      <c r="L336" s="4">
        <v>40227</v>
      </c>
      <c r="M336" s="4">
        <v>40592</v>
      </c>
      <c r="N336" s="1">
        <v>5274</v>
      </c>
      <c r="O336" s="1" t="s">
        <v>90</v>
      </c>
      <c r="P336" s="1" t="s">
        <v>255</v>
      </c>
      <c r="Q336" s="9">
        <v>128</v>
      </c>
      <c r="R336" s="1" t="s">
        <v>90</v>
      </c>
      <c r="S336" s="6">
        <v>73</v>
      </c>
      <c r="T336" s="2" t="s">
        <v>107</v>
      </c>
      <c r="U336" s="2" t="s">
        <v>87</v>
      </c>
      <c r="V336" s="2"/>
      <c r="W336" s="1" t="s">
        <v>254</v>
      </c>
    </row>
    <row r="337" spans="1:23" s="1" customFormat="1" ht="17.25" x14ac:dyDescent="0.25">
      <c r="A337" s="1">
        <v>78773</v>
      </c>
      <c r="B337" s="1">
        <v>153</v>
      </c>
      <c r="C337" s="1" t="s">
        <v>256</v>
      </c>
      <c r="D337" s="1" t="s">
        <v>109</v>
      </c>
      <c r="E337" s="1" t="s">
        <v>119</v>
      </c>
      <c r="F337" s="1" t="s">
        <v>92</v>
      </c>
      <c r="G337" s="1" t="s">
        <v>91</v>
      </c>
      <c r="I337" s="1">
        <v>398.4</v>
      </c>
      <c r="J337" s="12" t="s">
        <v>100</v>
      </c>
      <c r="K337" s="1">
        <v>1.53</v>
      </c>
      <c r="L337" s="4">
        <v>40227</v>
      </c>
      <c r="M337" s="4">
        <v>40592</v>
      </c>
      <c r="N337" s="1">
        <v>5274</v>
      </c>
      <c r="O337" s="1" t="s">
        <v>90</v>
      </c>
      <c r="P337" s="1" t="s">
        <v>255</v>
      </c>
      <c r="Q337" s="9">
        <v>121.336</v>
      </c>
      <c r="R337" s="1" t="s">
        <v>90</v>
      </c>
      <c r="S337" s="6">
        <v>73</v>
      </c>
      <c r="T337" s="2" t="s">
        <v>107</v>
      </c>
      <c r="U337" s="2" t="s">
        <v>87</v>
      </c>
      <c r="V337" s="2"/>
      <c r="W337" s="1" t="s">
        <v>254</v>
      </c>
    </row>
    <row r="338" spans="1:23" s="1" customFormat="1" ht="17.25" x14ac:dyDescent="0.25">
      <c r="A338" s="1">
        <v>78774</v>
      </c>
      <c r="B338" s="1">
        <v>153</v>
      </c>
      <c r="C338" s="1" t="s">
        <v>252</v>
      </c>
      <c r="D338" s="1" t="s">
        <v>109</v>
      </c>
      <c r="E338" s="1" t="s">
        <v>119</v>
      </c>
      <c r="F338" s="1" t="s">
        <v>92</v>
      </c>
      <c r="G338" s="1" t="s">
        <v>91</v>
      </c>
      <c r="I338" s="1">
        <v>52</v>
      </c>
      <c r="J338" s="12" t="s">
        <v>100</v>
      </c>
      <c r="K338" s="1">
        <v>0.33539999999999998</v>
      </c>
      <c r="L338" s="4">
        <v>40227</v>
      </c>
      <c r="M338" s="4">
        <v>40592</v>
      </c>
      <c r="N338" s="1">
        <v>5687</v>
      </c>
      <c r="O338" s="1" t="s">
        <v>90</v>
      </c>
      <c r="P338" s="1" t="s">
        <v>251</v>
      </c>
      <c r="Q338" s="9">
        <v>52</v>
      </c>
      <c r="R338" s="1">
        <v>2019</v>
      </c>
      <c r="S338" s="6">
        <v>73</v>
      </c>
      <c r="T338" s="2" t="s">
        <v>107</v>
      </c>
      <c r="U338" s="2" t="s">
        <v>87</v>
      </c>
      <c r="V338" s="2"/>
      <c r="W338" s="1" t="s">
        <v>253</v>
      </c>
    </row>
    <row r="339" spans="1:23" s="1" customFormat="1" ht="17.25" x14ac:dyDescent="0.25">
      <c r="A339" s="1">
        <v>78775</v>
      </c>
      <c r="B339" s="1">
        <v>153</v>
      </c>
      <c r="C339" s="1" t="s">
        <v>252</v>
      </c>
      <c r="D339" s="1" t="s">
        <v>109</v>
      </c>
      <c r="E339" s="1" t="s">
        <v>119</v>
      </c>
      <c r="F339" s="1" t="s">
        <v>92</v>
      </c>
      <c r="G339" s="1" t="s">
        <v>91</v>
      </c>
      <c r="I339" s="1">
        <v>88</v>
      </c>
      <c r="J339" s="12" t="s">
        <v>100</v>
      </c>
      <c r="K339" s="1">
        <v>0.33800000000000002</v>
      </c>
      <c r="L339" s="4">
        <v>40227</v>
      </c>
      <c r="M339" s="4">
        <v>40592</v>
      </c>
      <c r="N339" s="1">
        <v>5687</v>
      </c>
      <c r="O339" s="1" t="s">
        <v>90</v>
      </c>
      <c r="P339" s="1" t="s">
        <v>251</v>
      </c>
      <c r="Q339" s="1">
        <v>41.146999999999998</v>
      </c>
      <c r="R339" s="1">
        <v>2019</v>
      </c>
      <c r="S339" s="6">
        <v>73</v>
      </c>
      <c r="T339" s="2" t="s">
        <v>107</v>
      </c>
      <c r="U339" s="2" t="s">
        <v>87</v>
      </c>
      <c r="V339" s="2"/>
      <c r="W339" s="1" t="s">
        <v>250</v>
      </c>
    </row>
    <row r="340" spans="1:23" s="1" customFormat="1" ht="17.25" x14ac:dyDescent="0.25">
      <c r="A340" s="1">
        <v>78905</v>
      </c>
      <c r="B340" s="1">
        <v>153</v>
      </c>
      <c r="C340" s="1" t="s">
        <v>247</v>
      </c>
      <c r="D340" s="1" t="s">
        <v>109</v>
      </c>
      <c r="E340" s="1" t="s">
        <v>119</v>
      </c>
      <c r="F340" s="1" t="s">
        <v>92</v>
      </c>
      <c r="G340" s="1" t="s">
        <v>91</v>
      </c>
      <c r="I340" s="1">
        <v>1099.2</v>
      </c>
      <c r="J340" s="12" t="s">
        <v>100</v>
      </c>
      <c r="K340" s="1">
        <v>1.78</v>
      </c>
      <c r="L340" s="4">
        <v>40471</v>
      </c>
      <c r="M340" s="4">
        <v>41932</v>
      </c>
      <c r="N340" s="1">
        <v>5233</v>
      </c>
      <c r="O340" s="1" t="s">
        <v>90</v>
      </c>
      <c r="P340" s="1" t="s">
        <v>249</v>
      </c>
      <c r="Q340" s="9">
        <v>282.01195987691398</v>
      </c>
      <c r="R340" s="1">
        <v>2018</v>
      </c>
      <c r="S340" s="6">
        <v>29</v>
      </c>
      <c r="T340" s="2" t="s">
        <v>107</v>
      </c>
      <c r="U340" s="2" t="s">
        <v>87</v>
      </c>
      <c r="V340" s="2"/>
      <c r="W340" s="1" t="s">
        <v>248</v>
      </c>
    </row>
    <row r="341" spans="1:23" s="1" customFormat="1" ht="17.25" x14ac:dyDescent="0.25">
      <c r="A341" s="1">
        <v>78906</v>
      </c>
      <c r="B341" s="1">
        <v>153</v>
      </c>
      <c r="C341" s="1" t="s">
        <v>247</v>
      </c>
      <c r="D341" s="1" t="s">
        <v>109</v>
      </c>
      <c r="E341" s="1" t="s">
        <v>119</v>
      </c>
      <c r="F341" s="1" t="s">
        <v>92</v>
      </c>
      <c r="G341" s="1" t="s">
        <v>91</v>
      </c>
      <c r="I341" s="1">
        <v>584.4</v>
      </c>
      <c r="J341" s="12">
        <v>584.4</v>
      </c>
      <c r="K341" s="1">
        <v>2.7</v>
      </c>
      <c r="L341" s="4">
        <v>40471</v>
      </c>
      <c r="M341" s="4">
        <v>41932</v>
      </c>
      <c r="N341" s="1">
        <v>5232</v>
      </c>
      <c r="O341" s="1" t="s">
        <v>90</v>
      </c>
      <c r="P341" s="1" t="s">
        <v>246</v>
      </c>
      <c r="Q341" s="9">
        <v>301.74181046616599</v>
      </c>
      <c r="R341" s="1">
        <v>2018</v>
      </c>
      <c r="S341" s="6"/>
      <c r="T341" s="2" t="s">
        <v>107</v>
      </c>
      <c r="U341" s="2" t="s">
        <v>87</v>
      </c>
      <c r="V341" s="2"/>
      <c r="W341" s="1" t="s">
        <v>245</v>
      </c>
    </row>
    <row r="342" spans="1:23" s="1" customFormat="1" ht="17.25" x14ac:dyDescent="0.25">
      <c r="A342" s="1">
        <v>79705</v>
      </c>
      <c r="B342" s="1">
        <v>153</v>
      </c>
      <c r="C342" s="1" t="s">
        <v>244</v>
      </c>
      <c r="D342" s="1" t="s">
        <v>109</v>
      </c>
      <c r="E342" s="1" t="s">
        <v>169</v>
      </c>
      <c r="F342" s="1" t="s">
        <v>92</v>
      </c>
      <c r="G342" s="1" t="s">
        <v>91</v>
      </c>
      <c r="I342" s="1">
        <v>113</v>
      </c>
      <c r="J342" s="12" t="s">
        <v>100</v>
      </c>
      <c r="K342" s="1">
        <v>0.35</v>
      </c>
      <c r="L342" s="4">
        <v>40420</v>
      </c>
      <c r="M342" s="4">
        <v>40785</v>
      </c>
      <c r="N342" s="1">
        <v>5107</v>
      </c>
      <c r="O342" s="1" t="s">
        <v>90</v>
      </c>
      <c r="P342" s="1">
        <v>79705</v>
      </c>
      <c r="Q342" s="9">
        <v>101.16856060619401</v>
      </c>
      <c r="R342" s="1">
        <v>2018</v>
      </c>
      <c r="S342" s="6">
        <v>24</v>
      </c>
      <c r="T342" s="2" t="s">
        <v>107</v>
      </c>
      <c r="U342" s="2" t="s">
        <v>87</v>
      </c>
      <c r="V342" s="2"/>
      <c r="W342" s="1" t="s">
        <v>229</v>
      </c>
    </row>
    <row r="343" spans="1:23" s="1" customFormat="1" ht="17.25" x14ac:dyDescent="0.25">
      <c r="A343" s="1">
        <v>79706</v>
      </c>
      <c r="B343" s="1">
        <v>153</v>
      </c>
      <c r="C343" s="1" t="s">
        <v>243</v>
      </c>
      <c r="D343" s="1" t="s">
        <v>109</v>
      </c>
      <c r="E343" s="1" t="s">
        <v>169</v>
      </c>
      <c r="F343" s="1" t="s">
        <v>92</v>
      </c>
      <c r="G343" s="1" t="s">
        <v>91</v>
      </c>
      <c r="I343" s="1">
        <v>48</v>
      </c>
      <c r="J343" s="12" t="s">
        <v>100</v>
      </c>
      <c r="K343" s="1">
        <v>0.14899999999999999</v>
      </c>
      <c r="L343" s="4">
        <v>40420</v>
      </c>
      <c r="M343" s="4">
        <v>40785</v>
      </c>
      <c r="N343" s="1">
        <v>5110</v>
      </c>
      <c r="O343" s="1" t="s">
        <v>90</v>
      </c>
      <c r="P343" s="1">
        <v>79706</v>
      </c>
      <c r="Q343" s="9">
        <v>9.6238706509666407</v>
      </c>
      <c r="R343" s="1">
        <v>2018</v>
      </c>
      <c r="S343" s="6">
        <v>24</v>
      </c>
      <c r="T343" s="2" t="s">
        <v>107</v>
      </c>
      <c r="U343" s="2" t="s">
        <v>87</v>
      </c>
      <c r="V343" s="2"/>
      <c r="W343" s="1" t="s">
        <v>229</v>
      </c>
    </row>
    <row r="344" spans="1:23" s="1" customFormat="1" ht="17.25" x14ac:dyDescent="0.25">
      <c r="A344" s="1">
        <v>79707</v>
      </c>
      <c r="B344" s="1">
        <v>153</v>
      </c>
      <c r="C344" s="1" t="s">
        <v>242</v>
      </c>
      <c r="D344" s="1" t="s">
        <v>109</v>
      </c>
      <c r="E344" s="1" t="s">
        <v>169</v>
      </c>
      <c r="F344" s="1" t="s">
        <v>92</v>
      </c>
      <c r="G344" s="1" t="s">
        <v>91</v>
      </c>
      <c r="I344" s="1">
        <v>7</v>
      </c>
      <c r="J344" s="12" t="s">
        <v>100</v>
      </c>
      <c r="K344" s="1">
        <v>0.11700000000000001</v>
      </c>
      <c r="L344" s="4">
        <v>40420</v>
      </c>
      <c r="M344" s="4">
        <v>40785</v>
      </c>
      <c r="N344" s="1">
        <v>5113</v>
      </c>
      <c r="O344" s="1" t="s">
        <v>90</v>
      </c>
      <c r="P344" s="1">
        <v>79707</v>
      </c>
      <c r="Q344" s="24">
        <v>73.153633557896399</v>
      </c>
      <c r="R344" s="1">
        <v>2018</v>
      </c>
      <c r="S344" s="6">
        <v>24</v>
      </c>
      <c r="T344" s="2" t="s">
        <v>107</v>
      </c>
      <c r="U344" s="2" t="s">
        <v>87</v>
      </c>
      <c r="V344" s="2"/>
      <c r="W344" s="1" t="s">
        <v>241</v>
      </c>
    </row>
    <row r="345" spans="1:23" s="1" customFormat="1" ht="17.25" x14ac:dyDescent="0.25">
      <c r="A345" s="1">
        <v>80581</v>
      </c>
      <c r="B345" s="1">
        <v>153</v>
      </c>
      <c r="C345" s="1" t="s">
        <v>240</v>
      </c>
      <c r="D345" s="1" t="s">
        <v>109</v>
      </c>
      <c r="E345" s="1" t="s">
        <v>119</v>
      </c>
      <c r="F345" s="1" t="s">
        <v>92</v>
      </c>
      <c r="G345" s="1" t="s">
        <v>91</v>
      </c>
      <c r="I345" s="1">
        <v>405.8</v>
      </c>
      <c r="J345" s="12" t="s">
        <v>100</v>
      </c>
      <c r="K345" s="1">
        <v>2.79</v>
      </c>
      <c r="L345" s="4">
        <v>40785</v>
      </c>
      <c r="M345" s="4">
        <v>41881</v>
      </c>
      <c r="N345" s="1">
        <v>5308</v>
      </c>
      <c r="O345" s="1" t="s">
        <v>90</v>
      </c>
      <c r="P345" s="1">
        <v>80581</v>
      </c>
      <c r="Q345" s="24">
        <v>582.09900000000005</v>
      </c>
      <c r="R345" s="1">
        <v>2018</v>
      </c>
      <c r="S345" s="6">
        <v>31</v>
      </c>
      <c r="T345" s="2" t="s">
        <v>107</v>
      </c>
      <c r="U345" s="2" t="s">
        <v>87</v>
      </c>
      <c r="V345" s="2"/>
      <c r="W345" s="1" t="s">
        <v>239</v>
      </c>
    </row>
    <row r="346" spans="1:23" s="1" customFormat="1" ht="17.25" x14ac:dyDescent="0.25">
      <c r="A346" s="1">
        <v>80717</v>
      </c>
      <c r="B346" s="1">
        <v>153</v>
      </c>
      <c r="C346" s="1" t="s">
        <v>228</v>
      </c>
      <c r="D346" s="1" t="s">
        <v>214</v>
      </c>
      <c r="E346" s="1" t="s">
        <v>119</v>
      </c>
      <c r="F346" s="1" t="s">
        <v>92</v>
      </c>
      <c r="G346" s="1" t="s">
        <v>91</v>
      </c>
      <c r="I346" s="1">
        <v>136</v>
      </c>
      <c r="J346" s="11">
        <v>620</v>
      </c>
      <c r="K346" s="1">
        <v>1.657</v>
      </c>
      <c r="L346" s="4">
        <v>40834</v>
      </c>
      <c r="M346" s="4">
        <v>41200</v>
      </c>
      <c r="N346" s="1">
        <v>5157</v>
      </c>
      <c r="O346" s="1" t="s">
        <v>90</v>
      </c>
      <c r="P346" s="1" t="s">
        <v>227</v>
      </c>
      <c r="Q346" s="1">
        <v>136</v>
      </c>
      <c r="R346" s="1">
        <v>2018</v>
      </c>
      <c r="S346" s="6">
        <v>74</v>
      </c>
      <c r="T346" s="2" t="s">
        <v>107</v>
      </c>
      <c r="U346" s="2" t="s">
        <v>87</v>
      </c>
      <c r="V346" s="2"/>
      <c r="W346" s="1" t="s">
        <v>226</v>
      </c>
    </row>
    <row r="347" spans="1:23" s="1" customFormat="1" ht="17.25" x14ac:dyDescent="0.25">
      <c r="A347" s="1">
        <v>80718</v>
      </c>
      <c r="B347" s="1">
        <v>153</v>
      </c>
      <c r="C347" s="1" t="s">
        <v>238</v>
      </c>
      <c r="D347" s="1" t="s">
        <v>214</v>
      </c>
      <c r="E347" s="1" t="s">
        <v>119</v>
      </c>
      <c r="F347" s="1" t="s">
        <v>92</v>
      </c>
      <c r="G347" s="1" t="s">
        <v>91</v>
      </c>
      <c r="I347" s="1">
        <v>135.6</v>
      </c>
      <c r="J347" s="10" t="s">
        <v>100</v>
      </c>
      <c r="K347" s="1">
        <v>0.79</v>
      </c>
      <c r="L347" s="4">
        <v>40834</v>
      </c>
      <c r="M347" s="4">
        <v>41200</v>
      </c>
      <c r="N347" s="1">
        <v>5156</v>
      </c>
      <c r="O347" s="1" t="s">
        <v>90</v>
      </c>
      <c r="P347" s="1">
        <v>80718</v>
      </c>
      <c r="Q347" s="24">
        <v>325.13283880514098</v>
      </c>
      <c r="R347" s="1">
        <v>2018</v>
      </c>
      <c r="S347" s="6">
        <v>71</v>
      </c>
      <c r="T347" s="2" t="s">
        <v>107</v>
      </c>
      <c r="U347" s="2" t="s">
        <v>87</v>
      </c>
      <c r="V347" s="2"/>
      <c r="W347" s="1" t="s">
        <v>237</v>
      </c>
    </row>
    <row r="348" spans="1:23" s="1" customFormat="1" ht="17.25" x14ac:dyDescent="0.25">
      <c r="A348" s="1">
        <v>80780</v>
      </c>
      <c r="B348" s="1">
        <v>153</v>
      </c>
      <c r="C348" s="1" t="s">
        <v>236</v>
      </c>
      <c r="D348" s="1" t="s">
        <v>109</v>
      </c>
      <c r="E348" s="1" t="s">
        <v>119</v>
      </c>
      <c r="F348" s="1" t="s">
        <v>92</v>
      </c>
      <c r="G348" s="1" t="s">
        <v>91</v>
      </c>
      <c r="I348" s="1">
        <v>640</v>
      </c>
      <c r="J348" s="10" t="s">
        <v>100</v>
      </c>
      <c r="K348" s="1">
        <v>2.5110000000000001</v>
      </c>
      <c r="L348" s="4">
        <v>40785</v>
      </c>
      <c r="M348" s="4">
        <v>41516</v>
      </c>
      <c r="N348" s="1">
        <v>5295</v>
      </c>
      <c r="O348" s="1" t="s">
        <v>90</v>
      </c>
      <c r="P348" s="1" t="s">
        <v>235</v>
      </c>
      <c r="Q348" s="22" t="s">
        <v>100</v>
      </c>
      <c r="R348" s="1">
        <v>2018</v>
      </c>
      <c r="S348" s="6">
        <v>13</v>
      </c>
      <c r="T348" s="2" t="s">
        <v>107</v>
      </c>
      <c r="U348" s="2" t="s">
        <v>87</v>
      </c>
      <c r="V348" s="2"/>
      <c r="W348" s="1" t="s">
        <v>234</v>
      </c>
    </row>
    <row r="349" spans="1:23" s="1" customFormat="1" ht="17.25" x14ac:dyDescent="0.25">
      <c r="A349" s="1">
        <v>80781</v>
      </c>
      <c r="B349" s="1">
        <v>153</v>
      </c>
      <c r="C349" s="1" t="s">
        <v>233</v>
      </c>
      <c r="D349" s="1" t="s">
        <v>109</v>
      </c>
      <c r="E349" s="1" t="s">
        <v>119</v>
      </c>
      <c r="F349" s="1" t="s">
        <v>92</v>
      </c>
      <c r="G349" s="1" t="s">
        <v>91</v>
      </c>
      <c r="I349" s="1">
        <v>640</v>
      </c>
      <c r="J349" s="10" t="s">
        <v>100</v>
      </c>
      <c r="K349" s="1">
        <v>1.81</v>
      </c>
      <c r="L349" s="4">
        <v>40785</v>
      </c>
      <c r="M349" s="4">
        <v>42977</v>
      </c>
      <c r="N349" s="1">
        <v>4704</v>
      </c>
      <c r="O349" s="1" t="s">
        <v>90</v>
      </c>
      <c r="P349" s="1" t="s">
        <v>232</v>
      </c>
      <c r="Q349" s="22" t="s">
        <v>100</v>
      </c>
      <c r="R349" s="1">
        <v>2018</v>
      </c>
      <c r="S349" s="6">
        <v>14</v>
      </c>
      <c r="T349" s="2" t="s">
        <v>107</v>
      </c>
      <c r="U349" s="2" t="s">
        <v>87</v>
      </c>
      <c r="V349" s="2"/>
      <c r="W349" s="1" t="s">
        <v>231</v>
      </c>
    </row>
    <row r="350" spans="1:23" s="1" customFormat="1" ht="17.25" x14ac:dyDescent="0.25">
      <c r="A350" s="1">
        <v>80797</v>
      </c>
      <c r="B350" s="1">
        <v>153</v>
      </c>
      <c r="C350" s="1" t="s">
        <v>222</v>
      </c>
      <c r="D350" s="1" t="s">
        <v>109</v>
      </c>
      <c r="E350" s="1" t="s">
        <v>169</v>
      </c>
      <c r="F350" s="1" t="s">
        <v>92</v>
      </c>
      <c r="G350" s="1" t="s">
        <v>91</v>
      </c>
      <c r="I350" s="1">
        <v>123.306</v>
      </c>
      <c r="J350" s="12" t="s">
        <v>100</v>
      </c>
      <c r="K350" s="1">
        <v>0.83399999999999996</v>
      </c>
      <c r="L350" s="4">
        <v>40750</v>
      </c>
      <c r="M350" s="4">
        <v>41116</v>
      </c>
      <c r="N350" s="1">
        <v>5112</v>
      </c>
      <c r="O350" s="1" t="s">
        <v>90</v>
      </c>
      <c r="P350" s="1" t="s">
        <v>221</v>
      </c>
      <c r="Q350" s="16">
        <v>123.306</v>
      </c>
      <c r="R350" s="1">
        <v>2018</v>
      </c>
      <c r="S350" s="6">
        <v>24</v>
      </c>
      <c r="T350" s="2" t="s">
        <v>107</v>
      </c>
      <c r="U350" s="2" t="s">
        <v>87</v>
      </c>
      <c r="V350" s="2"/>
      <c r="W350" s="1" t="s">
        <v>220</v>
      </c>
    </row>
    <row r="351" spans="1:23" s="1" customFormat="1" ht="17.25" x14ac:dyDescent="0.25">
      <c r="A351" s="1">
        <v>80799</v>
      </c>
      <c r="B351" s="1">
        <v>153</v>
      </c>
      <c r="C351" s="1" t="s">
        <v>230</v>
      </c>
      <c r="D351" s="1" t="s">
        <v>109</v>
      </c>
      <c r="E351" s="1" t="s">
        <v>169</v>
      </c>
      <c r="F351" s="1" t="s">
        <v>92</v>
      </c>
      <c r="G351" s="1" t="s">
        <v>91</v>
      </c>
      <c r="I351" s="1">
        <v>123.306</v>
      </c>
      <c r="J351" s="12" t="s">
        <v>100</v>
      </c>
      <c r="K351" s="1">
        <v>0.83423000000000003</v>
      </c>
      <c r="L351" s="4">
        <v>40750</v>
      </c>
      <c r="M351" s="4">
        <v>41116</v>
      </c>
      <c r="N351" s="1">
        <v>5114</v>
      </c>
      <c r="O351" s="1" t="s">
        <v>90</v>
      </c>
      <c r="P351" s="1">
        <v>80799</v>
      </c>
      <c r="Q351" s="9">
        <v>5.1732165404108403E-2</v>
      </c>
      <c r="R351" s="1">
        <v>2018</v>
      </c>
      <c r="S351" s="6">
        <v>24</v>
      </c>
      <c r="T351" s="2" t="s">
        <v>107</v>
      </c>
      <c r="U351" s="2" t="s">
        <v>87</v>
      </c>
      <c r="V351" s="2"/>
      <c r="W351" s="1" t="s">
        <v>229</v>
      </c>
    </row>
    <row r="352" spans="1:23" s="1" customFormat="1" ht="17.25" x14ac:dyDescent="0.25">
      <c r="A352" s="1">
        <v>80879</v>
      </c>
      <c r="B352" s="1">
        <v>153</v>
      </c>
      <c r="C352" s="1" t="s">
        <v>228</v>
      </c>
      <c r="D352" s="1" t="s">
        <v>214</v>
      </c>
      <c r="E352" s="1" t="s">
        <v>119</v>
      </c>
      <c r="F352" s="1" t="s">
        <v>92</v>
      </c>
      <c r="G352" s="1" t="s">
        <v>91</v>
      </c>
      <c r="I352" s="1">
        <v>249.52</v>
      </c>
      <c r="J352" s="23" t="s">
        <v>100</v>
      </c>
      <c r="K352" s="1">
        <v>0.34970000000000001</v>
      </c>
      <c r="L352" s="4">
        <v>40834</v>
      </c>
      <c r="M352" s="4">
        <v>41200</v>
      </c>
      <c r="N352" s="1">
        <v>5157</v>
      </c>
      <c r="O352" s="1" t="s">
        <v>90</v>
      </c>
      <c r="P352" s="1" t="s">
        <v>227</v>
      </c>
      <c r="Q352" s="16">
        <v>188.04300000000001</v>
      </c>
      <c r="R352" s="1">
        <v>2018</v>
      </c>
      <c r="S352" s="6">
        <v>74</v>
      </c>
      <c r="T352" s="2" t="s">
        <v>107</v>
      </c>
      <c r="U352" s="2" t="s">
        <v>87</v>
      </c>
      <c r="V352" s="2"/>
      <c r="W352" s="1" t="s">
        <v>226</v>
      </c>
    </row>
    <row r="353" spans="1:23" s="1" customFormat="1" ht="17.25" x14ac:dyDescent="0.25">
      <c r="A353" s="1">
        <v>80880</v>
      </c>
      <c r="B353" s="1">
        <v>153</v>
      </c>
      <c r="C353" s="1" t="s">
        <v>228</v>
      </c>
      <c r="D353" s="1" t="s">
        <v>214</v>
      </c>
      <c r="E353" s="1" t="s">
        <v>119</v>
      </c>
      <c r="F353" s="1" t="s">
        <v>92</v>
      </c>
      <c r="G353" s="1" t="s">
        <v>91</v>
      </c>
      <c r="I353" s="1">
        <v>87.28</v>
      </c>
      <c r="J353" s="23" t="s">
        <v>100</v>
      </c>
      <c r="K353" s="1">
        <v>0.12230000000000001</v>
      </c>
      <c r="L353" s="4">
        <v>40834</v>
      </c>
      <c r="M353" s="4">
        <v>41200</v>
      </c>
      <c r="N353" s="1">
        <v>5157</v>
      </c>
      <c r="O353" s="1" t="s">
        <v>90</v>
      </c>
      <c r="P353" s="1" t="s">
        <v>227</v>
      </c>
      <c r="Q353" s="22" t="s">
        <v>100</v>
      </c>
      <c r="R353" s="1">
        <v>2018</v>
      </c>
      <c r="S353" s="6">
        <v>74</v>
      </c>
      <c r="T353" s="2" t="s">
        <v>107</v>
      </c>
      <c r="U353" s="2" t="s">
        <v>87</v>
      </c>
      <c r="V353" s="2"/>
      <c r="W353" s="1" t="s">
        <v>226</v>
      </c>
    </row>
    <row r="354" spans="1:23" s="1" customFormat="1" ht="17.25" x14ac:dyDescent="0.25">
      <c r="A354" s="1">
        <v>80881</v>
      </c>
      <c r="B354" s="1">
        <v>153</v>
      </c>
      <c r="C354" s="1" t="s">
        <v>228</v>
      </c>
      <c r="D354" s="1" t="s">
        <v>214</v>
      </c>
      <c r="E354" s="1" t="s">
        <v>119</v>
      </c>
      <c r="F354" s="1" t="s">
        <v>92</v>
      </c>
      <c r="G354" s="1" t="s">
        <v>91</v>
      </c>
      <c r="I354" s="1">
        <v>44</v>
      </c>
      <c r="J354" s="23" t="s">
        <v>100</v>
      </c>
      <c r="K354" s="1">
        <v>0.54</v>
      </c>
      <c r="L354" s="4">
        <v>40834</v>
      </c>
      <c r="M354" s="4">
        <v>41200</v>
      </c>
      <c r="N354" s="1">
        <v>5157</v>
      </c>
      <c r="O354" s="1" t="s">
        <v>90</v>
      </c>
      <c r="P354" s="1" t="s">
        <v>227</v>
      </c>
      <c r="Q354" s="22" t="s">
        <v>100</v>
      </c>
      <c r="R354" s="1">
        <v>2018</v>
      </c>
      <c r="S354" s="6">
        <v>74</v>
      </c>
      <c r="T354" s="2" t="s">
        <v>107</v>
      </c>
      <c r="U354" s="2" t="s">
        <v>87</v>
      </c>
      <c r="V354" s="2"/>
      <c r="W354" s="1" t="s">
        <v>226</v>
      </c>
    </row>
    <row r="355" spans="1:23" s="1" customFormat="1" ht="17.25" x14ac:dyDescent="0.25">
      <c r="A355" s="1">
        <v>80926</v>
      </c>
      <c r="B355" s="1">
        <v>153</v>
      </c>
      <c r="C355" s="1" t="s">
        <v>228</v>
      </c>
      <c r="D355" s="1" t="s">
        <v>214</v>
      </c>
      <c r="E355" s="1" t="s">
        <v>119</v>
      </c>
      <c r="F355" s="1" t="s">
        <v>92</v>
      </c>
      <c r="G355" s="1" t="s">
        <v>91</v>
      </c>
      <c r="I355" s="1">
        <v>103.2</v>
      </c>
      <c r="J355" s="23" t="s">
        <v>100</v>
      </c>
      <c r="K355" s="1">
        <v>0.33979999999999999</v>
      </c>
      <c r="L355" s="4">
        <v>40834</v>
      </c>
      <c r="M355" s="4">
        <v>41200</v>
      </c>
      <c r="N355" s="1">
        <v>5157</v>
      </c>
      <c r="O355" s="1" t="s">
        <v>90</v>
      </c>
      <c r="P355" s="1" t="s">
        <v>227</v>
      </c>
      <c r="Q355" s="22" t="s">
        <v>100</v>
      </c>
      <c r="R355" s="1">
        <v>2018</v>
      </c>
      <c r="S355" s="6">
        <v>74</v>
      </c>
      <c r="T355" s="2" t="s">
        <v>107</v>
      </c>
      <c r="U355" s="2" t="s">
        <v>87</v>
      </c>
      <c r="V355" s="2"/>
      <c r="W355" s="1" t="s">
        <v>226</v>
      </c>
    </row>
    <row r="356" spans="1:23" s="1" customFormat="1" ht="17.25" x14ac:dyDescent="0.25">
      <c r="A356" s="1">
        <v>81004</v>
      </c>
      <c r="B356" s="1">
        <v>153</v>
      </c>
      <c r="C356" s="1" t="s">
        <v>225</v>
      </c>
      <c r="D356" s="1" t="s">
        <v>109</v>
      </c>
      <c r="E356" s="1" t="s">
        <v>119</v>
      </c>
      <c r="F356" s="1" t="s">
        <v>92</v>
      </c>
      <c r="G356" s="1" t="s">
        <v>91</v>
      </c>
      <c r="I356" s="1">
        <v>51.08</v>
      </c>
      <c r="J356" s="10" t="s">
        <v>100</v>
      </c>
      <c r="K356" s="1">
        <v>0.20699999999999999</v>
      </c>
      <c r="L356" s="4">
        <v>40966</v>
      </c>
      <c r="M356" s="4">
        <v>41332</v>
      </c>
      <c r="N356" s="1">
        <v>5515</v>
      </c>
      <c r="O356" s="1" t="s">
        <v>90</v>
      </c>
      <c r="P356" s="1" t="s">
        <v>224</v>
      </c>
      <c r="Q356" s="10" t="s">
        <v>100</v>
      </c>
      <c r="R356" s="1">
        <v>2018</v>
      </c>
      <c r="S356" s="6">
        <v>46</v>
      </c>
      <c r="T356" s="2" t="s">
        <v>107</v>
      </c>
      <c r="U356" s="2" t="s">
        <v>87</v>
      </c>
      <c r="V356" s="2"/>
      <c r="W356" s="1" t="s">
        <v>223</v>
      </c>
    </row>
    <row r="357" spans="1:23" s="1" customFormat="1" ht="17.25" x14ac:dyDescent="0.25">
      <c r="A357" s="1">
        <v>81229</v>
      </c>
      <c r="B357" s="1">
        <v>153</v>
      </c>
      <c r="C357" s="1" t="s">
        <v>222</v>
      </c>
      <c r="D357" s="1" t="s">
        <v>109</v>
      </c>
      <c r="E357" s="1" t="s">
        <v>169</v>
      </c>
      <c r="F357" s="1" t="s">
        <v>92</v>
      </c>
      <c r="G357" s="1" t="s">
        <v>91</v>
      </c>
      <c r="I357" s="1">
        <v>39.200000000000003</v>
      </c>
      <c r="J357" s="12" t="s">
        <v>100</v>
      </c>
      <c r="K357" s="1">
        <v>0.26600000000000001</v>
      </c>
      <c r="L357" s="4">
        <v>40939</v>
      </c>
      <c r="M357" s="4">
        <v>41305</v>
      </c>
      <c r="N357" s="1">
        <v>5112</v>
      </c>
      <c r="O357" s="1" t="s">
        <v>90</v>
      </c>
      <c r="P357" s="1" t="s">
        <v>221</v>
      </c>
      <c r="Q357" s="16">
        <v>36.2759</v>
      </c>
      <c r="R357" s="1">
        <v>2018</v>
      </c>
      <c r="S357" s="6">
        <v>24</v>
      </c>
      <c r="T357" s="2" t="s">
        <v>107</v>
      </c>
      <c r="U357" s="2" t="s">
        <v>87</v>
      </c>
      <c r="V357" s="2"/>
      <c r="W357" s="1" t="s">
        <v>220</v>
      </c>
    </row>
    <row r="358" spans="1:23" s="1" customFormat="1" ht="17.25" x14ac:dyDescent="0.25">
      <c r="A358" s="1">
        <v>81230</v>
      </c>
      <c r="B358" s="1">
        <v>153</v>
      </c>
      <c r="C358" s="1" t="s">
        <v>222</v>
      </c>
      <c r="D358" s="1" t="s">
        <v>109</v>
      </c>
      <c r="E358" s="1" t="s">
        <v>169</v>
      </c>
      <c r="F358" s="1" t="s">
        <v>92</v>
      </c>
      <c r="G358" s="1" t="s">
        <v>91</v>
      </c>
      <c r="I358" s="1">
        <v>32.799999999999997</v>
      </c>
      <c r="J358" s="12" t="s">
        <v>100</v>
      </c>
      <c r="K358" s="1">
        <v>0.19800000000000001</v>
      </c>
      <c r="L358" s="4">
        <v>40939</v>
      </c>
      <c r="M358" s="4">
        <v>41305</v>
      </c>
      <c r="N358" s="1">
        <v>5112</v>
      </c>
      <c r="O358" s="1" t="s">
        <v>90</v>
      </c>
      <c r="P358" s="1" t="s">
        <v>221</v>
      </c>
      <c r="Q358" s="10" t="s">
        <v>100</v>
      </c>
      <c r="R358" s="1">
        <v>2018</v>
      </c>
      <c r="S358" s="6">
        <v>24</v>
      </c>
      <c r="T358" s="2" t="s">
        <v>107</v>
      </c>
      <c r="U358" s="2" t="s">
        <v>87</v>
      </c>
      <c r="V358" s="2"/>
      <c r="W358" s="1" t="s">
        <v>220</v>
      </c>
    </row>
    <row r="359" spans="1:23" s="1" customFormat="1" ht="17.25" x14ac:dyDescent="0.25">
      <c r="A359" s="1">
        <v>81268</v>
      </c>
      <c r="B359" s="1">
        <v>153</v>
      </c>
      <c r="C359" s="1" t="s">
        <v>219</v>
      </c>
      <c r="D359" s="1" t="s">
        <v>109</v>
      </c>
      <c r="E359" s="1" t="s">
        <v>119</v>
      </c>
      <c r="F359" s="1" t="s">
        <v>92</v>
      </c>
      <c r="G359" s="1" t="s">
        <v>91</v>
      </c>
      <c r="I359" s="1">
        <v>1280</v>
      </c>
      <c r="J359" s="10" t="s">
        <v>100</v>
      </c>
      <c r="K359" s="1">
        <v>2.7</v>
      </c>
      <c r="L359" s="4">
        <v>41058</v>
      </c>
      <c r="M359" s="4">
        <v>41788</v>
      </c>
      <c r="N359" s="1">
        <v>5301</v>
      </c>
      <c r="O359" s="1" t="s">
        <v>90</v>
      </c>
      <c r="P359" s="1">
        <v>81268</v>
      </c>
      <c r="Q359" s="9">
        <v>482.388555696482</v>
      </c>
      <c r="R359" s="1">
        <v>2018</v>
      </c>
      <c r="S359" s="6">
        <v>18</v>
      </c>
      <c r="T359" s="2" t="s">
        <v>107</v>
      </c>
      <c r="U359" s="2" t="s">
        <v>87</v>
      </c>
      <c r="V359" s="2"/>
      <c r="W359" s="1" t="s">
        <v>218</v>
      </c>
    </row>
    <row r="360" spans="1:23" s="1" customFormat="1" ht="17.25" x14ac:dyDescent="0.25">
      <c r="A360" s="1">
        <v>81269</v>
      </c>
      <c r="B360" s="1">
        <v>153</v>
      </c>
      <c r="C360" s="1" t="s">
        <v>217</v>
      </c>
      <c r="D360" s="1" t="s">
        <v>109</v>
      </c>
      <c r="E360" s="1" t="s">
        <v>119</v>
      </c>
      <c r="F360" s="1" t="s">
        <v>92</v>
      </c>
      <c r="G360" s="1" t="s">
        <v>91</v>
      </c>
      <c r="I360" s="1">
        <v>207.22</v>
      </c>
      <c r="J360" s="10" t="s">
        <v>100</v>
      </c>
      <c r="K360" s="1">
        <v>0.8</v>
      </c>
      <c r="L360" s="4">
        <v>41058</v>
      </c>
      <c r="M360" s="4">
        <v>43614</v>
      </c>
      <c r="N360" s="1" t="s">
        <v>90</v>
      </c>
      <c r="O360" s="1" t="s">
        <v>90</v>
      </c>
      <c r="P360" s="1">
        <v>81269</v>
      </c>
      <c r="Q360" s="10" t="s">
        <v>100</v>
      </c>
      <c r="R360" s="1" t="s">
        <v>90</v>
      </c>
      <c r="S360" s="6">
        <v>70</v>
      </c>
      <c r="T360" s="2" t="s">
        <v>107</v>
      </c>
      <c r="U360" s="2" t="s">
        <v>87</v>
      </c>
      <c r="V360" s="2"/>
      <c r="W360" s="1" t="s">
        <v>216</v>
      </c>
    </row>
    <row r="361" spans="1:23" s="1" customFormat="1" ht="17.25" x14ac:dyDescent="0.25">
      <c r="A361" s="1">
        <v>81612</v>
      </c>
      <c r="B361" s="1">
        <v>153</v>
      </c>
      <c r="C361" s="1" t="s">
        <v>204</v>
      </c>
      <c r="D361" s="1" t="s">
        <v>109</v>
      </c>
      <c r="E361" s="1" t="s">
        <v>169</v>
      </c>
      <c r="F361" s="1" t="s">
        <v>92</v>
      </c>
      <c r="G361" s="1" t="s">
        <v>91</v>
      </c>
      <c r="I361" s="1">
        <v>222.5</v>
      </c>
      <c r="J361" s="12" t="s">
        <v>100</v>
      </c>
      <c r="K361" s="1">
        <v>0.91469999999999996</v>
      </c>
      <c r="L361" s="4">
        <v>41089</v>
      </c>
      <c r="M361" s="4">
        <v>41670</v>
      </c>
      <c r="N361" s="1">
        <v>5111</v>
      </c>
      <c r="O361" s="1" t="s">
        <v>90</v>
      </c>
      <c r="P361" s="1" t="s">
        <v>203</v>
      </c>
      <c r="Q361" s="9">
        <v>64.471099887851395</v>
      </c>
      <c r="R361" s="1">
        <v>2018</v>
      </c>
      <c r="S361" s="6">
        <v>24</v>
      </c>
      <c r="T361" s="2" t="s">
        <v>107</v>
      </c>
      <c r="U361" s="2" t="s">
        <v>87</v>
      </c>
      <c r="V361" s="2"/>
      <c r="W361" s="1" t="s">
        <v>202</v>
      </c>
    </row>
    <row r="362" spans="1:23" s="1" customFormat="1" x14ac:dyDescent="0.25">
      <c r="A362" s="1">
        <v>81614</v>
      </c>
      <c r="B362" s="1">
        <v>153</v>
      </c>
      <c r="C362" s="1" t="s">
        <v>215</v>
      </c>
      <c r="D362" s="1" t="s">
        <v>214</v>
      </c>
      <c r="E362" s="1" t="s">
        <v>102</v>
      </c>
      <c r="F362" s="1" t="s">
        <v>92</v>
      </c>
      <c r="G362" s="1" t="s">
        <v>91</v>
      </c>
      <c r="I362" s="1">
        <v>2.5760000000000001</v>
      </c>
      <c r="J362" s="15">
        <f>INDEX('[1]Stock Dutys'!$M$2:$M$53,MATCH(A362,'[1]Stock Dutys'!$A$2:$A$53))</f>
        <v>2.5760000000000001</v>
      </c>
      <c r="K362" s="1">
        <v>1.06E-2</v>
      </c>
      <c r="L362" s="4">
        <v>41089</v>
      </c>
      <c r="M362" s="4">
        <v>41454</v>
      </c>
      <c r="N362" s="1" t="s">
        <v>90</v>
      </c>
      <c r="O362" s="1" t="s">
        <v>90</v>
      </c>
      <c r="P362" s="1">
        <v>81614</v>
      </c>
      <c r="Q362" s="16">
        <f>J362</f>
        <v>2.5760000000000001</v>
      </c>
      <c r="R362" s="1" t="s">
        <v>90</v>
      </c>
      <c r="S362" s="3"/>
      <c r="T362" s="3" t="s">
        <v>99</v>
      </c>
      <c r="U362" s="3" t="s">
        <v>87</v>
      </c>
      <c r="V362" s="3" t="s">
        <v>161</v>
      </c>
      <c r="W362" s="14" t="s">
        <v>213</v>
      </c>
    </row>
    <row r="363" spans="1:23" s="1" customFormat="1" ht="17.25" x14ac:dyDescent="0.25">
      <c r="A363" s="18">
        <v>81650</v>
      </c>
      <c r="B363" s="18">
        <v>153</v>
      </c>
      <c r="C363" s="18" t="s">
        <v>212</v>
      </c>
      <c r="D363" s="18" t="s">
        <v>109</v>
      </c>
      <c r="E363" s="18" t="s">
        <v>119</v>
      </c>
      <c r="F363" s="18" t="s">
        <v>92</v>
      </c>
      <c r="G363" s="1" t="s">
        <v>91</v>
      </c>
      <c r="H363" s="18"/>
      <c r="I363" s="18">
        <v>106.44799999999999</v>
      </c>
      <c r="J363" s="21">
        <v>106.44799999999999</v>
      </c>
      <c r="K363" s="1">
        <v>1.7284999999999999</v>
      </c>
      <c r="L363" s="4">
        <v>41212</v>
      </c>
      <c r="M363" s="4">
        <v>43768</v>
      </c>
      <c r="N363" s="18" t="s">
        <v>90</v>
      </c>
      <c r="O363" s="18" t="s">
        <v>90</v>
      </c>
      <c r="P363" s="18">
        <v>81650</v>
      </c>
      <c r="Q363" s="18">
        <v>0</v>
      </c>
      <c r="R363" s="18" t="s">
        <v>90</v>
      </c>
      <c r="S363" s="7"/>
      <c r="T363" s="17" t="s">
        <v>161</v>
      </c>
      <c r="U363" s="17" t="s">
        <v>87</v>
      </c>
      <c r="V363" s="17"/>
      <c r="W363" s="18" t="s">
        <v>211</v>
      </c>
    </row>
    <row r="364" spans="1:23" s="1" customFormat="1" ht="17.25" x14ac:dyDescent="0.25">
      <c r="A364" s="1">
        <v>81653</v>
      </c>
      <c r="B364" s="1">
        <v>153</v>
      </c>
      <c r="C364" s="1" t="s">
        <v>201</v>
      </c>
      <c r="D364" s="1" t="s">
        <v>109</v>
      </c>
      <c r="E364" s="1" t="s">
        <v>169</v>
      </c>
      <c r="F364" s="1" t="s">
        <v>92</v>
      </c>
      <c r="G364" s="1" t="s">
        <v>91</v>
      </c>
      <c r="I364" s="1">
        <v>222.5</v>
      </c>
      <c r="J364" s="12" t="s">
        <v>100</v>
      </c>
      <c r="K364" s="1">
        <v>0.91469999999999996</v>
      </c>
      <c r="L364" s="4">
        <v>41089</v>
      </c>
      <c r="M364" s="4">
        <v>41670</v>
      </c>
      <c r="N364" s="1">
        <v>5116</v>
      </c>
      <c r="O364" s="1" t="s">
        <v>90</v>
      </c>
      <c r="P364" s="1" t="s">
        <v>200</v>
      </c>
      <c r="Q364" s="9">
        <v>42.397874579180296</v>
      </c>
      <c r="R364" s="1">
        <v>2018</v>
      </c>
      <c r="S364" s="6">
        <v>24</v>
      </c>
      <c r="T364" s="2" t="s">
        <v>107</v>
      </c>
      <c r="U364" s="2" t="s">
        <v>87</v>
      </c>
      <c r="V364" s="2"/>
      <c r="W364" s="1" t="s">
        <v>199</v>
      </c>
    </row>
    <row r="365" spans="1:23" s="1" customFormat="1" ht="17.25" x14ac:dyDescent="0.25">
      <c r="A365" s="1">
        <v>81720</v>
      </c>
      <c r="B365" s="1">
        <v>153</v>
      </c>
      <c r="C365" s="1" t="s">
        <v>210</v>
      </c>
      <c r="D365" s="1" t="s">
        <v>109</v>
      </c>
      <c r="E365" s="1" t="s">
        <v>119</v>
      </c>
      <c r="F365" s="1" t="s">
        <v>92</v>
      </c>
      <c r="G365" s="1" t="s">
        <v>91</v>
      </c>
      <c r="I365" s="1">
        <v>5100</v>
      </c>
      <c r="J365" s="11">
        <v>2918.7</v>
      </c>
      <c r="K365" s="1">
        <v>7.02</v>
      </c>
      <c r="L365" s="4">
        <v>42930</v>
      </c>
      <c r="M365" s="4">
        <v>43494</v>
      </c>
      <c r="N365" s="1" t="s">
        <v>90</v>
      </c>
      <c r="O365" s="1" t="s">
        <v>90</v>
      </c>
      <c r="P365" s="1">
        <v>81720</v>
      </c>
      <c r="Q365" s="9">
        <v>0</v>
      </c>
      <c r="R365" s="1" t="s">
        <v>90</v>
      </c>
      <c r="S365" s="6"/>
      <c r="T365" s="2" t="s">
        <v>88</v>
      </c>
      <c r="U365" s="2" t="s">
        <v>87</v>
      </c>
      <c r="V365" s="2"/>
      <c r="W365" s="1" t="s">
        <v>209</v>
      </c>
    </row>
    <row r="366" spans="1:23" s="1" customFormat="1" ht="17.25" x14ac:dyDescent="0.25">
      <c r="A366" s="1">
        <v>81825</v>
      </c>
      <c r="B366" s="1">
        <v>153</v>
      </c>
      <c r="C366" s="1" t="s">
        <v>208</v>
      </c>
      <c r="D366" s="1" t="s">
        <v>109</v>
      </c>
      <c r="E366" s="1" t="s">
        <v>119</v>
      </c>
      <c r="F366" s="1" t="s">
        <v>92</v>
      </c>
      <c r="G366" s="1" t="s">
        <v>91</v>
      </c>
      <c r="I366" s="1">
        <v>632</v>
      </c>
      <c r="J366" s="11">
        <v>632</v>
      </c>
      <c r="K366" s="1">
        <v>2.0099999999999998</v>
      </c>
      <c r="L366" s="4">
        <v>41897</v>
      </c>
      <c r="M366" s="4">
        <v>42262</v>
      </c>
      <c r="N366" s="1">
        <v>5208</v>
      </c>
      <c r="O366" s="1" t="s">
        <v>90</v>
      </c>
      <c r="P366" s="1">
        <v>81825</v>
      </c>
      <c r="Q366" s="9">
        <v>465.12731481542698</v>
      </c>
      <c r="R366" s="1">
        <v>2018</v>
      </c>
      <c r="S366" s="6">
        <v>75</v>
      </c>
      <c r="T366" s="2" t="s">
        <v>107</v>
      </c>
      <c r="U366" s="2" t="s">
        <v>87</v>
      </c>
      <c r="V366" s="2"/>
      <c r="W366" s="1" t="s">
        <v>207</v>
      </c>
    </row>
    <row r="367" spans="1:23" s="1" customFormat="1" ht="17.25" x14ac:dyDescent="0.25">
      <c r="A367" s="1">
        <v>82572</v>
      </c>
      <c r="B367" s="1">
        <v>153</v>
      </c>
      <c r="C367" s="1" t="s">
        <v>206</v>
      </c>
      <c r="D367" s="1" t="s">
        <v>109</v>
      </c>
      <c r="E367" s="1" t="s">
        <v>119</v>
      </c>
      <c r="F367" s="1" t="s">
        <v>92</v>
      </c>
      <c r="G367" s="1" t="s">
        <v>91</v>
      </c>
      <c r="I367" s="1">
        <v>632</v>
      </c>
      <c r="J367" s="12" t="s">
        <v>100</v>
      </c>
      <c r="K367" s="1">
        <v>2.0099999999999998</v>
      </c>
      <c r="L367" s="4">
        <v>41897</v>
      </c>
      <c r="M367" s="4">
        <v>43358</v>
      </c>
      <c r="N367" s="1">
        <v>5805</v>
      </c>
      <c r="O367" s="1" t="s">
        <v>90</v>
      </c>
      <c r="P367" s="1">
        <v>82572</v>
      </c>
      <c r="Q367" s="9">
        <v>160.179</v>
      </c>
      <c r="R367" s="1">
        <v>2018</v>
      </c>
      <c r="S367" s="6">
        <v>75</v>
      </c>
      <c r="T367" s="2" t="s">
        <v>107</v>
      </c>
      <c r="U367" s="2" t="s">
        <v>87</v>
      </c>
      <c r="V367" s="2"/>
      <c r="W367" s="1" t="s">
        <v>205</v>
      </c>
    </row>
    <row r="368" spans="1:23" s="1" customFormat="1" ht="17.25" x14ac:dyDescent="0.25">
      <c r="A368" s="1">
        <v>83501</v>
      </c>
      <c r="B368" s="1">
        <v>153</v>
      </c>
      <c r="C368" s="1" t="s">
        <v>204</v>
      </c>
      <c r="D368" s="1" t="s">
        <v>109</v>
      </c>
      <c r="E368" s="1" t="s">
        <v>169</v>
      </c>
      <c r="F368" s="1" t="s">
        <v>92</v>
      </c>
      <c r="G368" s="1" t="s">
        <v>91</v>
      </c>
      <c r="I368" s="1">
        <v>10</v>
      </c>
      <c r="J368" s="12" t="s">
        <v>100</v>
      </c>
      <c r="K368" s="1">
        <v>1.4E-2</v>
      </c>
      <c r="L368" s="4">
        <v>41801</v>
      </c>
      <c r="M368" s="4">
        <v>42166</v>
      </c>
      <c r="N368" s="1">
        <v>5111</v>
      </c>
      <c r="O368" s="1" t="s">
        <v>90</v>
      </c>
      <c r="P368" s="1" t="s">
        <v>203</v>
      </c>
      <c r="Q368" s="10" t="s">
        <v>100</v>
      </c>
      <c r="R368" s="1">
        <v>2018</v>
      </c>
      <c r="S368" s="6">
        <v>24</v>
      </c>
      <c r="T368" s="2" t="s">
        <v>107</v>
      </c>
      <c r="U368" s="2" t="s">
        <v>87</v>
      </c>
      <c r="V368" s="2"/>
      <c r="W368" s="1" t="s">
        <v>202</v>
      </c>
    </row>
    <row r="369" spans="1:23" s="1" customFormat="1" ht="17.25" x14ac:dyDescent="0.25">
      <c r="A369" s="1">
        <v>83502</v>
      </c>
      <c r="B369" s="1">
        <v>153</v>
      </c>
      <c r="C369" s="1" t="s">
        <v>204</v>
      </c>
      <c r="D369" s="1" t="s">
        <v>109</v>
      </c>
      <c r="E369" s="1" t="s">
        <v>169</v>
      </c>
      <c r="F369" s="1" t="s">
        <v>92</v>
      </c>
      <c r="G369" s="1" t="s">
        <v>91</v>
      </c>
      <c r="I369" s="1">
        <v>55.2</v>
      </c>
      <c r="J369" s="12" t="s">
        <v>100</v>
      </c>
      <c r="K369" s="1">
        <v>0.1</v>
      </c>
      <c r="L369" s="4">
        <v>41801</v>
      </c>
      <c r="M369" s="4">
        <v>42166</v>
      </c>
      <c r="N369" s="1">
        <v>5111</v>
      </c>
      <c r="O369" s="1" t="s">
        <v>90</v>
      </c>
      <c r="P369" s="1" t="s">
        <v>203</v>
      </c>
      <c r="Q369" s="10" t="s">
        <v>100</v>
      </c>
      <c r="R369" s="1">
        <v>2018</v>
      </c>
      <c r="S369" s="6">
        <v>24</v>
      </c>
      <c r="T369" s="2" t="s">
        <v>107</v>
      </c>
      <c r="U369" s="2" t="s">
        <v>87</v>
      </c>
      <c r="V369" s="2"/>
      <c r="W369" s="1" t="s">
        <v>202</v>
      </c>
    </row>
    <row r="370" spans="1:23" s="1" customFormat="1" ht="17.25" x14ac:dyDescent="0.25">
      <c r="A370" s="1">
        <v>83503</v>
      </c>
      <c r="B370" s="1">
        <v>153</v>
      </c>
      <c r="C370" s="1" t="s">
        <v>204</v>
      </c>
      <c r="D370" s="1" t="s">
        <v>109</v>
      </c>
      <c r="E370" s="1" t="s">
        <v>169</v>
      </c>
      <c r="F370" s="1" t="s">
        <v>92</v>
      </c>
      <c r="G370" s="1" t="s">
        <v>91</v>
      </c>
      <c r="I370" s="1">
        <v>162.84</v>
      </c>
      <c r="J370" s="12" t="s">
        <v>100</v>
      </c>
      <c r="K370" s="1">
        <v>0.5</v>
      </c>
      <c r="L370" s="4">
        <v>41801</v>
      </c>
      <c r="M370" s="4">
        <v>42166</v>
      </c>
      <c r="N370" s="1">
        <v>5111</v>
      </c>
      <c r="O370" s="1" t="s">
        <v>90</v>
      </c>
      <c r="P370" s="1" t="s">
        <v>203</v>
      </c>
      <c r="Q370" s="10" t="s">
        <v>100</v>
      </c>
      <c r="R370" s="1">
        <v>2018</v>
      </c>
      <c r="S370" s="6">
        <v>24</v>
      </c>
      <c r="T370" s="2" t="s">
        <v>107</v>
      </c>
      <c r="U370" s="2" t="s">
        <v>87</v>
      </c>
      <c r="V370" s="2"/>
      <c r="W370" s="1" t="s">
        <v>202</v>
      </c>
    </row>
    <row r="371" spans="1:23" s="1" customFormat="1" ht="17.25" x14ac:dyDescent="0.25">
      <c r="A371" s="1">
        <v>83504</v>
      </c>
      <c r="B371" s="1">
        <v>153</v>
      </c>
      <c r="C371" s="1" t="s">
        <v>204</v>
      </c>
      <c r="D371" s="1" t="s">
        <v>109</v>
      </c>
      <c r="E371" s="1" t="s">
        <v>169</v>
      </c>
      <c r="F371" s="1" t="s">
        <v>92</v>
      </c>
      <c r="G371" s="1" t="s">
        <v>91</v>
      </c>
      <c r="I371" s="1">
        <v>100</v>
      </c>
      <c r="J371" s="12" t="s">
        <v>100</v>
      </c>
      <c r="K371" s="1">
        <v>0.67700000000000005</v>
      </c>
      <c r="L371" s="4">
        <v>41801</v>
      </c>
      <c r="M371" s="4">
        <v>42166</v>
      </c>
      <c r="N371" s="1">
        <v>5111</v>
      </c>
      <c r="O371" s="1" t="s">
        <v>90</v>
      </c>
      <c r="P371" s="1" t="s">
        <v>203</v>
      </c>
      <c r="Q371" s="10" t="s">
        <v>100</v>
      </c>
      <c r="R371" s="1">
        <v>2018</v>
      </c>
      <c r="S371" s="6">
        <v>24</v>
      </c>
      <c r="T371" s="2" t="s">
        <v>107</v>
      </c>
      <c r="U371" s="2" t="s">
        <v>87</v>
      </c>
      <c r="V371" s="2"/>
      <c r="W371" s="1" t="s">
        <v>202</v>
      </c>
    </row>
    <row r="372" spans="1:23" s="1" customFormat="1" ht="17.25" x14ac:dyDescent="0.25">
      <c r="A372" s="1">
        <v>83505</v>
      </c>
      <c r="B372" s="1">
        <v>153</v>
      </c>
      <c r="C372" s="1" t="s">
        <v>201</v>
      </c>
      <c r="D372" s="1" t="s">
        <v>109</v>
      </c>
      <c r="E372" s="1" t="s">
        <v>169</v>
      </c>
      <c r="F372" s="1" t="s">
        <v>92</v>
      </c>
      <c r="G372" s="1" t="s">
        <v>91</v>
      </c>
      <c r="I372" s="1">
        <v>185.6</v>
      </c>
      <c r="J372" s="12" t="s">
        <v>100</v>
      </c>
      <c r="K372" s="1">
        <v>0.78200000000000003</v>
      </c>
      <c r="L372" s="4">
        <v>41801</v>
      </c>
      <c r="M372" s="4">
        <v>42166</v>
      </c>
      <c r="N372" s="1">
        <v>5116</v>
      </c>
      <c r="O372" s="1" t="s">
        <v>90</v>
      </c>
      <c r="P372" s="1" t="s">
        <v>200</v>
      </c>
      <c r="Q372" s="10" t="s">
        <v>100</v>
      </c>
      <c r="R372" s="1">
        <v>2018</v>
      </c>
      <c r="S372" s="6">
        <v>24</v>
      </c>
      <c r="T372" s="2" t="s">
        <v>107</v>
      </c>
      <c r="U372" s="2" t="s">
        <v>87</v>
      </c>
      <c r="V372" s="2"/>
      <c r="W372" s="1" t="s">
        <v>199</v>
      </c>
    </row>
    <row r="373" spans="1:23" s="1" customFormat="1" ht="17.25" x14ac:dyDescent="0.25">
      <c r="A373" s="1">
        <v>83506</v>
      </c>
      <c r="B373" s="1">
        <v>153</v>
      </c>
      <c r="C373" s="1" t="s">
        <v>201</v>
      </c>
      <c r="D373" s="1" t="s">
        <v>109</v>
      </c>
      <c r="E373" s="1" t="s">
        <v>169</v>
      </c>
      <c r="F373" s="1" t="s">
        <v>92</v>
      </c>
      <c r="G373" s="1" t="s">
        <v>91</v>
      </c>
      <c r="I373" s="1">
        <v>185.6</v>
      </c>
      <c r="J373" s="12" t="s">
        <v>100</v>
      </c>
      <c r="K373" s="1">
        <v>0.54800000000000004</v>
      </c>
      <c r="L373" s="4">
        <v>41801</v>
      </c>
      <c r="M373" s="4">
        <v>42166</v>
      </c>
      <c r="N373" s="1">
        <v>5116</v>
      </c>
      <c r="O373" s="1" t="s">
        <v>90</v>
      </c>
      <c r="P373" s="1" t="s">
        <v>200</v>
      </c>
      <c r="Q373" s="10" t="s">
        <v>100</v>
      </c>
      <c r="R373" s="1">
        <v>2018</v>
      </c>
      <c r="S373" s="6">
        <v>24</v>
      </c>
      <c r="T373" s="2" t="s">
        <v>107</v>
      </c>
      <c r="U373" s="2" t="s">
        <v>87</v>
      </c>
      <c r="V373" s="2"/>
      <c r="W373" s="1" t="s">
        <v>199</v>
      </c>
    </row>
    <row r="374" spans="1:23" s="1" customFormat="1" ht="17.25" x14ac:dyDescent="0.25">
      <c r="A374" s="1">
        <v>83507</v>
      </c>
      <c r="B374" s="1">
        <v>153</v>
      </c>
      <c r="C374" s="1" t="s">
        <v>201</v>
      </c>
      <c r="D374" s="1" t="s">
        <v>109</v>
      </c>
      <c r="E374" s="1" t="s">
        <v>169</v>
      </c>
      <c r="F374" s="1" t="s">
        <v>92</v>
      </c>
      <c r="G374" s="1" t="s">
        <v>91</v>
      </c>
      <c r="I374" s="1">
        <v>134.80000000000001</v>
      </c>
      <c r="J374" s="12" t="s">
        <v>100</v>
      </c>
      <c r="K374" s="1">
        <v>0.186</v>
      </c>
      <c r="L374" s="4">
        <v>41801</v>
      </c>
      <c r="M374" s="4">
        <v>42166</v>
      </c>
      <c r="N374" s="1">
        <v>5116</v>
      </c>
      <c r="O374" s="1" t="s">
        <v>90</v>
      </c>
      <c r="P374" s="1" t="s">
        <v>200</v>
      </c>
      <c r="Q374" s="10" t="s">
        <v>100</v>
      </c>
      <c r="R374" s="1">
        <v>2018</v>
      </c>
      <c r="S374" s="6">
        <v>24</v>
      </c>
      <c r="T374" s="2" t="s">
        <v>107</v>
      </c>
      <c r="U374" s="2" t="s">
        <v>87</v>
      </c>
      <c r="V374" s="2"/>
      <c r="W374" s="1" t="s">
        <v>199</v>
      </c>
    </row>
    <row r="375" spans="1:23" s="1" customFormat="1" ht="17.25" x14ac:dyDescent="0.25">
      <c r="A375" s="18">
        <v>83567</v>
      </c>
      <c r="B375" s="18">
        <v>153</v>
      </c>
      <c r="C375" s="18" t="s">
        <v>198</v>
      </c>
      <c r="D375" s="18" t="s">
        <v>109</v>
      </c>
      <c r="E375" s="18" t="s">
        <v>119</v>
      </c>
      <c r="F375" s="18" t="s">
        <v>92</v>
      </c>
      <c r="G375" s="18" t="s">
        <v>91</v>
      </c>
      <c r="H375" s="18"/>
      <c r="I375" s="18">
        <v>149.28</v>
      </c>
      <c r="J375" s="12" t="s">
        <v>100</v>
      </c>
      <c r="K375" s="18">
        <v>0.86370000000000002</v>
      </c>
      <c r="L375" s="20">
        <v>41898</v>
      </c>
      <c r="M375" s="20" t="s">
        <v>90</v>
      </c>
      <c r="N375" s="18">
        <v>5178</v>
      </c>
      <c r="O375" s="18" t="s">
        <v>90</v>
      </c>
      <c r="P375" s="18" t="s">
        <v>197</v>
      </c>
      <c r="Q375" s="19">
        <v>35.468200000000003</v>
      </c>
      <c r="R375" s="18">
        <v>2018</v>
      </c>
      <c r="S375" s="7">
        <v>72</v>
      </c>
      <c r="T375" s="17" t="s">
        <v>161</v>
      </c>
      <c r="U375" s="17" t="s">
        <v>87</v>
      </c>
      <c r="V375" s="17"/>
      <c r="W375" s="18" t="s">
        <v>196</v>
      </c>
    </row>
    <row r="376" spans="1:23" s="1" customFormat="1" x14ac:dyDescent="0.25">
      <c r="A376" s="1">
        <v>83568</v>
      </c>
      <c r="B376" s="1">
        <v>153</v>
      </c>
      <c r="C376" s="1" t="s">
        <v>195</v>
      </c>
      <c r="D376" s="1" t="s">
        <v>109</v>
      </c>
      <c r="E376" s="1" t="s">
        <v>102</v>
      </c>
      <c r="F376" s="1" t="s">
        <v>92</v>
      </c>
      <c r="G376" s="1" t="s">
        <v>91</v>
      </c>
      <c r="I376" s="1">
        <v>4.4800000000000004</v>
      </c>
      <c r="J376" s="15">
        <f>I376</f>
        <v>4.4800000000000004</v>
      </c>
      <c r="K376" s="1">
        <v>6.3E-3</v>
      </c>
      <c r="L376" s="4">
        <v>41898</v>
      </c>
      <c r="M376" s="4">
        <v>43359</v>
      </c>
      <c r="N376" s="1">
        <v>5859</v>
      </c>
      <c r="O376" s="1" t="s">
        <v>90</v>
      </c>
      <c r="P376" s="1">
        <v>83568</v>
      </c>
      <c r="Q376" s="16">
        <f>J376</f>
        <v>4.4800000000000004</v>
      </c>
      <c r="R376" s="1" t="s">
        <v>90</v>
      </c>
      <c r="S376" s="3"/>
      <c r="T376" s="3" t="s">
        <v>99</v>
      </c>
      <c r="U376" s="3" t="s">
        <v>87</v>
      </c>
      <c r="V376" s="3" t="s">
        <v>145</v>
      </c>
      <c r="W376" s="14" t="s">
        <v>194</v>
      </c>
    </row>
    <row r="377" spans="1:23" s="1" customFormat="1" ht="17.25" x14ac:dyDescent="0.25">
      <c r="A377" s="1">
        <v>83615</v>
      </c>
      <c r="B377" s="1">
        <v>153</v>
      </c>
      <c r="C377" s="1" t="s">
        <v>193</v>
      </c>
      <c r="D377" s="1" t="s">
        <v>109</v>
      </c>
      <c r="E377" s="1" t="s">
        <v>119</v>
      </c>
      <c r="F377" s="1" t="s">
        <v>92</v>
      </c>
      <c r="G377" s="1" t="s">
        <v>91</v>
      </c>
      <c r="I377" s="1">
        <v>189.36</v>
      </c>
      <c r="J377" s="10">
        <v>4.4800000000000004</v>
      </c>
      <c r="K377" s="1">
        <v>0.8</v>
      </c>
      <c r="L377" s="4">
        <v>41878</v>
      </c>
      <c r="M377" s="4">
        <v>42243</v>
      </c>
      <c r="N377" s="1">
        <v>5123</v>
      </c>
      <c r="O377" s="1" t="s">
        <v>90</v>
      </c>
      <c r="P377" s="1">
        <v>83615</v>
      </c>
      <c r="Q377" s="11">
        <v>0.40300000000000002</v>
      </c>
      <c r="R377" s="1">
        <v>2018</v>
      </c>
      <c r="S377" s="6">
        <v>16</v>
      </c>
      <c r="T377" s="2" t="s">
        <v>107</v>
      </c>
      <c r="U377" s="2" t="s">
        <v>87</v>
      </c>
      <c r="V377" s="2"/>
      <c r="W377" s="1" t="s">
        <v>192</v>
      </c>
    </row>
    <row r="378" spans="1:23" s="1" customFormat="1" ht="17.25" x14ac:dyDescent="0.25">
      <c r="A378" s="1">
        <v>83616</v>
      </c>
      <c r="B378" s="1">
        <v>153</v>
      </c>
      <c r="C378" s="1" t="s">
        <v>191</v>
      </c>
      <c r="D378" s="1" t="s">
        <v>109</v>
      </c>
      <c r="E378" s="1" t="s">
        <v>119</v>
      </c>
      <c r="F378" s="1" t="s">
        <v>92</v>
      </c>
      <c r="G378" s="1" t="s">
        <v>91</v>
      </c>
      <c r="I378" s="1">
        <v>544</v>
      </c>
      <c r="J378" s="10">
        <v>4.4800000000000004</v>
      </c>
      <c r="K378" s="1">
        <v>2.0299999999999998</v>
      </c>
      <c r="L378" s="4">
        <v>41878</v>
      </c>
      <c r="M378" s="4">
        <v>42243</v>
      </c>
      <c r="N378" s="1">
        <v>5699</v>
      </c>
      <c r="O378" s="1" t="s">
        <v>90</v>
      </c>
      <c r="P378" s="1">
        <v>83616</v>
      </c>
      <c r="Q378" s="16">
        <f>266.946811869038+110</f>
        <v>376.94681186903802</v>
      </c>
      <c r="R378" s="1">
        <v>2018</v>
      </c>
      <c r="S378" s="6">
        <v>16</v>
      </c>
      <c r="T378" s="2" t="s">
        <v>107</v>
      </c>
      <c r="U378" s="2" t="s">
        <v>87</v>
      </c>
      <c r="V378" s="2"/>
      <c r="W378" s="1" t="s">
        <v>190</v>
      </c>
    </row>
    <row r="379" spans="1:23" s="1" customFormat="1" ht="17.25" x14ac:dyDescent="0.25">
      <c r="A379" s="1">
        <v>83617</v>
      </c>
      <c r="B379" s="1">
        <v>153</v>
      </c>
      <c r="C379" s="1" t="s">
        <v>189</v>
      </c>
      <c r="D379" s="1" t="s">
        <v>109</v>
      </c>
      <c r="E379" s="1" t="s">
        <v>119</v>
      </c>
      <c r="F379" s="1" t="s">
        <v>92</v>
      </c>
      <c r="G379" s="1" t="s">
        <v>91</v>
      </c>
      <c r="I379" s="1">
        <v>442.64</v>
      </c>
      <c r="J379" s="10">
        <v>4.4800000000000004</v>
      </c>
      <c r="K379" s="1">
        <v>1.87</v>
      </c>
      <c r="L379" s="4">
        <v>41878</v>
      </c>
      <c r="M379" s="4">
        <v>42243</v>
      </c>
      <c r="N379" s="1">
        <v>5700</v>
      </c>
      <c r="O379" s="1" t="s">
        <v>90</v>
      </c>
      <c r="P379" s="1">
        <v>83617</v>
      </c>
      <c r="Q379" s="16">
        <f>269.779391133913+62.108</f>
        <v>331.88739113391301</v>
      </c>
      <c r="R379" s="1">
        <v>2018</v>
      </c>
      <c r="S379" s="6">
        <v>16</v>
      </c>
      <c r="T379" s="2" t="s">
        <v>107</v>
      </c>
      <c r="U379" s="2" t="s">
        <v>87</v>
      </c>
      <c r="V379" s="2"/>
      <c r="W379" s="1" t="s">
        <v>188</v>
      </c>
    </row>
    <row r="380" spans="1:23" s="1" customFormat="1" ht="17.25" x14ac:dyDescent="0.25">
      <c r="A380" s="1">
        <v>83622</v>
      </c>
      <c r="B380" s="1">
        <v>153</v>
      </c>
      <c r="C380" s="1" t="s">
        <v>187</v>
      </c>
      <c r="D380" s="1" t="s">
        <v>109</v>
      </c>
      <c r="E380" s="1" t="s">
        <v>119</v>
      </c>
      <c r="F380" s="1" t="s">
        <v>92</v>
      </c>
      <c r="G380" s="1" t="s">
        <v>91</v>
      </c>
      <c r="I380" s="1">
        <v>836</v>
      </c>
      <c r="J380" s="11">
        <v>4.4800000000000004</v>
      </c>
      <c r="K380" s="1">
        <v>3</v>
      </c>
      <c r="L380" s="4">
        <v>41926</v>
      </c>
      <c r="M380" s="4">
        <v>42291</v>
      </c>
      <c r="N380" s="1">
        <v>5822</v>
      </c>
      <c r="O380" s="1" t="s">
        <v>90</v>
      </c>
      <c r="P380" s="1">
        <v>83622</v>
      </c>
      <c r="Q380" s="16">
        <v>0</v>
      </c>
      <c r="R380" s="1" t="s">
        <v>90</v>
      </c>
      <c r="S380" s="6"/>
      <c r="T380" s="2" t="s">
        <v>161</v>
      </c>
      <c r="U380" s="2" t="s">
        <v>87</v>
      </c>
      <c r="V380" s="2"/>
      <c r="W380" s="1" t="s">
        <v>185</v>
      </c>
    </row>
    <row r="381" spans="1:23" s="1" customFormat="1" ht="17.25" x14ac:dyDescent="0.25">
      <c r="A381" s="1">
        <v>83623</v>
      </c>
      <c r="B381" s="1">
        <v>153</v>
      </c>
      <c r="C381" s="1" t="s">
        <v>186</v>
      </c>
      <c r="D381" s="1" t="s">
        <v>109</v>
      </c>
      <c r="E381" s="1" t="s">
        <v>119</v>
      </c>
      <c r="F381" s="1" t="s">
        <v>92</v>
      </c>
      <c r="G381" s="1" t="s">
        <v>91</v>
      </c>
      <c r="I381" s="1">
        <v>402</v>
      </c>
      <c r="J381" s="11">
        <v>4.4800000000000004</v>
      </c>
      <c r="K381" s="1">
        <v>2.7</v>
      </c>
      <c r="L381" s="4">
        <v>41926</v>
      </c>
      <c r="M381" s="4">
        <v>42291</v>
      </c>
      <c r="N381" s="1">
        <v>5819</v>
      </c>
      <c r="O381" s="1" t="s">
        <v>90</v>
      </c>
      <c r="P381" s="1">
        <v>83623</v>
      </c>
      <c r="Q381" s="16">
        <v>0</v>
      </c>
      <c r="R381" s="1" t="s">
        <v>90</v>
      </c>
      <c r="S381" s="6"/>
      <c r="T381" s="2" t="s">
        <v>161</v>
      </c>
      <c r="U381" s="2" t="s">
        <v>87</v>
      </c>
      <c r="V381" s="2"/>
      <c r="W381" s="1" t="s">
        <v>185</v>
      </c>
    </row>
    <row r="382" spans="1:23" s="1" customFormat="1" ht="17.25" x14ac:dyDescent="0.25">
      <c r="A382" s="1">
        <v>83852</v>
      </c>
      <c r="B382" s="1">
        <v>153</v>
      </c>
      <c r="C382" s="1" t="s">
        <v>183</v>
      </c>
      <c r="D382" s="1" t="s">
        <v>109</v>
      </c>
      <c r="E382" s="1" t="s">
        <v>182</v>
      </c>
      <c r="F382" s="1" t="s">
        <v>92</v>
      </c>
      <c r="G382" s="1" t="s">
        <v>91</v>
      </c>
      <c r="I382" s="1">
        <v>1</v>
      </c>
      <c r="J382" s="16">
        <v>1</v>
      </c>
      <c r="K382" s="1">
        <v>3.0000000000000001E-3</v>
      </c>
      <c r="L382" s="4">
        <v>41996</v>
      </c>
      <c r="M382" s="4">
        <v>42361</v>
      </c>
      <c r="N382" s="1">
        <v>5136</v>
      </c>
      <c r="O382" s="1" t="s">
        <v>90</v>
      </c>
      <c r="P382" s="1" t="s">
        <v>181</v>
      </c>
      <c r="Q382" s="16">
        <v>1</v>
      </c>
      <c r="R382" s="1">
        <v>2019</v>
      </c>
      <c r="S382" s="6">
        <v>76</v>
      </c>
      <c r="T382" s="2" t="s">
        <v>99</v>
      </c>
      <c r="U382" s="2" t="s">
        <v>87</v>
      </c>
      <c r="V382" s="2"/>
      <c r="W382" s="1" t="s">
        <v>184</v>
      </c>
    </row>
    <row r="383" spans="1:23" s="1" customFormat="1" ht="17.25" x14ac:dyDescent="0.25">
      <c r="A383" s="1">
        <v>83853</v>
      </c>
      <c r="B383" s="1">
        <v>153</v>
      </c>
      <c r="C383" s="1" t="s">
        <v>183</v>
      </c>
      <c r="D383" s="1" t="s">
        <v>109</v>
      </c>
      <c r="E383" s="1" t="s">
        <v>182</v>
      </c>
      <c r="F383" s="1" t="s">
        <v>92</v>
      </c>
      <c r="G383" s="1" t="s">
        <v>91</v>
      </c>
      <c r="I383" s="1">
        <v>1</v>
      </c>
      <c r="J383" s="10" t="s">
        <v>100</v>
      </c>
      <c r="K383" s="1">
        <v>1.5E-3</v>
      </c>
      <c r="L383" s="4">
        <v>41996</v>
      </c>
      <c r="M383" s="4">
        <v>42361</v>
      </c>
      <c r="N383" s="1">
        <v>5136</v>
      </c>
      <c r="O383" s="1" t="s">
        <v>90</v>
      </c>
      <c r="P383" s="1" t="s">
        <v>181</v>
      </c>
      <c r="Q383" s="10" t="s">
        <v>100</v>
      </c>
      <c r="R383" s="1">
        <v>2019</v>
      </c>
      <c r="S383" s="6">
        <v>76</v>
      </c>
      <c r="T383" s="2" t="s">
        <v>99</v>
      </c>
      <c r="U383" s="2" t="s">
        <v>87</v>
      </c>
      <c r="V383" s="2"/>
      <c r="W383" s="1" t="s">
        <v>180</v>
      </c>
    </row>
    <row r="384" spans="1:23" s="1" customFormat="1" ht="17.25" x14ac:dyDescent="0.25">
      <c r="A384" s="1">
        <v>85131</v>
      </c>
      <c r="B384" s="1">
        <v>153</v>
      </c>
      <c r="C384" s="1" t="s">
        <v>179</v>
      </c>
      <c r="D384" s="1" t="s">
        <v>109</v>
      </c>
      <c r="E384" s="1" t="s">
        <v>119</v>
      </c>
      <c r="F384" s="1" t="s">
        <v>92</v>
      </c>
      <c r="G384" s="1" t="s">
        <v>91</v>
      </c>
      <c r="I384" s="1">
        <v>33.200000000000003</v>
      </c>
      <c r="J384" s="11">
        <v>530</v>
      </c>
      <c r="K384" s="1">
        <v>0.88</v>
      </c>
      <c r="L384" s="4">
        <v>42430</v>
      </c>
      <c r="M384" s="4">
        <v>42795</v>
      </c>
      <c r="N384" s="1">
        <v>5816</v>
      </c>
      <c r="O384" s="1" t="s">
        <v>90</v>
      </c>
      <c r="P384" s="1" t="s">
        <v>178</v>
      </c>
      <c r="Q384" s="16">
        <v>33.200000000000003</v>
      </c>
      <c r="R384" s="1" t="s">
        <v>90</v>
      </c>
      <c r="S384" s="6">
        <v>77</v>
      </c>
      <c r="T384" s="2" t="s">
        <v>161</v>
      </c>
      <c r="U384" s="2" t="s">
        <v>87</v>
      </c>
      <c r="V384" s="2"/>
      <c r="W384" s="1" t="s">
        <v>177</v>
      </c>
    </row>
    <row r="385" spans="1:23" s="1" customFormat="1" ht="17.25" x14ac:dyDescent="0.25">
      <c r="A385" s="1">
        <v>85132</v>
      </c>
      <c r="B385" s="1">
        <v>153</v>
      </c>
      <c r="C385" s="1" t="s">
        <v>179</v>
      </c>
      <c r="D385" s="1" t="s">
        <v>109</v>
      </c>
      <c r="E385" s="1" t="s">
        <v>119</v>
      </c>
      <c r="F385" s="1" t="s">
        <v>92</v>
      </c>
      <c r="G385" s="1" t="s">
        <v>91</v>
      </c>
      <c r="I385" s="1">
        <v>128.4</v>
      </c>
      <c r="J385" s="12" t="s">
        <v>100</v>
      </c>
      <c r="K385" s="1">
        <v>0.54</v>
      </c>
      <c r="L385" s="4">
        <v>42430</v>
      </c>
      <c r="M385" s="4">
        <v>42795</v>
      </c>
      <c r="N385" s="1">
        <v>5816</v>
      </c>
      <c r="O385" s="1" t="s">
        <v>90</v>
      </c>
      <c r="P385" s="1" t="s">
        <v>178</v>
      </c>
      <c r="Q385" s="19">
        <v>128.4</v>
      </c>
      <c r="R385" s="1" t="s">
        <v>90</v>
      </c>
      <c r="S385" s="6">
        <v>77</v>
      </c>
      <c r="T385" s="2" t="s">
        <v>161</v>
      </c>
      <c r="U385" s="2" t="s">
        <v>87</v>
      </c>
      <c r="V385" s="2"/>
      <c r="W385" s="1" t="s">
        <v>177</v>
      </c>
    </row>
    <row r="386" spans="1:23" s="1" customFormat="1" ht="17.25" x14ac:dyDescent="0.25">
      <c r="A386" s="1">
        <v>85133</v>
      </c>
      <c r="B386" s="1">
        <v>153</v>
      </c>
      <c r="C386" s="1" t="s">
        <v>176</v>
      </c>
      <c r="D386" s="1" t="s">
        <v>109</v>
      </c>
      <c r="E386" s="1" t="s">
        <v>119</v>
      </c>
      <c r="F386" s="1" t="s">
        <v>92</v>
      </c>
      <c r="G386" s="1" t="s">
        <v>91</v>
      </c>
      <c r="I386" s="1">
        <v>128.4</v>
      </c>
      <c r="J386" s="12" t="s">
        <v>100</v>
      </c>
      <c r="K386" s="1">
        <v>0.54</v>
      </c>
      <c r="L386" s="4">
        <v>42430</v>
      </c>
      <c r="M386" s="4">
        <v>42795</v>
      </c>
      <c r="N386" s="1">
        <v>5817</v>
      </c>
      <c r="O386" s="1" t="s">
        <v>90</v>
      </c>
      <c r="P386" s="1" t="s">
        <v>175</v>
      </c>
      <c r="Q386" s="16">
        <v>128.4</v>
      </c>
      <c r="R386" s="1" t="s">
        <v>90</v>
      </c>
      <c r="S386" s="6">
        <v>77</v>
      </c>
      <c r="T386" s="2" t="s">
        <v>161</v>
      </c>
      <c r="U386" s="2" t="s">
        <v>87</v>
      </c>
      <c r="V386" s="2"/>
      <c r="W386" s="1" t="s">
        <v>174</v>
      </c>
    </row>
    <row r="387" spans="1:23" s="1" customFormat="1" ht="17.25" x14ac:dyDescent="0.25">
      <c r="A387" s="1">
        <v>85134</v>
      </c>
      <c r="B387" s="1">
        <v>153</v>
      </c>
      <c r="C387" s="1" t="s">
        <v>176</v>
      </c>
      <c r="D387" s="1" t="s">
        <v>109</v>
      </c>
      <c r="E387" s="1" t="s">
        <v>119</v>
      </c>
      <c r="F387" s="1" t="s">
        <v>92</v>
      </c>
      <c r="G387" s="1" t="s">
        <v>91</v>
      </c>
      <c r="I387" s="1">
        <v>240</v>
      </c>
      <c r="J387" s="12" t="s">
        <v>100</v>
      </c>
      <c r="K387" s="1">
        <v>1.44</v>
      </c>
      <c r="L387" s="4">
        <v>42430</v>
      </c>
      <c r="M387" s="4">
        <v>42795</v>
      </c>
      <c r="N387" s="1">
        <v>5817</v>
      </c>
      <c r="O387" s="1" t="s">
        <v>90</v>
      </c>
      <c r="P387" s="1" t="s">
        <v>175</v>
      </c>
      <c r="Q387" s="10">
        <v>154.72</v>
      </c>
      <c r="R387" s="1" t="s">
        <v>90</v>
      </c>
      <c r="S387" s="6">
        <v>77</v>
      </c>
      <c r="T387" s="2" t="s">
        <v>161</v>
      </c>
      <c r="U387" s="2" t="s">
        <v>87</v>
      </c>
      <c r="V387" s="2"/>
      <c r="W387" s="1" t="s">
        <v>174</v>
      </c>
    </row>
    <row r="388" spans="1:23" s="1" customFormat="1" ht="17.25" x14ac:dyDescent="0.25">
      <c r="A388" s="1">
        <v>85145</v>
      </c>
      <c r="B388" s="1">
        <v>153</v>
      </c>
      <c r="C388" s="1" t="s">
        <v>139</v>
      </c>
      <c r="D388" s="1" t="s">
        <v>109</v>
      </c>
      <c r="E388" s="1" t="s">
        <v>119</v>
      </c>
      <c r="F388" s="1" t="s">
        <v>92</v>
      </c>
      <c r="G388" s="1" t="s">
        <v>91</v>
      </c>
      <c r="I388" s="1">
        <v>902.08</v>
      </c>
      <c r="J388" s="11">
        <v>902.08</v>
      </c>
      <c r="K388" s="1">
        <v>2.4740000000000002</v>
      </c>
      <c r="L388" s="4">
        <v>42354</v>
      </c>
      <c r="M388" s="4">
        <v>42720</v>
      </c>
      <c r="N388" s="1">
        <v>5139</v>
      </c>
      <c r="O388" s="1" t="s">
        <v>90</v>
      </c>
      <c r="P388" s="1" t="s">
        <v>138</v>
      </c>
      <c r="Q388" s="12" t="s">
        <v>100</v>
      </c>
      <c r="R388" s="1">
        <v>2018</v>
      </c>
      <c r="S388" s="6">
        <v>78</v>
      </c>
      <c r="T388" s="2" t="s">
        <v>107</v>
      </c>
      <c r="U388" s="2" t="s">
        <v>87</v>
      </c>
      <c r="V388" s="2"/>
      <c r="W388" s="1" t="s">
        <v>137</v>
      </c>
    </row>
    <row r="389" spans="1:23" s="1" customFormat="1" ht="17.25" x14ac:dyDescent="0.25">
      <c r="A389" s="18">
        <v>85645</v>
      </c>
      <c r="B389" s="18">
        <v>153</v>
      </c>
      <c r="C389" s="18" t="s">
        <v>173</v>
      </c>
      <c r="D389" s="18" t="s">
        <v>109</v>
      </c>
      <c r="E389" s="18" t="s">
        <v>169</v>
      </c>
      <c r="F389" s="18" t="s">
        <v>92</v>
      </c>
      <c r="G389" s="1" t="s">
        <v>91</v>
      </c>
      <c r="H389" s="18"/>
      <c r="I389" s="18">
        <v>362.8</v>
      </c>
      <c r="J389" s="12" t="s">
        <v>100</v>
      </c>
      <c r="K389" s="1">
        <v>1.5269999999999999</v>
      </c>
      <c r="L389" s="4">
        <v>42817</v>
      </c>
      <c r="M389" s="4">
        <v>43182</v>
      </c>
      <c r="N389" s="18">
        <v>4756</v>
      </c>
      <c r="O389" s="18" t="s">
        <v>90</v>
      </c>
      <c r="P389" s="18" t="s">
        <v>172</v>
      </c>
      <c r="Q389" s="12" t="s">
        <v>100</v>
      </c>
      <c r="R389" s="18">
        <v>2018</v>
      </c>
      <c r="S389" s="7">
        <v>24</v>
      </c>
      <c r="T389" s="17" t="s">
        <v>107</v>
      </c>
      <c r="U389" s="17" t="s">
        <v>87</v>
      </c>
      <c r="V389" s="17"/>
      <c r="W389" s="18" t="s">
        <v>171</v>
      </c>
    </row>
    <row r="390" spans="1:23" s="1" customFormat="1" ht="17.25" x14ac:dyDescent="0.25">
      <c r="A390" s="1">
        <v>85646</v>
      </c>
      <c r="B390" s="1">
        <v>153</v>
      </c>
      <c r="C390" s="1" t="s">
        <v>170</v>
      </c>
      <c r="D390" s="1" t="s">
        <v>109</v>
      </c>
      <c r="E390" s="1" t="s">
        <v>169</v>
      </c>
      <c r="F390" s="1" t="s">
        <v>92</v>
      </c>
      <c r="G390" s="1" t="s">
        <v>91</v>
      </c>
      <c r="I390" s="1">
        <v>65</v>
      </c>
      <c r="J390" s="12" t="s">
        <v>100</v>
      </c>
      <c r="K390" s="1">
        <v>0.20130000000000001</v>
      </c>
      <c r="L390" s="4">
        <v>42817</v>
      </c>
      <c r="M390" s="4">
        <v>43182</v>
      </c>
      <c r="N390" s="1">
        <v>4827</v>
      </c>
      <c r="O390" s="1" t="s">
        <v>90</v>
      </c>
      <c r="P390" s="1" t="s">
        <v>168</v>
      </c>
      <c r="Q390" s="12" t="s">
        <v>100</v>
      </c>
      <c r="R390" s="1">
        <v>2018</v>
      </c>
      <c r="S390" s="6">
        <v>24</v>
      </c>
      <c r="T390" s="17" t="s">
        <v>107</v>
      </c>
      <c r="U390" s="17" t="s">
        <v>87</v>
      </c>
      <c r="V390" s="17"/>
      <c r="W390" s="1" t="s">
        <v>167</v>
      </c>
    </row>
    <row r="391" spans="1:23" s="1" customFormat="1" ht="17.25" x14ac:dyDescent="0.25">
      <c r="A391" s="1">
        <v>85647</v>
      </c>
      <c r="B391" s="1">
        <v>153</v>
      </c>
      <c r="C391" s="1" t="s">
        <v>170</v>
      </c>
      <c r="D391" s="1" t="s">
        <v>109</v>
      </c>
      <c r="E391" s="1" t="s">
        <v>169</v>
      </c>
      <c r="F391" s="1" t="s">
        <v>92</v>
      </c>
      <c r="G391" s="1" t="s">
        <v>91</v>
      </c>
      <c r="I391" s="1">
        <v>35</v>
      </c>
      <c r="J391" s="12" t="s">
        <v>100</v>
      </c>
      <c r="K391" s="1">
        <v>0.58330000000000004</v>
      </c>
      <c r="L391" s="4">
        <v>42817</v>
      </c>
      <c r="M391" s="4">
        <v>43182</v>
      </c>
      <c r="N391" s="1">
        <v>4827</v>
      </c>
      <c r="O391" s="1" t="s">
        <v>90</v>
      </c>
      <c r="P391" s="1" t="s">
        <v>168</v>
      </c>
      <c r="Q391" s="12" t="s">
        <v>100</v>
      </c>
      <c r="R391" s="1">
        <v>2018</v>
      </c>
      <c r="S391" s="6">
        <v>24</v>
      </c>
      <c r="T391" s="17" t="s">
        <v>107</v>
      </c>
      <c r="U391" s="17" t="s">
        <v>87</v>
      </c>
      <c r="V391" s="17"/>
      <c r="W391" s="1" t="s">
        <v>167</v>
      </c>
    </row>
    <row r="392" spans="1:23" s="1" customFormat="1" x14ac:dyDescent="0.25">
      <c r="A392" s="1">
        <v>85966</v>
      </c>
      <c r="B392" s="1">
        <v>153</v>
      </c>
      <c r="C392" s="1" t="s">
        <v>166</v>
      </c>
      <c r="D392" s="1" t="s">
        <v>109</v>
      </c>
      <c r="E392" s="1" t="s">
        <v>102</v>
      </c>
      <c r="F392" s="1" t="s">
        <v>92</v>
      </c>
      <c r="G392" s="1" t="s">
        <v>91</v>
      </c>
      <c r="I392" s="1">
        <v>8</v>
      </c>
      <c r="J392" s="15">
        <f>I392</f>
        <v>8</v>
      </c>
      <c r="K392" s="1">
        <v>2.7E-2</v>
      </c>
      <c r="L392" s="4">
        <v>42843</v>
      </c>
      <c r="M392" s="4">
        <v>43208</v>
      </c>
      <c r="N392" s="1">
        <v>5424</v>
      </c>
      <c r="O392" s="1" t="s">
        <v>90</v>
      </c>
      <c r="P392" s="1" t="s">
        <v>165</v>
      </c>
      <c r="Q392" s="10" t="s">
        <v>100</v>
      </c>
      <c r="R392" s="1">
        <v>2018</v>
      </c>
      <c r="S392" s="3"/>
      <c r="T392" s="3" t="s">
        <v>107</v>
      </c>
      <c r="U392" s="3" t="s">
        <v>87</v>
      </c>
      <c r="V392" s="3" t="s">
        <v>145</v>
      </c>
      <c r="W392" s="14" t="s">
        <v>164</v>
      </c>
    </row>
    <row r="393" spans="1:23" s="1" customFormat="1" x14ac:dyDescent="0.25">
      <c r="A393" s="1">
        <v>85967</v>
      </c>
      <c r="B393" s="1">
        <v>153</v>
      </c>
      <c r="C393" s="1" t="s">
        <v>153</v>
      </c>
      <c r="D393" s="1" t="s">
        <v>109</v>
      </c>
      <c r="E393" s="1" t="s">
        <v>102</v>
      </c>
      <c r="F393" s="1" t="s">
        <v>92</v>
      </c>
      <c r="G393" s="1" t="s">
        <v>91</v>
      </c>
      <c r="I393" s="1">
        <v>8</v>
      </c>
      <c r="J393" s="15">
        <f>I393</f>
        <v>8</v>
      </c>
      <c r="K393" s="1">
        <v>2.7E-2</v>
      </c>
      <c r="L393" s="4">
        <v>42843</v>
      </c>
      <c r="M393" s="4">
        <v>43208</v>
      </c>
      <c r="N393" s="1">
        <v>5423</v>
      </c>
      <c r="O393" s="1" t="s">
        <v>90</v>
      </c>
      <c r="P393" s="1" t="s">
        <v>152</v>
      </c>
      <c r="Q393" s="10" t="s">
        <v>100</v>
      </c>
      <c r="R393" s="1">
        <v>2018</v>
      </c>
      <c r="S393" s="3"/>
      <c r="T393" s="3" t="s">
        <v>107</v>
      </c>
      <c r="U393" s="3" t="s">
        <v>87</v>
      </c>
      <c r="V393" s="3" t="s">
        <v>161</v>
      </c>
      <c r="W393" s="1" t="s">
        <v>163</v>
      </c>
    </row>
    <row r="394" spans="1:23" s="1" customFormat="1" ht="17.25" x14ac:dyDescent="0.25">
      <c r="A394" s="1">
        <v>86030</v>
      </c>
      <c r="B394" s="1">
        <v>153</v>
      </c>
      <c r="C394" s="1" t="s">
        <v>162</v>
      </c>
      <c r="D394" s="1" t="s">
        <v>109</v>
      </c>
      <c r="E394" s="1" t="s">
        <v>102</v>
      </c>
      <c r="F394" s="1" t="s">
        <v>92</v>
      </c>
      <c r="G394" s="1" t="s">
        <v>91</v>
      </c>
      <c r="I394" s="1">
        <v>6.72</v>
      </c>
      <c r="J394" s="15">
        <f>I394</f>
        <v>6.72</v>
      </c>
      <c r="K394" s="1">
        <v>9.2999999999999992E-3</v>
      </c>
      <c r="L394" s="4">
        <v>43311</v>
      </c>
      <c r="M394" s="4">
        <v>43676</v>
      </c>
      <c r="N394" s="1" t="s">
        <v>90</v>
      </c>
      <c r="O394" s="1" t="s">
        <v>90</v>
      </c>
      <c r="P394" s="1">
        <v>86030</v>
      </c>
      <c r="Q394" s="16">
        <f>J394</f>
        <v>6.72</v>
      </c>
      <c r="R394" s="1" t="s">
        <v>90</v>
      </c>
      <c r="S394" s="6">
        <v>83</v>
      </c>
      <c r="T394" s="3" t="s">
        <v>99</v>
      </c>
      <c r="U394" s="3" t="s">
        <v>87</v>
      </c>
      <c r="V394" s="3" t="s">
        <v>161</v>
      </c>
      <c r="W394" s="14" t="s">
        <v>160</v>
      </c>
    </row>
    <row r="395" spans="1:23" s="1" customFormat="1" ht="17.25" x14ac:dyDescent="0.25">
      <c r="A395" s="1">
        <v>86032</v>
      </c>
      <c r="B395" s="1">
        <v>153</v>
      </c>
      <c r="C395" s="1" t="s">
        <v>153</v>
      </c>
      <c r="D395" s="1" t="s">
        <v>109</v>
      </c>
      <c r="E395" s="1" t="s">
        <v>119</v>
      </c>
      <c r="F395" s="1" t="s">
        <v>92</v>
      </c>
      <c r="G395" s="1" t="s">
        <v>91</v>
      </c>
      <c r="I395" s="1">
        <v>35.32</v>
      </c>
      <c r="J395" s="11">
        <v>481.6</v>
      </c>
      <c r="K395" s="1">
        <v>0.15</v>
      </c>
      <c r="L395" s="4">
        <v>42843</v>
      </c>
      <c r="M395" s="4">
        <v>43208</v>
      </c>
      <c r="N395" s="1">
        <v>5423</v>
      </c>
      <c r="O395" s="1" t="s">
        <v>90</v>
      </c>
      <c r="P395" s="1" t="s">
        <v>152</v>
      </c>
      <c r="Q395" s="11">
        <v>35.32</v>
      </c>
      <c r="R395" s="1">
        <v>2018</v>
      </c>
      <c r="S395" s="6">
        <v>79</v>
      </c>
      <c r="T395" s="2" t="s">
        <v>107</v>
      </c>
      <c r="U395" s="2" t="s">
        <v>87</v>
      </c>
      <c r="V395" s="2"/>
      <c r="W395" s="1" t="s">
        <v>151</v>
      </c>
    </row>
    <row r="396" spans="1:23" s="1" customFormat="1" ht="17.25" x14ac:dyDescent="0.25">
      <c r="A396" s="1">
        <v>86033</v>
      </c>
      <c r="B396" s="1">
        <v>153</v>
      </c>
      <c r="C396" s="1" t="s">
        <v>153</v>
      </c>
      <c r="D396" s="1" t="s">
        <v>109</v>
      </c>
      <c r="E396" s="1" t="s">
        <v>119</v>
      </c>
      <c r="F396" s="1" t="s">
        <v>92</v>
      </c>
      <c r="G396" s="1" t="s">
        <v>91</v>
      </c>
      <c r="I396" s="1">
        <v>144.44</v>
      </c>
      <c r="J396" s="10" t="s">
        <v>100</v>
      </c>
      <c r="K396" s="1">
        <v>0.77</v>
      </c>
      <c r="L396" s="4">
        <v>42843</v>
      </c>
      <c r="M396" s="4">
        <v>43208</v>
      </c>
      <c r="N396" s="1">
        <v>5423</v>
      </c>
      <c r="O396" s="1" t="s">
        <v>90</v>
      </c>
      <c r="P396" s="1" t="s">
        <v>152</v>
      </c>
      <c r="Q396" s="11">
        <v>144.44</v>
      </c>
      <c r="R396" s="1">
        <v>2018</v>
      </c>
      <c r="S396" s="6">
        <v>79</v>
      </c>
      <c r="T396" s="2" t="s">
        <v>107</v>
      </c>
      <c r="U396" s="2" t="s">
        <v>87</v>
      </c>
      <c r="V396" s="2"/>
      <c r="W396" s="1" t="s">
        <v>151</v>
      </c>
    </row>
    <row r="397" spans="1:23" s="1" customFormat="1" x14ac:dyDescent="0.25">
      <c r="A397" s="1">
        <v>86034</v>
      </c>
      <c r="B397" s="1">
        <v>153</v>
      </c>
      <c r="C397" s="1" t="s">
        <v>159</v>
      </c>
      <c r="D397" s="1" t="s">
        <v>109</v>
      </c>
      <c r="E397" s="1" t="s">
        <v>102</v>
      </c>
      <c r="F397" s="1" t="s">
        <v>92</v>
      </c>
      <c r="G397" s="1" t="s">
        <v>91</v>
      </c>
      <c r="I397" s="1">
        <v>8</v>
      </c>
      <c r="J397" s="15">
        <f>I397</f>
        <v>8</v>
      </c>
      <c r="K397" s="1">
        <v>4.2000000000000003E-2</v>
      </c>
      <c r="L397" s="4">
        <v>42843</v>
      </c>
      <c r="M397" s="4">
        <v>43208</v>
      </c>
      <c r="N397" s="1">
        <v>5402</v>
      </c>
      <c r="O397" s="1" t="s">
        <v>90</v>
      </c>
      <c r="P397" s="1" t="s">
        <v>158</v>
      </c>
      <c r="Q397" s="10" t="s">
        <v>100</v>
      </c>
      <c r="R397" s="1">
        <v>2018</v>
      </c>
      <c r="S397" s="3"/>
      <c r="T397" s="3" t="s">
        <v>107</v>
      </c>
      <c r="U397" s="3" t="s">
        <v>87</v>
      </c>
      <c r="V397" s="3" t="s">
        <v>145</v>
      </c>
      <c r="W397" s="14" t="s">
        <v>157</v>
      </c>
    </row>
    <row r="398" spans="1:23" s="1" customFormat="1" ht="17.25" x14ac:dyDescent="0.25">
      <c r="A398" s="1">
        <v>86035</v>
      </c>
      <c r="B398" s="1">
        <v>153</v>
      </c>
      <c r="C398" s="1" t="s">
        <v>153</v>
      </c>
      <c r="D398" s="1" t="s">
        <v>109</v>
      </c>
      <c r="E398" s="1" t="s">
        <v>119</v>
      </c>
      <c r="F398" s="1" t="s">
        <v>92</v>
      </c>
      <c r="G398" s="1" t="s">
        <v>91</v>
      </c>
      <c r="I398" s="1">
        <v>142.04</v>
      </c>
      <c r="J398" s="10" t="s">
        <v>100</v>
      </c>
      <c r="K398" s="1">
        <v>0.9</v>
      </c>
      <c r="L398" s="4">
        <v>42843</v>
      </c>
      <c r="M398" s="4">
        <v>43208</v>
      </c>
      <c r="N398" s="1">
        <v>5423</v>
      </c>
      <c r="O398" s="1" t="s">
        <v>90</v>
      </c>
      <c r="P398" s="1" t="s">
        <v>152</v>
      </c>
      <c r="Q398" s="11">
        <v>117.383</v>
      </c>
      <c r="R398" s="1">
        <v>2018</v>
      </c>
      <c r="S398" s="6">
        <v>79</v>
      </c>
      <c r="T398" s="2" t="s">
        <v>107</v>
      </c>
      <c r="U398" s="2" t="s">
        <v>87</v>
      </c>
      <c r="V398" s="2"/>
      <c r="W398" s="1" t="s">
        <v>151</v>
      </c>
    </row>
    <row r="399" spans="1:23" s="1" customFormat="1" ht="17.25" x14ac:dyDescent="0.25">
      <c r="A399" s="1">
        <v>86036</v>
      </c>
      <c r="B399" s="1">
        <v>153</v>
      </c>
      <c r="C399" s="1" t="s">
        <v>156</v>
      </c>
      <c r="D399" s="1" t="s">
        <v>109</v>
      </c>
      <c r="E399" s="1" t="s">
        <v>102</v>
      </c>
      <c r="F399" s="1" t="s">
        <v>92</v>
      </c>
      <c r="G399" s="1" t="s">
        <v>91</v>
      </c>
      <c r="I399" s="1">
        <v>8</v>
      </c>
      <c r="J399" s="15">
        <f>I399</f>
        <v>8</v>
      </c>
      <c r="K399" s="1">
        <v>2.63E-2</v>
      </c>
      <c r="L399" s="4">
        <v>42843</v>
      </c>
      <c r="M399" s="4">
        <v>43208</v>
      </c>
      <c r="N399" s="1">
        <v>5403</v>
      </c>
      <c r="O399" s="1" t="s">
        <v>90</v>
      </c>
      <c r="P399" s="1" t="s">
        <v>155</v>
      </c>
      <c r="Q399" s="10" t="s">
        <v>100</v>
      </c>
      <c r="R399" s="1">
        <v>2018</v>
      </c>
      <c r="S399" s="6">
        <v>85</v>
      </c>
      <c r="T399" s="3" t="s">
        <v>107</v>
      </c>
      <c r="U399" s="3" t="s">
        <v>87</v>
      </c>
      <c r="V399" s="3" t="s">
        <v>145</v>
      </c>
      <c r="W399" s="14" t="s">
        <v>154</v>
      </c>
    </row>
    <row r="400" spans="1:23" s="1" customFormat="1" ht="17.25" x14ac:dyDescent="0.25">
      <c r="A400" s="1">
        <v>86037</v>
      </c>
      <c r="B400" s="1">
        <v>153</v>
      </c>
      <c r="C400" s="1" t="s">
        <v>153</v>
      </c>
      <c r="D400" s="1" t="s">
        <v>109</v>
      </c>
      <c r="E400" s="1" t="s">
        <v>119</v>
      </c>
      <c r="F400" s="1" t="s">
        <v>92</v>
      </c>
      <c r="G400" s="1" t="s">
        <v>91</v>
      </c>
      <c r="I400" s="1">
        <v>159.80000000000001</v>
      </c>
      <c r="J400" s="10" t="s">
        <v>100</v>
      </c>
      <c r="K400" s="1">
        <v>0.22</v>
      </c>
      <c r="L400" s="4">
        <v>42843</v>
      </c>
      <c r="M400" s="4">
        <v>43208</v>
      </c>
      <c r="N400" s="1">
        <v>5423</v>
      </c>
      <c r="O400" s="1" t="s">
        <v>90</v>
      </c>
      <c r="P400" s="1" t="s">
        <v>152</v>
      </c>
      <c r="Q400" s="10" t="s">
        <v>100</v>
      </c>
      <c r="R400" s="1">
        <v>2018</v>
      </c>
      <c r="S400" s="6">
        <v>79</v>
      </c>
      <c r="T400" s="2" t="s">
        <v>107</v>
      </c>
      <c r="U400" s="2" t="s">
        <v>87</v>
      </c>
      <c r="V400" s="2"/>
      <c r="W400" s="1" t="s">
        <v>151</v>
      </c>
    </row>
    <row r="401" spans="1:23" s="1" customFormat="1" ht="17.25" x14ac:dyDescent="0.25">
      <c r="A401" s="1">
        <v>86038</v>
      </c>
      <c r="B401" s="1">
        <v>153</v>
      </c>
      <c r="C401" s="1" t="s">
        <v>150</v>
      </c>
      <c r="D401" s="1" t="s">
        <v>109</v>
      </c>
      <c r="E401" s="1" t="s">
        <v>102</v>
      </c>
      <c r="F401" s="1" t="s">
        <v>92</v>
      </c>
      <c r="G401" s="1" t="s">
        <v>91</v>
      </c>
      <c r="I401" s="1">
        <v>11.24</v>
      </c>
      <c r="J401" s="15">
        <f>I401</f>
        <v>11.24</v>
      </c>
      <c r="K401" s="1">
        <v>1.7999999999999999E-2</v>
      </c>
      <c r="L401" s="4">
        <v>42843</v>
      </c>
      <c r="M401" s="4">
        <v>43208</v>
      </c>
      <c r="N401" s="1">
        <v>5401</v>
      </c>
      <c r="O401" s="1" t="s">
        <v>90</v>
      </c>
      <c r="P401" s="1" t="s">
        <v>149</v>
      </c>
      <c r="Q401" s="10" t="s">
        <v>100</v>
      </c>
      <c r="R401" s="1" t="s">
        <v>90</v>
      </c>
      <c r="S401" s="6">
        <v>86</v>
      </c>
      <c r="T401" s="3" t="s">
        <v>107</v>
      </c>
      <c r="U401" s="3" t="s">
        <v>87</v>
      </c>
      <c r="V401" s="3" t="s">
        <v>145</v>
      </c>
      <c r="W401" s="14" t="s">
        <v>148</v>
      </c>
    </row>
    <row r="402" spans="1:23" s="1" customFormat="1" ht="17.25" x14ac:dyDescent="0.25">
      <c r="A402" s="1">
        <v>86039</v>
      </c>
      <c r="B402" s="1">
        <v>153</v>
      </c>
      <c r="C402" s="1" t="s">
        <v>147</v>
      </c>
      <c r="D402" s="1" t="s">
        <v>109</v>
      </c>
      <c r="E402" s="1" t="s">
        <v>102</v>
      </c>
      <c r="F402" s="1" t="s">
        <v>92</v>
      </c>
      <c r="G402" s="1" t="s">
        <v>91</v>
      </c>
      <c r="I402" s="1">
        <v>11.24</v>
      </c>
      <c r="J402" s="15">
        <f>I402</f>
        <v>11.24</v>
      </c>
      <c r="K402" s="1">
        <v>1.7999999999999999E-2</v>
      </c>
      <c r="L402" s="4">
        <v>42843</v>
      </c>
      <c r="M402" s="4">
        <v>43208</v>
      </c>
      <c r="N402" s="1">
        <v>5834</v>
      </c>
      <c r="O402" s="1" t="s">
        <v>90</v>
      </c>
      <c r="P402" s="1" t="s">
        <v>146</v>
      </c>
      <c r="Q402" s="10" t="s">
        <v>100</v>
      </c>
      <c r="R402" s="1">
        <v>2018</v>
      </c>
      <c r="S402" s="6">
        <v>86</v>
      </c>
      <c r="T402" s="3" t="s">
        <v>107</v>
      </c>
      <c r="U402" s="3" t="s">
        <v>87</v>
      </c>
      <c r="V402" s="3" t="s">
        <v>145</v>
      </c>
      <c r="W402" s="14" t="s">
        <v>144</v>
      </c>
    </row>
    <row r="403" spans="1:23" s="1" customFormat="1" ht="17.25" x14ac:dyDescent="0.25">
      <c r="A403" s="1">
        <v>86252</v>
      </c>
      <c r="B403" s="1">
        <v>153</v>
      </c>
      <c r="C403" s="1" t="s">
        <v>143</v>
      </c>
      <c r="D403" s="1" t="s">
        <v>109</v>
      </c>
      <c r="E403" s="1" t="s">
        <v>119</v>
      </c>
      <c r="F403" s="1" t="s">
        <v>92</v>
      </c>
      <c r="G403" s="1" t="s">
        <v>91</v>
      </c>
      <c r="I403" s="13">
        <v>725</v>
      </c>
      <c r="J403" s="10" t="s">
        <v>100</v>
      </c>
      <c r="K403" s="1">
        <v>3</v>
      </c>
      <c r="L403" s="4">
        <v>43314</v>
      </c>
      <c r="M403" s="4">
        <v>43679</v>
      </c>
      <c r="N403" s="1">
        <v>5270</v>
      </c>
      <c r="O403" s="1" t="s">
        <v>90</v>
      </c>
      <c r="P403" s="1">
        <v>86252</v>
      </c>
      <c r="Q403" s="10" t="s">
        <v>100</v>
      </c>
      <c r="R403" s="1">
        <v>2018</v>
      </c>
      <c r="S403" s="6">
        <v>4</v>
      </c>
      <c r="T403" s="2" t="s">
        <v>107</v>
      </c>
      <c r="U403" s="2" t="s">
        <v>87</v>
      </c>
      <c r="V403" s="2"/>
      <c r="W403" s="1" t="s">
        <v>142</v>
      </c>
    </row>
    <row r="404" spans="1:23" s="1" customFormat="1" ht="17.25" x14ac:dyDescent="0.25">
      <c r="A404" s="1">
        <v>86253</v>
      </c>
      <c r="B404" s="1">
        <v>153</v>
      </c>
      <c r="C404" s="1" t="s">
        <v>141</v>
      </c>
      <c r="D404" s="1" t="s">
        <v>109</v>
      </c>
      <c r="E404" s="1" t="s">
        <v>119</v>
      </c>
      <c r="F404" s="1" t="s">
        <v>92</v>
      </c>
      <c r="G404" s="1" t="s">
        <v>91</v>
      </c>
      <c r="I404" s="13">
        <v>725</v>
      </c>
      <c r="J404" s="10" t="s">
        <v>100</v>
      </c>
      <c r="K404" s="1">
        <v>3</v>
      </c>
      <c r="L404" s="4">
        <v>43314</v>
      </c>
      <c r="M404" s="4">
        <v>43679</v>
      </c>
      <c r="N404" s="11">
        <v>5269</v>
      </c>
      <c r="O404" s="1" t="s">
        <v>90</v>
      </c>
      <c r="P404" s="1">
        <v>86253</v>
      </c>
      <c r="Q404" s="10" t="s">
        <v>100</v>
      </c>
      <c r="R404" s="1" t="s">
        <v>90</v>
      </c>
      <c r="S404" s="6">
        <v>4</v>
      </c>
      <c r="T404" s="2" t="s">
        <v>107</v>
      </c>
      <c r="U404" s="2" t="s">
        <v>87</v>
      </c>
      <c r="V404" s="2"/>
      <c r="W404" s="1" t="s">
        <v>140</v>
      </c>
    </row>
    <row r="405" spans="1:23" s="1" customFormat="1" ht="17.25" x14ac:dyDescent="0.25">
      <c r="A405" s="1">
        <v>86600</v>
      </c>
      <c r="B405" s="1">
        <v>153</v>
      </c>
      <c r="C405" s="1" t="s">
        <v>139</v>
      </c>
      <c r="D405" s="1" t="s">
        <v>109</v>
      </c>
      <c r="E405" s="1" t="s">
        <v>119</v>
      </c>
      <c r="F405" s="1" t="s">
        <v>92</v>
      </c>
      <c r="G405" s="1" t="s">
        <v>91</v>
      </c>
      <c r="I405" s="1">
        <v>204.74</v>
      </c>
      <c r="J405" s="12" t="s">
        <v>100</v>
      </c>
      <c r="K405" s="1">
        <v>0.2828</v>
      </c>
      <c r="L405" s="4">
        <v>43311</v>
      </c>
      <c r="M405" s="4" t="s">
        <v>90</v>
      </c>
      <c r="N405" s="1">
        <v>5139</v>
      </c>
      <c r="O405" s="1" t="s">
        <v>90</v>
      </c>
      <c r="P405" s="1" t="s">
        <v>138</v>
      </c>
      <c r="Q405" s="9">
        <v>821.77021955775899</v>
      </c>
      <c r="R405" s="1">
        <v>2018</v>
      </c>
      <c r="S405" s="6">
        <v>78</v>
      </c>
      <c r="T405" s="2" t="s">
        <v>107</v>
      </c>
      <c r="U405" s="2" t="s">
        <v>87</v>
      </c>
      <c r="V405" s="2"/>
      <c r="W405" s="1" t="s">
        <v>137</v>
      </c>
    </row>
    <row r="406" spans="1:23" s="1" customFormat="1" ht="17.25" x14ac:dyDescent="0.25">
      <c r="A406" s="1">
        <v>87223</v>
      </c>
      <c r="B406" s="1">
        <v>153</v>
      </c>
      <c r="C406" s="1" t="s">
        <v>136</v>
      </c>
      <c r="D406" s="1" t="s">
        <v>109</v>
      </c>
      <c r="E406" s="1" t="s">
        <v>119</v>
      </c>
      <c r="F406" s="1" t="s">
        <v>92</v>
      </c>
      <c r="G406" s="1" t="s">
        <v>91</v>
      </c>
      <c r="I406" s="1">
        <v>695.2</v>
      </c>
      <c r="J406" s="10" t="s">
        <v>100</v>
      </c>
      <c r="K406" s="1">
        <v>1.381</v>
      </c>
      <c r="L406" s="4">
        <v>43132</v>
      </c>
      <c r="M406" s="4">
        <v>43862</v>
      </c>
      <c r="N406" s="1">
        <v>5153</v>
      </c>
      <c r="O406" s="1" t="s">
        <v>90</v>
      </c>
      <c r="P406" s="1" t="s">
        <v>135</v>
      </c>
      <c r="Q406" s="10" t="s">
        <v>100</v>
      </c>
      <c r="R406" s="1">
        <v>2018</v>
      </c>
      <c r="S406" s="6">
        <v>3</v>
      </c>
      <c r="T406" s="2" t="s">
        <v>107</v>
      </c>
      <c r="U406" s="2" t="s">
        <v>87</v>
      </c>
      <c r="V406" s="2"/>
      <c r="W406" s="1" t="s">
        <v>134</v>
      </c>
    </row>
    <row r="407" spans="1:23" s="1" customFormat="1" ht="17.25" x14ac:dyDescent="0.25">
      <c r="A407" s="1">
        <v>87225</v>
      </c>
      <c r="B407" s="1">
        <v>153</v>
      </c>
      <c r="C407" s="1" t="s">
        <v>136</v>
      </c>
      <c r="D407" s="1" t="s">
        <v>109</v>
      </c>
      <c r="E407" s="1" t="s">
        <v>119</v>
      </c>
      <c r="F407" s="1" t="s">
        <v>92</v>
      </c>
      <c r="G407" s="1" t="s">
        <v>91</v>
      </c>
      <c r="I407" s="1">
        <v>726.76</v>
      </c>
      <c r="J407" s="10" t="s">
        <v>100</v>
      </c>
      <c r="K407" s="1">
        <v>2.976</v>
      </c>
      <c r="L407" s="4">
        <v>43132</v>
      </c>
      <c r="M407" s="4">
        <v>43862</v>
      </c>
      <c r="N407" s="1">
        <v>5153</v>
      </c>
      <c r="O407" s="1" t="s">
        <v>90</v>
      </c>
      <c r="P407" s="1" t="s">
        <v>135</v>
      </c>
      <c r="Q407" s="10" t="s">
        <v>100</v>
      </c>
      <c r="R407" s="1">
        <v>2018</v>
      </c>
      <c r="S407" s="6">
        <v>3</v>
      </c>
      <c r="T407" s="2" t="s">
        <v>107</v>
      </c>
      <c r="U407" s="2" t="s">
        <v>87</v>
      </c>
      <c r="V407" s="2"/>
      <c r="W407" s="1" t="s">
        <v>134</v>
      </c>
    </row>
    <row r="408" spans="1:23" s="1" customFormat="1" ht="17.25" x14ac:dyDescent="0.25">
      <c r="A408" s="1">
        <v>87437</v>
      </c>
      <c r="B408" s="1">
        <v>153</v>
      </c>
      <c r="C408" s="1" t="s">
        <v>133</v>
      </c>
      <c r="D408" s="1" t="s">
        <v>109</v>
      </c>
      <c r="E408" s="1" t="s">
        <v>132</v>
      </c>
      <c r="F408" s="1" t="s">
        <v>92</v>
      </c>
      <c r="G408" s="1" t="s">
        <v>91</v>
      </c>
      <c r="I408" s="1">
        <v>24.545000000000002</v>
      </c>
      <c r="J408" s="10" t="s">
        <v>100</v>
      </c>
      <c r="K408" s="1">
        <v>7.0999999999999994E-2</v>
      </c>
      <c r="L408" s="4">
        <v>43370</v>
      </c>
      <c r="M408" s="4">
        <v>43735</v>
      </c>
      <c r="N408" s="1">
        <v>5028</v>
      </c>
      <c r="O408" s="1" t="s">
        <v>90</v>
      </c>
      <c r="P408" s="1" t="s">
        <v>131</v>
      </c>
      <c r="Q408" s="10">
        <v>1.9535</v>
      </c>
      <c r="R408" s="1">
        <v>2018</v>
      </c>
      <c r="S408" s="6">
        <v>25</v>
      </c>
      <c r="T408" s="2" t="s">
        <v>107</v>
      </c>
      <c r="U408" s="2" t="s">
        <v>87</v>
      </c>
      <c r="V408" s="2"/>
      <c r="W408" s="1" t="s">
        <v>130</v>
      </c>
    </row>
    <row r="409" spans="1:23" s="1" customFormat="1" ht="17.25" x14ac:dyDescent="0.25">
      <c r="A409" s="1" t="s">
        <v>129</v>
      </c>
      <c r="B409" s="1">
        <v>153</v>
      </c>
      <c r="C409" s="1" t="s">
        <v>128</v>
      </c>
      <c r="D409" s="1" t="s">
        <v>109</v>
      </c>
      <c r="E409" s="1" t="s">
        <v>93</v>
      </c>
      <c r="F409" s="1" t="s">
        <v>92</v>
      </c>
      <c r="G409" s="1" t="s">
        <v>91</v>
      </c>
      <c r="I409" s="1">
        <v>10</v>
      </c>
      <c r="J409" s="10" t="s">
        <v>100</v>
      </c>
      <c r="K409" s="1">
        <v>1.38E-2</v>
      </c>
      <c r="L409" s="4">
        <v>43369</v>
      </c>
      <c r="M409" s="4" t="s">
        <v>90</v>
      </c>
      <c r="N409" s="1" t="s">
        <v>90</v>
      </c>
      <c r="O409" s="1" t="s">
        <v>90</v>
      </c>
      <c r="P409" s="1" t="s">
        <v>127</v>
      </c>
      <c r="Q409" s="10" t="s">
        <v>100</v>
      </c>
      <c r="R409" s="1">
        <v>208</v>
      </c>
      <c r="S409" s="6"/>
      <c r="T409" s="2" t="s">
        <v>107</v>
      </c>
      <c r="U409" s="2" t="s">
        <v>87</v>
      </c>
      <c r="V409" s="2"/>
      <c r="W409" s="1" t="s">
        <v>126</v>
      </c>
    </row>
    <row r="410" spans="1:23" s="1" customFormat="1" ht="17.25" x14ac:dyDescent="0.25">
      <c r="A410" s="1" t="s">
        <v>125</v>
      </c>
      <c r="B410" s="1">
        <v>153</v>
      </c>
      <c r="C410" s="1" t="s">
        <v>120</v>
      </c>
      <c r="D410" s="1" t="s">
        <v>109</v>
      </c>
      <c r="E410" s="1" t="s">
        <v>119</v>
      </c>
      <c r="F410" s="1" t="s">
        <v>92</v>
      </c>
      <c r="G410" s="1" t="s">
        <v>91</v>
      </c>
      <c r="I410" s="1">
        <v>418.67</v>
      </c>
      <c r="J410" s="10" t="s">
        <v>100</v>
      </c>
      <c r="K410" s="1">
        <v>2</v>
      </c>
      <c r="L410" s="4">
        <v>43432</v>
      </c>
      <c r="M410" s="4" t="s">
        <v>90</v>
      </c>
      <c r="N410" s="1">
        <v>5236</v>
      </c>
      <c r="O410" s="1" t="s">
        <v>90</v>
      </c>
      <c r="P410" s="1" t="s">
        <v>118</v>
      </c>
      <c r="Q410" s="10" t="s">
        <v>100</v>
      </c>
      <c r="R410" s="1">
        <v>2018</v>
      </c>
      <c r="S410" s="6">
        <v>80</v>
      </c>
      <c r="T410" s="2" t="s">
        <v>107</v>
      </c>
      <c r="U410" s="2" t="s">
        <v>87</v>
      </c>
      <c r="V410" s="2"/>
      <c r="W410" s="1" t="s">
        <v>117</v>
      </c>
    </row>
    <row r="411" spans="1:23" s="1" customFormat="1" ht="17.25" x14ac:dyDescent="0.25">
      <c r="A411" s="1" t="s">
        <v>124</v>
      </c>
      <c r="B411" s="1">
        <v>153</v>
      </c>
      <c r="C411" s="1" t="s">
        <v>123</v>
      </c>
      <c r="D411" s="1" t="s">
        <v>109</v>
      </c>
      <c r="E411" s="1" t="s">
        <v>119</v>
      </c>
      <c r="F411" s="1" t="s">
        <v>92</v>
      </c>
      <c r="G411" s="1" t="s">
        <v>91</v>
      </c>
      <c r="I411" s="1">
        <v>146.53</v>
      </c>
      <c r="J411" s="10" t="s">
        <v>100</v>
      </c>
      <c r="K411" s="1">
        <v>0.7</v>
      </c>
      <c r="L411" s="4">
        <v>43432</v>
      </c>
      <c r="M411" s="4" t="s">
        <v>90</v>
      </c>
      <c r="N411" s="1">
        <v>5235</v>
      </c>
      <c r="O411" s="1" t="s">
        <v>90</v>
      </c>
      <c r="P411" s="1" t="s">
        <v>122</v>
      </c>
      <c r="Q411" s="10" t="s">
        <v>100</v>
      </c>
      <c r="R411" s="1">
        <v>2018</v>
      </c>
      <c r="S411" s="6">
        <v>80</v>
      </c>
      <c r="T411" s="2" t="s">
        <v>107</v>
      </c>
      <c r="U411" s="2" t="s">
        <v>87</v>
      </c>
      <c r="V411" s="2"/>
      <c r="W411" s="1" t="s">
        <v>117</v>
      </c>
    </row>
    <row r="412" spans="1:23" s="1" customFormat="1" ht="17.25" x14ac:dyDescent="0.25">
      <c r="A412" s="1" t="s">
        <v>121</v>
      </c>
      <c r="B412" s="1">
        <v>153</v>
      </c>
      <c r="C412" s="1" t="s">
        <v>120</v>
      </c>
      <c r="D412" s="1" t="s">
        <v>109</v>
      </c>
      <c r="E412" s="1" t="s">
        <v>119</v>
      </c>
      <c r="F412" s="1" t="s">
        <v>92</v>
      </c>
      <c r="G412" s="1" t="s">
        <v>91</v>
      </c>
      <c r="I412" s="1">
        <v>468</v>
      </c>
      <c r="J412" s="10" t="s">
        <v>100</v>
      </c>
      <c r="K412" s="1">
        <v>2.7</v>
      </c>
      <c r="L412" s="4">
        <v>43432</v>
      </c>
      <c r="M412" s="4" t="s">
        <v>90</v>
      </c>
      <c r="N412" s="1">
        <v>5236</v>
      </c>
      <c r="O412" s="1" t="s">
        <v>90</v>
      </c>
      <c r="P412" s="1" t="s">
        <v>118</v>
      </c>
      <c r="Q412" s="10" t="s">
        <v>100</v>
      </c>
      <c r="R412" s="1">
        <v>2018</v>
      </c>
      <c r="S412" s="6">
        <v>80</v>
      </c>
      <c r="T412" s="2" t="s">
        <v>107</v>
      </c>
      <c r="U412" s="2" t="s">
        <v>87</v>
      </c>
      <c r="V412" s="2"/>
      <c r="W412" s="1" t="s">
        <v>117</v>
      </c>
    </row>
    <row r="413" spans="1:23" s="1" customFormat="1" ht="17.25" x14ac:dyDescent="0.25">
      <c r="A413" s="1" t="s">
        <v>116</v>
      </c>
      <c r="B413" s="1">
        <v>153</v>
      </c>
      <c r="C413" s="1" t="s">
        <v>110</v>
      </c>
      <c r="D413" s="1" t="s">
        <v>109</v>
      </c>
      <c r="E413" s="1" t="s">
        <v>93</v>
      </c>
      <c r="F413" s="1" t="s">
        <v>92</v>
      </c>
      <c r="G413" s="1" t="s">
        <v>91</v>
      </c>
      <c r="I413" s="1">
        <v>288.67</v>
      </c>
      <c r="J413" s="10" t="s">
        <v>100</v>
      </c>
      <c r="K413" s="1">
        <v>0.57769999999999999</v>
      </c>
      <c r="L413" s="4">
        <v>43425</v>
      </c>
      <c r="M413" s="4" t="s">
        <v>90</v>
      </c>
      <c r="N413" s="1" t="s">
        <v>90</v>
      </c>
      <c r="O413" s="1" t="s">
        <v>90</v>
      </c>
      <c r="P413" s="1" t="s">
        <v>108</v>
      </c>
      <c r="Q413" s="10" t="s">
        <v>100</v>
      </c>
      <c r="R413" s="1" t="s">
        <v>90</v>
      </c>
      <c r="S413" s="6"/>
      <c r="T413" s="2" t="s">
        <v>107</v>
      </c>
      <c r="U413" s="2" t="s">
        <v>87</v>
      </c>
      <c r="V413" s="2"/>
      <c r="W413" s="1" t="s">
        <v>106</v>
      </c>
    </row>
    <row r="414" spans="1:23" s="1" customFormat="1" ht="17.25" x14ac:dyDescent="0.25">
      <c r="A414" s="1" t="s">
        <v>115</v>
      </c>
      <c r="B414" s="1">
        <v>153</v>
      </c>
      <c r="C414" s="1" t="s">
        <v>110</v>
      </c>
      <c r="D414" s="1" t="s">
        <v>109</v>
      </c>
      <c r="E414" s="1" t="s">
        <v>93</v>
      </c>
      <c r="F414" s="1" t="s">
        <v>92</v>
      </c>
      <c r="G414" s="1" t="s">
        <v>91</v>
      </c>
      <c r="I414" s="1">
        <v>288.67</v>
      </c>
      <c r="J414" s="10" t="s">
        <v>100</v>
      </c>
      <c r="K414" s="1">
        <v>0.86160000000000003</v>
      </c>
      <c r="L414" s="4">
        <v>43425</v>
      </c>
      <c r="M414" s="4" t="s">
        <v>90</v>
      </c>
      <c r="N414" s="1" t="s">
        <v>90</v>
      </c>
      <c r="O414" s="1" t="s">
        <v>90</v>
      </c>
      <c r="P414" s="1" t="s">
        <v>108</v>
      </c>
      <c r="Q414" s="10" t="s">
        <v>100</v>
      </c>
      <c r="R414" s="1" t="s">
        <v>90</v>
      </c>
      <c r="S414" s="6"/>
      <c r="T414" s="2" t="s">
        <v>107</v>
      </c>
      <c r="U414" s="2" t="s">
        <v>87</v>
      </c>
      <c r="V414" s="2"/>
      <c r="W414" s="1" t="s">
        <v>106</v>
      </c>
    </row>
    <row r="415" spans="1:23" s="1" customFormat="1" ht="17.25" x14ac:dyDescent="0.25">
      <c r="A415" s="1" t="s">
        <v>114</v>
      </c>
      <c r="B415" s="1">
        <v>153</v>
      </c>
      <c r="C415" s="1" t="s">
        <v>110</v>
      </c>
      <c r="D415" s="1" t="s">
        <v>109</v>
      </c>
      <c r="E415" s="1" t="s">
        <v>93</v>
      </c>
      <c r="F415" s="1" t="s">
        <v>92</v>
      </c>
      <c r="G415" s="1" t="s">
        <v>91</v>
      </c>
      <c r="I415" s="1">
        <v>71.709999999999994</v>
      </c>
      <c r="J415" s="10" t="s">
        <v>100</v>
      </c>
      <c r="K415" s="1">
        <v>0.29399999999999998</v>
      </c>
      <c r="L415" s="4">
        <v>43425</v>
      </c>
      <c r="M415" s="4" t="s">
        <v>90</v>
      </c>
      <c r="N415" s="1" t="s">
        <v>90</v>
      </c>
      <c r="O415" s="1" t="s">
        <v>90</v>
      </c>
      <c r="P415" s="1" t="s">
        <v>108</v>
      </c>
      <c r="Q415" s="10" t="s">
        <v>100</v>
      </c>
      <c r="R415" s="1" t="s">
        <v>90</v>
      </c>
      <c r="S415" s="6"/>
      <c r="T415" s="2" t="s">
        <v>107</v>
      </c>
      <c r="U415" s="2" t="s">
        <v>87</v>
      </c>
      <c r="V415" s="2"/>
      <c r="W415" s="1" t="s">
        <v>106</v>
      </c>
    </row>
    <row r="416" spans="1:23" s="1" customFormat="1" ht="17.25" x14ac:dyDescent="0.25">
      <c r="A416" s="1" t="s">
        <v>113</v>
      </c>
      <c r="B416" s="1">
        <v>153</v>
      </c>
      <c r="C416" s="1" t="s">
        <v>110</v>
      </c>
      <c r="D416" s="1" t="s">
        <v>109</v>
      </c>
      <c r="E416" s="1" t="s">
        <v>93</v>
      </c>
      <c r="F416" s="1" t="s">
        <v>92</v>
      </c>
      <c r="G416" s="1" t="s">
        <v>91</v>
      </c>
      <c r="I416" s="1">
        <v>288.67</v>
      </c>
      <c r="J416" s="10" t="s">
        <v>100</v>
      </c>
      <c r="K416" s="1">
        <v>0.58740000000000003</v>
      </c>
      <c r="L416" s="4">
        <v>43425</v>
      </c>
      <c r="M416" s="4" t="s">
        <v>90</v>
      </c>
      <c r="N416" s="1" t="s">
        <v>90</v>
      </c>
      <c r="O416" s="1" t="s">
        <v>90</v>
      </c>
      <c r="P416" s="1" t="s">
        <v>108</v>
      </c>
      <c r="Q416" s="10" t="s">
        <v>100</v>
      </c>
      <c r="R416" s="1" t="s">
        <v>90</v>
      </c>
      <c r="S416" s="6"/>
      <c r="T416" s="2" t="s">
        <v>107</v>
      </c>
      <c r="U416" s="2" t="s">
        <v>87</v>
      </c>
      <c r="V416" s="2"/>
      <c r="W416" s="1" t="s">
        <v>106</v>
      </c>
    </row>
    <row r="417" spans="1:23" s="1" customFormat="1" ht="17.25" x14ac:dyDescent="0.25">
      <c r="A417" s="1" t="s">
        <v>112</v>
      </c>
      <c r="B417" s="1">
        <v>153</v>
      </c>
      <c r="C417" s="1" t="s">
        <v>110</v>
      </c>
      <c r="D417" s="1" t="s">
        <v>109</v>
      </c>
      <c r="E417" s="1" t="s">
        <v>93</v>
      </c>
      <c r="F417" s="1" t="s">
        <v>92</v>
      </c>
      <c r="G417" s="1" t="s">
        <v>91</v>
      </c>
      <c r="I417" s="1">
        <v>368.08</v>
      </c>
      <c r="J417" s="10" t="s">
        <v>100</v>
      </c>
      <c r="K417" s="1">
        <v>1.58</v>
      </c>
      <c r="L417" s="4">
        <v>43425</v>
      </c>
      <c r="M417" s="4" t="s">
        <v>90</v>
      </c>
      <c r="N417" s="1" t="s">
        <v>90</v>
      </c>
      <c r="O417" s="1" t="s">
        <v>90</v>
      </c>
      <c r="P417" s="1" t="s">
        <v>108</v>
      </c>
      <c r="Q417" s="10" t="s">
        <v>100</v>
      </c>
      <c r="R417" s="1" t="s">
        <v>90</v>
      </c>
      <c r="S417" s="6"/>
      <c r="T417" s="2" t="s">
        <v>107</v>
      </c>
      <c r="U417" s="2" t="s">
        <v>87</v>
      </c>
      <c r="V417" s="2"/>
      <c r="W417" s="1" t="s">
        <v>106</v>
      </c>
    </row>
    <row r="418" spans="1:23" s="1" customFormat="1" ht="17.25" x14ac:dyDescent="0.25">
      <c r="A418" s="1" t="s">
        <v>111</v>
      </c>
      <c r="B418" s="1">
        <v>153</v>
      </c>
      <c r="C418" s="1" t="s">
        <v>110</v>
      </c>
      <c r="D418" s="1" t="s">
        <v>109</v>
      </c>
      <c r="E418" s="1" t="s">
        <v>93</v>
      </c>
      <c r="F418" s="1" t="s">
        <v>92</v>
      </c>
      <c r="G418" s="1" t="s">
        <v>91</v>
      </c>
      <c r="I418" s="1">
        <v>141.77000000000001</v>
      </c>
      <c r="J418" s="10" t="s">
        <v>100</v>
      </c>
      <c r="K418" s="1">
        <v>0.60699999999999998</v>
      </c>
      <c r="L418" s="4">
        <v>43425</v>
      </c>
      <c r="M418" s="4" t="s">
        <v>90</v>
      </c>
      <c r="N418" s="1" t="s">
        <v>90</v>
      </c>
      <c r="O418" s="1" t="s">
        <v>90</v>
      </c>
      <c r="P418" s="1" t="s">
        <v>108</v>
      </c>
      <c r="Q418" s="10" t="s">
        <v>100</v>
      </c>
      <c r="R418" s="1" t="s">
        <v>90</v>
      </c>
      <c r="S418" s="6"/>
      <c r="T418" s="2" t="s">
        <v>107</v>
      </c>
      <c r="U418" s="2" t="s">
        <v>87</v>
      </c>
      <c r="V418" s="2"/>
      <c r="W418" s="1" t="s">
        <v>106</v>
      </c>
    </row>
    <row r="419" spans="1:23" s="1" customFormat="1" ht="17.25" x14ac:dyDescent="0.25">
      <c r="A419" s="1" t="s">
        <v>105</v>
      </c>
      <c r="B419" s="1">
        <v>153</v>
      </c>
      <c r="D419" s="1" t="s">
        <v>94</v>
      </c>
      <c r="E419" s="1" t="s">
        <v>102</v>
      </c>
      <c r="F419" s="1" t="s">
        <v>92</v>
      </c>
      <c r="G419" s="1" t="s">
        <v>91</v>
      </c>
      <c r="I419" s="1">
        <v>2.2599999999999998</v>
      </c>
      <c r="J419" s="10">
        <v>2.2599999999999998</v>
      </c>
      <c r="L419" s="4"/>
      <c r="M419" s="4"/>
      <c r="N419" s="1" t="s">
        <v>90</v>
      </c>
      <c r="O419" s="1" t="s">
        <v>90</v>
      </c>
      <c r="P419" s="1" t="s">
        <v>105</v>
      </c>
      <c r="Q419" s="10">
        <v>2.2599999999999998</v>
      </c>
      <c r="S419" s="6"/>
      <c r="T419" s="2" t="s">
        <v>99</v>
      </c>
      <c r="U419" s="2" t="s">
        <v>87</v>
      </c>
      <c r="V419" s="2"/>
      <c r="W419" s="1" t="s">
        <v>104</v>
      </c>
    </row>
    <row r="420" spans="1:23" s="1" customFormat="1" ht="17.25" x14ac:dyDescent="0.25">
      <c r="A420" s="1" t="s">
        <v>101</v>
      </c>
      <c r="B420" s="1">
        <v>153</v>
      </c>
      <c r="C420" s="1" t="s">
        <v>103</v>
      </c>
      <c r="D420" s="1" t="s">
        <v>94</v>
      </c>
      <c r="E420" s="1" t="s">
        <v>102</v>
      </c>
      <c r="F420" s="1" t="s">
        <v>92</v>
      </c>
      <c r="G420" s="1" t="s">
        <v>91</v>
      </c>
      <c r="I420" s="10" t="s">
        <v>100</v>
      </c>
      <c r="J420" s="10" t="s">
        <v>100</v>
      </c>
      <c r="L420" s="4"/>
      <c r="M420" s="4"/>
      <c r="N420" s="1" t="s">
        <v>90</v>
      </c>
      <c r="O420" s="1" t="s">
        <v>90</v>
      </c>
      <c r="P420" s="1" t="s">
        <v>101</v>
      </c>
      <c r="Q420" s="10" t="s">
        <v>100</v>
      </c>
      <c r="S420" s="6"/>
      <c r="T420" s="2" t="s">
        <v>99</v>
      </c>
      <c r="U420" s="2" t="s">
        <v>87</v>
      </c>
      <c r="V420" s="2"/>
      <c r="W420" s="1" t="s">
        <v>98</v>
      </c>
    </row>
    <row r="421" spans="1:23" s="1" customFormat="1" ht="17.25" x14ac:dyDescent="0.25">
      <c r="A421" s="1" t="s">
        <v>96</v>
      </c>
      <c r="B421" s="1">
        <v>153</v>
      </c>
      <c r="C421" s="1" t="s">
        <v>97</v>
      </c>
      <c r="D421" s="1" t="s">
        <v>94</v>
      </c>
      <c r="E421" s="1" t="s">
        <v>93</v>
      </c>
      <c r="F421" s="1" t="s">
        <v>92</v>
      </c>
      <c r="G421" s="1" t="s">
        <v>91</v>
      </c>
      <c r="I421" s="9">
        <f>0.472*723.97</f>
        <v>341.71384</v>
      </c>
      <c r="J421" s="11">
        <f>0.472*723.97</f>
        <v>341.71384</v>
      </c>
      <c r="L421" s="4"/>
      <c r="M421" s="4"/>
      <c r="N421" s="1" t="s">
        <v>90</v>
      </c>
      <c r="O421" s="1" t="s">
        <v>90</v>
      </c>
      <c r="P421" s="1" t="s">
        <v>96</v>
      </c>
      <c r="Q421" s="10">
        <v>0</v>
      </c>
      <c r="S421" s="6"/>
      <c r="T421" s="2" t="s">
        <v>88</v>
      </c>
      <c r="U421" s="2" t="s">
        <v>87</v>
      </c>
      <c r="V421" s="2"/>
      <c r="W421" s="1" t="s">
        <v>86</v>
      </c>
    </row>
    <row r="422" spans="1:23" s="1" customFormat="1" ht="17.25" x14ac:dyDescent="0.25">
      <c r="A422" s="1" t="s">
        <v>89</v>
      </c>
      <c r="B422" s="1">
        <v>153</v>
      </c>
      <c r="C422" s="1" t="s">
        <v>95</v>
      </c>
      <c r="D422" s="1" t="s">
        <v>94</v>
      </c>
      <c r="E422" s="1" t="s">
        <v>93</v>
      </c>
      <c r="F422" s="1" t="s">
        <v>92</v>
      </c>
      <c r="G422" s="1" t="s">
        <v>91</v>
      </c>
      <c r="I422" s="9">
        <f>0.472*723.97</f>
        <v>341.71384</v>
      </c>
      <c r="J422" s="11">
        <f>0.472*723.97</f>
        <v>341.71384</v>
      </c>
      <c r="L422" s="4"/>
      <c r="M422" s="4"/>
      <c r="N422" s="1" t="s">
        <v>90</v>
      </c>
      <c r="O422" s="1" t="s">
        <v>90</v>
      </c>
      <c r="P422" s="1" t="s">
        <v>89</v>
      </c>
      <c r="Q422" s="10">
        <v>0</v>
      </c>
      <c r="S422" s="6"/>
      <c r="T422" s="2" t="s">
        <v>88</v>
      </c>
      <c r="U422" s="2" t="s">
        <v>87</v>
      </c>
      <c r="V422" s="2"/>
      <c r="W422" s="1" t="s">
        <v>86</v>
      </c>
    </row>
    <row r="423" spans="1:23" s="1" customFormat="1" x14ac:dyDescent="0.25">
      <c r="J423" s="9"/>
      <c r="L423" s="4"/>
      <c r="M423" s="4"/>
      <c r="Q423" s="9"/>
      <c r="S423" s="3"/>
      <c r="T423" s="2"/>
    </row>
    <row r="424" spans="1:23" s="1" customFormat="1" x14ac:dyDescent="0.25">
      <c r="J424" s="9"/>
      <c r="L424" s="4"/>
      <c r="M424" s="4"/>
      <c r="Q424" s="9"/>
      <c r="S424" s="3"/>
      <c r="T424" s="2"/>
    </row>
    <row r="425" spans="1:23" s="1" customFormat="1" x14ac:dyDescent="0.25">
      <c r="J425" s="9"/>
      <c r="L425" s="4"/>
      <c r="M425" s="4"/>
      <c r="Q425" s="9"/>
      <c r="S425" s="3"/>
      <c r="T425" s="2"/>
    </row>
    <row r="426" spans="1:23" s="1" customFormat="1" x14ac:dyDescent="0.25">
      <c r="J426" s="9"/>
      <c r="L426" s="4"/>
      <c r="M426" s="4"/>
      <c r="Q426" s="9"/>
      <c r="S426" s="3"/>
      <c r="T426" s="2"/>
    </row>
    <row r="427" spans="1:23" s="1" customFormat="1" x14ac:dyDescent="0.25">
      <c r="J427" s="9"/>
      <c r="L427" s="4"/>
      <c r="M427" s="4"/>
      <c r="Q427" s="9"/>
      <c r="S427" s="3"/>
      <c r="T427" s="2"/>
    </row>
    <row r="428" spans="1:23" s="1" customFormat="1" x14ac:dyDescent="0.25">
      <c r="J428" s="9"/>
      <c r="L428" s="4"/>
      <c r="M428" s="4"/>
      <c r="Q428" s="9"/>
      <c r="S428" s="3"/>
      <c r="T428" s="2"/>
    </row>
    <row r="429" spans="1:23" s="1" customFormat="1" ht="17.25" x14ac:dyDescent="0.25">
      <c r="A429" s="6">
        <v>1</v>
      </c>
      <c r="B429" s="5" t="s">
        <v>85</v>
      </c>
      <c r="K429" s="4"/>
      <c r="L429" s="4"/>
      <c r="S429" s="2"/>
      <c r="T429" s="2"/>
      <c r="U429" s="2"/>
    </row>
    <row r="430" spans="1:23" s="1" customFormat="1" ht="18" x14ac:dyDescent="0.25">
      <c r="A430" s="8">
        <v>2</v>
      </c>
      <c r="B430" s="5" t="s">
        <v>84</v>
      </c>
      <c r="K430" s="4"/>
      <c r="L430" s="4"/>
      <c r="S430" s="2"/>
      <c r="T430" s="2"/>
      <c r="U430" s="2"/>
    </row>
    <row r="431" spans="1:23" s="1" customFormat="1" ht="17.25" x14ac:dyDescent="0.25">
      <c r="A431" s="6">
        <v>3</v>
      </c>
      <c r="B431" s="5" t="s">
        <v>83</v>
      </c>
      <c r="K431" s="4"/>
      <c r="L431" s="4"/>
      <c r="S431" s="2"/>
      <c r="T431" s="2"/>
      <c r="U431" s="2"/>
    </row>
    <row r="432" spans="1:23" s="1" customFormat="1" ht="17.25" x14ac:dyDescent="0.25">
      <c r="A432" s="6">
        <v>4</v>
      </c>
      <c r="B432" s="5" t="s">
        <v>82</v>
      </c>
      <c r="K432" s="4"/>
      <c r="L432" s="4"/>
      <c r="S432" s="2"/>
      <c r="T432" s="2"/>
      <c r="U432" s="2"/>
    </row>
    <row r="433" spans="1:21" s="1" customFormat="1" ht="17.25" x14ac:dyDescent="0.25">
      <c r="A433" s="6">
        <v>5</v>
      </c>
      <c r="B433" s="5" t="s">
        <v>81</v>
      </c>
      <c r="K433" s="4"/>
      <c r="L433" s="4"/>
      <c r="S433" s="2"/>
      <c r="T433" s="2"/>
      <c r="U433" s="2"/>
    </row>
    <row r="434" spans="1:21" s="1" customFormat="1" ht="17.25" x14ac:dyDescent="0.25">
      <c r="A434" s="6">
        <v>6</v>
      </c>
      <c r="B434" s="5" t="s">
        <v>80</v>
      </c>
      <c r="K434" s="4"/>
      <c r="L434" s="4"/>
      <c r="S434" s="2"/>
      <c r="T434" s="2"/>
      <c r="U434" s="2"/>
    </row>
    <row r="435" spans="1:21" s="1" customFormat="1" ht="17.25" x14ac:dyDescent="0.25">
      <c r="A435" s="7">
        <v>7</v>
      </c>
      <c r="B435" s="5" t="s">
        <v>79</v>
      </c>
      <c r="K435" s="4"/>
      <c r="L435" s="4"/>
      <c r="S435" s="2"/>
      <c r="T435" s="2"/>
      <c r="U435" s="2"/>
    </row>
    <row r="436" spans="1:21" s="1" customFormat="1" ht="17.25" x14ac:dyDescent="0.25">
      <c r="A436" s="6">
        <v>8</v>
      </c>
      <c r="B436" s="5" t="s">
        <v>78</v>
      </c>
      <c r="K436" s="4"/>
      <c r="L436" s="4"/>
      <c r="S436" s="2"/>
      <c r="T436" s="2"/>
      <c r="U436" s="2"/>
    </row>
    <row r="437" spans="1:21" s="1" customFormat="1" ht="17.25" x14ac:dyDescent="0.25">
      <c r="A437" s="6">
        <v>9</v>
      </c>
      <c r="B437" s="5" t="s">
        <v>77</v>
      </c>
      <c r="K437" s="4"/>
      <c r="L437" s="4"/>
      <c r="S437" s="2"/>
      <c r="T437" s="2"/>
      <c r="U437" s="2"/>
    </row>
    <row r="438" spans="1:21" s="1" customFormat="1" ht="17.25" x14ac:dyDescent="0.25">
      <c r="A438" s="6">
        <v>10</v>
      </c>
      <c r="B438" s="5" t="s">
        <v>76</v>
      </c>
      <c r="K438" s="4"/>
      <c r="L438" s="4"/>
      <c r="S438" s="2"/>
      <c r="T438" s="2"/>
      <c r="U438" s="2"/>
    </row>
    <row r="439" spans="1:21" s="1" customFormat="1" ht="17.25" x14ac:dyDescent="0.25">
      <c r="A439" s="6">
        <v>11</v>
      </c>
      <c r="B439" s="5" t="s">
        <v>75</v>
      </c>
      <c r="K439" s="4"/>
      <c r="L439" s="4"/>
      <c r="S439" s="2"/>
      <c r="T439" s="2"/>
      <c r="U439" s="2"/>
    </row>
    <row r="440" spans="1:21" s="1" customFormat="1" ht="17.25" x14ac:dyDescent="0.25">
      <c r="A440" s="7">
        <v>12</v>
      </c>
      <c r="B440" s="5" t="s">
        <v>74</v>
      </c>
      <c r="K440" s="4"/>
      <c r="L440" s="4"/>
      <c r="S440" s="2"/>
      <c r="T440" s="2"/>
      <c r="U440" s="2"/>
    </row>
    <row r="441" spans="1:21" s="1" customFormat="1" ht="17.25" x14ac:dyDescent="0.25">
      <c r="A441" s="6">
        <v>13</v>
      </c>
      <c r="B441" s="5" t="s">
        <v>73</v>
      </c>
      <c r="K441" s="4"/>
      <c r="L441" s="4"/>
      <c r="S441" s="2"/>
      <c r="T441" s="2"/>
      <c r="U441" s="2"/>
    </row>
    <row r="442" spans="1:21" s="1" customFormat="1" ht="17.25" x14ac:dyDescent="0.25">
      <c r="A442" s="6">
        <v>14</v>
      </c>
      <c r="B442" s="5" t="s">
        <v>72</v>
      </c>
      <c r="K442" s="4"/>
      <c r="L442" s="4"/>
      <c r="S442" s="2"/>
      <c r="T442" s="2"/>
      <c r="U442" s="2"/>
    </row>
    <row r="443" spans="1:21" s="1" customFormat="1" ht="17.25" x14ac:dyDescent="0.25">
      <c r="A443" s="7">
        <v>15</v>
      </c>
      <c r="B443" s="5" t="s">
        <v>71</v>
      </c>
      <c r="K443" s="4"/>
      <c r="L443" s="4"/>
      <c r="S443" s="2"/>
      <c r="T443" s="2"/>
      <c r="U443" s="2"/>
    </row>
    <row r="444" spans="1:21" s="1" customFormat="1" ht="17.25" x14ac:dyDescent="0.25">
      <c r="A444" s="6">
        <v>16</v>
      </c>
      <c r="B444" s="5" t="s">
        <v>70</v>
      </c>
      <c r="K444" s="4"/>
      <c r="L444" s="4"/>
      <c r="S444" s="2"/>
      <c r="T444" s="2"/>
      <c r="U444" s="2"/>
    </row>
    <row r="445" spans="1:21" s="1" customFormat="1" ht="17.25" x14ac:dyDescent="0.25">
      <c r="A445" s="6">
        <v>17</v>
      </c>
      <c r="B445" s="5" t="s">
        <v>69</v>
      </c>
      <c r="K445" s="4"/>
      <c r="L445" s="4"/>
      <c r="S445" s="2"/>
      <c r="T445" s="2"/>
      <c r="U445" s="2"/>
    </row>
    <row r="446" spans="1:21" s="1" customFormat="1" ht="17.25" x14ac:dyDescent="0.25">
      <c r="A446" s="6">
        <v>18</v>
      </c>
      <c r="B446" s="5" t="s">
        <v>68</v>
      </c>
      <c r="K446" s="4"/>
      <c r="L446" s="4"/>
      <c r="S446" s="2"/>
      <c r="T446" s="2"/>
      <c r="U446" s="2"/>
    </row>
    <row r="447" spans="1:21" s="1" customFormat="1" ht="17.25" x14ac:dyDescent="0.25">
      <c r="A447" s="6">
        <v>19</v>
      </c>
      <c r="B447" s="5" t="s">
        <v>67</v>
      </c>
      <c r="K447" s="4"/>
      <c r="L447" s="4"/>
      <c r="S447" s="2"/>
      <c r="T447" s="2"/>
      <c r="U447" s="2"/>
    </row>
    <row r="448" spans="1:21" s="1" customFormat="1" ht="17.25" x14ac:dyDescent="0.25">
      <c r="A448" s="6">
        <v>20</v>
      </c>
      <c r="B448" s="5" t="s">
        <v>66</v>
      </c>
      <c r="K448" s="4"/>
      <c r="L448" s="4"/>
      <c r="S448" s="2"/>
      <c r="T448" s="2"/>
      <c r="U448" s="2"/>
    </row>
    <row r="449" spans="1:21" s="1" customFormat="1" ht="17.25" x14ac:dyDescent="0.25">
      <c r="A449" s="7">
        <v>21</v>
      </c>
      <c r="B449" s="5" t="s">
        <v>65</v>
      </c>
      <c r="K449" s="4"/>
      <c r="L449" s="4"/>
      <c r="S449" s="2"/>
      <c r="T449" s="2"/>
      <c r="U449" s="2"/>
    </row>
    <row r="450" spans="1:21" s="1" customFormat="1" ht="17.25" x14ac:dyDescent="0.25">
      <c r="A450" s="6">
        <v>22</v>
      </c>
      <c r="B450" s="5" t="s">
        <v>64</v>
      </c>
      <c r="K450" s="4"/>
      <c r="L450" s="4"/>
      <c r="S450" s="2"/>
      <c r="T450" s="2"/>
      <c r="U450" s="2"/>
    </row>
    <row r="451" spans="1:21" s="1" customFormat="1" ht="17.25" x14ac:dyDescent="0.25">
      <c r="A451" s="6">
        <v>23</v>
      </c>
      <c r="B451" s="5" t="s">
        <v>63</v>
      </c>
      <c r="K451" s="4"/>
      <c r="L451" s="4"/>
      <c r="S451" s="2"/>
      <c r="T451" s="2"/>
      <c r="U451" s="2"/>
    </row>
    <row r="452" spans="1:21" s="1" customFormat="1" ht="17.25" x14ac:dyDescent="0.25">
      <c r="A452" s="6">
        <v>24</v>
      </c>
      <c r="B452" s="5" t="s">
        <v>62</v>
      </c>
      <c r="K452" s="4"/>
      <c r="L452" s="4"/>
      <c r="S452" s="2"/>
      <c r="T452" s="2"/>
      <c r="U452" s="2"/>
    </row>
    <row r="453" spans="1:21" s="1" customFormat="1" ht="17.25" x14ac:dyDescent="0.25">
      <c r="A453" s="6">
        <v>25</v>
      </c>
      <c r="B453" s="5" t="s">
        <v>61</v>
      </c>
      <c r="K453" s="4"/>
      <c r="L453" s="4"/>
      <c r="S453" s="2"/>
      <c r="T453" s="2"/>
      <c r="U453" s="2"/>
    </row>
    <row r="454" spans="1:21" s="1" customFormat="1" ht="17.25" x14ac:dyDescent="0.25">
      <c r="A454" s="6">
        <v>26</v>
      </c>
      <c r="B454" s="5" t="s">
        <v>60</v>
      </c>
      <c r="K454" s="4"/>
      <c r="L454" s="4"/>
      <c r="S454" s="2"/>
      <c r="T454" s="2"/>
      <c r="U454" s="2"/>
    </row>
    <row r="455" spans="1:21" s="1" customFormat="1" ht="17.25" x14ac:dyDescent="0.25">
      <c r="A455" s="6">
        <v>27</v>
      </c>
      <c r="B455" s="5" t="s">
        <v>59</v>
      </c>
      <c r="K455" s="4"/>
      <c r="L455" s="4"/>
      <c r="S455" s="2"/>
      <c r="T455" s="2"/>
      <c r="U455" s="2"/>
    </row>
    <row r="456" spans="1:21" s="1" customFormat="1" ht="17.25" x14ac:dyDescent="0.25">
      <c r="A456" s="6">
        <v>28</v>
      </c>
      <c r="B456" s="5" t="s">
        <v>58</v>
      </c>
      <c r="K456" s="4"/>
      <c r="L456" s="4"/>
      <c r="S456" s="2"/>
      <c r="T456" s="2"/>
      <c r="U456" s="2"/>
    </row>
    <row r="457" spans="1:21" s="1" customFormat="1" ht="17.25" x14ac:dyDescent="0.25">
      <c r="A457" s="6">
        <v>29</v>
      </c>
      <c r="B457" s="5" t="s">
        <v>57</v>
      </c>
      <c r="K457" s="4"/>
      <c r="L457" s="4"/>
      <c r="S457" s="2"/>
      <c r="T457" s="2"/>
      <c r="U457" s="2"/>
    </row>
    <row r="458" spans="1:21" s="1" customFormat="1" ht="17.25" x14ac:dyDescent="0.25">
      <c r="A458" s="6">
        <v>30</v>
      </c>
      <c r="B458" s="5" t="s">
        <v>56</v>
      </c>
      <c r="K458" s="4"/>
      <c r="L458" s="4"/>
      <c r="S458" s="2"/>
      <c r="T458" s="2"/>
      <c r="U458" s="2"/>
    </row>
    <row r="459" spans="1:21" s="1" customFormat="1" ht="17.25" x14ac:dyDescent="0.25">
      <c r="A459" s="6">
        <v>31</v>
      </c>
      <c r="B459" s="5" t="s">
        <v>55</v>
      </c>
      <c r="K459" s="4"/>
      <c r="L459" s="4"/>
      <c r="S459" s="2"/>
      <c r="T459" s="2"/>
      <c r="U459" s="2"/>
    </row>
    <row r="460" spans="1:21" s="1" customFormat="1" ht="17.25" x14ac:dyDescent="0.25">
      <c r="A460" s="6">
        <v>32</v>
      </c>
      <c r="B460" s="5" t="s">
        <v>54</v>
      </c>
      <c r="K460" s="4"/>
      <c r="L460" s="4"/>
      <c r="S460" s="2"/>
      <c r="T460" s="2"/>
      <c r="U460" s="2"/>
    </row>
    <row r="461" spans="1:21" s="1" customFormat="1" ht="17.25" x14ac:dyDescent="0.25">
      <c r="A461" s="6">
        <v>33</v>
      </c>
      <c r="B461" s="5" t="s">
        <v>53</v>
      </c>
      <c r="K461" s="4"/>
      <c r="L461" s="4"/>
      <c r="S461" s="2"/>
      <c r="T461" s="2"/>
      <c r="U461" s="2"/>
    </row>
    <row r="462" spans="1:21" s="1" customFormat="1" ht="17.25" x14ac:dyDescent="0.25">
      <c r="A462" s="6">
        <v>34</v>
      </c>
      <c r="B462" s="5" t="s">
        <v>52</v>
      </c>
      <c r="K462" s="4"/>
      <c r="L462" s="4"/>
      <c r="S462" s="2"/>
      <c r="T462" s="2"/>
      <c r="U462" s="2"/>
    </row>
    <row r="463" spans="1:21" s="1" customFormat="1" ht="17.25" x14ac:dyDescent="0.25">
      <c r="A463" s="6">
        <v>35</v>
      </c>
      <c r="B463" s="5" t="s">
        <v>51</v>
      </c>
      <c r="K463" s="4"/>
      <c r="L463" s="4"/>
      <c r="S463" s="2"/>
      <c r="T463" s="2"/>
      <c r="U463" s="2"/>
    </row>
    <row r="464" spans="1:21" s="1" customFormat="1" ht="17.25" x14ac:dyDescent="0.25">
      <c r="A464" s="6">
        <v>36</v>
      </c>
      <c r="B464" s="5" t="s">
        <v>50</v>
      </c>
      <c r="K464" s="4"/>
      <c r="L464" s="4"/>
      <c r="S464" s="2"/>
      <c r="T464" s="2"/>
      <c r="U464" s="2"/>
    </row>
    <row r="465" spans="1:21" s="1" customFormat="1" ht="17.25" x14ac:dyDescent="0.25">
      <c r="A465" s="6">
        <v>37</v>
      </c>
      <c r="B465" s="5" t="s">
        <v>49</v>
      </c>
      <c r="K465" s="4"/>
      <c r="L465" s="4"/>
      <c r="S465" s="2"/>
      <c r="T465" s="2"/>
      <c r="U465" s="2"/>
    </row>
    <row r="466" spans="1:21" s="1" customFormat="1" ht="17.25" x14ac:dyDescent="0.25">
      <c r="A466" s="6">
        <v>38</v>
      </c>
      <c r="B466" s="5" t="s">
        <v>48</v>
      </c>
      <c r="K466" s="4"/>
      <c r="L466" s="4"/>
      <c r="S466" s="2"/>
      <c r="T466" s="2"/>
      <c r="U466" s="2"/>
    </row>
    <row r="467" spans="1:21" s="1" customFormat="1" ht="17.25" x14ac:dyDescent="0.25">
      <c r="A467" s="6">
        <v>39</v>
      </c>
      <c r="B467" s="5" t="s">
        <v>47</v>
      </c>
      <c r="K467" s="4"/>
      <c r="L467" s="4"/>
      <c r="S467" s="2"/>
      <c r="T467" s="2"/>
      <c r="U467" s="2"/>
    </row>
    <row r="468" spans="1:21" s="1" customFormat="1" ht="17.25" x14ac:dyDescent="0.25">
      <c r="A468" s="6">
        <v>40</v>
      </c>
      <c r="B468" s="5" t="s">
        <v>46</v>
      </c>
      <c r="K468" s="4"/>
      <c r="L468" s="4"/>
      <c r="S468" s="2"/>
      <c r="T468" s="2"/>
      <c r="U468" s="2"/>
    </row>
    <row r="469" spans="1:21" s="1" customFormat="1" ht="17.25" x14ac:dyDescent="0.25">
      <c r="A469" s="6">
        <v>41</v>
      </c>
      <c r="B469" s="5" t="s">
        <v>45</v>
      </c>
      <c r="K469" s="4"/>
      <c r="L469" s="4"/>
      <c r="S469" s="2"/>
      <c r="T469" s="2"/>
      <c r="U469" s="2"/>
    </row>
    <row r="470" spans="1:21" s="1" customFormat="1" ht="17.25" x14ac:dyDescent="0.25">
      <c r="A470" s="6">
        <v>42</v>
      </c>
      <c r="B470" s="5" t="s">
        <v>44</v>
      </c>
      <c r="K470" s="4"/>
      <c r="L470" s="4"/>
      <c r="S470" s="2"/>
      <c r="T470" s="2"/>
      <c r="U470" s="2"/>
    </row>
    <row r="471" spans="1:21" s="1" customFormat="1" ht="17.25" x14ac:dyDescent="0.25">
      <c r="A471" s="6">
        <v>43</v>
      </c>
      <c r="B471" s="5" t="s">
        <v>43</v>
      </c>
      <c r="K471" s="4"/>
      <c r="L471" s="4"/>
      <c r="S471" s="2"/>
      <c r="T471" s="2"/>
      <c r="U471" s="2"/>
    </row>
    <row r="472" spans="1:21" s="1" customFormat="1" ht="17.25" x14ac:dyDescent="0.25">
      <c r="A472" s="6">
        <v>44</v>
      </c>
      <c r="B472" s="5" t="s">
        <v>42</v>
      </c>
      <c r="K472" s="4"/>
      <c r="L472" s="4"/>
      <c r="S472" s="2"/>
      <c r="T472" s="2"/>
      <c r="U472" s="2"/>
    </row>
    <row r="473" spans="1:21" s="1" customFormat="1" ht="17.25" x14ac:dyDescent="0.25">
      <c r="A473" s="6">
        <v>45</v>
      </c>
      <c r="B473" s="5" t="s">
        <v>41</v>
      </c>
      <c r="K473" s="4"/>
      <c r="L473" s="4"/>
      <c r="S473" s="2"/>
      <c r="T473" s="2"/>
      <c r="U473" s="2"/>
    </row>
    <row r="474" spans="1:21" s="1" customFormat="1" ht="17.25" x14ac:dyDescent="0.25">
      <c r="A474" s="6">
        <v>46</v>
      </c>
      <c r="B474" s="5" t="s">
        <v>40</v>
      </c>
      <c r="K474" s="4"/>
      <c r="L474" s="4"/>
      <c r="S474" s="2"/>
      <c r="T474" s="2"/>
      <c r="U474" s="2"/>
    </row>
    <row r="475" spans="1:21" s="1" customFormat="1" ht="17.25" x14ac:dyDescent="0.25">
      <c r="A475" s="6">
        <v>47</v>
      </c>
      <c r="B475" s="5" t="s">
        <v>39</v>
      </c>
      <c r="K475" s="4"/>
      <c r="L475" s="4"/>
      <c r="S475" s="2"/>
      <c r="T475" s="2"/>
      <c r="U475" s="2"/>
    </row>
    <row r="476" spans="1:21" s="1" customFormat="1" ht="17.25" x14ac:dyDescent="0.25">
      <c r="A476" s="6">
        <v>48</v>
      </c>
      <c r="B476" s="5" t="s">
        <v>38</v>
      </c>
      <c r="K476" s="4"/>
      <c r="L476" s="4"/>
      <c r="S476" s="2"/>
      <c r="T476" s="2"/>
      <c r="U476" s="2"/>
    </row>
    <row r="477" spans="1:21" s="1" customFormat="1" ht="17.25" x14ac:dyDescent="0.25">
      <c r="A477" s="6">
        <v>49</v>
      </c>
      <c r="B477" s="5" t="s">
        <v>37</v>
      </c>
      <c r="K477" s="4"/>
      <c r="L477" s="4"/>
      <c r="S477" s="2"/>
      <c r="T477" s="2"/>
      <c r="U477" s="2"/>
    </row>
    <row r="478" spans="1:21" s="1" customFormat="1" ht="17.25" x14ac:dyDescent="0.25">
      <c r="A478" s="6">
        <v>50</v>
      </c>
      <c r="B478" s="5" t="s">
        <v>36</v>
      </c>
      <c r="K478" s="4"/>
      <c r="L478" s="4"/>
      <c r="S478" s="2"/>
      <c r="T478" s="2"/>
      <c r="U478" s="2"/>
    </row>
    <row r="479" spans="1:21" s="1" customFormat="1" ht="17.25" x14ac:dyDescent="0.25">
      <c r="A479" s="6">
        <v>51</v>
      </c>
      <c r="B479" s="5" t="s">
        <v>35</v>
      </c>
      <c r="K479" s="4"/>
      <c r="L479" s="4"/>
      <c r="S479" s="2"/>
      <c r="T479" s="2"/>
      <c r="U479" s="2"/>
    </row>
    <row r="480" spans="1:21" s="1" customFormat="1" ht="17.25" x14ac:dyDescent="0.25">
      <c r="A480" s="6">
        <v>52</v>
      </c>
      <c r="B480" s="5" t="s">
        <v>34</v>
      </c>
      <c r="K480" s="4"/>
      <c r="L480" s="4"/>
      <c r="S480" s="2"/>
      <c r="T480" s="2"/>
      <c r="U480" s="2"/>
    </row>
    <row r="481" spans="1:21" s="1" customFormat="1" ht="17.25" x14ac:dyDescent="0.25">
      <c r="A481" s="6">
        <v>53</v>
      </c>
      <c r="B481" s="5" t="s">
        <v>33</v>
      </c>
      <c r="K481" s="4"/>
      <c r="L481" s="4"/>
      <c r="S481" s="2"/>
      <c r="T481" s="2"/>
      <c r="U481" s="2"/>
    </row>
    <row r="482" spans="1:21" s="1" customFormat="1" ht="17.25" x14ac:dyDescent="0.25">
      <c r="A482" s="6">
        <v>54</v>
      </c>
      <c r="B482" s="5" t="s">
        <v>32</v>
      </c>
      <c r="K482" s="4"/>
      <c r="L482" s="4"/>
      <c r="S482" s="2"/>
      <c r="T482" s="2"/>
      <c r="U482" s="2"/>
    </row>
    <row r="483" spans="1:21" s="1" customFormat="1" ht="17.25" x14ac:dyDescent="0.25">
      <c r="A483" s="6">
        <v>55</v>
      </c>
      <c r="B483" s="5" t="s">
        <v>31</v>
      </c>
      <c r="K483" s="4"/>
      <c r="L483" s="4"/>
      <c r="S483" s="2"/>
      <c r="T483" s="2"/>
      <c r="U483" s="2"/>
    </row>
    <row r="484" spans="1:21" s="1" customFormat="1" ht="17.25" x14ac:dyDescent="0.25">
      <c r="A484" s="6">
        <v>56</v>
      </c>
      <c r="B484" s="5" t="s">
        <v>30</v>
      </c>
      <c r="K484" s="4"/>
      <c r="L484" s="4"/>
      <c r="S484" s="2"/>
      <c r="T484" s="2"/>
      <c r="U484" s="2"/>
    </row>
    <row r="485" spans="1:21" s="1" customFormat="1" ht="17.25" x14ac:dyDescent="0.25">
      <c r="A485" s="6">
        <v>57</v>
      </c>
      <c r="B485" s="5" t="s">
        <v>29</v>
      </c>
      <c r="K485" s="4"/>
      <c r="L485" s="4"/>
      <c r="S485" s="2"/>
      <c r="T485" s="2"/>
      <c r="U485" s="2"/>
    </row>
    <row r="486" spans="1:21" s="1" customFormat="1" ht="17.25" x14ac:dyDescent="0.25">
      <c r="A486" s="6">
        <v>58</v>
      </c>
      <c r="B486" s="5" t="s">
        <v>28</v>
      </c>
      <c r="K486" s="4"/>
      <c r="L486" s="4"/>
      <c r="S486" s="2"/>
      <c r="T486" s="2"/>
      <c r="U486" s="2"/>
    </row>
    <row r="487" spans="1:21" s="1" customFormat="1" ht="17.25" x14ac:dyDescent="0.25">
      <c r="A487" s="6">
        <v>59</v>
      </c>
      <c r="B487" s="5" t="s">
        <v>27</v>
      </c>
      <c r="K487" s="4"/>
      <c r="L487" s="4"/>
      <c r="S487" s="2"/>
      <c r="T487" s="2"/>
      <c r="U487" s="2"/>
    </row>
    <row r="488" spans="1:21" s="1" customFormat="1" ht="17.25" x14ac:dyDescent="0.25">
      <c r="A488" s="6">
        <v>60</v>
      </c>
      <c r="B488" s="5" t="s">
        <v>26</v>
      </c>
      <c r="K488" s="4"/>
      <c r="L488" s="4"/>
      <c r="S488" s="2"/>
      <c r="T488" s="2"/>
      <c r="U488" s="2"/>
    </row>
    <row r="489" spans="1:21" s="1" customFormat="1" ht="17.25" x14ac:dyDescent="0.25">
      <c r="A489" s="6">
        <v>61</v>
      </c>
      <c r="B489" s="5" t="s">
        <v>25</v>
      </c>
      <c r="K489" s="4"/>
      <c r="L489" s="4"/>
      <c r="S489" s="2"/>
      <c r="T489" s="2"/>
      <c r="U489" s="2"/>
    </row>
    <row r="490" spans="1:21" s="1" customFormat="1" ht="17.25" x14ac:dyDescent="0.25">
      <c r="A490" s="6">
        <v>62</v>
      </c>
      <c r="B490" s="5" t="s">
        <v>24</v>
      </c>
      <c r="K490" s="4"/>
      <c r="L490" s="4"/>
      <c r="S490" s="2"/>
      <c r="T490" s="2"/>
      <c r="U490" s="2"/>
    </row>
    <row r="491" spans="1:21" s="1" customFormat="1" ht="17.25" x14ac:dyDescent="0.25">
      <c r="A491" s="6">
        <v>63</v>
      </c>
      <c r="B491" s="5" t="s">
        <v>23</v>
      </c>
      <c r="K491" s="4"/>
      <c r="L491" s="4"/>
      <c r="S491" s="2"/>
      <c r="T491" s="2"/>
      <c r="U491" s="2"/>
    </row>
    <row r="492" spans="1:21" s="1" customFormat="1" ht="17.25" x14ac:dyDescent="0.25">
      <c r="A492" s="6">
        <v>64</v>
      </c>
      <c r="B492" s="5" t="s">
        <v>22</v>
      </c>
      <c r="K492" s="4"/>
      <c r="L492" s="4"/>
      <c r="S492" s="2"/>
      <c r="T492" s="2"/>
      <c r="U492" s="2"/>
    </row>
    <row r="493" spans="1:21" s="1" customFormat="1" ht="17.25" x14ac:dyDescent="0.25">
      <c r="A493" s="6">
        <v>65</v>
      </c>
      <c r="B493" s="5" t="s">
        <v>21</v>
      </c>
      <c r="K493" s="4"/>
      <c r="L493" s="4"/>
      <c r="S493" s="2"/>
      <c r="T493" s="2"/>
      <c r="U493" s="2"/>
    </row>
    <row r="494" spans="1:21" s="1" customFormat="1" ht="17.25" x14ac:dyDescent="0.25">
      <c r="A494" s="6">
        <v>66</v>
      </c>
      <c r="B494" s="5" t="s">
        <v>20</v>
      </c>
      <c r="K494" s="4"/>
      <c r="L494" s="4"/>
      <c r="S494" s="2"/>
      <c r="T494" s="2"/>
      <c r="U494" s="2"/>
    </row>
    <row r="495" spans="1:21" s="1" customFormat="1" ht="17.25" x14ac:dyDescent="0.25">
      <c r="A495" s="6">
        <v>67</v>
      </c>
      <c r="B495" s="5" t="s">
        <v>19</v>
      </c>
      <c r="K495" s="4"/>
      <c r="L495" s="4"/>
      <c r="S495" s="2"/>
      <c r="T495" s="2"/>
      <c r="U495" s="2"/>
    </row>
    <row r="496" spans="1:21" s="1" customFormat="1" ht="17.25" x14ac:dyDescent="0.25">
      <c r="A496" s="6">
        <v>68</v>
      </c>
      <c r="B496" s="5" t="s">
        <v>18</v>
      </c>
      <c r="K496" s="4"/>
      <c r="L496" s="4"/>
      <c r="S496" s="2"/>
      <c r="T496" s="2"/>
      <c r="U496" s="2"/>
    </row>
    <row r="497" spans="1:21" s="1" customFormat="1" ht="17.25" x14ac:dyDescent="0.25">
      <c r="A497" s="6">
        <v>69</v>
      </c>
      <c r="B497" s="5" t="s">
        <v>17</v>
      </c>
      <c r="K497" s="4"/>
      <c r="L497" s="4"/>
      <c r="S497" s="2"/>
      <c r="T497" s="2"/>
      <c r="U497" s="2"/>
    </row>
    <row r="498" spans="1:21" s="1" customFormat="1" ht="17.25" x14ac:dyDescent="0.25">
      <c r="A498" s="6">
        <v>70</v>
      </c>
      <c r="B498" s="5" t="s">
        <v>16</v>
      </c>
      <c r="K498" s="4"/>
      <c r="L498" s="4"/>
      <c r="S498" s="2"/>
      <c r="T498" s="2"/>
      <c r="U498" s="2"/>
    </row>
    <row r="499" spans="1:21" s="1" customFormat="1" ht="17.25" x14ac:dyDescent="0.25">
      <c r="A499" s="6">
        <v>71</v>
      </c>
      <c r="B499" s="5" t="s">
        <v>15</v>
      </c>
      <c r="K499" s="4"/>
      <c r="L499" s="4"/>
      <c r="S499" s="2"/>
      <c r="T499" s="2"/>
      <c r="U499" s="2"/>
    </row>
    <row r="500" spans="1:21" s="1" customFormat="1" ht="17.25" x14ac:dyDescent="0.25">
      <c r="A500" s="6">
        <v>72</v>
      </c>
      <c r="B500" s="5" t="s">
        <v>14</v>
      </c>
      <c r="K500" s="4"/>
      <c r="L500" s="4"/>
      <c r="S500" s="2"/>
      <c r="T500" s="2"/>
      <c r="U500" s="2"/>
    </row>
    <row r="501" spans="1:21" s="1" customFormat="1" ht="17.25" customHeight="1" x14ac:dyDescent="0.25">
      <c r="A501" s="6">
        <v>73</v>
      </c>
      <c r="B501" s="5" t="s">
        <v>13</v>
      </c>
      <c r="K501" s="4"/>
      <c r="L501" s="4"/>
      <c r="S501" s="2"/>
      <c r="T501" s="2"/>
      <c r="U501" s="2"/>
    </row>
    <row r="502" spans="1:21" s="1" customFormat="1" ht="17.25" customHeight="1" x14ac:dyDescent="0.25">
      <c r="A502" s="6">
        <v>74</v>
      </c>
      <c r="B502" s="5" t="s">
        <v>12</v>
      </c>
      <c r="K502" s="4"/>
      <c r="L502" s="4"/>
      <c r="S502" s="2"/>
      <c r="T502" s="2"/>
      <c r="U502" s="2"/>
    </row>
    <row r="503" spans="1:21" s="1" customFormat="1" ht="17.25" x14ac:dyDescent="0.25">
      <c r="A503" s="6">
        <v>75</v>
      </c>
      <c r="B503" s="5" t="s">
        <v>11</v>
      </c>
      <c r="K503" s="4"/>
      <c r="L503" s="4"/>
      <c r="S503" s="2"/>
      <c r="T503" s="2"/>
      <c r="U503" s="2"/>
    </row>
    <row r="504" spans="1:21" s="1" customFormat="1" ht="17.25" x14ac:dyDescent="0.25">
      <c r="A504" s="6">
        <v>76</v>
      </c>
      <c r="B504" s="5" t="s">
        <v>10</v>
      </c>
      <c r="K504" s="4"/>
      <c r="L504" s="4"/>
      <c r="S504" s="2"/>
      <c r="T504" s="2"/>
      <c r="U504" s="2"/>
    </row>
    <row r="505" spans="1:21" s="1" customFormat="1" ht="17.25" x14ac:dyDescent="0.25">
      <c r="A505" s="6">
        <v>77</v>
      </c>
      <c r="B505" s="5" t="s">
        <v>9</v>
      </c>
      <c r="K505" s="4"/>
      <c r="L505" s="4"/>
      <c r="S505" s="2"/>
      <c r="T505" s="2"/>
      <c r="U505" s="2"/>
    </row>
    <row r="506" spans="1:21" s="1" customFormat="1" ht="17.25" x14ac:dyDescent="0.25">
      <c r="A506" s="6">
        <v>78</v>
      </c>
      <c r="B506" s="5" t="s">
        <v>8</v>
      </c>
      <c r="K506" s="4"/>
      <c r="L506" s="4"/>
      <c r="S506" s="2"/>
      <c r="T506" s="2"/>
      <c r="U506" s="2"/>
    </row>
    <row r="507" spans="1:21" s="1" customFormat="1" ht="17.25" x14ac:dyDescent="0.25">
      <c r="A507" s="6">
        <v>79</v>
      </c>
      <c r="B507" s="5" t="s">
        <v>7</v>
      </c>
      <c r="K507" s="4"/>
      <c r="L507" s="4"/>
      <c r="S507" s="2"/>
      <c r="T507" s="2"/>
      <c r="U507" s="2"/>
    </row>
    <row r="508" spans="1:21" s="1" customFormat="1" ht="17.25" x14ac:dyDescent="0.25">
      <c r="A508" s="6">
        <v>80</v>
      </c>
      <c r="B508" s="5" t="s">
        <v>6</v>
      </c>
      <c r="K508" s="4"/>
      <c r="L508" s="4"/>
      <c r="S508" s="2"/>
      <c r="T508" s="2"/>
      <c r="U508" s="2"/>
    </row>
    <row r="509" spans="1:21" s="1" customFormat="1" ht="17.25" x14ac:dyDescent="0.25">
      <c r="A509" s="6">
        <v>81</v>
      </c>
      <c r="B509" s="5" t="s">
        <v>5</v>
      </c>
      <c r="K509" s="4"/>
      <c r="L509" s="4"/>
      <c r="S509" s="2"/>
      <c r="T509" s="2"/>
      <c r="U509" s="2"/>
    </row>
    <row r="510" spans="1:21" s="1" customFormat="1" ht="17.25" x14ac:dyDescent="0.25">
      <c r="A510" s="7">
        <v>82</v>
      </c>
      <c r="B510" s="5" t="s">
        <v>4</v>
      </c>
      <c r="K510" s="4"/>
      <c r="L510" s="4"/>
      <c r="S510" s="2"/>
      <c r="T510" s="2"/>
      <c r="U510" s="2"/>
    </row>
    <row r="511" spans="1:21" s="1" customFormat="1" ht="17.25" x14ac:dyDescent="0.25">
      <c r="A511" s="6">
        <v>83</v>
      </c>
      <c r="B511" s="5" t="s">
        <v>3</v>
      </c>
      <c r="C511" s="3"/>
      <c r="K511" s="4"/>
      <c r="L511" s="4"/>
      <c r="S511" s="2"/>
      <c r="T511" s="2"/>
      <c r="U511" s="2"/>
    </row>
    <row r="512" spans="1:21" s="1" customFormat="1" ht="17.25" x14ac:dyDescent="0.25">
      <c r="A512" s="6">
        <v>84</v>
      </c>
      <c r="B512" s="5" t="s">
        <v>2</v>
      </c>
      <c r="C512" s="3"/>
      <c r="K512" s="4"/>
      <c r="L512" s="4"/>
      <c r="S512" s="2"/>
      <c r="T512" s="2"/>
      <c r="U512" s="2"/>
    </row>
    <row r="513" spans="1:21" s="1" customFormat="1" ht="17.25" x14ac:dyDescent="0.25">
      <c r="A513" s="6">
        <v>85</v>
      </c>
      <c r="B513" s="5" t="s">
        <v>1</v>
      </c>
      <c r="C513" s="3"/>
      <c r="K513" s="4"/>
      <c r="L513" s="4"/>
      <c r="S513" s="2"/>
      <c r="T513" s="2"/>
      <c r="U513" s="2"/>
    </row>
    <row r="514" spans="1:21" s="1" customFormat="1" ht="17.25" x14ac:dyDescent="0.25">
      <c r="A514" s="6">
        <v>86</v>
      </c>
      <c r="B514" s="5" t="s">
        <v>0</v>
      </c>
      <c r="C514" s="3"/>
      <c r="K514" s="4"/>
      <c r="L514" s="4"/>
      <c r="S514" s="2"/>
      <c r="T514" s="2"/>
      <c r="U514" s="2"/>
    </row>
  </sheetData>
  <autoFilter ref="A1:U514"/>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2018 Diamond Valley Pumpage</vt:lpstr>
    </vt:vector>
  </TitlesOfParts>
  <Company>NV Division of Water Resources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Jared McCrum</dc:creator>
  <cp:lastModifiedBy>Jared McCrum</cp:lastModifiedBy>
  <dcterms:created xsi:type="dcterms:W3CDTF">2020-01-21T15:45:20Z</dcterms:created>
  <dcterms:modified xsi:type="dcterms:W3CDTF">2020-01-21T15:47:18Z</dcterms:modified>
</cp:coreProperties>
</file>