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vindrajan/Documents/Montpetit_Lab/Paper Planning/Paper Figures for Google Drive/Raw Data/Northerns/01-2023_3reps of los1 Dbp5 mutants integrated/"/>
    </mc:Choice>
  </mc:AlternateContent>
  <xr:revisionPtr revIDLastSave="0" documentId="13_ncr:1_{6FA5EDF6-CEEB-E94C-B5BE-DD0B7345E311}" xr6:coauthVersionLast="47" xr6:coauthVersionMax="47" xr10:uidLastSave="{00000000-0000-0000-0000-000000000000}"/>
  <bookViews>
    <workbookView xWindow="0" yWindow="760" windowWidth="30240" windowHeight="17580" activeTab="1" xr2:uid="{82508817-CC6B-F44F-BF63-6E14CBBD9085}"/>
  </bookViews>
  <sheets>
    <sheet name="25deg" sheetId="2" r:id="rId1"/>
    <sheet name="37deg4h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3" l="1"/>
  <c r="X8" i="3"/>
  <c r="W8" i="3"/>
  <c r="O8" i="3"/>
  <c r="N8" i="3"/>
  <c r="F8" i="3"/>
  <c r="E8" i="3"/>
  <c r="X7" i="3"/>
  <c r="W7" i="3"/>
  <c r="O7" i="3"/>
  <c r="N7" i="3"/>
  <c r="F7" i="3"/>
  <c r="E7" i="3"/>
  <c r="X6" i="3"/>
  <c r="W6" i="3"/>
  <c r="O6" i="3"/>
  <c r="N6" i="3"/>
  <c r="F6" i="3"/>
  <c r="E6" i="3"/>
  <c r="X5" i="3"/>
  <c r="W5" i="3"/>
  <c r="O5" i="3"/>
  <c r="N5" i="3"/>
  <c r="F5" i="3"/>
  <c r="E5" i="3"/>
  <c r="X4" i="3"/>
  <c r="W4" i="3"/>
  <c r="O4" i="3"/>
  <c r="N4" i="3"/>
  <c r="F4" i="3"/>
  <c r="E4" i="3"/>
  <c r="X3" i="3"/>
  <c r="W3" i="3"/>
  <c r="O3" i="3"/>
  <c r="N3" i="3"/>
  <c r="F3" i="3"/>
  <c r="E3" i="3"/>
  <c r="J18" i="2"/>
  <c r="H14" i="2"/>
  <c r="H13" i="2"/>
  <c r="X8" i="2"/>
  <c r="W8" i="2"/>
  <c r="O8" i="2"/>
  <c r="N8" i="2"/>
  <c r="F8" i="2"/>
  <c r="E8" i="2"/>
  <c r="X7" i="2"/>
  <c r="W7" i="2"/>
  <c r="O7" i="2"/>
  <c r="P7" i="2" s="1"/>
  <c r="N7" i="2"/>
  <c r="F7" i="2"/>
  <c r="E7" i="2"/>
  <c r="X6" i="2"/>
  <c r="W6" i="2"/>
  <c r="O6" i="2"/>
  <c r="N6" i="2"/>
  <c r="F6" i="2"/>
  <c r="E6" i="2"/>
  <c r="X5" i="2"/>
  <c r="Y5" i="2" s="1"/>
  <c r="W5" i="2"/>
  <c r="O5" i="2"/>
  <c r="N5" i="2"/>
  <c r="F5" i="2"/>
  <c r="E5" i="2"/>
  <c r="X4" i="2"/>
  <c r="W4" i="2"/>
  <c r="O4" i="2"/>
  <c r="N4" i="2"/>
  <c r="F4" i="2"/>
  <c r="E4" i="2"/>
  <c r="X3" i="2"/>
  <c r="W3" i="2"/>
  <c r="O3" i="2"/>
  <c r="N3" i="2"/>
  <c r="F3" i="2"/>
  <c r="E3" i="2"/>
  <c r="P7" i="3" l="1"/>
  <c r="P4" i="3"/>
  <c r="P6" i="3"/>
  <c r="G4" i="3"/>
  <c r="Y5" i="3"/>
  <c r="Y7" i="3"/>
  <c r="Y4" i="3"/>
  <c r="P3" i="3"/>
  <c r="Q3" i="3" s="1"/>
  <c r="Y6" i="3"/>
  <c r="Z6" i="3" s="1"/>
  <c r="P8" i="3"/>
  <c r="Q8" i="3" s="1"/>
  <c r="Y3" i="3"/>
  <c r="Z3" i="3" s="1"/>
  <c r="P5" i="3"/>
  <c r="Y8" i="3"/>
  <c r="G6" i="3"/>
  <c r="G3" i="3"/>
  <c r="H3" i="3" s="1"/>
  <c r="G8" i="3"/>
  <c r="H8" i="3" s="1"/>
  <c r="G5" i="3"/>
  <c r="G7" i="3"/>
  <c r="H7" i="3" s="1"/>
  <c r="H5" i="3"/>
  <c r="Z8" i="3"/>
  <c r="P4" i="2"/>
  <c r="G4" i="2"/>
  <c r="G6" i="2"/>
  <c r="Y7" i="2"/>
  <c r="Y4" i="2"/>
  <c r="G5" i="2"/>
  <c r="P6" i="2"/>
  <c r="P5" i="2"/>
  <c r="Y6" i="2"/>
  <c r="P8" i="2"/>
  <c r="P3" i="2"/>
  <c r="Q3" i="2" s="1"/>
  <c r="Y3" i="2"/>
  <c r="Z3" i="2" s="1"/>
  <c r="Y8" i="2"/>
  <c r="G8" i="2"/>
  <c r="G7" i="2"/>
  <c r="G3" i="2"/>
  <c r="H3" i="2" s="1"/>
  <c r="Z5" i="3" l="1"/>
  <c r="Z4" i="3"/>
  <c r="Z7" i="3"/>
  <c r="I17" i="3" s="1"/>
  <c r="I13" i="3"/>
  <c r="Q6" i="3"/>
  <c r="Q4" i="3"/>
  <c r="Q5" i="3"/>
  <c r="H15" i="3" s="1"/>
  <c r="Q7" i="3"/>
  <c r="H13" i="3"/>
  <c r="H6" i="3"/>
  <c r="H4" i="3"/>
  <c r="I18" i="3"/>
  <c r="H18" i="3"/>
  <c r="Q8" i="2"/>
  <c r="H8" i="2"/>
  <c r="Q4" i="2"/>
  <c r="Z8" i="2"/>
  <c r="I13" i="2"/>
  <c r="I18" i="2"/>
  <c r="Z5" i="2"/>
  <c r="Z6" i="2"/>
  <c r="Z4" i="2"/>
  <c r="Q5" i="2"/>
  <c r="H15" i="2" s="1"/>
  <c r="Z7" i="2"/>
  <c r="Q6" i="2"/>
  <c r="Q7" i="2"/>
  <c r="H6" i="2"/>
  <c r="H7" i="2"/>
  <c r="H5" i="2"/>
  <c r="H4" i="2"/>
  <c r="H17" i="3" l="1"/>
  <c r="I15" i="3"/>
  <c r="H14" i="3"/>
  <c r="I14" i="3"/>
  <c r="H16" i="3"/>
  <c r="I16" i="3"/>
  <c r="I14" i="2"/>
  <c r="I15" i="2"/>
  <c r="I16" i="2"/>
  <c r="H18" i="2"/>
  <c r="H17" i="2"/>
  <c r="I17" i="2"/>
  <c r="H16" i="2"/>
</calcChain>
</file>

<file path=xl/sharedStrings.xml><?xml version="1.0" encoding="utf-8"?>
<sst xmlns="http://schemas.openxmlformats.org/spreadsheetml/2006/main" count="81" uniqueCount="26">
  <si>
    <t>strain</t>
  </si>
  <si>
    <t>P</t>
  </si>
  <si>
    <t>I</t>
  </si>
  <si>
    <t>background</t>
  </si>
  <si>
    <t>I (background corrected)</t>
  </si>
  <si>
    <t>P (background corrected)</t>
  </si>
  <si>
    <t>I/P</t>
  </si>
  <si>
    <t>I/P normalized to WT</t>
  </si>
  <si>
    <t>rep 1</t>
  </si>
  <si>
    <t>average</t>
  </si>
  <si>
    <t>st dev</t>
  </si>
  <si>
    <t>ttest</t>
  </si>
  <si>
    <t>50x15 ROI selected for each band</t>
  </si>
  <si>
    <t>60sec exposure</t>
  </si>
  <si>
    <t>WT</t>
  </si>
  <si>
    <t>Dbp5-L12A</t>
  </si>
  <si>
    <t>Dbp5-R423A</t>
  </si>
  <si>
    <t>los1D</t>
  </si>
  <si>
    <t>los1D Dbp5-L12A</t>
  </si>
  <si>
    <t>los1D Dbp5-R423A</t>
  </si>
  <si>
    <t>250sec exposure</t>
  </si>
  <si>
    <t>50x20 ROI selected for each band</t>
  </si>
  <si>
    <t>Strain</t>
  </si>
  <si>
    <t>rep1</t>
  </si>
  <si>
    <t>rep2</t>
  </si>
  <si>
    <t>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</si>
</sst>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'25deg'!$I$13:$I$18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0.1771285631840033</c:v>
                  </c:pt>
                  <c:pt idx="2">
                    <c:v>0.36391561352789886</c:v>
                  </c:pt>
                  <c:pt idx="3">
                    <c:v>0.41396010376649484</c:v>
                  </c:pt>
                  <c:pt idx="4">
                    <c:v>0.27923820479021572</c:v>
                  </c:pt>
                  <c:pt idx="5">
                    <c:v>0.16536369244677157</c:v>
                  </c:pt>
                </c:numCache>
              </c:numRef>
            </c:plus>
            <c:minus>
              <c:numRef>
                <c:f>'25deg'!$I$13:$I$18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0.1771285631840033</c:v>
                  </c:pt>
                  <c:pt idx="2">
                    <c:v>0.36391561352789886</c:v>
                  </c:pt>
                  <c:pt idx="3">
                    <c:v>0.41396010376649484</c:v>
                  </c:pt>
                  <c:pt idx="4">
                    <c:v>0.27923820479021572</c:v>
                  </c:pt>
                  <c:pt idx="5">
                    <c:v>0.16536369244677157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'25deg'!$G$13:$G$18</c:f>
              <c:strCache>
                <c:ptCount val="6"/>
                <c:pt idx="0">
                  <c:v>WT</c:v>
                </c:pt>
                <c:pt idx="1">
                  <c:v>Dbp5-L12A</c:v>
                </c:pt>
                <c:pt idx="2">
                  <c:v>Dbp5-R423A</c:v>
                </c:pt>
                <c:pt idx="3">
                  <c:v>los1D</c:v>
                </c:pt>
                <c:pt idx="4">
                  <c:v>los1D Dbp5-L12A</c:v>
                </c:pt>
                <c:pt idx="5">
                  <c:v>los1D Dbp5-R423A</c:v>
                </c:pt>
              </c:strCache>
            </c:strRef>
          </c:cat>
          <c:val>
            <c:numRef>
              <c:f>'25deg'!$H$13:$H$18</c:f>
              <c:numCache>
                <c:formatCode>General</c:formatCode>
                <c:ptCount val="6"/>
                <c:pt idx="0">
                  <c:v>1</c:v>
                </c:pt>
                <c:pt idx="1">
                  <c:v>1.0748528717398147</c:v>
                </c:pt>
                <c:pt idx="2">
                  <c:v>1.3022779932745345</c:v>
                </c:pt>
                <c:pt idx="3">
                  <c:v>2.3724348982882897</c:v>
                </c:pt>
                <c:pt idx="4">
                  <c:v>2.3596345598048889</c:v>
                </c:pt>
                <c:pt idx="5">
                  <c:v>3.0154944812538083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1D42-BF3A-BAE12508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830048"/>
        <c:axId val="1102936752"/>
      </c:barChart>
      <c:catAx>
        <c:axId val="11028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36752"/>
        <c:crosses val="autoZero"/>
        <c:auto val="1"/>
        <c:lblAlgn val="ctr"/>
        <c:lblOffset val="100"/>
        <c:noMultiLvlLbl val="0"/>
      </c:catAx>
      <c:valAx>
        <c:axId val="11029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12</xdr:row>
      <xdr:rowOff>133350</xdr:rowOff>
    </xdr:from>
    <xdr:to>
      <xdr:col>16</xdr:col>
      <xdr:colOff>323850</xdr:colOff>
      <xdr:row>26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C3371-1424-D248-BEB3-974F7124C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C02D-6A76-8F4B-BD19-D045E10460C5}">
  <dimension ref="A1:Z30"/>
  <sheetViews>
    <sheetView workbookViewId="0">
      <selection sqref="A1:XFD1048576"/>
    </sheetView>
  </sheetViews>
  <sheetFormatPr baseColWidth="10" defaultRowHeight="16" x14ac:dyDescent="0.2"/>
  <sheetData>
    <row r="1" spans="1:26" x14ac:dyDescent="0.2">
      <c r="A1" s="1" t="s">
        <v>8</v>
      </c>
      <c r="B1" s="1"/>
      <c r="C1" s="1"/>
      <c r="D1" s="1"/>
      <c r="E1" s="1"/>
      <c r="F1" s="1"/>
      <c r="G1" s="1"/>
      <c r="H1" s="1"/>
      <c r="J1" s="1" t="s">
        <v>8</v>
      </c>
      <c r="K1" s="1"/>
      <c r="L1" s="1"/>
      <c r="M1" s="1"/>
      <c r="N1" s="1"/>
      <c r="O1" s="1"/>
      <c r="P1" s="1"/>
      <c r="Q1" s="1"/>
      <c r="S1" s="1" t="s">
        <v>8</v>
      </c>
      <c r="T1" s="1"/>
      <c r="U1" s="1"/>
      <c r="V1" s="1"/>
      <c r="W1" s="1"/>
      <c r="X1" s="1"/>
      <c r="Y1" s="1"/>
      <c r="Z1" s="1"/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5</v>
      </c>
      <c r="O2" t="s">
        <v>4</v>
      </c>
      <c r="P2" t="s">
        <v>6</v>
      </c>
      <c r="Q2" t="s">
        <v>7</v>
      </c>
      <c r="S2" t="s">
        <v>0</v>
      </c>
      <c r="T2" t="s">
        <v>1</v>
      </c>
      <c r="U2" t="s">
        <v>2</v>
      </c>
      <c r="V2" t="s">
        <v>3</v>
      </c>
      <c r="W2" t="s">
        <v>5</v>
      </c>
      <c r="X2" t="s">
        <v>4</v>
      </c>
      <c r="Y2" t="s">
        <v>6</v>
      </c>
      <c r="Z2" t="s">
        <v>7</v>
      </c>
    </row>
    <row r="3" spans="1:26" x14ac:dyDescent="0.2">
      <c r="A3">
        <v>948</v>
      </c>
      <c r="B3">
        <v>1118.4110000000001</v>
      </c>
      <c r="C3">
        <v>2848.277</v>
      </c>
      <c r="D3">
        <v>241.56299999999999</v>
      </c>
      <c r="E3">
        <f t="shared" ref="E3:E8" si="0">B3-D3</f>
        <v>876.84800000000007</v>
      </c>
      <c r="F3">
        <f t="shared" ref="F3:F8" si="1">C3-D3</f>
        <v>2606.7139999999999</v>
      </c>
      <c r="G3">
        <f>F3/E3</f>
        <v>2.9728231118734372</v>
      </c>
      <c r="H3">
        <f>G3/G3</f>
        <v>1</v>
      </c>
      <c r="J3">
        <v>948</v>
      </c>
      <c r="K3">
        <v>1260.1600000000001</v>
      </c>
      <c r="L3">
        <v>2862.3090000000002</v>
      </c>
      <c r="M3">
        <v>392.10700000000003</v>
      </c>
      <c r="N3">
        <f>K3-M3</f>
        <v>868.05300000000011</v>
      </c>
      <c r="O3">
        <f>L3-M3</f>
        <v>2470.2020000000002</v>
      </c>
      <c r="P3">
        <f>O3/N3</f>
        <v>2.8456810816851044</v>
      </c>
      <c r="Q3">
        <f>P3/P3</f>
        <v>1</v>
      </c>
      <c r="S3">
        <v>948</v>
      </c>
      <c r="T3">
        <v>1187.989</v>
      </c>
      <c r="U3">
        <v>1823.4770000000001</v>
      </c>
      <c r="V3">
        <v>517.40800000000002</v>
      </c>
      <c r="W3">
        <f>T3-V3</f>
        <v>670.58100000000002</v>
      </c>
      <c r="X3">
        <f>U3-V3</f>
        <v>1306.069</v>
      </c>
      <c r="Y3">
        <f>X3/W3</f>
        <v>1.9476677686961008</v>
      </c>
      <c r="Z3">
        <f>Y3/Y3</f>
        <v>1</v>
      </c>
    </row>
    <row r="4" spans="1:26" x14ac:dyDescent="0.2">
      <c r="A4">
        <v>950</v>
      </c>
      <c r="B4">
        <v>1048.229</v>
      </c>
      <c r="C4">
        <v>2246.08</v>
      </c>
      <c r="D4">
        <v>293.92500000000001</v>
      </c>
      <c r="E4">
        <f t="shared" si="0"/>
        <v>754.30400000000009</v>
      </c>
      <c r="F4">
        <f t="shared" si="1"/>
        <v>1952.155</v>
      </c>
      <c r="G4">
        <f t="shared" ref="G4:G8" si="2">F4/E4</f>
        <v>2.5880215403868996</v>
      </c>
      <c r="H4">
        <f>G4/G3</f>
        <v>0.87056021935861483</v>
      </c>
      <c r="J4">
        <v>950</v>
      </c>
      <c r="K4">
        <v>1015.045</v>
      </c>
      <c r="L4">
        <v>2612.6770000000001</v>
      </c>
      <c r="M4">
        <v>341.97899999999998</v>
      </c>
      <c r="N4">
        <f t="shared" ref="N4:N8" si="3">K4-M4</f>
        <v>673.06600000000003</v>
      </c>
      <c r="O4">
        <f t="shared" ref="O4:O8" si="4">L4-M4</f>
        <v>2270.6980000000003</v>
      </c>
      <c r="P4">
        <f t="shared" ref="P4:P8" si="5">O4/N4</f>
        <v>3.3736632068771861</v>
      </c>
      <c r="Q4">
        <f>P4/P3</f>
        <v>1.1855380522400039</v>
      </c>
      <c r="S4">
        <v>950</v>
      </c>
      <c r="T4">
        <v>923.96299999999997</v>
      </c>
      <c r="U4">
        <v>1260.1010000000001</v>
      </c>
      <c r="V4">
        <v>660.48500000000001</v>
      </c>
      <c r="W4">
        <f>T4-V4</f>
        <v>263.47799999999995</v>
      </c>
      <c r="X4">
        <f t="shared" ref="X4:X8" si="6">U4-V4</f>
        <v>599.6160000000001</v>
      </c>
      <c r="Y4">
        <f t="shared" ref="Y4:Y7" si="7">X4/W4</f>
        <v>2.2757725502698527</v>
      </c>
      <c r="Z4">
        <f>Y4/Y3</f>
        <v>1.1684603436208256</v>
      </c>
    </row>
    <row r="5" spans="1:26" x14ac:dyDescent="0.2">
      <c r="A5">
        <v>1092</v>
      </c>
      <c r="B5">
        <v>1103.4190000000001</v>
      </c>
      <c r="C5">
        <v>2782.5070000000001</v>
      </c>
      <c r="D5">
        <v>313.83499999999998</v>
      </c>
      <c r="E5">
        <f t="shared" si="0"/>
        <v>789.58400000000006</v>
      </c>
      <c r="F5">
        <f t="shared" si="1"/>
        <v>2468.672</v>
      </c>
      <c r="G5">
        <f t="shared" si="2"/>
        <v>3.1265476504083161</v>
      </c>
      <c r="H5">
        <f>G5/G3</f>
        <v>1.0517099513660615</v>
      </c>
      <c r="J5">
        <v>1092</v>
      </c>
      <c r="K5">
        <v>1407.819</v>
      </c>
      <c r="L5">
        <v>3439.8560000000002</v>
      </c>
      <c r="M5">
        <v>497.01900000000001</v>
      </c>
      <c r="N5">
        <f t="shared" si="3"/>
        <v>910.8</v>
      </c>
      <c r="O5">
        <f t="shared" si="4"/>
        <v>2942.8370000000004</v>
      </c>
      <c r="P5">
        <f t="shared" si="5"/>
        <v>3.2310463328941594</v>
      </c>
      <c r="Q5">
        <f>P5/P3</f>
        <v>1.1354210960916451</v>
      </c>
      <c r="S5">
        <v>1092</v>
      </c>
      <c r="T5">
        <v>1167.317</v>
      </c>
      <c r="U5">
        <v>2230.277</v>
      </c>
      <c r="V5">
        <v>714.88</v>
      </c>
      <c r="W5">
        <f>T5-V5</f>
        <v>452.43700000000001</v>
      </c>
      <c r="X5">
        <f t="shared" si="6"/>
        <v>1515.3969999999999</v>
      </c>
      <c r="Y5">
        <f t="shared" si="7"/>
        <v>3.3494099731012272</v>
      </c>
      <c r="Z5">
        <f>Y5/Y3</f>
        <v>1.7197029323658966</v>
      </c>
    </row>
    <row r="6" spans="1:26" x14ac:dyDescent="0.2">
      <c r="A6">
        <v>1251</v>
      </c>
      <c r="B6">
        <v>811.36</v>
      </c>
      <c r="C6">
        <v>4310.2449999999999</v>
      </c>
      <c r="D6">
        <v>174.48500000000001</v>
      </c>
      <c r="E6">
        <f t="shared" si="0"/>
        <v>636.875</v>
      </c>
      <c r="F6">
        <f t="shared" si="1"/>
        <v>4135.76</v>
      </c>
      <c r="G6">
        <f t="shared" si="2"/>
        <v>6.4938331697742893</v>
      </c>
      <c r="H6">
        <f>G6/G3</f>
        <v>2.184399449747938</v>
      </c>
      <c r="J6">
        <v>1251</v>
      </c>
      <c r="K6">
        <v>1593.893</v>
      </c>
      <c r="L6">
        <v>6920.0910000000003</v>
      </c>
      <c r="M6">
        <v>514.779</v>
      </c>
      <c r="N6">
        <f t="shared" si="3"/>
        <v>1079.114</v>
      </c>
      <c r="O6">
        <f t="shared" si="4"/>
        <v>6405.3119999999999</v>
      </c>
      <c r="P6">
        <f t="shared" si="5"/>
        <v>5.9357139282781981</v>
      </c>
      <c r="Q6">
        <f>P6/P3</f>
        <v>2.0858675859640932</v>
      </c>
      <c r="S6">
        <v>1251</v>
      </c>
      <c r="T6">
        <v>1319.701</v>
      </c>
      <c r="U6">
        <v>4756.0749999999998</v>
      </c>
      <c r="V6">
        <v>563.63699999999994</v>
      </c>
      <c r="W6">
        <f t="shared" ref="W6" si="8">T6-V6</f>
        <v>756.06400000000008</v>
      </c>
      <c r="X6">
        <f t="shared" si="6"/>
        <v>4192.4380000000001</v>
      </c>
      <c r="Y6">
        <f t="shared" si="7"/>
        <v>5.5450834849959785</v>
      </c>
      <c r="Z6">
        <f>Y6/Y3</f>
        <v>2.8470376591528384</v>
      </c>
    </row>
    <row r="7" spans="1:26" x14ac:dyDescent="0.2">
      <c r="A7">
        <v>1253</v>
      </c>
      <c r="B7">
        <v>960</v>
      </c>
      <c r="C7">
        <v>5666.1390000000001</v>
      </c>
      <c r="D7">
        <v>219.31700000000001</v>
      </c>
      <c r="E7">
        <f t="shared" si="0"/>
        <v>740.68299999999999</v>
      </c>
      <c r="F7">
        <f t="shared" si="1"/>
        <v>5446.8220000000001</v>
      </c>
      <c r="G7">
        <f t="shared" si="2"/>
        <v>7.3537829273791893</v>
      </c>
      <c r="H7">
        <f>G7/G3</f>
        <v>2.4736698587979302</v>
      </c>
      <c r="J7">
        <v>1253</v>
      </c>
      <c r="K7">
        <v>1414.704</v>
      </c>
      <c r="L7">
        <v>6300.72</v>
      </c>
      <c r="M7">
        <v>398.74099999999999</v>
      </c>
      <c r="N7">
        <f t="shared" si="3"/>
        <v>1015.963</v>
      </c>
      <c r="O7">
        <f t="shared" si="4"/>
        <v>5901.9790000000003</v>
      </c>
      <c r="P7">
        <f t="shared" si="5"/>
        <v>5.8092460060061244</v>
      </c>
      <c r="Q7">
        <f>P7/P3</f>
        <v>2.041425528459468</v>
      </c>
      <c r="S7">
        <v>1253</v>
      </c>
      <c r="T7">
        <v>1607.9090000000001</v>
      </c>
      <c r="U7">
        <v>6286.7790000000005</v>
      </c>
      <c r="V7">
        <v>436.27199999999999</v>
      </c>
      <c r="W7">
        <f>T7-V7</f>
        <v>1171.6370000000002</v>
      </c>
      <c r="X7">
        <f t="shared" si="6"/>
        <v>5850.5070000000005</v>
      </c>
      <c r="Y7">
        <f t="shared" si="7"/>
        <v>4.9934467757505097</v>
      </c>
      <c r="Z7">
        <f>Y7/Y3</f>
        <v>2.5638082921572694</v>
      </c>
    </row>
    <row r="8" spans="1:26" x14ac:dyDescent="0.2">
      <c r="A8">
        <v>1255</v>
      </c>
      <c r="B8">
        <v>1438.261</v>
      </c>
      <c r="C8">
        <v>10100.32</v>
      </c>
      <c r="D8">
        <v>267.77600000000001</v>
      </c>
      <c r="E8">
        <f t="shared" si="0"/>
        <v>1170.4849999999999</v>
      </c>
      <c r="F8">
        <f t="shared" si="1"/>
        <v>9832.5439999999999</v>
      </c>
      <c r="G8">
        <f t="shared" si="2"/>
        <v>8.4004015429501457</v>
      </c>
      <c r="H8">
        <f>G8/G3</f>
        <v>2.8257320489063051</v>
      </c>
      <c r="J8">
        <v>1255</v>
      </c>
      <c r="K8">
        <v>1432.7090000000001</v>
      </c>
      <c r="L8">
        <v>9580.16</v>
      </c>
      <c r="M8">
        <v>401.83499999999998</v>
      </c>
      <c r="N8">
        <f t="shared" si="3"/>
        <v>1030.874</v>
      </c>
      <c r="O8">
        <f t="shared" si="4"/>
        <v>9178.3250000000007</v>
      </c>
      <c r="P8">
        <f t="shared" si="5"/>
        <v>8.9034401876466003</v>
      </c>
      <c r="Q8">
        <f>P8/P3</f>
        <v>3.1287554480189046</v>
      </c>
      <c r="S8">
        <v>1255</v>
      </c>
      <c r="T8">
        <v>1839.0029999999999</v>
      </c>
      <c r="U8">
        <v>9186.5490000000009</v>
      </c>
      <c r="V8">
        <v>375.98399999999998</v>
      </c>
      <c r="W8">
        <f>T8-V8</f>
        <v>1463.019</v>
      </c>
      <c r="X8">
        <f t="shared" si="6"/>
        <v>8810.5650000000005</v>
      </c>
      <c r="Y8">
        <f>X8/W8</f>
        <v>6.0221808465918762</v>
      </c>
      <c r="Z8">
        <f>Y8/Y3</f>
        <v>3.0919959468362137</v>
      </c>
    </row>
    <row r="12" spans="1:26" x14ac:dyDescent="0.2">
      <c r="H12" t="s">
        <v>9</v>
      </c>
      <c r="I12" t="s">
        <v>10</v>
      </c>
      <c r="J12" t="s">
        <v>11</v>
      </c>
    </row>
    <row r="13" spans="1:26" x14ac:dyDescent="0.2">
      <c r="A13" t="s">
        <v>12</v>
      </c>
      <c r="D13">
        <v>1</v>
      </c>
      <c r="E13">
        <v>1187.989</v>
      </c>
      <c r="G13" t="s">
        <v>14</v>
      </c>
      <c r="H13">
        <f>AVERAGE(H3,Q3,Z3)</f>
        <v>1</v>
      </c>
      <c r="I13">
        <f>STDEV(H3,Q3,Z3)</f>
        <v>0</v>
      </c>
    </row>
    <row r="14" spans="1:26" x14ac:dyDescent="0.2">
      <c r="A14" t="s">
        <v>13</v>
      </c>
      <c r="D14">
        <v>2</v>
      </c>
      <c r="E14">
        <v>923.96299999999997</v>
      </c>
      <c r="G14" t="s">
        <v>15</v>
      </c>
      <c r="H14">
        <f>AVERAGE(H4,Q4,Z4)</f>
        <v>1.0748528717398147</v>
      </c>
      <c r="I14">
        <f t="shared" ref="I14:I18" si="9">STDEV(H4,Q4,Z4)</f>
        <v>0.1771285631840033</v>
      </c>
    </row>
    <row r="15" spans="1:26" x14ac:dyDescent="0.2">
      <c r="D15">
        <v>3</v>
      </c>
      <c r="E15">
        <v>1167.317</v>
      </c>
      <c r="G15" t="s">
        <v>16</v>
      </c>
      <c r="H15">
        <f t="shared" ref="H15:H17" si="10">AVERAGE(H5,Q5,Z5)</f>
        <v>1.3022779932745345</v>
      </c>
      <c r="I15">
        <f t="shared" si="9"/>
        <v>0.36391561352789886</v>
      </c>
    </row>
    <row r="16" spans="1:26" x14ac:dyDescent="0.2">
      <c r="D16">
        <v>4</v>
      </c>
      <c r="E16">
        <v>1319.701</v>
      </c>
      <c r="G16" t="s">
        <v>17</v>
      </c>
      <c r="H16">
        <f t="shared" si="10"/>
        <v>2.3724348982882897</v>
      </c>
      <c r="I16">
        <f t="shared" si="9"/>
        <v>0.41396010376649484</v>
      </c>
    </row>
    <row r="17" spans="4:10" x14ac:dyDescent="0.2">
      <c r="D17">
        <v>5</v>
      </c>
      <c r="E17">
        <v>1607.9090000000001</v>
      </c>
      <c r="G17" t="s">
        <v>18</v>
      </c>
      <c r="H17">
        <f t="shared" si="10"/>
        <v>2.3596345598048889</v>
      </c>
      <c r="I17">
        <f t="shared" si="9"/>
        <v>0.27923820479021572</v>
      </c>
    </row>
    <row r="18" spans="4:10" x14ac:dyDescent="0.2">
      <c r="D18">
        <v>6</v>
      </c>
      <c r="E18">
        <v>1839.0029999999999</v>
      </c>
      <c r="G18" t="s">
        <v>19</v>
      </c>
      <c r="H18">
        <f>AVERAGE(H8,Q8,Z8)</f>
        <v>3.0154944812538083</v>
      </c>
      <c r="I18">
        <f t="shared" si="9"/>
        <v>0.16536369244677157</v>
      </c>
      <c r="J18">
        <f>TTEST(H28:J28,H29:J29,2,3)</f>
        <v>3.4788288924689312E-2</v>
      </c>
    </row>
    <row r="19" spans="4:10" x14ac:dyDescent="0.2">
      <c r="D19">
        <v>7</v>
      </c>
      <c r="E19">
        <v>1823.4770000000001</v>
      </c>
    </row>
    <row r="20" spans="4:10" x14ac:dyDescent="0.2">
      <c r="D20">
        <v>8</v>
      </c>
      <c r="E20">
        <v>1260.1010000000001</v>
      </c>
    </row>
    <row r="21" spans="4:10" x14ac:dyDescent="0.2">
      <c r="D21">
        <v>9</v>
      </c>
      <c r="E21">
        <v>2230.277</v>
      </c>
    </row>
    <row r="22" spans="4:10" x14ac:dyDescent="0.2">
      <c r="D22">
        <v>10</v>
      </c>
      <c r="E22">
        <v>4756.0749999999998</v>
      </c>
    </row>
    <row r="23" spans="4:10" x14ac:dyDescent="0.2">
      <c r="D23">
        <v>11</v>
      </c>
      <c r="E23">
        <v>6286.7790000000005</v>
      </c>
    </row>
    <row r="24" spans="4:10" x14ac:dyDescent="0.2">
      <c r="D24">
        <v>12</v>
      </c>
      <c r="E24">
        <v>9186.5490000000009</v>
      </c>
      <c r="H24">
        <v>1</v>
      </c>
      <c r="I24">
        <v>1</v>
      </c>
      <c r="J24">
        <v>1</v>
      </c>
    </row>
    <row r="25" spans="4:10" x14ac:dyDescent="0.2">
      <c r="D25">
        <v>13</v>
      </c>
      <c r="E25">
        <v>517.40800000000002</v>
      </c>
      <c r="H25">
        <v>0.87056021935861483</v>
      </c>
      <c r="I25">
        <v>1.1855380522400039</v>
      </c>
      <c r="J25">
        <v>1.1684603436208256</v>
      </c>
    </row>
    <row r="26" spans="4:10" x14ac:dyDescent="0.2">
      <c r="D26">
        <v>14</v>
      </c>
      <c r="E26">
        <v>660.48500000000001</v>
      </c>
      <c r="H26">
        <v>1.0517099513660615</v>
      </c>
      <c r="I26">
        <v>1.1354210960916451</v>
      </c>
      <c r="J26">
        <v>1.7197029323658966</v>
      </c>
    </row>
    <row r="27" spans="4:10" x14ac:dyDescent="0.2">
      <c r="D27">
        <v>15</v>
      </c>
      <c r="E27">
        <v>714.88</v>
      </c>
      <c r="H27">
        <v>2.184399449747938</v>
      </c>
      <c r="I27">
        <v>2.0858675859640932</v>
      </c>
      <c r="J27">
        <v>2.8470376591528384</v>
      </c>
    </row>
    <row r="28" spans="4:10" x14ac:dyDescent="0.2">
      <c r="D28">
        <v>16</v>
      </c>
      <c r="E28">
        <v>563.63699999999994</v>
      </c>
      <c r="H28">
        <v>2.4736698587979302</v>
      </c>
      <c r="I28">
        <v>2.041425528459468</v>
      </c>
      <c r="J28">
        <v>2.5638082921572694</v>
      </c>
    </row>
    <row r="29" spans="4:10" x14ac:dyDescent="0.2">
      <c r="D29">
        <v>17</v>
      </c>
      <c r="E29">
        <v>436.27199999999999</v>
      </c>
      <c r="H29">
        <v>2.8257320489063051</v>
      </c>
      <c r="I29">
        <v>3.1287554480189046</v>
      </c>
      <c r="J29">
        <v>3.0919959468362137</v>
      </c>
    </row>
    <row r="30" spans="4:10" x14ac:dyDescent="0.2">
      <c r="D30">
        <v>18</v>
      </c>
      <c r="E30">
        <v>375.98399999999998</v>
      </c>
    </row>
  </sheetData>
  <mergeCells count="3">
    <mergeCell ref="A1:H1"/>
    <mergeCell ref="J1:Q1"/>
    <mergeCell ref="S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B128-C56D-FB47-A8B3-9B09688B7ACB}">
  <dimension ref="A1:Z30"/>
  <sheetViews>
    <sheetView tabSelected="1" workbookViewId="0">
      <selection activeCell="M22" sqref="M22"/>
    </sheetView>
  </sheetViews>
  <sheetFormatPr baseColWidth="10" defaultRowHeight="16" x14ac:dyDescent="0.2"/>
  <sheetData>
    <row r="1" spans="1:26" x14ac:dyDescent="0.2">
      <c r="A1" s="1" t="s">
        <v>8</v>
      </c>
      <c r="B1" s="1"/>
      <c r="C1" s="1"/>
      <c r="D1" s="1"/>
      <c r="E1" s="1"/>
      <c r="F1" s="1"/>
      <c r="G1" s="1"/>
      <c r="H1" s="1"/>
      <c r="J1" s="1" t="s">
        <v>8</v>
      </c>
      <c r="K1" s="1"/>
      <c r="L1" s="1"/>
      <c r="M1" s="1"/>
      <c r="N1" s="1"/>
      <c r="O1" s="1"/>
      <c r="P1" s="1"/>
      <c r="Q1" s="1"/>
      <c r="S1" s="1" t="s">
        <v>8</v>
      </c>
      <c r="T1" s="1"/>
      <c r="U1" s="1"/>
      <c r="V1" s="1"/>
      <c r="W1" s="1"/>
      <c r="X1" s="1"/>
      <c r="Y1" s="1"/>
      <c r="Z1" s="1"/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5</v>
      </c>
      <c r="O2" t="s">
        <v>4</v>
      </c>
      <c r="P2" t="s">
        <v>6</v>
      </c>
      <c r="Q2" t="s">
        <v>7</v>
      </c>
      <c r="S2" t="s">
        <v>0</v>
      </c>
      <c r="T2" t="s">
        <v>1</v>
      </c>
      <c r="U2" t="s">
        <v>2</v>
      </c>
      <c r="V2" t="s">
        <v>3</v>
      </c>
      <c r="W2" t="s">
        <v>5</v>
      </c>
      <c r="X2" t="s">
        <v>4</v>
      </c>
      <c r="Y2" t="s">
        <v>6</v>
      </c>
      <c r="Z2" t="s">
        <v>7</v>
      </c>
    </row>
    <row r="3" spans="1:26" x14ac:dyDescent="0.2">
      <c r="A3">
        <v>948</v>
      </c>
      <c r="B3">
        <v>1836.36</v>
      </c>
      <c r="C3">
        <v>1500.38</v>
      </c>
      <c r="D3">
        <v>1085.7239999999999</v>
      </c>
      <c r="E3">
        <f t="shared" ref="E3:E8" si="0">B3-D3</f>
        <v>750.63599999999997</v>
      </c>
      <c r="F3">
        <f t="shared" ref="F3:F8" si="1">C3-D3</f>
        <v>414.65600000000018</v>
      </c>
      <c r="G3">
        <f>F3/E3</f>
        <v>0.55240622618686042</v>
      </c>
      <c r="H3">
        <f>G3/G3</f>
        <v>1</v>
      </c>
      <c r="J3">
        <v>948</v>
      </c>
      <c r="K3">
        <v>1932.432</v>
      </c>
      <c r="L3">
        <v>1619.5239999999999</v>
      </c>
      <c r="M3">
        <v>885.32799999999997</v>
      </c>
      <c r="N3">
        <f>K3-M3</f>
        <v>1047.104</v>
      </c>
      <c r="O3">
        <f>L3-M3</f>
        <v>734.19599999999991</v>
      </c>
      <c r="P3">
        <f>O3/N3</f>
        <v>0.7011681743169732</v>
      </c>
      <c r="Q3">
        <f>P3/P3</f>
        <v>1</v>
      </c>
      <c r="S3">
        <v>948</v>
      </c>
      <c r="T3">
        <v>3579.0680000000002</v>
      </c>
      <c r="U3">
        <v>3146.64</v>
      </c>
      <c r="V3">
        <v>2188.904</v>
      </c>
      <c r="W3">
        <f>T3-V3</f>
        <v>1390.1640000000002</v>
      </c>
      <c r="X3">
        <f>U3-V3</f>
        <v>957.73599999999988</v>
      </c>
      <c r="Y3">
        <f>X3/W3</f>
        <v>0.68893742033314032</v>
      </c>
      <c r="Z3">
        <f>Y3/Y3</f>
        <v>1</v>
      </c>
    </row>
    <row r="4" spans="1:26" x14ac:dyDescent="0.2">
      <c r="A4">
        <v>950</v>
      </c>
      <c r="B4">
        <v>1945.5519999999999</v>
      </c>
      <c r="C4">
        <v>1845.2719999999999</v>
      </c>
      <c r="D4">
        <v>1363.932</v>
      </c>
      <c r="E4">
        <f t="shared" si="0"/>
        <v>581.61999999999989</v>
      </c>
      <c r="F4">
        <f t="shared" si="1"/>
        <v>481.33999999999992</v>
      </c>
      <c r="G4">
        <f t="shared" ref="G4:G8" si="2">F4/E4</f>
        <v>0.8275850211478285</v>
      </c>
      <c r="H4">
        <f>G4/G3</f>
        <v>1.4981457158085767</v>
      </c>
      <c r="J4">
        <v>950</v>
      </c>
      <c r="K4">
        <v>1700.7760000000001</v>
      </c>
      <c r="L4">
        <v>1352.5160000000001</v>
      </c>
      <c r="M4">
        <v>675.61599999999999</v>
      </c>
      <c r="N4">
        <f t="shared" ref="N4:N8" si="3">K4-M4</f>
        <v>1025.1600000000001</v>
      </c>
      <c r="O4">
        <f t="shared" ref="O4:O8" si="4">L4-M4</f>
        <v>676.90000000000009</v>
      </c>
      <c r="P4">
        <f t="shared" ref="P4:P8" si="5">O4/N4</f>
        <v>0.66028717468492726</v>
      </c>
      <c r="Q4">
        <f>P4/P3</f>
        <v>0.94169587107705044</v>
      </c>
      <c r="S4">
        <v>950</v>
      </c>
      <c r="T4">
        <v>3373.6039999999998</v>
      </c>
      <c r="U4">
        <v>3019.38</v>
      </c>
      <c r="V4">
        <v>2082.34</v>
      </c>
      <c r="W4">
        <f>T4-V4</f>
        <v>1291.2639999999997</v>
      </c>
      <c r="X4">
        <f t="shared" ref="X4:X8" si="6">U4-V4</f>
        <v>937.04</v>
      </c>
      <c r="Y4">
        <f t="shared" ref="Y4:Y7" si="7">X4/W4</f>
        <v>0.72567654639175272</v>
      </c>
      <c r="Z4">
        <f>Y4/Y3</f>
        <v>1.0533272325966079</v>
      </c>
    </row>
    <row r="5" spans="1:26" x14ac:dyDescent="0.2">
      <c r="A5">
        <v>1092</v>
      </c>
      <c r="B5">
        <v>2192.9479999999999</v>
      </c>
      <c r="C5">
        <v>2504.8919999999998</v>
      </c>
      <c r="D5">
        <v>1420.4359999999999</v>
      </c>
      <c r="E5">
        <f t="shared" si="0"/>
        <v>772.51199999999994</v>
      </c>
      <c r="F5">
        <f t="shared" si="1"/>
        <v>1084.4559999999999</v>
      </c>
      <c r="G5">
        <f t="shared" si="2"/>
        <v>1.4038047305414025</v>
      </c>
      <c r="H5">
        <f>G5/G3</f>
        <v>2.5412543595526795</v>
      </c>
      <c r="J5">
        <v>1092</v>
      </c>
      <c r="K5">
        <v>1463.9880000000001</v>
      </c>
      <c r="L5">
        <v>1677.356</v>
      </c>
      <c r="M5">
        <v>613.20399999999995</v>
      </c>
      <c r="N5">
        <f t="shared" si="3"/>
        <v>850.78400000000011</v>
      </c>
      <c r="O5">
        <f t="shared" si="4"/>
        <v>1064.152</v>
      </c>
      <c r="P5">
        <f t="shared" si="5"/>
        <v>1.2507898597058711</v>
      </c>
      <c r="Q5">
        <f>P5/P3</f>
        <v>1.7838657051488385</v>
      </c>
      <c r="S5">
        <v>1092</v>
      </c>
      <c r="T5">
        <v>3282.6439999999998</v>
      </c>
      <c r="U5">
        <v>3539.692</v>
      </c>
      <c r="V5">
        <v>2280.02</v>
      </c>
      <c r="W5">
        <f>T5-V5</f>
        <v>1002.6239999999998</v>
      </c>
      <c r="X5">
        <f t="shared" si="6"/>
        <v>1259.672</v>
      </c>
      <c r="Y5">
        <f t="shared" si="7"/>
        <v>1.2563752712881402</v>
      </c>
      <c r="Z5">
        <f>Y5/Y3</f>
        <v>1.8236420815705023</v>
      </c>
    </row>
    <row r="6" spans="1:26" x14ac:dyDescent="0.2">
      <c r="A6">
        <v>1251</v>
      </c>
      <c r="B6">
        <v>2468.652</v>
      </c>
      <c r="C6">
        <v>3783.4879999999998</v>
      </c>
      <c r="D6">
        <v>1547.4480000000001</v>
      </c>
      <c r="E6">
        <f t="shared" si="0"/>
        <v>921.20399999999995</v>
      </c>
      <c r="F6">
        <f t="shared" si="1"/>
        <v>2236.04</v>
      </c>
      <c r="G6">
        <f t="shared" si="2"/>
        <v>2.4273016617383338</v>
      </c>
      <c r="H6">
        <f>G6/G3</f>
        <v>4.3940519615310407</v>
      </c>
      <c r="J6">
        <v>1251</v>
      </c>
      <c r="K6">
        <v>1625.2919999999999</v>
      </c>
      <c r="L6">
        <v>3169.0479999999998</v>
      </c>
      <c r="M6">
        <v>593.53599999999994</v>
      </c>
      <c r="N6">
        <f t="shared" si="3"/>
        <v>1031.7559999999999</v>
      </c>
      <c r="O6">
        <f t="shared" si="4"/>
        <v>2575.5119999999997</v>
      </c>
      <c r="P6">
        <f t="shared" si="5"/>
        <v>2.4962413593911741</v>
      </c>
      <c r="Q6">
        <f>P6/P3</f>
        <v>3.5601178872997621</v>
      </c>
      <c r="S6">
        <v>1251</v>
      </c>
      <c r="T6">
        <v>3439.3560000000002</v>
      </c>
      <c r="U6">
        <v>6303.7479999999996</v>
      </c>
      <c r="V6">
        <v>2128.192</v>
      </c>
      <c r="W6">
        <f t="shared" ref="W6" si="8">T6-V6</f>
        <v>1311.1640000000002</v>
      </c>
      <c r="X6">
        <f t="shared" si="6"/>
        <v>4175.5559999999996</v>
      </c>
      <c r="Y6">
        <f t="shared" si="7"/>
        <v>3.1846176374580137</v>
      </c>
      <c r="Z6">
        <f>Y6/Y3</f>
        <v>4.622506404018627</v>
      </c>
    </row>
    <row r="7" spans="1:26" x14ac:dyDescent="0.2">
      <c r="A7">
        <v>1253</v>
      </c>
      <c r="B7">
        <v>2474.62</v>
      </c>
      <c r="C7">
        <v>4887.1840000000002</v>
      </c>
      <c r="D7">
        <v>1195.4079999999999</v>
      </c>
      <c r="E7">
        <f t="shared" si="0"/>
        <v>1279.212</v>
      </c>
      <c r="F7">
        <f t="shared" si="1"/>
        <v>3691.7760000000003</v>
      </c>
      <c r="G7">
        <f t="shared" si="2"/>
        <v>2.8859766793932518</v>
      </c>
      <c r="H7">
        <f>G7/G3</f>
        <v>5.2243739164826559</v>
      </c>
      <c r="J7">
        <v>1253</v>
      </c>
      <c r="K7">
        <v>1724.828</v>
      </c>
      <c r="L7">
        <v>4387.82</v>
      </c>
      <c r="M7">
        <v>748.63599999999997</v>
      </c>
      <c r="N7">
        <f t="shared" si="3"/>
        <v>976.19200000000001</v>
      </c>
      <c r="O7">
        <f t="shared" si="4"/>
        <v>3639.1839999999997</v>
      </c>
      <c r="P7">
        <f t="shared" si="5"/>
        <v>3.7279387661443648</v>
      </c>
      <c r="Q7">
        <f>P7/P3</f>
        <v>5.3167541007916546</v>
      </c>
      <c r="S7">
        <v>1253</v>
      </c>
      <c r="T7">
        <v>2326.88</v>
      </c>
      <c r="U7">
        <v>4406.268</v>
      </c>
      <c r="V7">
        <v>1783.664</v>
      </c>
      <c r="W7">
        <f>T7-V7</f>
        <v>543.21600000000012</v>
      </c>
      <c r="X7">
        <f t="shared" si="6"/>
        <v>2622.6040000000003</v>
      </c>
      <c r="Y7">
        <f t="shared" si="7"/>
        <v>4.8279211216164466</v>
      </c>
      <c r="Z7">
        <f>Y7/Y3</f>
        <v>7.0077789057849014</v>
      </c>
    </row>
    <row r="8" spans="1:26" x14ac:dyDescent="0.2">
      <c r="A8">
        <v>1255</v>
      </c>
      <c r="B8">
        <v>2428.7600000000002</v>
      </c>
      <c r="C8">
        <v>8230.732</v>
      </c>
      <c r="D8">
        <v>1083.2159999999999</v>
      </c>
      <c r="E8">
        <f t="shared" si="0"/>
        <v>1345.5440000000003</v>
      </c>
      <c r="F8">
        <f t="shared" si="1"/>
        <v>7147.5159999999996</v>
      </c>
      <c r="G8">
        <f t="shared" si="2"/>
        <v>5.3119897974350883</v>
      </c>
      <c r="H8">
        <f>G8/G3</f>
        <v>9.6160932763241895</v>
      </c>
      <c r="J8">
        <v>1255</v>
      </c>
      <c r="K8">
        <v>2043.4359999999999</v>
      </c>
      <c r="L8">
        <v>6899.9440000000004</v>
      </c>
      <c r="M8">
        <v>1189.952</v>
      </c>
      <c r="N8">
        <f t="shared" si="3"/>
        <v>853.48399999999992</v>
      </c>
      <c r="O8">
        <f t="shared" si="4"/>
        <v>5709.9920000000002</v>
      </c>
      <c r="P8">
        <f t="shared" si="5"/>
        <v>6.6902156338021577</v>
      </c>
      <c r="Q8">
        <f>P8/P3</f>
        <v>9.5415278086734006</v>
      </c>
      <c r="S8">
        <v>1255</v>
      </c>
      <c r="T8">
        <v>1895.68</v>
      </c>
      <c r="U8">
        <v>6631.6120000000001</v>
      </c>
      <c r="V8">
        <v>1243.02</v>
      </c>
      <c r="W8">
        <f>T8-V8</f>
        <v>652.66000000000008</v>
      </c>
      <c r="X8">
        <f t="shared" si="6"/>
        <v>5388.5920000000006</v>
      </c>
      <c r="Y8">
        <f>X8/W8</f>
        <v>8.2563539974872064</v>
      </c>
      <c r="Z8">
        <f>Y8/Y3</f>
        <v>11.98418572400203</v>
      </c>
    </row>
    <row r="12" spans="1:26" x14ac:dyDescent="0.2">
      <c r="H12" t="s">
        <v>9</v>
      </c>
      <c r="I12" t="s">
        <v>10</v>
      </c>
      <c r="J12" t="s">
        <v>11</v>
      </c>
    </row>
    <row r="13" spans="1:26" x14ac:dyDescent="0.2">
      <c r="A13" t="s">
        <v>21</v>
      </c>
      <c r="C13">
        <v>1</v>
      </c>
      <c r="D13">
        <v>3579.0680000000002</v>
      </c>
      <c r="G13" t="s">
        <v>14</v>
      </c>
      <c r="H13">
        <f>AVERAGE(H3,Q3,Z3)</f>
        <v>1</v>
      </c>
      <c r="I13">
        <f>STDEV(H3,Q3,Z3)</f>
        <v>0</v>
      </c>
    </row>
    <row r="14" spans="1:26" x14ac:dyDescent="0.2">
      <c r="A14" t="s">
        <v>20</v>
      </c>
      <c r="C14">
        <v>2</v>
      </c>
      <c r="D14">
        <v>3373.6039999999998</v>
      </c>
      <c r="G14" t="s">
        <v>15</v>
      </c>
      <c r="H14">
        <f>AVERAGE(H4,Q4,Z4)</f>
        <v>1.1643896064940782</v>
      </c>
      <c r="I14">
        <f t="shared" ref="I14:I18" si="9">STDEV(H4,Q4,Z4)</f>
        <v>0.29438112303142228</v>
      </c>
    </row>
    <row r="15" spans="1:26" x14ac:dyDescent="0.2">
      <c r="C15">
        <v>3</v>
      </c>
      <c r="D15">
        <v>3282.6439999999998</v>
      </c>
      <c r="G15" t="s">
        <v>16</v>
      </c>
      <c r="H15">
        <f t="shared" ref="H15:H17" si="10">AVERAGE(H5,Q5,Z5)</f>
        <v>2.0495873820906731</v>
      </c>
      <c r="I15">
        <f t="shared" si="9"/>
        <v>0.42626031081403604</v>
      </c>
    </row>
    <row r="16" spans="1:26" x14ac:dyDescent="0.2">
      <c r="C16">
        <v>4</v>
      </c>
      <c r="D16">
        <v>3439.3560000000002</v>
      </c>
      <c r="G16" t="s">
        <v>17</v>
      </c>
      <c r="H16">
        <f t="shared" si="10"/>
        <v>4.192225417616477</v>
      </c>
      <c r="I16">
        <f t="shared" si="9"/>
        <v>0.55921177159051483</v>
      </c>
    </row>
    <row r="17" spans="3:10" x14ac:dyDescent="0.2">
      <c r="C17">
        <v>5</v>
      </c>
      <c r="D17">
        <v>2326.88</v>
      </c>
      <c r="G17" t="s">
        <v>18</v>
      </c>
      <c r="H17">
        <f t="shared" si="10"/>
        <v>5.8496356410197379</v>
      </c>
      <c r="I17">
        <f t="shared" si="9"/>
        <v>1.0040445163955203</v>
      </c>
    </row>
    <row r="18" spans="3:10" x14ac:dyDescent="0.2">
      <c r="C18">
        <v>6</v>
      </c>
      <c r="D18">
        <v>1895.68</v>
      </c>
      <c r="G18" t="s">
        <v>19</v>
      </c>
      <c r="H18">
        <f>AVERAGE(H8,Q8,Z8)</f>
        <v>10.380602269666539</v>
      </c>
      <c r="I18">
        <f t="shared" si="9"/>
        <v>1.3892443714139682</v>
      </c>
      <c r="J18">
        <f>TTEST(H28:J28,H29:J29,2,3)</f>
        <v>1.2681935014445965E-2</v>
      </c>
    </row>
    <row r="19" spans="3:10" x14ac:dyDescent="0.2">
      <c r="C19">
        <v>7</v>
      </c>
      <c r="D19">
        <v>3146.64</v>
      </c>
    </row>
    <row r="20" spans="3:10" x14ac:dyDescent="0.2">
      <c r="C20">
        <v>8</v>
      </c>
      <c r="D20">
        <v>3019.38</v>
      </c>
    </row>
    <row r="21" spans="3:10" x14ac:dyDescent="0.2">
      <c r="C21">
        <v>9</v>
      </c>
      <c r="D21">
        <v>3539.692</v>
      </c>
    </row>
    <row r="22" spans="3:10" x14ac:dyDescent="0.2">
      <c r="C22">
        <v>10</v>
      </c>
      <c r="D22">
        <v>6303.7479999999996</v>
      </c>
      <c r="H22" s="1" t="s">
        <v>7</v>
      </c>
      <c r="I22" s="1"/>
      <c r="J22" s="1"/>
    </row>
    <row r="23" spans="3:10" x14ac:dyDescent="0.2">
      <c r="C23">
        <v>11</v>
      </c>
      <c r="D23">
        <v>4406.268</v>
      </c>
      <c r="G23" t="s">
        <v>22</v>
      </c>
      <c r="H23" t="s">
        <v>23</v>
      </c>
      <c r="I23" t="s">
        <v>24</v>
      </c>
      <c r="J23" t="s">
        <v>25</v>
      </c>
    </row>
    <row r="24" spans="3:10" x14ac:dyDescent="0.2">
      <c r="C24">
        <v>12</v>
      </c>
      <c r="D24">
        <v>6631.6120000000001</v>
      </c>
      <c r="G24">
        <v>948</v>
      </c>
      <c r="H24">
        <v>1</v>
      </c>
      <c r="I24">
        <v>1</v>
      </c>
      <c r="J24">
        <v>1</v>
      </c>
    </row>
    <row r="25" spans="3:10" x14ac:dyDescent="0.2">
      <c r="C25">
        <v>13</v>
      </c>
      <c r="D25">
        <v>2188.904</v>
      </c>
      <c r="G25">
        <v>950</v>
      </c>
      <c r="H25">
        <v>1.4981457158085767</v>
      </c>
      <c r="I25">
        <v>0.94169587107705044</v>
      </c>
      <c r="J25">
        <v>1.0533272325966079</v>
      </c>
    </row>
    <row r="26" spans="3:10" x14ac:dyDescent="0.2">
      <c r="C26">
        <v>14</v>
      </c>
      <c r="D26">
        <v>2082.34</v>
      </c>
      <c r="G26">
        <v>1092</v>
      </c>
      <c r="H26">
        <v>2.5412543595526795</v>
      </c>
      <c r="I26">
        <v>1.7838657051488385</v>
      </c>
      <c r="J26">
        <v>1.8236420815705023</v>
      </c>
    </row>
    <row r="27" spans="3:10" x14ac:dyDescent="0.2">
      <c r="C27">
        <v>15</v>
      </c>
      <c r="D27">
        <v>2280.02</v>
      </c>
      <c r="G27">
        <v>1251</v>
      </c>
      <c r="H27">
        <v>4.3940519615310407</v>
      </c>
      <c r="I27">
        <v>3.5601178872997621</v>
      </c>
      <c r="J27">
        <v>4.622506404018627</v>
      </c>
    </row>
    <row r="28" spans="3:10" x14ac:dyDescent="0.2">
      <c r="C28">
        <v>16</v>
      </c>
      <c r="D28">
        <v>2128.192</v>
      </c>
      <c r="G28">
        <v>1253</v>
      </c>
      <c r="H28">
        <v>5.2243739164826559</v>
      </c>
      <c r="I28">
        <v>5.3167541007916546</v>
      </c>
      <c r="J28">
        <v>7.0077789057849014</v>
      </c>
    </row>
    <row r="29" spans="3:10" x14ac:dyDescent="0.2">
      <c r="C29">
        <v>17</v>
      </c>
      <c r="D29">
        <v>1783.664</v>
      </c>
      <c r="G29">
        <v>1255</v>
      </c>
      <c r="H29">
        <v>9.6160932763241895</v>
      </c>
      <c r="I29">
        <v>9.5415278086734006</v>
      </c>
      <c r="J29">
        <v>11.98418572400203</v>
      </c>
    </row>
    <row r="30" spans="3:10" x14ac:dyDescent="0.2">
      <c r="C30">
        <v>18</v>
      </c>
      <c r="D30">
        <v>1243.02</v>
      </c>
    </row>
  </sheetData>
  <mergeCells count="4">
    <mergeCell ref="A1:H1"/>
    <mergeCell ref="J1:Q1"/>
    <mergeCell ref="S1:Z1"/>
    <mergeCell ref="H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25deg</vt:lpstr>
      <vt:lpstr>37deg4hrs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Rajan</dc:creator>
  <cp:lastModifiedBy>Arvind Rajan</cp:lastModifiedBy>
  <dcterms:created xsi:type="dcterms:W3CDTF">2023-02-15T09:12:17Z</dcterms:created>
  <dcterms:modified xsi:type="dcterms:W3CDTF">2023-12-06T02:44:58Z</dcterms:modified>
</cp:coreProperties>
</file>