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vindrajan/Documents/Montpetit_Lab/Paper Planning/revision/Version of Record/Raw Data/Figure2/"/>
    </mc:Choice>
  </mc:AlternateContent>
  <xr:revisionPtr revIDLastSave="0" documentId="8_{8923D9DE-A8A5-C142-A872-12613020A3A4}" xr6:coauthVersionLast="47" xr6:coauthVersionMax="47" xr10:uidLastSave="{00000000-0000-0000-0000-000000000000}"/>
  <bookViews>
    <workbookView xWindow="3860" yWindow="760" windowWidth="30240" windowHeight="17580" activeTab="1" xr2:uid="{00000000-000D-0000-FFFF-FFFF00000000}"/>
  </bookViews>
  <sheets>
    <sheet name="Ile Unspl_09-21-22 samples" sheetId="5" r:id="rId1"/>
    <sheet name="Extra Iso_Ile Unspl_07-29-2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8" l="1"/>
  <c r="I6" i="8"/>
  <c r="I5" i="8"/>
  <c r="J5" i="8" s="1"/>
  <c r="H2" i="8"/>
  <c r="F26" i="8"/>
  <c r="F25" i="8"/>
  <c r="F24" i="8"/>
  <c r="F23" i="8"/>
  <c r="F22" i="8"/>
  <c r="F21" i="8"/>
  <c r="F20" i="8"/>
  <c r="F19" i="8"/>
  <c r="F18" i="8"/>
  <c r="F17" i="8"/>
  <c r="F16" i="8"/>
  <c r="F15" i="8"/>
  <c r="F13" i="8"/>
  <c r="G13" i="8" s="1"/>
  <c r="F12" i="8"/>
  <c r="G12" i="8" s="1"/>
  <c r="F11" i="8"/>
  <c r="G11" i="8" s="1"/>
  <c r="F10" i="8"/>
  <c r="G10" i="8" s="1"/>
  <c r="F9" i="8"/>
  <c r="F8" i="8"/>
  <c r="F7" i="8"/>
  <c r="G7" i="8" s="1"/>
  <c r="F6" i="8"/>
  <c r="F5" i="8"/>
  <c r="F4" i="8"/>
  <c r="F3" i="8"/>
  <c r="F2" i="8"/>
  <c r="F4" i="5"/>
  <c r="F25" i="5"/>
  <c r="F24" i="5"/>
  <c r="F23" i="5"/>
  <c r="F22" i="5"/>
  <c r="F21" i="5"/>
  <c r="F20" i="5"/>
  <c r="F19" i="5"/>
  <c r="F18" i="5"/>
  <c r="F17" i="5"/>
  <c r="F16" i="5"/>
  <c r="F15" i="5"/>
  <c r="F3" i="5"/>
  <c r="F5" i="5"/>
  <c r="F6" i="5"/>
  <c r="F7" i="5"/>
  <c r="F8" i="5"/>
  <c r="F9" i="5"/>
  <c r="F10" i="5"/>
  <c r="F11" i="5"/>
  <c r="F12" i="5"/>
  <c r="F2" i="5"/>
  <c r="G2" i="5" s="1"/>
  <c r="G8" i="5" l="1"/>
  <c r="G4" i="5"/>
  <c r="G12" i="5"/>
  <c r="G6" i="5"/>
  <c r="G10" i="5"/>
  <c r="G3" i="5"/>
  <c r="G3" i="8"/>
  <c r="G2" i="8"/>
  <c r="G6" i="8"/>
  <c r="G8" i="8"/>
  <c r="G9" i="8"/>
  <c r="G4" i="8"/>
  <c r="G5" i="8"/>
  <c r="G7" i="5"/>
  <c r="G11" i="5"/>
  <c r="G9" i="5"/>
  <c r="G5" i="5"/>
  <c r="I10" i="8" l="1"/>
  <c r="J10" i="8" s="1"/>
  <c r="I13" i="8"/>
  <c r="J13" i="8" s="1"/>
  <c r="H2" i="5"/>
  <c r="I9" i="5" s="1"/>
  <c r="J9" i="5" s="1"/>
  <c r="I11" i="8" l="1"/>
  <c r="J11" i="8" s="1"/>
  <c r="I9" i="8"/>
  <c r="J9" i="8" s="1"/>
  <c r="J6" i="8"/>
  <c r="J7" i="8"/>
  <c r="I8" i="8"/>
  <c r="J8" i="8" s="1"/>
  <c r="I12" i="8"/>
  <c r="J12" i="8" s="1"/>
  <c r="I11" i="5"/>
  <c r="J11" i="5" s="1"/>
  <c r="I12" i="5"/>
  <c r="J12" i="5" s="1"/>
  <c r="I7" i="5"/>
  <c r="J7" i="5" s="1"/>
  <c r="I5" i="5"/>
  <c r="J5" i="5" s="1"/>
  <c r="I8" i="5"/>
  <c r="J8" i="5" s="1"/>
  <c r="I6" i="5"/>
  <c r="J6" i="5" s="1"/>
  <c r="I10" i="5"/>
  <c r="J10" i="5" s="1"/>
</calcChain>
</file>

<file path=xl/sharedStrings.xml><?xml version="1.0" encoding="utf-8"?>
<sst xmlns="http://schemas.openxmlformats.org/spreadsheetml/2006/main" count="357" uniqueCount="66">
  <si>
    <t>Sample Name</t>
  </si>
  <si>
    <t>Target Name</t>
  </si>
  <si>
    <t>009 1 IP +RT</t>
  </si>
  <si>
    <t>009 2 IP +RT</t>
  </si>
  <si>
    <t>009 3 IP +RT</t>
  </si>
  <si>
    <t>1335 IP +RT</t>
  </si>
  <si>
    <t>1336 IP +RT</t>
  </si>
  <si>
    <t>2565 IP +RT</t>
  </si>
  <si>
    <t>2566 IP +RT</t>
  </si>
  <si>
    <t>2567 IP +RT</t>
  </si>
  <si>
    <t>2568 IP +RT</t>
  </si>
  <si>
    <t>2569 IP +RT</t>
  </si>
  <si>
    <t>2572 IP +RT</t>
  </si>
  <si>
    <t>Ile Unspl</t>
  </si>
  <si>
    <t>009 1 Input +RT</t>
  </si>
  <si>
    <t>009 2 Input +RT</t>
  </si>
  <si>
    <t>009 3 Input +RT</t>
  </si>
  <si>
    <t>1335 Input +RT</t>
  </si>
  <si>
    <t>1336 Input +RT</t>
  </si>
  <si>
    <t>2565 Input +RT</t>
  </si>
  <si>
    <t>2566 Input +RT</t>
  </si>
  <si>
    <t>2567 Input +RT</t>
  </si>
  <si>
    <t>2568 Input +RT</t>
  </si>
  <si>
    <t>2569 Input +RT</t>
  </si>
  <si>
    <t>2572 Input +RT</t>
  </si>
  <si>
    <t>CT</t>
  </si>
  <si>
    <t>Undetermined</t>
  </si>
  <si>
    <t>technical rep1 Ct</t>
  </si>
  <si>
    <t>technical rep2 Ct</t>
  </si>
  <si>
    <t>average technical reps</t>
  </si>
  <si>
    <t>Delta Ct[normalized RIP] = [RIP]-(Ct[Input]-log2(Input Dilution Factor))</t>
  </si>
  <si>
    <t>average Delta Ct [normalized NS]</t>
  </si>
  <si>
    <t>Delta Delta Ct [RIP/NS] = Delta Ct [normalized RIP]-Delta Ct[ normalized NS]</t>
  </si>
  <si>
    <t>Fold Enrichment = 2^ (-Delta Delta Ct [RIP/NS]</t>
  </si>
  <si>
    <t>Ile Unspl IP</t>
  </si>
  <si>
    <t>Ile Unspl Input</t>
  </si>
  <si>
    <t>raw data</t>
  </si>
  <si>
    <t>strain key</t>
  </si>
  <si>
    <t>009=untagged Dbp5 WT</t>
  </si>
  <si>
    <t>1334= PTH Dbp5 1</t>
  </si>
  <si>
    <t>1335=PTH Dbp5 2</t>
  </si>
  <si>
    <t>1336=PTH Dbp5 3</t>
  </si>
  <si>
    <t>2565=los1D 1 PTH Dbp5</t>
  </si>
  <si>
    <t>2568=msnD 1 PTH Dbp5</t>
  </si>
  <si>
    <t>2566=los1D 2 PTH Dbp5</t>
  </si>
  <si>
    <t>2567=los1D 3 PTH Dbp5</t>
  </si>
  <si>
    <t>2569=msnD 2 PTH Dbp5</t>
  </si>
  <si>
    <t>2572=msnD 3 PTH Dbp5</t>
  </si>
  <si>
    <t>009 untag RNA IP +RT</t>
  </si>
  <si>
    <t>1335 RNA IP +RT</t>
  </si>
  <si>
    <t>2565 RNA IP +RT</t>
  </si>
  <si>
    <t>2568 RNA IP +RT</t>
  </si>
  <si>
    <t>FBA1</t>
  </si>
  <si>
    <t>009 untag RNA IP -RT</t>
  </si>
  <si>
    <t>Ile Spl</t>
  </si>
  <si>
    <t>1335 RNA IP -RT</t>
  </si>
  <si>
    <t>2565 RNA IP -RT</t>
  </si>
  <si>
    <t>2568 RNA IP -RT</t>
  </si>
  <si>
    <t>009 untag input +RT</t>
  </si>
  <si>
    <t>1335 input +RT</t>
  </si>
  <si>
    <t>2568 input +RT</t>
  </si>
  <si>
    <t>2565 input +RT</t>
  </si>
  <si>
    <t>009 untag input -RT</t>
  </si>
  <si>
    <t>1335 input -RT</t>
  </si>
  <si>
    <t>2565 input -RT</t>
  </si>
  <si>
    <t>2568 input -RT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</si>
</sst>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zoomScale="92" zoomScaleNormal="92" workbookViewId="0">
      <selection activeCell="A15" sqref="A15:A25"/>
    </sheetView>
  </sheetViews>
  <sheetFormatPr baseColWidth="10" defaultRowHeight="13" x14ac:dyDescent="0.15"/>
  <cols>
    <col min="7" max="7" width="55.6640625" bestFit="1" customWidth="1"/>
    <col min="8" max="8" width="12.33203125" bestFit="1" customWidth="1"/>
    <col min="9" max="9" width="27.33203125" bestFit="1" customWidth="1"/>
  </cols>
  <sheetData>
    <row r="1" spans="1:10" x14ac:dyDescent="0.15">
      <c r="B1" t="s">
        <v>0</v>
      </c>
      <c r="C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</row>
    <row r="2" spans="1:10" ht="16" x14ac:dyDescent="0.2">
      <c r="A2" s="3" t="s">
        <v>34</v>
      </c>
      <c r="B2" s="2" t="s">
        <v>2</v>
      </c>
      <c r="C2" s="1">
        <v>35.573764801025391</v>
      </c>
      <c r="D2" s="2" t="s">
        <v>2</v>
      </c>
      <c r="E2" s="1">
        <v>34.726356506347656</v>
      </c>
      <c r="F2">
        <f>AVERAGE(C2,E2)</f>
        <v>35.150060653686523</v>
      </c>
      <c r="G2">
        <f>F2-(F15-6.644)</f>
        <v>23.318455642700194</v>
      </c>
      <c r="H2">
        <f>AVERAGE(G2:G4)</f>
        <v>22.977453178405757</v>
      </c>
    </row>
    <row r="3" spans="1:10" ht="16" x14ac:dyDescent="0.2">
      <c r="A3" s="3"/>
      <c r="B3" s="2" t="s">
        <v>3</v>
      </c>
      <c r="C3" s="1">
        <v>34.735130310058594</v>
      </c>
      <c r="D3" s="2" t="s">
        <v>3</v>
      </c>
      <c r="E3" t="s">
        <v>26</v>
      </c>
      <c r="F3">
        <f t="shared" ref="F3" si="0">AVERAGE(C3,E3)</f>
        <v>34.735130310058594</v>
      </c>
      <c r="G3">
        <f t="shared" ref="G3:G4" si="1">F3-(F16-6.644)</f>
        <v>22.35473532104492</v>
      </c>
    </row>
    <row r="4" spans="1:10" ht="16" x14ac:dyDescent="0.2">
      <c r="A4" s="3"/>
      <c r="B4" s="2" t="s">
        <v>4</v>
      </c>
      <c r="C4" s="1">
        <v>36.171821594238281</v>
      </c>
      <c r="D4" s="2" t="s">
        <v>4</v>
      </c>
      <c r="E4" t="s">
        <v>26</v>
      </c>
      <c r="F4" s="1">
        <f>AVERAGE(C4,E4)</f>
        <v>36.171821594238281</v>
      </c>
      <c r="G4">
        <f t="shared" si="1"/>
        <v>23.259168571472166</v>
      </c>
    </row>
    <row r="5" spans="1:10" ht="16" x14ac:dyDescent="0.2">
      <c r="A5" s="3"/>
      <c r="B5" s="2" t="s">
        <v>5</v>
      </c>
      <c r="C5" s="1">
        <v>33.448802947998047</v>
      </c>
      <c r="D5" s="2" t="s">
        <v>5</v>
      </c>
      <c r="E5" s="1">
        <v>34.508838653564453</v>
      </c>
      <c r="F5">
        <f>AVERAGE(C5,E5)</f>
        <v>33.97882080078125</v>
      </c>
      <c r="G5">
        <f>F5-(F18-6.644)</f>
        <v>20.271960205078123</v>
      </c>
      <c r="I5">
        <f>G5-H2</f>
        <v>-2.7054929733276332</v>
      </c>
      <c r="J5">
        <f>2^(-I5)</f>
        <v>6.5228071416989613</v>
      </c>
    </row>
    <row r="6" spans="1:10" ht="16" x14ac:dyDescent="0.2">
      <c r="A6" s="3"/>
      <c r="B6" s="2" t="s">
        <v>6</v>
      </c>
      <c r="C6" s="1">
        <v>34.533802032470703</v>
      </c>
      <c r="D6" s="2" t="s">
        <v>6</v>
      </c>
      <c r="E6" s="1">
        <v>35.019893646240234</v>
      </c>
      <c r="F6">
        <f>AVERAGE(C6,E6)</f>
        <v>34.776847839355469</v>
      </c>
      <c r="G6">
        <f>F6-(F19-6.644)</f>
        <v>19.416512435913084</v>
      </c>
      <c r="I6">
        <f>G6-H2</f>
        <v>-3.5609407424926722</v>
      </c>
      <c r="J6">
        <f>2^(-I6)</f>
        <v>11.801846895592742</v>
      </c>
    </row>
    <row r="7" spans="1:10" ht="16" x14ac:dyDescent="0.2">
      <c r="A7" s="3"/>
      <c r="B7" s="2" t="s">
        <v>7</v>
      </c>
      <c r="C7" s="1">
        <v>32.566738128662109</v>
      </c>
      <c r="D7" s="2" t="s">
        <v>7</v>
      </c>
      <c r="E7" s="1">
        <v>32.336082458496094</v>
      </c>
      <c r="F7">
        <f>AVERAGE(C7,E7)</f>
        <v>32.451410293579102</v>
      </c>
      <c r="G7">
        <f>F7-(F20-6.644)</f>
        <v>21.152452415466307</v>
      </c>
      <c r="I7">
        <f>G7-H2</f>
        <v>-1.8250007629394496</v>
      </c>
      <c r="J7">
        <f>2^(-I7)</f>
        <v>3.5430719500893062</v>
      </c>
    </row>
    <row r="8" spans="1:10" ht="16" x14ac:dyDescent="0.2">
      <c r="A8" s="3"/>
      <c r="B8" s="2" t="s">
        <v>8</v>
      </c>
      <c r="C8" s="1">
        <v>32.611087799072266</v>
      </c>
      <c r="D8" s="2" t="s">
        <v>8</v>
      </c>
      <c r="E8" s="1">
        <v>32.394187927246094</v>
      </c>
      <c r="F8">
        <f>AVERAGE(C8,E8)</f>
        <v>32.50263786315918</v>
      </c>
      <c r="G8">
        <f>F8-(F21-6.644)</f>
        <v>22.159125274658201</v>
      </c>
      <c r="I8">
        <f>G8-H2</f>
        <v>-0.81832790374755504</v>
      </c>
      <c r="J8">
        <f>2^(-I8)</f>
        <v>1.7633610567732418</v>
      </c>
    </row>
    <row r="9" spans="1:10" ht="16" x14ac:dyDescent="0.2">
      <c r="A9" s="3"/>
      <c r="B9" s="2" t="s">
        <v>9</v>
      </c>
      <c r="C9" s="1">
        <v>32.512996673583984</v>
      </c>
      <c r="D9" s="2" t="s">
        <v>9</v>
      </c>
      <c r="E9" s="1">
        <v>32.332168579101562</v>
      </c>
      <c r="F9">
        <f>AVERAGE(C9,E9)</f>
        <v>32.422582626342773</v>
      </c>
      <c r="G9">
        <f>F9-(F22-6.644)</f>
        <v>21.106028503417967</v>
      </c>
      <c r="I9">
        <f>G9-H2</f>
        <v>-1.8714246749877894</v>
      </c>
      <c r="J9">
        <f>2^(-I9)</f>
        <v>3.6589372525703303</v>
      </c>
    </row>
    <row r="10" spans="1:10" ht="16" x14ac:dyDescent="0.2">
      <c r="A10" s="3"/>
      <c r="B10" s="2" t="s">
        <v>10</v>
      </c>
      <c r="C10" s="1">
        <v>33.487838745117188</v>
      </c>
      <c r="D10" s="2" t="s">
        <v>10</v>
      </c>
      <c r="E10" s="1">
        <v>34.1951904296875</v>
      </c>
      <c r="F10">
        <f>AVERAGE(C10,E10)</f>
        <v>33.841514587402344</v>
      </c>
      <c r="G10">
        <f>F10-(F23-6.644)</f>
        <v>20.864667839050291</v>
      </c>
      <c r="I10">
        <f>G10-H2</f>
        <v>-2.1127853393554652</v>
      </c>
      <c r="J10">
        <f>2^(-I10)</f>
        <v>4.3252554451520595</v>
      </c>
    </row>
    <row r="11" spans="1:10" ht="16" x14ac:dyDescent="0.2">
      <c r="A11" s="3"/>
      <c r="B11" s="2" t="s">
        <v>11</v>
      </c>
      <c r="C11" s="1">
        <v>35.082473754882812</v>
      </c>
      <c r="D11" s="2" t="s">
        <v>11</v>
      </c>
      <c r="E11" s="1">
        <v>35.003398895263672</v>
      </c>
      <c r="F11">
        <f>AVERAGE(C11,E11)</f>
        <v>35.042936325073242</v>
      </c>
      <c r="G11">
        <f>F11-(F24-6.644)</f>
        <v>21.753006881713866</v>
      </c>
      <c r="I11">
        <f>G11-H2</f>
        <v>-1.224446296691891</v>
      </c>
      <c r="J11">
        <f>2^(-I11)</f>
        <v>2.3366575207858444</v>
      </c>
    </row>
    <row r="12" spans="1:10" ht="16" x14ac:dyDescent="0.2">
      <c r="A12" s="3"/>
      <c r="B12" s="2" t="s">
        <v>12</v>
      </c>
      <c r="C12" s="1">
        <v>34.748184204101562</v>
      </c>
      <c r="D12" s="2" t="s">
        <v>12</v>
      </c>
      <c r="E12" s="1">
        <v>34.975494384765625</v>
      </c>
      <c r="F12">
        <f>AVERAGE(C12,E12)</f>
        <v>34.861839294433594</v>
      </c>
      <c r="G12">
        <f>F12-(F25-6.644)</f>
        <v>20.168149894714354</v>
      </c>
      <c r="I12">
        <f>G12-H2</f>
        <v>-2.8093032836914027</v>
      </c>
      <c r="J12">
        <f>2^(-I12)</f>
        <v>7.0094598959757137</v>
      </c>
    </row>
    <row r="13" spans="1:10" ht="13" customHeight="1" x14ac:dyDescent="0.15">
      <c r="A13" s="5"/>
    </row>
    <row r="14" spans="1:10" ht="16" x14ac:dyDescent="0.2">
      <c r="A14" s="2"/>
    </row>
    <row r="15" spans="1:10" ht="16" x14ac:dyDescent="0.2">
      <c r="A15" s="3" t="s">
        <v>35</v>
      </c>
      <c r="B15" s="2" t="s">
        <v>2</v>
      </c>
      <c r="C15" s="1">
        <v>18.4908447265625</v>
      </c>
      <c r="D15" s="2" t="s">
        <v>2</v>
      </c>
      <c r="E15" s="1">
        <v>18.460365295410156</v>
      </c>
      <c r="F15">
        <f>AVERAGE(C15,E15)</f>
        <v>18.475605010986328</v>
      </c>
    </row>
    <row r="16" spans="1:10" ht="16" x14ac:dyDescent="0.2">
      <c r="A16" s="3"/>
      <c r="B16" s="2" t="s">
        <v>3</v>
      </c>
      <c r="C16" s="1">
        <v>18.940078735351562</v>
      </c>
      <c r="D16" s="2" t="s">
        <v>3</v>
      </c>
      <c r="E16" s="1">
        <v>19.108711242675781</v>
      </c>
      <c r="F16">
        <f t="shared" ref="F16:F17" si="2">AVERAGE(C16,E16)</f>
        <v>19.024394989013672</v>
      </c>
    </row>
    <row r="17" spans="1:7" ht="16" x14ac:dyDescent="0.2">
      <c r="A17" s="3"/>
      <c r="B17" s="2" t="s">
        <v>4</v>
      </c>
      <c r="C17" s="1">
        <v>19.604900360107422</v>
      </c>
      <c r="D17" s="2" t="s">
        <v>4</v>
      </c>
      <c r="E17" s="1">
        <v>19.508405685424805</v>
      </c>
      <c r="F17">
        <f t="shared" si="2"/>
        <v>19.556653022766113</v>
      </c>
    </row>
    <row r="18" spans="1:7" ht="16" x14ac:dyDescent="0.2">
      <c r="A18" s="3"/>
      <c r="B18" s="2" t="s">
        <v>5</v>
      </c>
      <c r="C18" s="1">
        <v>20.466053009033203</v>
      </c>
      <c r="D18" s="2" t="s">
        <v>5</v>
      </c>
      <c r="E18" s="1">
        <v>20.235668182373047</v>
      </c>
      <c r="F18">
        <f>AVERAGE(C18,E18)</f>
        <v>20.350860595703125</v>
      </c>
    </row>
    <row r="19" spans="1:7" ht="16" x14ac:dyDescent="0.2">
      <c r="A19" s="3"/>
      <c r="B19" s="2" t="s">
        <v>6</v>
      </c>
      <c r="C19" s="1">
        <v>21.959756851196289</v>
      </c>
      <c r="D19" s="2" t="s">
        <v>6</v>
      </c>
      <c r="E19" s="1">
        <v>22.048913955688477</v>
      </c>
      <c r="F19">
        <f>AVERAGE(C19,E19)</f>
        <v>22.004335403442383</v>
      </c>
    </row>
    <row r="20" spans="1:7" ht="16" x14ac:dyDescent="0.2">
      <c r="A20" s="3"/>
      <c r="B20" s="2" t="s">
        <v>7</v>
      </c>
      <c r="C20" s="1">
        <v>18.002466201782227</v>
      </c>
      <c r="D20" s="2" t="s">
        <v>7</v>
      </c>
      <c r="E20" s="1">
        <v>17.883449554443359</v>
      </c>
      <c r="F20">
        <f>AVERAGE(C20,E20)</f>
        <v>17.942957878112793</v>
      </c>
    </row>
    <row r="21" spans="1:7" ht="16" x14ac:dyDescent="0.2">
      <c r="A21" s="3"/>
      <c r="B21" s="2" t="s">
        <v>8</v>
      </c>
      <c r="C21" s="1">
        <v>16.963369369506836</v>
      </c>
      <c r="D21" s="2" t="s">
        <v>8</v>
      </c>
      <c r="E21" s="1">
        <v>17.011655807495117</v>
      </c>
      <c r="F21">
        <f>AVERAGE(C21,E21)</f>
        <v>16.987512588500977</v>
      </c>
    </row>
    <row r="22" spans="1:7" ht="16" x14ac:dyDescent="0.2">
      <c r="A22" s="3"/>
      <c r="B22" s="2" t="s">
        <v>9</v>
      </c>
      <c r="C22" s="1">
        <v>17.961320877075195</v>
      </c>
      <c r="D22" s="2" t="s">
        <v>9</v>
      </c>
      <c r="E22" s="1">
        <v>17.959787368774414</v>
      </c>
      <c r="F22">
        <f>AVERAGE(C22,E22)</f>
        <v>17.960554122924805</v>
      </c>
    </row>
    <row r="23" spans="1:7" ht="16" x14ac:dyDescent="0.2">
      <c r="A23" s="3"/>
      <c r="B23" s="2" t="s">
        <v>10</v>
      </c>
      <c r="C23" s="1">
        <v>19.799808502197266</v>
      </c>
      <c r="D23" s="2" t="s">
        <v>10</v>
      </c>
      <c r="E23" s="1">
        <v>19.441884994506836</v>
      </c>
      <c r="F23">
        <f>AVERAGE(C23,E23)</f>
        <v>19.620846748352051</v>
      </c>
    </row>
    <row r="24" spans="1:7" ht="16" x14ac:dyDescent="0.2">
      <c r="A24" s="3"/>
      <c r="B24" s="2" t="s">
        <v>11</v>
      </c>
      <c r="C24" s="1">
        <v>19.908046722412109</v>
      </c>
      <c r="D24" s="2" t="s">
        <v>11</v>
      </c>
      <c r="E24" s="1">
        <v>19.959812164306641</v>
      </c>
      <c r="F24">
        <f>AVERAGE(C24,E24)</f>
        <v>19.933929443359375</v>
      </c>
    </row>
    <row r="25" spans="1:7" ht="16" x14ac:dyDescent="0.2">
      <c r="A25" s="3"/>
      <c r="B25" s="2" t="s">
        <v>12</v>
      </c>
      <c r="C25" s="1">
        <v>21.451391220092773</v>
      </c>
      <c r="D25" s="2" t="s">
        <v>12</v>
      </c>
      <c r="E25" s="1">
        <v>21.223987579345703</v>
      </c>
      <c r="F25">
        <f>AVERAGE(C25,E25)</f>
        <v>21.337689399719238</v>
      </c>
    </row>
    <row r="26" spans="1:7" ht="13" customHeight="1" x14ac:dyDescent="0.15">
      <c r="A26" s="5"/>
    </row>
    <row r="29" spans="1:7" x14ac:dyDescent="0.15">
      <c r="A29" s="4" t="s">
        <v>36</v>
      </c>
      <c r="B29" s="4"/>
      <c r="C29" s="4"/>
      <c r="G29" t="s">
        <v>37</v>
      </c>
    </row>
    <row r="30" spans="1:7" x14ac:dyDescent="0.15">
      <c r="A30" t="s">
        <v>0</v>
      </c>
      <c r="B30" t="s">
        <v>1</v>
      </c>
      <c r="C30" t="s">
        <v>25</v>
      </c>
      <c r="G30" t="s">
        <v>38</v>
      </c>
    </row>
    <row r="31" spans="1:7" x14ac:dyDescent="0.15">
      <c r="A31" t="s">
        <v>2</v>
      </c>
      <c r="B31" t="s">
        <v>13</v>
      </c>
      <c r="C31" s="1">
        <v>35.573764801025391</v>
      </c>
      <c r="G31" t="s">
        <v>40</v>
      </c>
    </row>
    <row r="32" spans="1:7" x14ac:dyDescent="0.15">
      <c r="A32" t="s">
        <v>3</v>
      </c>
      <c r="B32" t="s">
        <v>13</v>
      </c>
      <c r="C32" s="1">
        <v>34.735130310058594</v>
      </c>
      <c r="G32" t="s">
        <v>41</v>
      </c>
    </row>
    <row r="33" spans="1:7" x14ac:dyDescent="0.15">
      <c r="A33" t="s">
        <v>4</v>
      </c>
      <c r="B33" t="s">
        <v>13</v>
      </c>
      <c r="C33" s="1">
        <v>36.171821594238281</v>
      </c>
      <c r="G33" t="s">
        <v>42</v>
      </c>
    </row>
    <row r="34" spans="1:7" x14ac:dyDescent="0.15">
      <c r="A34" t="s">
        <v>5</v>
      </c>
      <c r="B34" t="s">
        <v>13</v>
      </c>
      <c r="C34" s="1">
        <v>33.448802947998047</v>
      </c>
      <c r="G34" t="s">
        <v>44</v>
      </c>
    </row>
    <row r="35" spans="1:7" x14ac:dyDescent="0.15">
      <c r="A35" t="s">
        <v>6</v>
      </c>
      <c r="B35" t="s">
        <v>13</v>
      </c>
      <c r="C35" s="1">
        <v>34.533802032470703</v>
      </c>
      <c r="G35" t="s">
        <v>45</v>
      </c>
    </row>
    <row r="36" spans="1:7" x14ac:dyDescent="0.15">
      <c r="A36" t="s">
        <v>7</v>
      </c>
      <c r="B36" t="s">
        <v>13</v>
      </c>
      <c r="C36" s="1">
        <v>32.566738128662109</v>
      </c>
      <c r="G36" t="s">
        <v>43</v>
      </c>
    </row>
    <row r="37" spans="1:7" x14ac:dyDescent="0.15">
      <c r="A37" t="s">
        <v>8</v>
      </c>
      <c r="B37" t="s">
        <v>13</v>
      </c>
      <c r="C37" s="1">
        <v>32.611087799072266</v>
      </c>
      <c r="G37" t="s">
        <v>46</v>
      </c>
    </row>
    <row r="38" spans="1:7" x14ac:dyDescent="0.15">
      <c r="A38" t="s">
        <v>9</v>
      </c>
      <c r="B38" t="s">
        <v>13</v>
      </c>
      <c r="C38" s="1">
        <v>32.512996673583984</v>
      </c>
      <c r="G38" t="s">
        <v>47</v>
      </c>
    </row>
    <row r="39" spans="1:7" x14ac:dyDescent="0.15">
      <c r="A39" t="s">
        <v>10</v>
      </c>
      <c r="B39" t="s">
        <v>13</v>
      </c>
      <c r="C39" s="1">
        <v>33.487838745117188</v>
      </c>
    </row>
    <row r="40" spans="1:7" x14ac:dyDescent="0.15">
      <c r="A40" t="s">
        <v>11</v>
      </c>
      <c r="B40" t="s">
        <v>13</v>
      </c>
      <c r="C40" s="1">
        <v>35.082473754882812</v>
      </c>
    </row>
    <row r="41" spans="1:7" x14ac:dyDescent="0.15">
      <c r="A41" t="s">
        <v>12</v>
      </c>
      <c r="B41" t="s">
        <v>13</v>
      </c>
      <c r="C41" s="1">
        <v>34.748184204101562</v>
      </c>
    </row>
    <row r="42" spans="1:7" x14ac:dyDescent="0.15">
      <c r="A42" t="s">
        <v>2</v>
      </c>
      <c r="B42" t="s">
        <v>13</v>
      </c>
      <c r="C42" s="1">
        <v>34.726356506347656</v>
      </c>
    </row>
    <row r="43" spans="1:7" x14ac:dyDescent="0.15">
      <c r="A43" t="s">
        <v>3</v>
      </c>
      <c r="B43" t="s">
        <v>13</v>
      </c>
      <c r="C43" t="s">
        <v>26</v>
      </c>
    </row>
    <row r="44" spans="1:7" x14ac:dyDescent="0.15">
      <c r="A44" t="s">
        <v>4</v>
      </c>
      <c r="B44" t="s">
        <v>13</v>
      </c>
      <c r="C44" t="s">
        <v>26</v>
      </c>
    </row>
    <row r="45" spans="1:7" x14ac:dyDescent="0.15">
      <c r="A45" t="s">
        <v>5</v>
      </c>
      <c r="B45" t="s">
        <v>13</v>
      </c>
      <c r="C45" s="1">
        <v>34.508838653564453</v>
      </c>
    </row>
    <row r="46" spans="1:7" x14ac:dyDescent="0.15">
      <c r="A46" t="s">
        <v>6</v>
      </c>
      <c r="B46" t="s">
        <v>13</v>
      </c>
      <c r="C46" s="1">
        <v>35.019893646240234</v>
      </c>
    </row>
    <row r="47" spans="1:7" x14ac:dyDescent="0.15">
      <c r="A47" t="s">
        <v>7</v>
      </c>
      <c r="B47" t="s">
        <v>13</v>
      </c>
      <c r="C47" s="1">
        <v>32.336082458496094</v>
      </c>
    </row>
    <row r="48" spans="1:7" x14ac:dyDescent="0.15">
      <c r="A48" t="s">
        <v>8</v>
      </c>
      <c r="B48" t="s">
        <v>13</v>
      </c>
      <c r="C48" s="1">
        <v>32.394187927246094</v>
      </c>
    </row>
    <row r="49" spans="1:3" x14ac:dyDescent="0.15">
      <c r="A49" t="s">
        <v>9</v>
      </c>
      <c r="B49" t="s">
        <v>13</v>
      </c>
      <c r="C49" s="1">
        <v>32.332168579101562</v>
      </c>
    </row>
    <row r="50" spans="1:3" x14ac:dyDescent="0.15">
      <c r="A50" t="s">
        <v>10</v>
      </c>
      <c r="B50" t="s">
        <v>13</v>
      </c>
      <c r="C50" s="1">
        <v>34.1951904296875</v>
      </c>
    </row>
    <row r="51" spans="1:3" x14ac:dyDescent="0.15">
      <c r="A51" t="s">
        <v>11</v>
      </c>
      <c r="B51" t="s">
        <v>13</v>
      </c>
      <c r="C51" s="1">
        <v>35.003398895263672</v>
      </c>
    </row>
    <row r="52" spans="1:3" x14ac:dyDescent="0.15">
      <c r="A52" t="s">
        <v>12</v>
      </c>
      <c r="B52" t="s">
        <v>13</v>
      </c>
      <c r="C52" s="1">
        <v>34.975494384765625</v>
      </c>
    </row>
    <row r="53" spans="1:3" x14ac:dyDescent="0.15">
      <c r="A53" t="s">
        <v>14</v>
      </c>
      <c r="B53" t="s">
        <v>13</v>
      </c>
      <c r="C53" s="1">
        <v>18.4908447265625</v>
      </c>
    </row>
    <row r="54" spans="1:3" x14ac:dyDescent="0.15">
      <c r="A54" t="s">
        <v>15</v>
      </c>
      <c r="B54" t="s">
        <v>13</v>
      </c>
      <c r="C54" s="1">
        <v>18.940078735351562</v>
      </c>
    </row>
    <row r="55" spans="1:3" x14ac:dyDescent="0.15">
      <c r="A55" t="s">
        <v>16</v>
      </c>
      <c r="B55" t="s">
        <v>13</v>
      </c>
      <c r="C55" s="1">
        <v>19.604900360107422</v>
      </c>
    </row>
    <row r="56" spans="1:3" x14ac:dyDescent="0.15">
      <c r="A56" t="s">
        <v>17</v>
      </c>
      <c r="B56" t="s">
        <v>13</v>
      </c>
      <c r="C56" s="1">
        <v>20.466053009033203</v>
      </c>
    </row>
    <row r="57" spans="1:3" x14ac:dyDescent="0.15">
      <c r="A57" t="s">
        <v>18</v>
      </c>
      <c r="B57" t="s">
        <v>13</v>
      </c>
      <c r="C57" s="1">
        <v>21.959756851196289</v>
      </c>
    </row>
    <row r="58" spans="1:3" x14ac:dyDescent="0.15">
      <c r="A58" t="s">
        <v>19</v>
      </c>
      <c r="B58" t="s">
        <v>13</v>
      </c>
      <c r="C58" s="1">
        <v>18.002466201782227</v>
      </c>
    </row>
    <row r="59" spans="1:3" x14ac:dyDescent="0.15">
      <c r="A59" t="s">
        <v>20</v>
      </c>
      <c r="B59" t="s">
        <v>13</v>
      </c>
      <c r="C59" s="1">
        <v>16.963369369506836</v>
      </c>
    </row>
    <row r="60" spans="1:3" x14ac:dyDescent="0.15">
      <c r="A60" t="s">
        <v>21</v>
      </c>
      <c r="B60" t="s">
        <v>13</v>
      </c>
      <c r="C60" s="1">
        <v>17.961320877075195</v>
      </c>
    </row>
    <row r="61" spans="1:3" x14ac:dyDescent="0.15">
      <c r="A61" t="s">
        <v>22</v>
      </c>
      <c r="B61" t="s">
        <v>13</v>
      </c>
      <c r="C61" s="1">
        <v>19.799808502197266</v>
      </c>
    </row>
    <row r="62" spans="1:3" x14ac:dyDescent="0.15">
      <c r="A62" t="s">
        <v>23</v>
      </c>
      <c r="B62" t="s">
        <v>13</v>
      </c>
      <c r="C62" s="1">
        <v>19.908046722412109</v>
      </c>
    </row>
    <row r="63" spans="1:3" x14ac:dyDescent="0.15">
      <c r="A63" t="s">
        <v>24</v>
      </c>
      <c r="B63" t="s">
        <v>13</v>
      </c>
      <c r="C63" s="1">
        <v>21.451391220092773</v>
      </c>
    </row>
    <row r="64" spans="1:3" x14ac:dyDescent="0.15">
      <c r="A64" t="s">
        <v>14</v>
      </c>
      <c r="B64" t="s">
        <v>13</v>
      </c>
      <c r="C64" s="1">
        <v>18.460365295410156</v>
      </c>
    </row>
    <row r="65" spans="1:3" x14ac:dyDescent="0.15">
      <c r="A65" t="s">
        <v>15</v>
      </c>
      <c r="B65" t="s">
        <v>13</v>
      </c>
      <c r="C65" s="1">
        <v>19.108711242675781</v>
      </c>
    </row>
    <row r="66" spans="1:3" x14ac:dyDescent="0.15">
      <c r="A66" t="s">
        <v>16</v>
      </c>
      <c r="B66" t="s">
        <v>13</v>
      </c>
      <c r="C66" s="1">
        <v>19.508405685424805</v>
      </c>
    </row>
    <row r="67" spans="1:3" x14ac:dyDescent="0.15">
      <c r="A67" t="s">
        <v>17</v>
      </c>
      <c r="B67" t="s">
        <v>13</v>
      </c>
      <c r="C67" s="1">
        <v>20.235668182373047</v>
      </c>
    </row>
    <row r="68" spans="1:3" x14ac:dyDescent="0.15">
      <c r="A68" t="s">
        <v>18</v>
      </c>
      <c r="B68" t="s">
        <v>13</v>
      </c>
      <c r="C68" s="1">
        <v>22.048913955688477</v>
      </c>
    </row>
    <row r="69" spans="1:3" x14ac:dyDescent="0.15">
      <c r="A69" t="s">
        <v>19</v>
      </c>
      <c r="B69" t="s">
        <v>13</v>
      </c>
      <c r="C69" s="1">
        <v>17.883449554443359</v>
      </c>
    </row>
    <row r="70" spans="1:3" x14ac:dyDescent="0.15">
      <c r="A70" t="s">
        <v>20</v>
      </c>
      <c r="B70" t="s">
        <v>13</v>
      </c>
      <c r="C70" s="1">
        <v>17.011655807495117</v>
      </c>
    </row>
    <row r="71" spans="1:3" x14ac:dyDescent="0.15">
      <c r="A71" t="s">
        <v>21</v>
      </c>
      <c r="B71" t="s">
        <v>13</v>
      </c>
      <c r="C71" s="1">
        <v>17.959787368774414</v>
      </c>
    </row>
    <row r="72" spans="1:3" x14ac:dyDescent="0.15">
      <c r="A72" t="s">
        <v>22</v>
      </c>
      <c r="B72" t="s">
        <v>13</v>
      </c>
      <c r="C72" s="1">
        <v>19.441884994506836</v>
      </c>
    </row>
    <row r="73" spans="1:3" x14ac:dyDescent="0.15">
      <c r="A73" t="s">
        <v>23</v>
      </c>
      <c r="B73" t="s">
        <v>13</v>
      </c>
      <c r="C73" s="1">
        <v>19.959812164306641</v>
      </c>
    </row>
    <row r="74" spans="1:3" x14ac:dyDescent="0.15">
      <c r="A74" t="s">
        <v>24</v>
      </c>
      <c r="B74" t="s">
        <v>13</v>
      </c>
      <c r="C74" s="1">
        <v>21.223987579345703</v>
      </c>
    </row>
  </sheetData>
  <mergeCells count="3">
    <mergeCell ref="A29:C29"/>
    <mergeCell ref="A2:A12"/>
    <mergeCell ref="A15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C93C-2408-0244-A353-CB44889252AA}">
  <dimension ref="A1:J126"/>
  <sheetViews>
    <sheetView tabSelected="1" workbookViewId="0">
      <selection activeCell="B6" sqref="B6"/>
    </sheetView>
  </sheetViews>
  <sheetFormatPr baseColWidth="10" defaultRowHeight="13" x14ac:dyDescent="0.15"/>
  <cols>
    <col min="1" max="2" width="19.1640625" bestFit="1" customWidth="1"/>
    <col min="7" max="7" width="55.6640625" bestFit="1" customWidth="1"/>
    <col min="8" max="8" width="12.33203125" bestFit="1" customWidth="1"/>
    <col min="9" max="9" width="27.33203125" bestFit="1" customWidth="1"/>
  </cols>
  <sheetData>
    <row r="1" spans="1:10" x14ac:dyDescent="0.15">
      <c r="B1" t="s">
        <v>0</v>
      </c>
      <c r="C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</row>
    <row r="2" spans="1:10" x14ac:dyDescent="0.15">
      <c r="A2" s="3" t="s">
        <v>34</v>
      </c>
      <c r="B2" t="s">
        <v>48</v>
      </c>
      <c r="C2" s="1">
        <v>36.992580413818359</v>
      </c>
      <c r="D2" t="s">
        <v>48</v>
      </c>
      <c r="E2" s="1">
        <v>36.597503662109375</v>
      </c>
      <c r="F2">
        <f>AVERAGE(C2,E2)</f>
        <v>36.795042037963867</v>
      </c>
      <c r="G2">
        <f>F2-(F15-6.644)</f>
        <v>22.804840034484862</v>
      </c>
      <c r="H2">
        <f>AVERAGE(G2)</f>
        <v>22.804840034484862</v>
      </c>
    </row>
    <row r="3" spans="1:10" x14ac:dyDescent="0.15">
      <c r="A3" s="3"/>
      <c r="B3" t="s">
        <v>49</v>
      </c>
      <c r="C3" s="1">
        <v>35.539218902587891</v>
      </c>
      <c r="D3" t="s">
        <v>49</v>
      </c>
      <c r="E3" s="1">
        <v>34.820892333984375</v>
      </c>
      <c r="F3">
        <f t="shared" ref="F3:F13" si="0">AVERAGE(C3,E3)</f>
        <v>35.180055618286133</v>
      </c>
      <c r="G3">
        <f t="shared" ref="G3:G13" si="1">F3-(F16-6.644)</f>
        <v>20.934702819824217</v>
      </c>
    </row>
    <row r="4" spans="1:10" x14ac:dyDescent="0.15">
      <c r="A4" s="3"/>
      <c r="B4" t="s">
        <v>50</v>
      </c>
      <c r="C4" s="1">
        <v>31.864416122436523</v>
      </c>
      <c r="D4" t="s">
        <v>50</v>
      </c>
      <c r="E4" s="1">
        <v>31.743095397949219</v>
      </c>
      <c r="F4" s="1">
        <f>AVERAGE(C4,E4)</f>
        <v>31.803755760192871</v>
      </c>
      <c r="G4">
        <f t="shared" si="1"/>
        <v>21.0175294342041</v>
      </c>
    </row>
    <row r="5" spans="1:10" x14ac:dyDescent="0.15">
      <c r="A5" s="3"/>
      <c r="B5" t="s">
        <v>51</v>
      </c>
      <c r="C5" s="1">
        <v>32.453525543212891</v>
      </c>
      <c r="D5" t="s">
        <v>51</v>
      </c>
      <c r="E5" s="1">
        <v>31.845779418945312</v>
      </c>
      <c r="F5">
        <f t="shared" si="0"/>
        <v>32.149652481079102</v>
      </c>
      <c r="G5">
        <f t="shared" si="1"/>
        <v>19.987100547790526</v>
      </c>
      <c r="I5">
        <f>G3-H2</f>
        <v>-1.8701372146606445</v>
      </c>
      <c r="J5">
        <f>2^(-I5)</f>
        <v>3.655673475323999</v>
      </c>
    </row>
    <row r="6" spans="1:10" ht="16" x14ac:dyDescent="0.2">
      <c r="A6" s="3"/>
      <c r="B6" s="2"/>
      <c r="C6" s="1"/>
      <c r="D6" s="2"/>
      <c r="E6" s="1"/>
      <c r="F6" t="e">
        <f t="shared" si="0"/>
        <v>#DIV/0!</v>
      </c>
      <c r="G6" t="e">
        <f t="shared" si="1"/>
        <v>#DIV/0!</v>
      </c>
      <c r="I6">
        <f>G4-H2</f>
        <v>-1.7873106002807617</v>
      </c>
      <c r="J6">
        <f t="shared" ref="J6:J13" si="2">2^(-I6)</f>
        <v>3.4517084223869734</v>
      </c>
    </row>
    <row r="7" spans="1:10" ht="16" x14ac:dyDescent="0.2">
      <c r="A7" s="3"/>
      <c r="B7" s="2"/>
      <c r="C7" s="1"/>
      <c r="D7" s="2"/>
      <c r="E7" s="1"/>
      <c r="F7" t="e">
        <f t="shared" si="0"/>
        <v>#DIV/0!</v>
      </c>
      <c r="G7" t="e">
        <f t="shared" si="1"/>
        <v>#DIV/0!</v>
      </c>
      <c r="I7">
        <f>G5-H2</f>
        <v>-2.8177394866943359</v>
      </c>
      <c r="J7">
        <f t="shared" si="2"/>
        <v>7.0505679985893179</v>
      </c>
    </row>
    <row r="8" spans="1:10" ht="16" x14ac:dyDescent="0.2">
      <c r="A8" s="3"/>
      <c r="B8" s="2"/>
      <c r="C8" s="1"/>
      <c r="D8" s="2"/>
      <c r="E8" s="1"/>
      <c r="F8" t="e">
        <f t="shared" si="0"/>
        <v>#DIV/0!</v>
      </c>
      <c r="G8" t="e">
        <f t="shared" si="1"/>
        <v>#DIV/0!</v>
      </c>
      <c r="I8" t="e">
        <f>G8-H2</f>
        <v>#DIV/0!</v>
      </c>
      <c r="J8" t="e">
        <f t="shared" si="2"/>
        <v>#DIV/0!</v>
      </c>
    </row>
    <row r="9" spans="1:10" ht="16" x14ac:dyDescent="0.2">
      <c r="A9" s="3"/>
      <c r="B9" s="2"/>
      <c r="C9" s="1"/>
      <c r="D9" s="2"/>
      <c r="E9" s="1"/>
      <c r="F9" t="e">
        <f t="shared" si="0"/>
        <v>#DIV/0!</v>
      </c>
      <c r="G9" t="e">
        <f t="shared" si="1"/>
        <v>#DIV/0!</v>
      </c>
      <c r="I9" t="e">
        <f>G9-H2</f>
        <v>#DIV/0!</v>
      </c>
      <c r="J9" t="e">
        <f t="shared" si="2"/>
        <v>#DIV/0!</v>
      </c>
    </row>
    <row r="10" spans="1:10" ht="16" x14ac:dyDescent="0.2">
      <c r="A10" s="3"/>
      <c r="B10" s="2"/>
      <c r="C10" s="1"/>
      <c r="D10" s="2"/>
      <c r="E10" s="1"/>
      <c r="F10" t="e">
        <f t="shared" si="0"/>
        <v>#DIV/0!</v>
      </c>
      <c r="G10" t="e">
        <f t="shared" si="1"/>
        <v>#DIV/0!</v>
      </c>
      <c r="I10" t="e">
        <f>G10-H2</f>
        <v>#DIV/0!</v>
      </c>
      <c r="J10" t="e">
        <f t="shared" si="2"/>
        <v>#DIV/0!</v>
      </c>
    </row>
    <row r="11" spans="1:10" ht="16" x14ac:dyDescent="0.2">
      <c r="A11" s="3"/>
      <c r="B11" s="2"/>
      <c r="C11" s="1"/>
      <c r="D11" s="2"/>
      <c r="E11" s="1"/>
      <c r="F11" t="e">
        <f t="shared" si="0"/>
        <v>#DIV/0!</v>
      </c>
      <c r="G11" t="e">
        <f t="shared" si="1"/>
        <v>#DIV/0!</v>
      </c>
      <c r="I11" t="e">
        <f>G11-H2</f>
        <v>#DIV/0!</v>
      </c>
      <c r="J11" t="e">
        <f t="shared" si="2"/>
        <v>#DIV/0!</v>
      </c>
    </row>
    <row r="12" spans="1:10" ht="16" x14ac:dyDescent="0.2">
      <c r="A12" s="3"/>
      <c r="B12" s="2"/>
      <c r="C12" s="1"/>
      <c r="D12" s="2"/>
      <c r="E12" s="1"/>
      <c r="F12" t="e">
        <f t="shared" si="0"/>
        <v>#DIV/0!</v>
      </c>
      <c r="G12" t="e">
        <f t="shared" si="1"/>
        <v>#DIV/0!</v>
      </c>
      <c r="I12" t="e">
        <f>G12-H2</f>
        <v>#DIV/0!</v>
      </c>
      <c r="J12" t="e">
        <f t="shared" si="2"/>
        <v>#DIV/0!</v>
      </c>
    </row>
    <row r="13" spans="1:10" ht="16" x14ac:dyDescent="0.2">
      <c r="A13" s="3"/>
      <c r="B13" s="2"/>
      <c r="C13" s="1"/>
      <c r="D13" s="2"/>
      <c r="E13" s="1"/>
      <c r="F13" t="e">
        <f t="shared" si="0"/>
        <v>#DIV/0!</v>
      </c>
      <c r="G13" t="e">
        <f t="shared" si="1"/>
        <v>#DIV/0!</v>
      </c>
      <c r="I13" t="e">
        <f>G13-H2</f>
        <v>#DIV/0!</v>
      </c>
      <c r="J13" t="e">
        <f t="shared" si="2"/>
        <v>#DIV/0!</v>
      </c>
    </row>
    <row r="14" spans="1:10" ht="16" x14ac:dyDescent="0.2">
      <c r="A14" s="2"/>
    </row>
    <row r="15" spans="1:10" x14ac:dyDescent="0.15">
      <c r="A15" s="3" t="s">
        <v>35</v>
      </c>
      <c r="B15" t="s">
        <v>58</v>
      </c>
      <c r="C15" s="1">
        <v>20.856046676635742</v>
      </c>
      <c r="D15" t="s">
        <v>58</v>
      </c>
      <c r="E15" s="1">
        <v>20.412357330322266</v>
      </c>
      <c r="F15">
        <f>AVERAGE(C15,E15)</f>
        <v>20.634202003479004</v>
      </c>
    </row>
    <row r="16" spans="1:10" x14ac:dyDescent="0.15">
      <c r="A16" s="3"/>
      <c r="B16" t="s">
        <v>59</v>
      </c>
      <c r="C16" s="1">
        <v>20.892499923706055</v>
      </c>
      <c r="D16" t="s">
        <v>59</v>
      </c>
      <c r="E16" s="1">
        <v>20.886205673217773</v>
      </c>
      <c r="F16">
        <f t="shared" ref="F16:F26" si="3">AVERAGE(C16,E16)</f>
        <v>20.889352798461914</v>
      </c>
    </row>
    <row r="17" spans="1:7" x14ac:dyDescent="0.15">
      <c r="A17" s="3"/>
      <c r="B17" t="s">
        <v>60</v>
      </c>
      <c r="C17" s="1">
        <v>17.441692352294922</v>
      </c>
      <c r="D17" t="s">
        <v>60</v>
      </c>
      <c r="E17" s="1">
        <v>17.418760299682617</v>
      </c>
      <c r="F17">
        <f t="shared" si="3"/>
        <v>17.43022632598877</v>
      </c>
    </row>
    <row r="18" spans="1:7" x14ac:dyDescent="0.15">
      <c r="A18" s="3"/>
      <c r="B18" t="s">
        <v>61</v>
      </c>
      <c r="C18" s="1">
        <v>18.647317886352539</v>
      </c>
      <c r="D18" t="s">
        <v>61</v>
      </c>
      <c r="E18" s="1">
        <v>18.965785980224609</v>
      </c>
      <c r="F18">
        <f t="shared" si="3"/>
        <v>18.806551933288574</v>
      </c>
    </row>
    <row r="19" spans="1:7" ht="16" x14ac:dyDescent="0.2">
      <c r="A19" s="3"/>
      <c r="B19" s="2"/>
      <c r="C19" s="1"/>
      <c r="D19" s="2"/>
      <c r="E19" s="1"/>
      <c r="F19" t="e">
        <f t="shared" si="3"/>
        <v>#DIV/0!</v>
      </c>
    </row>
    <row r="20" spans="1:7" ht="16" x14ac:dyDescent="0.2">
      <c r="A20" s="3"/>
      <c r="B20" s="2"/>
      <c r="C20" s="1"/>
      <c r="D20" s="2"/>
      <c r="E20" s="1"/>
      <c r="F20" t="e">
        <f t="shared" si="3"/>
        <v>#DIV/0!</v>
      </c>
    </row>
    <row r="21" spans="1:7" ht="16" x14ac:dyDescent="0.2">
      <c r="A21" s="3"/>
      <c r="B21" s="2"/>
      <c r="C21" s="1"/>
      <c r="D21" s="2"/>
      <c r="E21" s="1"/>
      <c r="F21" t="e">
        <f t="shared" si="3"/>
        <v>#DIV/0!</v>
      </c>
    </row>
    <row r="22" spans="1:7" ht="16" x14ac:dyDescent="0.2">
      <c r="A22" s="3"/>
      <c r="B22" s="2"/>
      <c r="C22" s="1"/>
      <c r="D22" s="2"/>
      <c r="E22" s="1"/>
      <c r="F22" t="e">
        <f t="shared" si="3"/>
        <v>#DIV/0!</v>
      </c>
    </row>
    <row r="23" spans="1:7" ht="16" x14ac:dyDescent="0.2">
      <c r="A23" s="3"/>
      <c r="B23" s="2"/>
      <c r="C23" s="1"/>
      <c r="D23" s="2"/>
      <c r="E23" s="1"/>
      <c r="F23" t="e">
        <f t="shared" si="3"/>
        <v>#DIV/0!</v>
      </c>
    </row>
    <row r="24" spans="1:7" ht="16" x14ac:dyDescent="0.2">
      <c r="A24" s="3"/>
      <c r="B24" s="2"/>
      <c r="C24" s="1"/>
      <c r="D24" s="2"/>
      <c r="E24" s="1"/>
      <c r="F24" t="e">
        <f t="shared" si="3"/>
        <v>#DIV/0!</v>
      </c>
    </row>
    <row r="25" spans="1:7" ht="16" x14ac:dyDescent="0.2">
      <c r="A25" s="3"/>
      <c r="B25" s="2"/>
      <c r="C25" s="1"/>
      <c r="D25" s="2"/>
      <c r="E25" s="1"/>
      <c r="F25" t="e">
        <f t="shared" si="3"/>
        <v>#DIV/0!</v>
      </c>
    </row>
    <row r="26" spans="1:7" ht="16" x14ac:dyDescent="0.2">
      <c r="A26" s="3"/>
      <c r="B26" s="2"/>
      <c r="C26" s="1"/>
      <c r="D26" s="2"/>
      <c r="E26" s="1"/>
      <c r="F26" t="e">
        <f t="shared" si="3"/>
        <v>#DIV/0!</v>
      </c>
    </row>
    <row r="29" spans="1:7" x14ac:dyDescent="0.15">
      <c r="A29" s="4" t="s">
        <v>36</v>
      </c>
      <c r="B29" s="4"/>
      <c r="C29" s="4"/>
      <c r="G29" t="s">
        <v>37</v>
      </c>
    </row>
    <row r="30" spans="1:7" x14ac:dyDescent="0.15">
      <c r="A30" t="s">
        <v>1</v>
      </c>
      <c r="B30" t="s">
        <v>0</v>
      </c>
      <c r="C30" t="s">
        <v>25</v>
      </c>
      <c r="G30" t="s">
        <v>38</v>
      </c>
    </row>
    <row r="31" spans="1:7" x14ac:dyDescent="0.15">
      <c r="A31" t="s">
        <v>52</v>
      </c>
      <c r="B31" t="s">
        <v>48</v>
      </c>
      <c r="C31" t="s">
        <v>26</v>
      </c>
      <c r="G31" t="s">
        <v>39</v>
      </c>
    </row>
    <row r="32" spans="1:7" x14ac:dyDescent="0.15">
      <c r="A32" t="s">
        <v>52</v>
      </c>
      <c r="B32" t="s">
        <v>49</v>
      </c>
      <c r="C32" s="1">
        <v>34.32257080078125</v>
      </c>
      <c r="G32" t="s">
        <v>40</v>
      </c>
    </row>
    <row r="33" spans="1:7" x14ac:dyDescent="0.15">
      <c r="A33" t="s">
        <v>52</v>
      </c>
      <c r="B33" t="s">
        <v>50</v>
      </c>
      <c r="C33" s="1">
        <v>34.420501708984375</v>
      </c>
      <c r="G33" t="s">
        <v>41</v>
      </c>
    </row>
    <row r="34" spans="1:7" x14ac:dyDescent="0.15">
      <c r="A34" t="s">
        <v>52</v>
      </c>
      <c r="B34" t="s">
        <v>51</v>
      </c>
      <c r="C34" s="1">
        <v>33.808803558349609</v>
      </c>
      <c r="G34" t="s">
        <v>42</v>
      </c>
    </row>
    <row r="35" spans="1:7" x14ac:dyDescent="0.15">
      <c r="A35" t="s">
        <v>52</v>
      </c>
      <c r="B35" t="s">
        <v>53</v>
      </c>
      <c r="C35" t="s">
        <v>26</v>
      </c>
      <c r="G35" t="s">
        <v>44</v>
      </c>
    </row>
    <row r="36" spans="1:7" x14ac:dyDescent="0.15">
      <c r="A36" t="s">
        <v>13</v>
      </c>
      <c r="B36" t="s">
        <v>53</v>
      </c>
      <c r="C36" s="1">
        <v>36.509498596191406</v>
      </c>
      <c r="G36" t="s">
        <v>45</v>
      </c>
    </row>
    <row r="37" spans="1:7" x14ac:dyDescent="0.15">
      <c r="A37" t="s">
        <v>54</v>
      </c>
      <c r="B37" t="s">
        <v>53</v>
      </c>
      <c r="C37" s="1">
        <v>36.375816345214844</v>
      </c>
      <c r="G37" t="s">
        <v>43</v>
      </c>
    </row>
    <row r="38" spans="1:7" x14ac:dyDescent="0.15">
      <c r="A38" t="s">
        <v>52</v>
      </c>
      <c r="B38" t="s">
        <v>48</v>
      </c>
      <c r="C38" t="s">
        <v>26</v>
      </c>
      <c r="G38" t="s">
        <v>46</v>
      </c>
    </row>
    <row r="39" spans="1:7" x14ac:dyDescent="0.15">
      <c r="A39" t="s">
        <v>52</v>
      </c>
      <c r="B39" t="s">
        <v>49</v>
      </c>
      <c r="C39" s="1">
        <v>35.679027557373047</v>
      </c>
      <c r="G39" t="s">
        <v>47</v>
      </c>
    </row>
    <row r="40" spans="1:7" x14ac:dyDescent="0.15">
      <c r="A40" t="s">
        <v>52</v>
      </c>
      <c r="B40" t="s">
        <v>50</v>
      </c>
      <c r="C40" s="1">
        <v>34.207126617431641</v>
      </c>
    </row>
    <row r="41" spans="1:7" x14ac:dyDescent="0.15">
      <c r="A41" t="s">
        <v>52</v>
      </c>
      <c r="B41" t="s">
        <v>51</v>
      </c>
      <c r="C41" s="1">
        <v>32.915721893310547</v>
      </c>
    </row>
    <row r="42" spans="1:7" x14ac:dyDescent="0.15">
      <c r="A42" t="s">
        <v>52</v>
      </c>
      <c r="B42" t="s">
        <v>55</v>
      </c>
      <c r="C42" t="s">
        <v>26</v>
      </c>
    </row>
    <row r="43" spans="1:7" x14ac:dyDescent="0.15">
      <c r="A43" t="s">
        <v>13</v>
      </c>
      <c r="B43" t="s">
        <v>55</v>
      </c>
      <c r="C43" s="1">
        <v>35.425495147705078</v>
      </c>
    </row>
    <row r="44" spans="1:7" x14ac:dyDescent="0.15">
      <c r="A44" t="s">
        <v>54</v>
      </c>
      <c r="B44" t="s">
        <v>55</v>
      </c>
      <c r="C44" t="s">
        <v>26</v>
      </c>
    </row>
    <row r="45" spans="1:7" x14ac:dyDescent="0.15">
      <c r="A45" t="s">
        <v>13</v>
      </c>
      <c r="B45" t="s">
        <v>48</v>
      </c>
      <c r="C45" s="1">
        <v>36.992580413818359</v>
      </c>
    </row>
    <row r="46" spans="1:7" x14ac:dyDescent="0.15">
      <c r="A46" t="s">
        <v>13</v>
      </c>
      <c r="B46" t="s">
        <v>49</v>
      </c>
      <c r="C46" s="1">
        <v>35.539218902587891</v>
      </c>
    </row>
    <row r="47" spans="1:7" x14ac:dyDescent="0.15">
      <c r="A47" t="s">
        <v>13</v>
      </c>
      <c r="B47" t="s">
        <v>50</v>
      </c>
      <c r="C47" s="1">
        <v>31.864416122436523</v>
      </c>
    </row>
    <row r="48" spans="1:7" x14ac:dyDescent="0.15">
      <c r="A48" t="s">
        <v>13</v>
      </c>
      <c r="B48" t="s">
        <v>51</v>
      </c>
      <c r="C48" s="1">
        <v>32.453525543212891</v>
      </c>
    </row>
    <row r="49" spans="1:3" x14ac:dyDescent="0.15">
      <c r="A49" t="s">
        <v>54</v>
      </c>
      <c r="B49" t="s">
        <v>48</v>
      </c>
      <c r="C49" s="1">
        <v>31.956724166870117</v>
      </c>
    </row>
    <row r="50" spans="1:3" x14ac:dyDescent="0.15">
      <c r="A50" t="s">
        <v>54</v>
      </c>
      <c r="B50" t="s">
        <v>49</v>
      </c>
      <c r="C50" s="1">
        <v>29.114774703979492</v>
      </c>
    </row>
    <row r="51" spans="1:3" x14ac:dyDescent="0.15">
      <c r="A51" t="s">
        <v>54</v>
      </c>
      <c r="B51" t="s">
        <v>50</v>
      </c>
      <c r="C51" s="1">
        <v>28.980546951293945</v>
      </c>
    </row>
    <row r="52" spans="1:3" x14ac:dyDescent="0.15">
      <c r="A52" t="s">
        <v>54</v>
      </c>
      <c r="B52" t="s">
        <v>51</v>
      </c>
      <c r="C52" s="1">
        <v>28.224506378173828</v>
      </c>
    </row>
    <row r="53" spans="1:3" x14ac:dyDescent="0.15">
      <c r="A53" t="s">
        <v>52</v>
      </c>
      <c r="B53" t="s">
        <v>56</v>
      </c>
      <c r="C53" t="s">
        <v>26</v>
      </c>
    </row>
    <row r="54" spans="1:3" x14ac:dyDescent="0.15">
      <c r="A54" t="s">
        <v>13</v>
      </c>
      <c r="B54" t="s">
        <v>56</v>
      </c>
      <c r="C54" s="1">
        <v>35.518959045410156</v>
      </c>
    </row>
    <row r="55" spans="1:3" x14ac:dyDescent="0.15">
      <c r="A55" t="s">
        <v>54</v>
      </c>
      <c r="B55" t="s">
        <v>56</v>
      </c>
      <c r="C55" t="s">
        <v>26</v>
      </c>
    </row>
    <row r="56" spans="1:3" x14ac:dyDescent="0.15">
      <c r="A56" t="s">
        <v>13</v>
      </c>
      <c r="B56" t="s">
        <v>48</v>
      </c>
      <c r="C56" s="1">
        <v>36.597503662109375</v>
      </c>
    </row>
    <row r="57" spans="1:3" x14ac:dyDescent="0.15">
      <c r="A57" t="s">
        <v>13</v>
      </c>
      <c r="B57" t="s">
        <v>49</v>
      </c>
      <c r="C57" s="1">
        <v>34.820892333984375</v>
      </c>
    </row>
    <row r="58" spans="1:3" x14ac:dyDescent="0.15">
      <c r="A58" t="s">
        <v>13</v>
      </c>
      <c r="B58" t="s">
        <v>50</v>
      </c>
      <c r="C58" s="1">
        <v>31.743095397949219</v>
      </c>
    </row>
    <row r="59" spans="1:3" x14ac:dyDescent="0.15">
      <c r="A59" t="s">
        <v>13</v>
      </c>
      <c r="B59" t="s">
        <v>51</v>
      </c>
      <c r="C59" s="1">
        <v>31.845779418945312</v>
      </c>
    </row>
    <row r="60" spans="1:3" x14ac:dyDescent="0.15">
      <c r="A60" t="s">
        <v>54</v>
      </c>
      <c r="B60" t="s">
        <v>48</v>
      </c>
      <c r="C60" s="1">
        <v>31.26849365234375</v>
      </c>
    </row>
    <row r="61" spans="1:3" x14ac:dyDescent="0.15">
      <c r="A61" t="s">
        <v>54</v>
      </c>
      <c r="B61" t="s">
        <v>49</v>
      </c>
      <c r="C61" s="1">
        <v>28.980173110961914</v>
      </c>
    </row>
    <row r="62" spans="1:3" x14ac:dyDescent="0.15">
      <c r="A62" t="s">
        <v>54</v>
      </c>
      <c r="B62" t="s">
        <v>50</v>
      </c>
      <c r="C62" s="1">
        <v>28.865802764892578</v>
      </c>
    </row>
    <row r="63" spans="1:3" x14ac:dyDescent="0.15">
      <c r="A63" t="s">
        <v>54</v>
      </c>
      <c r="B63" t="s">
        <v>51</v>
      </c>
      <c r="C63" s="1">
        <v>28.140119552612305</v>
      </c>
    </row>
    <row r="64" spans="1:3" x14ac:dyDescent="0.15">
      <c r="A64" t="s">
        <v>52</v>
      </c>
      <c r="B64" t="s">
        <v>57</v>
      </c>
      <c r="C64" s="1">
        <v>36.275531768798828</v>
      </c>
    </row>
    <row r="65" spans="1:3" x14ac:dyDescent="0.15">
      <c r="A65" t="s">
        <v>13</v>
      </c>
      <c r="B65" t="s">
        <v>57</v>
      </c>
      <c r="C65" s="1">
        <v>35.513313293457031</v>
      </c>
    </row>
    <row r="66" spans="1:3" x14ac:dyDescent="0.15">
      <c r="A66" t="s">
        <v>54</v>
      </c>
      <c r="B66" t="s">
        <v>57</v>
      </c>
      <c r="C66" s="1">
        <v>37.942352294921875</v>
      </c>
    </row>
    <row r="67" spans="1:3" x14ac:dyDescent="0.15">
      <c r="A67" t="s">
        <v>52</v>
      </c>
      <c r="B67" t="s">
        <v>58</v>
      </c>
      <c r="C67" s="1">
        <v>29.359382629394531</v>
      </c>
    </row>
    <row r="68" spans="1:3" x14ac:dyDescent="0.15">
      <c r="A68" t="s">
        <v>52</v>
      </c>
      <c r="B68" t="s">
        <v>59</v>
      </c>
      <c r="C68" s="1">
        <v>27.582300186157227</v>
      </c>
    </row>
    <row r="69" spans="1:3" x14ac:dyDescent="0.15">
      <c r="A69" t="s">
        <v>52</v>
      </c>
      <c r="B69" t="s">
        <v>60</v>
      </c>
      <c r="C69" s="1">
        <v>25.894886016845703</v>
      </c>
    </row>
    <row r="70" spans="1:3" x14ac:dyDescent="0.15">
      <c r="A70" t="s">
        <v>52</v>
      </c>
      <c r="B70" t="s">
        <v>61</v>
      </c>
      <c r="C70" s="1">
        <v>25.622539520263672</v>
      </c>
    </row>
    <row r="71" spans="1:3" x14ac:dyDescent="0.15">
      <c r="A71" t="s">
        <v>52</v>
      </c>
      <c r="B71" t="s">
        <v>62</v>
      </c>
      <c r="C71" t="s">
        <v>26</v>
      </c>
    </row>
    <row r="72" spans="1:3" x14ac:dyDescent="0.15">
      <c r="A72" t="s">
        <v>13</v>
      </c>
      <c r="B72" t="s">
        <v>62</v>
      </c>
      <c r="C72" t="s">
        <v>26</v>
      </c>
    </row>
    <row r="73" spans="1:3" x14ac:dyDescent="0.15">
      <c r="A73" t="s">
        <v>54</v>
      </c>
      <c r="B73" t="s">
        <v>62</v>
      </c>
      <c r="C73" s="1">
        <v>38.003513336181641</v>
      </c>
    </row>
    <row r="74" spans="1:3" x14ac:dyDescent="0.15">
      <c r="A74" t="s">
        <v>52</v>
      </c>
      <c r="B74" t="s">
        <v>58</v>
      </c>
      <c r="C74" s="1">
        <v>29.338993072509766</v>
      </c>
    </row>
    <row r="75" spans="1:3" x14ac:dyDescent="0.15">
      <c r="A75" t="s">
        <v>52</v>
      </c>
      <c r="B75" t="s">
        <v>59</v>
      </c>
      <c r="C75" s="1">
        <v>27.603120803833008</v>
      </c>
    </row>
    <row r="76" spans="1:3" x14ac:dyDescent="0.15">
      <c r="A76" t="s">
        <v>52</v>
      </c>
      <c r="B76" t="s">
        <v>60</v>
      </c>
      <c r="C76" s="1">
        <v>25.822685241699219</v>
      </c>
    </row>
    <row r="77" spans="1:3" x14ac:dyDescent="0.15">
      <c r="A77" t="s">
        <v>52</v>
      </c>
      <c r="B77" t="s">
        <v>61</v>
      </c>
      <c r="C77" s="1">
        <v>25.740663528442383</v>
      </c>
    </row>
    <row r="78" spans="1:3" x14ac:dyDescent="0.15">
      <c r="A78" t="s">
        <v>52</v>
      </c>
      <c r="B78" t="s">
        <v>63</v>
      </c>
      <c r="C78" s="1">
        <v>36.462753295898438</v>
      </c>
    </row>
    <row r="79" spans="1:3" x14ac:dyDescent="0.15">
      <c r="A79" t="s">
        <v>13</v>
      </c>
      <c r="B79" t="s">
        <v>63</v>
      </c>
      <c r="C79" s="1">
        <v>35.322055816650391</v>
      </c>
    </row>
    <row r="80" spans="1:3" x14ac:dyDescent="0.15">
      <c r="A80" t="s">
        <v>54</v>
      </c>
      <c r="B80" t="s">
        <v>63</v>
      </c>
      <c r="C80" s="1">
        <v>37.760345458984375</v>
      </c>
    </row>
    <row r="81" spans="1:3" x14ac:dyDescent="0.15">
      <c r="A81" t="s">
        <v>13</v>
      </c>
      <c r="B81" t="s">
        <v>58</v>
      </c>
      <c r="C81" s="1">
        <v>20.856046676635742</v>
      </c>
    </row>
    <row r="82" spans="1:3" x14ac:dyDescent="0.15">
      <c r="A82" t="s">
        <v>13</v>
      </c>
      <c r="B82" t="s">
        <v>59</v>
      </c>
      <c r="C82" s="1">
        <v>20.892499923706055</v>
      </c>
    </row>
    <row r="83" spans="1:3" x14ac:dyDescent="0.15">
      <c r="A83" t="s">
        <v>13</v>
      </c>
      <c r="B83" t="s">
        <v>60</v>
      </c>
      <c r="C83" s="1">
        <v>17.441692352294922</v>
      </c>
    </row>
    <row r="84" spans="1:3" x14ac:dyDescent="0.15">
      <c r="A84" t="s">
        <v>13</v>
      </c>
      <c r="B84" t="s">
        <v>61</v>
      </c>
      <c r="C84" s="1">
        <v>18.647317886352539</v>
      </c>
    </row>
    <row r="85" spans="1:3" x14ac:dyDescent="0.15">
      <c r="A85" t="s">
        <v>54</v>
      </c>
      <c r="B85" t="s">
        <v>58</v>
      </c>
      <c r="C85" s="1">
        <v>20.228633880615234</v>
      </c>
    </row>
    <row r="86" spans="1:3" x14ac:dyDescent="0.15">
      <c r="A86" t="s">
        <v>54</v>
      </c>
      <c r="B86" t="s">
        <v>59</v>
      </c>
      <c r="C86" s="1">
        <v>19.787946701049805</v>
      </c>
    </row>
    <row r="87" spans="1:3" x14ac:dyDescent="0.15">
      <c r="A87" t="s">
        <v>54</v>
      </c>
      <c r="B87" t="s">
        <v>60</v>
      </c>
      <c r="C87" s="1">
        <v>19.580698013305664</v>
      </c>
    </row>
    <row r="88" spans="1:3" x14ac:dyDescent="0.15">
      <c r="A88" t="s">
        <v>54</v>
      </c>
      <c r="B88" t="s">
        <v>61</v>
      </c>
      <c r="C88" s="1">
        <v>18.771442413330078</v>
      </c>
    </row>
    <row r="89" spans="1:3" x14ac:dyDescent="0.15">
      <c r="A89" t="s">
        <v>52</v>
      </c>
      <c r="B89" t="s">
        <v>64</v>
      </c>
      <c r="C89" t="s">
        <v>26</v>
      </c>
    </row>
    <row r="90" spans="1:3" x14ac:dyDescent="0.15">
      <c r="A90" t="s">
        <v>13</v>
      </c>
      <c r="B90" t="s">
        <v>64</v>
      </c>
      <c r="C90" s="1">
        <v>37.598758697509766</v>
      </c>
    </row>
    <row r="91" spans="1:3" x14ac:dyDescent="0.15">
      <c r="A91" t="s">
        <v>54</v>
      </c>
      <c r="B91" t="s">
        <v>64</v>
      </c>
      <c r="C91" s="1">
        <v>33.145378112792969</v>
      </c>
    </row>
    <row r="92" spans="1:3" x14ac:dyDescent="0.15">
      <c r="A92" t="s">
        <v>13</v>
      </c>
      <c r="B92" t="s">
        <v>58</v>
      </c>
      <c r="C92" s="1">
        <v>20.412357330322266</v>
      </c>
    </row>
    <row r="93" spans="1:3" x14ac:dyDescent="0.15">
      <c r="A93" t="s">
        <v>13</v>
      </c>
      <c r="B93" t="s">
        <v>59</v>
      </c>
      <c r="C93" s="1">
        <v>20.886205673217773</v>
      </c>
    </row>
    <row r="94" spans="1:3" x14ac:dyDescent="0.15">
      <c r="A94" t="s">
        <v>13</v>
      </c>
      <c r="B94" t="s">
        <v>60</v>
      </c>
      <c r="C94" s="1">
        <v>17.418760299682617</v>
      </c>
    </row>
    <row r="95" spans="1:3" x14ac:dyDescent="0.15">
      <c r="A95" t="s">
        <v>13</v>
      </c>
      <c r="B95" t="s">
        <v>61</v>
      </c>
      <c r="C95" s="1">
        <v>18.965785980224609</v>
      </c>
    </row>
    <row r="96" spans="1:3" x14ac:dyDescent="0.15">
      <c r="A96" t="s">
        <v>54</v>
      </c>
      <c r="B96" t="s">
        <v>58</v>
      </c>
      <c r="C96" s="1">
        <v>20.238636016845703</v>
      </c>
    </row>
    <row r="97" spans="1:3" x14ac:dyDescent="0.15">
      <c r="A97" t="s">
        <v>54</v>
      </c>
      <c r="B97" t="s">
        <v>59</v>
      </c>
      <c r="C97" s="1">
        <v>19.874177932739258</v>
      </c>
    </row>
    <row r="98" spans="1:3" x14ac:dyDescent="0.15">
      <c r="A98" t="s">
        <v>54</v>
      </c>
      <c r="B98" t="s">
        <v>60</v>
      </c>
      <c r="C98" s="1">
        <v>19.379940032958984</v>
      </c>
    </row>
    <row r="99" spans="1:3" x14ac:dyDescent="0.15">
      <c r="A99" t="s">
        <v>54</v>
      </c>
      <c r="B99" t="s">
        <v>61</v>
      </c>
      <c r="C99" s="1">
        <v>18.767786026000977</v>
      </c>
    </row>
    <row r="100" spans="1:3" x14ac:dyDescent="0.15">
      <c r="A100" t="s">
        <v>52</v>
      </c>
      <c r="B100" t="s">
        <v>65</v>
      </c>
      <c r="C100" t="s">
        <v>26</v>
      </c>
    </row>
    <row r="101" spans="1:3" x14ac:dyDescent="0.15">
      <c r="A101" t="s">
        <v>13</v>
      </c>
      <c r="B101" t="s">
        <v>65</v>
      </c>
      <c r="C101" t="s">
        <v>26</v>
      </c>
    </row>
    <row r="102" spans="1:3" x14ac:dyDescent="0.15">
      <c r="A102" t="s">
        <v>54</v>
      </c>
      <c r="B102" t="s">
        <v>65</v>
      </c>
      <c r="C102" s="1">
        <v>39.450782775878906</v>
      </c>
    </row>
    <row r="113" customFormat="1" x14ac:dyDescent="0.15"/>
    <row r="114" customFormat="1" x14ac:dyDescent="0.15"/>
    <row r="115" customFormat="1" x14ac:dyDescent="0.15"/>
    <row r="116" customFormat="1" x14ac:dyDescent="0.15"/>
    <row r="117" customFormat="1" x14ac:dyDescent="0.15"/>
    <row r="118" customFormat="1" x14ac:dyDescent="0.15"/>
    <row r="119" customFormat="1" x14ac:dyDescent="0.15"/>
    <row r="120" customFormat="1" x14ac:dyDescent="0.15"/>
    <row r="121" customFormat="1" x14ac:dyDescent="0.15"/>
    <row r="122" customFormat="1" x14ac:dyDescent="0.15"/>
    <row r="123" customFormat="1" x14ac:dyDescent="0.15"/>
    <row r="126" customFormat="1" x14ac:dyDescent="0.15"/>
  </sheetData>
  <mergeCells count="3">
    <mergeCell ref="A2:A13"/>
    <mergeCell ref="A15:A26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Ile Unspl_09-21-22 samples</vt:lpstr>
      <vt:lpstr>Extra Iso_Ile Unspl_07-29-21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Arvind Rajan</cp:lastModifiedBy>
  <dcterms:created xsi:type="dcterms:W3CDTF">2022-11-04T04:08:43Z</dcterms:created>
  <dcterms:modified xsi:type="dcterms:W3CDTF">2023-12-06T05:04:07Z</dcterms:modified>
</cp:coreProperties>
</file>