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974" firstSheet="3" activeTab="5"/>
  </bookViews>
  <sheets>
    <sheet name="الغلاف " sheetId="8" r:id="rId1"/>
    <sheet name="السجلات والمستندات " sheetId="9" r:id="rId2"/>
    <sheet name="تقرير الايرادات والتبرعات " sheetId="2" r:id="rId3"/>
    <sheet name="تقرير المصروفات " sheetId="1" r:id="rId4"/>
    <sheet name="الملاحظات " sheetId="5" r:id="rId5"/>
    <sheet name="بيانات الاصول " sheetId="3" r:id="rId6"/>
    <sheet name="بيانات الالتزامات وصافي الاصول" sheetId="4" r:id="rId7"/>
    <sheet name="مصاريف الزكاة 1" sheetId="11" r:id="rId8"/>
    <sheet name="تقرير ايرادات ومصروفات مقيدة" sheetId="12" r:id="rId9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4" l="1"/>
  <c r="D219" i="1"/>
  <c r="G7" i="2"/>
  <c r="D7" i="3"/>
  <c r="L21" i="2" l="1"/>
  <c r="D20" i="12"/>
  <c r="H20" i="12"/>
  <c r="D31" i="3" l="1"/>
  <c r="J49" i="12"/>
  <c r="D13" i="12"/>
  <c r="D48" i="12" s="1"/>
  <c r="C10" i="11"/>
  <c r="D7" i="12"/>
  <c r="D22" i="3"/>
  <c r="D15" i="3"/>
  <c r="F23" i="4"/>
  <c r="E23" i="4"/>
  <c r="F13" i="4"/>
  <c r="E13" i="4"/>
  <c r="E293" i="1"/>
  <c r="F293" i="1"/>
  <c r="G293" i="1"/>
  <c r="H293" i="1"/>
  <c r="I293" i="1"/>
  <c r="J293" i="1"/>
  <c r="K293" i="1"/>
  <c r="D293" i="1"/>
  <c r="E26" i="2"/>
  <c r="H26" i="2"/>
  <c r="K26" i="2"/>
  <c r="E25" i="2"/>
  <c r="F25" i="2"/>
  <c r="G25" i="2"/>
  <c r="H25" i="2"/>
  <c r="I25" i="2"/>
  <c r="J25" i="2"/>
  <c r="J26" i="2" s="1"/>
  <c r="K25" i="2"/>
  <c r="L25" i="2"/>
  <c r="E28" i="4" s="1"/>
  <c r="D25" i="2"/>
  <c r="E19" i="2"/>
  <c r="G19" i="2"/>
  <c r="H19" i="2"/>
  <c r="I19" i="2"/>
  <c r="J19" i="2"/>
  <c r="K19" i="2"/>
  <c r="L19" i="2"/>
  <c r="D19" i="2"/>
  <c r="D26" i="2" s="1"/>
  <c r="F15" i="2"/>
  <c r="F16" i="2"/>
  <c r="F17" i="2"/>
  <c r="F18" i="2"/>
  <c r="F14" i="2"/>
  <c r="F19" i="2" s="1"/>
  <c r="L7" i="2"/>
  <c r="L8" i="2"/>
  <c r="L9" i="2"/>
  <c r="L10" i="2"/>
  <c r="L11" i="2"/>
  <c r="L6" i="2"/>
  <c r="L12" i="2" s="1"/>
  <c r="I7" i="2"/>
  <c r="H13" i="12" s="1"/>
  <c r="I8" i="2"/>
  <c r="I9" i="2"/>
  <c r="I10" i="2"/>
  <c r="H34" i="12" s="1"/>
  <c r="I11" i="2"/>
  <c r="I6" i="2"/>
  <c r="H7" i="12" s="1"/>
  <c r="F7" i="2"/>
  <c r="F8" i="2"/>
  <c r="F9" i="2"/>
  <c r="F10" i="2"/>
  <c r="F11" i="2"/>
  <c r="F6" i="2"/>
  <c r="F12" i="2" s="1"/>
  <c r="E12" i="2"/>
  <c r="G12" i="2"/>
  <c r="G26" i="2" s="1"/>
  <c r="H12" i="2"/>
  <c r="J12" i="2"/>
  <c r="K12" i="2"/>
  <c r="D12" i="2"/>
  <c r="C7" i="11" l="1"/>
  <c r="I12" i="2"/>
  <c r="I26" i="2" s="1"/>
  <c r="F26" i="2"/>
  <c r="L26" i="2"/>
  <c r="J26" i="4"/>
  <c r="H48" i="12"/>
  <c r="J48" i="12" s="1"/>
  <c r="D33" i="3"/>
  <c r="N6" i="2"/>
  <c r="O6" i="2"/>
  <c r="N7" i="2"/>
  <c r="O7" i="2"/>
  <c r="N8" i="2"/>
  <c r="O8" i="2"/>
  <c r="N9" i="2"/>
  <c r="O9" i="2"/>
  <c r="N10" i="2"/>
  <c r="O10" i="2"/>
  <c r="N11" i="2"/>
  <c r="O11" i="2"/>
  <c r="P11" i="2" s="1"/>
  <c r="N12" i="2"/>
  <c r="O12" i="2"/>
  <c r="N13" i="2"/>
  <c r="O13" i="2"/>
  <c r="N14" i="2"/>
  <c r="O14" i="2"/>
  <c r="N15" i="2"/>
  <c r="O15" i="2"/>
  <c r="P15" i="2" s="1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P22" i="2" s="1"/>
  <c r="N23" i="2"/>
  <c r="O23" i="2"/>
  <c r="P23" i="2" s="1"/>
  <c r="N24" i="2"/>
  <c r="O24" i="2"/>
  <c r="N25" i="2"/>
  <c r="O25" i="2"/>
  <c r="N26" i="2"/>
  <c r="O26" i="2"/>
  <c r="O5" i="2"/>
  <c r="N5" i="2"/>
  <c r="P5" i="2" s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7" i="12"/>
  <c r="P19" i="2" l="1"/>
  <c r="P16" i="2"/>
  <c r="P12" i="2"/>
  <c r="P6" i="2"/>
  <c r="P26" i="2"/>
  <c r="P18" i="2"/>
  <c r="P14" i="2"/>
  <c r="P8" i="2"/>
  <c r="P25" i="2"/>
  <c r="P21" i="2"/>
  <c r="P10" i="2"/>
  <c r="P24" i="2"/>
  <c r="P17" i="2"/>
  <c r="P13" i="2"/>
  <c r="P9" i="2"/>
  <c r="P20" i="2"/>
  <c r="P7" i="2"/>
  <c r="J50" i="12"/>
  <c r="E27" i="4" s="1"/>
  <c r="E29" i="4" s="1"/>
  <c r="E31" i="4" s="1"/>
  <c r="G29" i="4" s="1"/>
  <c r="C11" i="11" l="1"/>
  <c r="C8" i="11"/>
  <c r="C13" i="11" l="1"/>
</calcChain>
</file>

<file path=xl/sharedStrings.xml><?xml version="1.0" encoding="utf-8"?>
<sst xmlns="http://schemas.openxmlformats.org/spreadsheetml/2006/main" count="553" uniqueCount="448">
  <si>
    <t xml:space="preserve">رقم الحساب </t>
  </si>
  <si>
    <t xml:space="preserve">المبلغ </t>
  </si>
  <si>
    <t xml:space="preserve">مصاريف البرامج والأنشطة </t>
  </si>
  <si>
    <t xml:space="preserve">مصاريف الأوقاف </t>
  </si>
  <si>
    <t xml:space="preserve">مصاريف مراكز جمع الأموال </t>
  </si>
  <si>
    <t>تكاليف العاملين / الموظفين</t>
  </si>
  <si>
    <t>الرواتب والأجور النقدية</t>
  </si>
  <si>
    <t>مزايا وحوافز</t>
  </si>
  <si>
    <t xml:space="preserve">التكاليف التشغيلية </t>
  </si>
  <si>
    <t>المستهلكات</t>
  </si>
  <si>
    <t xml:space="preserve">الصيانة والإصلاح </t>
  </si>
  <si>
    <t xml:space="preserve">المنافع والخدمات والتأمين </t>
  </si>
  <si>
    <t xml:space="preserve">تكاليف تشغيلة أخرى </t>
  </si>
  <si>
    <t>مصاريف الإستهلاك والاستنفاذ</t>
  </si>
  <si>
    <t xml:space="preserve">مصاريف إدارية وعمومية  أخرى </t>
  </si>
  <si>
    <t xml:space="preserve">خسائر  بيع أصول </t>
  </si>
  <si>
    <t xml:space="preserve">خسائر استثمارات </t>
  </si>
  <si>
    <t xml:space="preserve">مصاريف تمويلية </t>
  </si>
  <si>
    <t>مصاريف ديون معدومة أو المشكوك في تحصيلها</t>
  </si>
  <si>
    <t xml:space="preserve">مصاريف المخصصات </t>
  </si>
  <si>
    <t xml:space="preserve">مصاريف برامج وانشطة نقدية مقيدة </t>
  </si>
  <si>
    <t>مصارف الزكاة الشرعية</t>
  </si>
  <si>
    <t xml:space="preserve">مصاريف برامج وانشطة عينية مقيدة </t>
  </si>
  <si>
    <t>مصروفات مقيدة - خدمات تطوعية ( مقابل ايرادات التطوع )</t>
  </si>
  <si>
    <t xml:space="preserve">مصروفات مقيدة - المنح  الحكومي </t>
  </si>
  <si>
    <t xml:space="preserve">مصاريف برامج وانشطة غير مقيدة  </t>
  </si>
  <si>
    <t xml:space="preserve">مصاريف وتوزيعات عوائد الأوقاف </t>
  </si>
  <si>
    <t xml:space="preserve">مصروفات النظارة </t>
  </si>
  <si>
    <t>مصاريف الإستهلاك والاستنفاذ للأصول الوقفية</t>
  </si>
  <si>
    <t xml:space="preserve">مصاريف أوقاف متنوعة  </t>
  </si>
  <si>
    <t>خسائر  بيع واستبدال  أصول وقفية</t>
  </si>
  <si>
    <t>خسائر استثمارات وقفية</t>
  </si>
  <si>
    <t xml:space="preserve">تكلفة البضاعة المباعة </t>
  </si>
  <si>
    <t xml:space="preserve">مخصصات واحتياطيات الأوقاف </t>
  </si>
  <si>
    <t>توزيعات صافي الريع على المستفيدين</t>
  </si>
  <si>
    <t xml:space="preserve">مصروفات  التحويلات واعادة التصنيف </t>
  </si>
  <si>
    <t xml:space="preserve">البيان </t>
  </si>
  <si>
    <t>تبرعات وايرادات  غير مقيدة</t>
  </si>
  <si>
    <t xml:space="preserve">تبرعات وايرادات مقيده  </t>
  </si>
  <si>
    <t xml:space="preserve">تبرعات وايرادات أوقاف </t>
  </si>
  <si>
    <t>تبرعات</t>
  </si>
  <si>
    <t>ايرادات</t>
  </si>
  <si>
    <t xml:space="preserve">الإجمالي </t>
  </si>
  <si>
    <t>الأصول</t>
  </si>
  <si>
    <t>الأصول المتداولة</t>
  </si>
  <si>
    <t>المحافظ الإقراضية والتمويلية</t>
  </si>
  <si>
    <t xml:space="preserve">الاستثمارات المتداولة </t>
  </si>
  <si>
    <t>الذمم المدينة</t>
  </si>
  <si>
    <t>مصروفات مدفوعة مقدماً</t>
  </si>
  <si>
    <t>إيرادات وتبرعات مستحقة</t>
  </si>
  <si>
    <t>المخزون</t>
  </si>
  <si>
    <t>الحسابات الجارية للفروع " أطراف ذات علاقة "</t>
  </si>
  <si>
    <t>الأصول غير المتداولة</t>
  </si>
  <si>
    <t>الأصول الثابتة</t>
  </si>
  <si>
    <t>الأصول غير الملموسة</t>
  </si>
  <si>
    <t xml:space="preserve">الاستثمارات غير المتداولة </t>
  </si>
  <si>
    <t>أعمال رأسمالية تحت الإنشاء " مشاريع تحت التنفيذ "</t>
  </si>
  <si>
    <t>الموجودات الحيوية</t>
  </si>
  <si>
    <t>أصول الأوقاف</t>
  </si>
  <si>
    <t>النقدية الموقوفة</t>
  </si>
  <si>
    <t>محافظ إقراضية وتمويلية موقوفة</t>
  </si>
  <si>
    <t>الاستثمارات الوقفية</t>
  </si>
  <si>
    <t>الأصول الثابتة الوقفية</t>
  </si>
  <si>
    <t>الأصول غير الملموسة – أوقاف</t>
  </si>
  <si>
    <t>أعمال رأسمالية تحت الإنشاء " مشاريع وقفية تحت التنفيذ "</t>
  </si>
  <si>
    <t>الالتزامات المتداولة</t>
  </si>
  <si>
    <t xml:space="preserve">القروض قصيرة الأجل </t>
  </si>
  <si>
    <t xml:space="preserve">أوراق الدفع </t>
  </si>
  <si>
    <t xml:space="preserve">الذمم الدائنة </t>
  </si>
  <si>
    <t xml:space="preserve">مصروفات مستحقة </t>
  </si>
  <si>
    <t>إيرادات وتبرعات مقدمة</t>
  </si>
  <si>
    <t xml:space="preserve">التزامات متداولة أخرى </t>
  </si>
  <si>
    <t>الالتزامات غير المتداولة</t>
  </si>
  <si>
    <t xml:space="preserve">القروض طويلة الأجل </t>
  </si>
  <si>
    <t xml:space="preserve">أوراق الدفع  طويلة الأجل </t>
  </si>
  <si>
    <t xml:space="preserve">الذمم الدائنة - طويلة الأجل </t>
  </si>
  <si>
    <t xml:space="preserve">مخصص مكافآت نهاية الخدمة </t>
  </si>
  <si>
    <t xml:space="preserve">المخصصات </t>
  </si>
  <si>
    <t>مجمعات الإهلاك والاستنفاذ</t>
  </si>
  <si>
    <t xml:space="preserve">المخصصات للأصول الوقفية </t>
  </si>
  <si>
    <t xml:space="preserve">مجمعات الإهلاك والاستنفاذ للأصول الوقفية </t>
  </si>
  <si>
    <t xml:space="preserve">صافي الأصول المقيدة </t>
  </si>
  <si>
    <t xml:space="preserve">صافي أصول الأوقاف </t>
  </si>
  <si>
    <t xml:space="preserve">إجمالي الايرادات والتبرعات المقيدة </t>
  </si>
  <si>
    <t xml:space="preserve">إجمالي الايرادات والتبرعات غير المقيدة </t>
  </si>
  <si>
    <t xml:space="preserve">إجمالي الايرادات والتبرعات الوقفية </t>
  </si>
  <si>
    <t xml:space="preserve">الإجمالي العام </t>
  </si>
  <si>
    <t>الملاحظة</t>
  </si>
  <si>
    <t xml:space="preserve">جديدة </t>
  </si>
  <si>
    <t xml:space="preserve">مكرره </t>
  </si>
  <si>
    <t xml:space="preserve">التوصية </t>
  </si>
  <si>
    <t xml:space="preserve">رد الجمعية </t>
  </si>
  <si>
    <t>م</t>
  </si>
  <si>
    <t xml:space="preserve"> مرات التكرار </t>
  </si>
  <si>
    <t xml:space="preserve">مصاريف الحوكمة </t>
  </si>
  <si>
    <t>يوجد</t>
  </si>
  <si>
    <t xml:space="preserve">لا يوجد </t>
  </si>
  <si>
    <t xml:space="preserve">برنامج حاسوبي </t>
  </si>
  <si>
    <t xml:space="preserve">منتظم </t>
  </si>
  <si>
    <t xml:space="preserve">غير منتظم </t>
  </si>
  <si>
    <t xml:space="preserve">السبب </t>
  </si>
  <si>
    <t xml:space="preserve">دفتر اليومية </t>
  </si>
  <si>
    <t xml:space="preserve">دفتر الاستاذ العام </t>
  </si>
  <si>
    <t xml:space="preserve">دفتر الجرد </t>
  </si>
  <si>
    <t xml:space="preserve">سجل الاصول الثابتة </t>
  </si>
  <si>
    <t xml:space="preserve">دفتر الصندوق </t>
  </si>
  <si>
    <t xml:space="preserve">دفتر البنك </t>
  </si>
  <si>
    <t xml:space="preserve">سجل العهدة </t>
  </si>
  <si>
    <t xml:space="preserve">سجل العضوية </t>
  </si>
  <si>
    <t xml:space="preserve">سجل اجتماعات مجلس الادارة </t>
  </si>
  <si>
    <t xml:space="preserve">سجل التبرعات العينية ( خيرية ) </t>
  </si>
  <si>
    <t xml:space="preserve">سجل التبرعات النقدية ( خيرية ) </t>
  </si>
  <si>
    <t xml:space="preserve">سند الصرف </t>
  </si>
  <si>
    <t xml:space="preserve">سند قيد يومية </t>
  </si>
  <si>
    <t xml:space="preserve">السجلات </t>
  </si>
  <si>
    <t xml:space="preserve">المستندات </t>
  </si>
  <si>
    <t xml:space="preserve">اسم الحساب </t>
  </si>
  <si>
    <t xml:space="preserve">مصارف الزكاة </t>
  </si>
  <si>
    <t xml:space="preserve">زكاة </t>
  </si>
  <si>
    <t>تبرعات وهبات مقيدة - نقدية</t>
  </si>
  <si>
    <t xml:space="preserve">مصروفات عينية مقيدة </t>
  </si>
  <si>
    <t>تبرعات وهبات مقيدة - عينية</t>
  </si>
  <si>
    <t xml:space="preserve">مصروفات  عينية - أيتام </t>
  </si>
  <si>
    <t xml:space="preserve">تبرعات عينية - أيتام </t>
  </si>
  <si>
    <t xml:space="preserve">مصروفات  عينية - أسر محتاجة </t>
  </si>
  <si>
    <t xml:space="preserve">تبرعات عينية - أسر محتاجة </t>
  </si>
  <si>
    <t xml:space="preserve">مصروفات  عينية - دور نسائية </t>
  </si>
  <si>
    <t xml:space="preserve">تبرعات عينية - دور نسائية </t>
  </si>
  <si>
    <t xml:space="preserve">مصروفات  عينية - اندية شبابية </t>
  </si>
  <si>
    <t xml:space="preserve">تبرعات عينية - اندية شبابية </t>
  </si>
  <si>
    <t xml:space="preserve">مصروفات عينية - مساعدات زواج </t>
  </si>
  <si>
    <t xml:space="preserve">تبرعات عينية - مساعدات زواج </t>
  </si>
  <si>
    <t xml:space="preserve">مصروفات  عينية - ادوية طبية </t>
  </si>
  <si>
    <t xml:space="preserve">تبرعات عينية - ادوية طبية </t>
  </si>
  <si>
    <t>مصروفات  عينية - .............</t>
  </si>
  <si>
    <t xml:space="preserve">تبرعات وهبات  مقيدة - خدمات تطوعية </t>
  </si>
  <si>
    <t>مصروفات  خدمات تطوعية - ساعات استشارية</t>
  </si>
  <si>
    <t>تبرعات خدمات تطوعية - ساعات استشارية</t>
  </si>
  <si>
    <t>مصروفات  خدمات تطوعية - عيادات طبية</t>
  </si>
  <si>
    <t>تبرعات خدمات تطوعية - عيادات طبية</t>
  </si>
  <si>
    <t xml:space="preserve">مصروفات  خدمات تطوعية - تدريب وتأهيل </t>
  </si>
  <si>
    <t xml:space="preserve">تبرعات خدمات تطوعية - تدريب وتأهيل </t>
  </si>
  <si>
    <t>مصروفات  خدمات تطوعية - ...............</t>
  </si>
  <si>
    <t>تبرعات خدمات تطوعية - ...............</t>
  </si>
  <si>
    <t xml:space="preserve">تبرعات وهبات  مقيدة - المنح  الحكومي </t>
  </si>
  <si>
    <t>مصروفات - المنح الحكومي - تأسيس</t>
  </si>
  <si>
    <t>المنح الحكومي - تأسيس</t>
  </si>
  <si>
    <t xml:space="preserve">مصروفات - المنح الحكومي - دعم التشغيل </t>
  </si>
  <si>
    <t xml:space="preserve">المنح الحكومي - دعم التشغيل </t>
  </si>
  <si>
    <t xml:space="preserve">مصروفات - المنح الحكومي - التميز المؤسسي </t>
  </si>
  <si>
    <t xml:space="preserve">المنح الحكومي - التميز المؤسسي </t>
  </si>
  <si>
    <t xml:space="preserve">مصروفات - المنح الحكومي - الاستدامة المالية </t>
  </si>
  <si>
    <t xml:space="preserve">المنح الحكومي - الاستدامة المالية </t>
  </si>
  <si>
    <t xml:space="preserve">مصروفات - المنح الحكومي - دعم القطاع </t>
  </si>
  <si>
    <t xml:space="preserve">المنح الحكومي - دعم القطاع </t>
  </si>
  <si>
    <t xml:space="preserve">مصروفات - المنح الحكومي - الدعم الاجتماعي </t>
  </si>
  <si>
    <t xml:space="preserve">المنح الحكومي - الدعم الاجتماعي </t>
  </si>
  <si>
    <t xml:space="preserve">مصروفات - المنح الحكومي - التدريب والتعليم </t>
  </si>
  <si>
    <t xml:space="preserve">المنح الحكومي - التدريب والتعليم </t>
  </si>
  <si>
    <t>مصروفات - المنح الحكومي - مشروعات المرافق</t>
  </si>
  <si>
    <t>المنح الحكومي - مشروعات المرافق</t>
  </si>
  <si>
    <t>مصروفات - المنح الحكومي - البحوث والمؤازرة</t>
  </si>
  <si>
    <t>المنح الحكومي - البحوث والمؤازرة</t>
  </si>
  <si>
    <t>مصروفات - المنح الحكومي - المنتجات المالية والتمويلية</t>
  </si>
  <si>
    <t>المنح الحكومي - المنتجات المالية والتمويلية</t>
  </si>
  <si>
    <t xml:space="preserve">ايرادات مقيدة </t>
  </si>
  <si>
    <t xml:space="preserve">ارباح استثمارات مخصصة للبرامج والانشطة </t>
  </si>
  <si>
    <t xml:space="preserve">مبيعات سلع وخدمات مخصصة للبرامج والانشطة </t>
  </si>
  <si>
    <t xml:space="preserve">إجمالي </t>
  </si>
  <si>
    <t xml:space="preserve">صافي الأصول المقيدة أول العام </t>
  </si>
  <si>
    <t xml:space="preserve">صافي الأصول المقيدة  نهاية الفترة </t>
  </si>
  <si>
    <t xml:space="preserve">رصيد الزكاة أول الفترة </t>
  </si>
  <si>
    <t xml:space="preserve">الزكوات المحصلة خلال الفترة </t>
  </si>
  <si>
    <t xml:space="preserve">مصروفات الزكاة </t>
  </si>
  <si>
    <t xml:space="preserve">إجمالي المنصرف </t>
  </si>
  <si>
    <t xml:space="preserve">رصيد الزكاة نهاية الفترة </t>
  </si>
  <si>
    <t xml:space="preserve">رصيد بند الزكاة خلال الفترة </t>
  </si>
  <si>
    <t>تقرير حركة بند الزكاة خلال الفترة من ...... الى .............</t>
  </si>
  <si>
    <t xml:space="preserve">ملاحظات </t>
  </si>
  <si>
    <t xml:space="preserve">تقرير التبرعات والايرادات </t>
  </si>
  <si>
    <t xml:space="preserve">ملاحظات المراجع القانوني </t>
  </si>
  <si>
    <t>سند القبض ( نقدي )</t>
  </si>
  <si>
    <t>سند استلام ( عيني )</t>
  </si>
  <si>
    <t>اذن صرف عيني ( اخراج )</t>
  </si>
  <si>
    <t xml:space="preserve">كرت الصنف </t>
  </si>
  <si>
    <t xml:space="preserve">تعليق الوزارة </t>
  </si>
  <si>
    <t>يدوي</t>
  </si>
  <si>
    <t>لا يوجد</t>
  </si>
  <si>
    <t>اذن استلام عيني  ( ادخال  )</t>
  </si>
  <si>
    <t>رقم الحساب</t>
  </si>
  <si>
    <t xml:space="preserve">تبرعات وهبات مقيدة نقدية - كفالات </t>
  </si>
  <si>
    <t xml:space="preserve">تبرعات وهبات مقيدة نقدية -  مساعدات </t>
  </si>
  <si>
    <t>تبرعات وهبات مقيدة نقدية - برامج موسمية</t>
  </si>
  <si>
    <t xml:space="preserve">تبرعات وهبات مقيدة نقدية - السلة الغذائية </t>
  </si>
  <si>
    <t xml:space="preserve">تبرعات وهبات مقيدة نقدية - دعم أسرة محتاجة </t>
  </si>
  <si>
    <t>تبرعات وهبات مقيدة نقدية - دعم دور تحفيظ القران</t>
  </si>
  <si>
    <t>تبرعات وهبات مقيدة نقدية - إعانات زواج</t>
  </si>
  <si>
    <t>تبرعات وهبات مقيدة نقدية - ’ ............</t>
  </si>
  <si>
    <t xml:space="preserve">زكاة - عينية </t>
  </si>
  <si>
    <t>تبرعات عينية - زكاة فطر</t>
  </si>
  <si>
    <t xml:space="preserve">تبرعات خدمات تطوعية - (  إسم النشاط  ) </t>
  </si>
  <si>
    <t xml:space="preserve">رسوم برامج وأنشطة مخصصة </t>
  </si>
  <si>
    <t xml:space="preserve">ايرادات وتبرعات غير مقيدة </t>
  </si>
  <si>
    <t>تبرعات  وهبات غير مقيدة - نقدية</t>
  </si>
  <si>
    <t>تبرعات وهبات غير مقيدة - عينية</t>
  </si>
  <si>
    <t xml:space="preserve">تبرعات وهبات غير مقيدة - خدمات تطوعية </t>
  </si>
  <si>
    <t>ايرادات وتبرعات اوقاف</t>
  </si>
  <si>
    <t xml:space="preserve">تبرعات نقدية  لبناء أو شراء أوقاف </t>
  </si>
  <si>
    <t xml:space="preserve">تبرعات عينية أوقاف </t>
  </si>
  <si>
    <t xml:space="preserve">إيرادات - ريع أوقاف </t>
  </si>
  <si>
    <t xml:space="preserve">تحويلات وإعادة تصنيف  - قيود استخدام </t>
  </si>
  <si>
    <t xml:space="preserve">تحويلات وإعادة تصنيف - قيود وقت </t>
  </si>
  <si>
    <t xml:space="preserve">تحويلات وإعادة تصنيف - قيود استخدام ووقت </t>
  </si>
  <si>
    <t xml:space="preserve">تحويلات وإعادة تصنيف - قيود إدارية </t>
  </si>
  <si>
    <t xml:space="preserve">تحويلات وإعادة تصنيف - قيود اخرى </t>
  </si>
  <si>
    <t>تبرعات وهبات  مقيدة - المنح  الحكومي</t>
  </si>
  <si>
    <t>ايرادات وتبرعات مقيدة</t>
  </si>
  <si>
    <t xml:space="preserve">تبرعات تخفيض التزام ( خصم ممنوح ) </t>
  </si>
  <si>
    <t xml:space="preserve">ايرادات غير ومقيدة </t>
  </si>
  <si>
    <t>ارباح استثمارات وقفية</t>
  </si>
  <si>
    <t>مصاريف المراكز الإدارية</t>
  </si>
  <si>
    <t xml:space="preserve">مصاريف التشغيل المحملة على النشاط </t>
  </si>
  <si>
    <t xml:space="preserve">المصروفات </t>
  </si>
  <si>
    <t>المصاريف العمومية والإدارية</t>
  </si>
  <si>
    <t xml:space="preserve">الرواتب والأجور الاساسية </t>
  </si>
  <si>
    <t xml:space="preserve">بدل السكن </t>
  </si>
  <si>
    <t xml:space="preserve">بدل المواصلات </t>
  </si>
  <si>
    <t xml:space="preserve">بدل اتصال </t>
  </si>
  <si>
    <t xml:space="preserve">بدل اعاشة </t>
  </si>
  <si>
    <t xml:space="preserve">بدل طبيعة عمل </t>
  </si>
  <si>
    <t xml:space="preserve">العمل الإضافي </t>
  </si>
  <si>
    <t xml:space="preserve">تأمينات اجتماعية </t>
  </si>
  <si>
    <t xml:space="preserve">الإجازات </t>
  </si>
  <si>
    <t>تذلكر السفر</t>
  </si>
  <si>
    <t xml:space="preserve">التأمين الطبي </t>
  </si>
  <si>
    <t xml:space="preserve">مصاريف العلاج </t>
  </si>
  <si>
    <t xml:space="preserve">مكافات وحوافز موسمية </t>
  </si>
  <si>
    <t xml:space="preserve">مكافات وحوافز سنوية </t>
  </si>
  <si>
    <t xml:space="preserve">مكافات وحوافز أخرى </t>
  </si>
  <si>
    <t xml:space="preserve">مصاريف الطعام </t>
  </si>
  <si>
    <t xml:space="preserve">بدل اثاث </t>
  </si>
  <si>
    <t xml:space="preserve">مصاريف حكومية - تجديد إقامات </t>
  </si>
  <si>
    <t xml:space="preserve">مصاريف حكومية - تأشيرات </t>
  </si>
  <si>
    <t xml:space="preserve">مصاريف حكومية - نقل كفالات  </t>
  </si>
  <si>
    <t xml:space="preserve">مصاريف حكومية - رسوم </t>
  </si>
  <si>
    <t xml:space="preserve">رسوم المدارس </t>
  </si>
  <si>
    <t>ملابس العمال الموحد</t>
  </si>
  <si>
    <t xml:space="preserve">تأمين العاملين </t>
  </si>
  <si>
    <t xml:space="preserve">تكاليف العاملين - عمالة مؤقته </t>
  </si>
  <si>
    <t xml:space="preserve">تكاليف نقل العاملين بين المواقع </t>
  </si>
  <si>
    <t>بدل الانتداب</t>
  </si>
  <si>
    <t xml:space="preserve">تعويضات نهاية الخدمة </t>
  </si>
  <si>
    <t>مستلزمات مكتبية</t>
  </si>
  <si>
    <t xml:space="preserve">مستلزمات أنظمة المعلومات </t>
  </si>
  <si>
    <t xml:space="preserve">الوقود والمحروقات </t>
  </si>
  <si>
    <t xml:space="preserve">مطبوعات </t>
  </si>
  <si>
    <t>تعبئة وتغليف</t>
  </si>
  <si>
    <t>مواد التنظيف</t>
  </si>
  <si>
    <t xml:space="preserve">مستلزمات المطبخ </t>
  </si>
  <si>
    <t>أدوات مستهلكة مصروفة</t>
  </si>
  <si>
    <t>مستهلكات أخرى</t>
  </si>
  <si>
    <t xml:space="preserve">صيانة وإصلاح - الأراضي والأراضي المطورة / المحسنة </t>
  </si>
  <si>
    <t xml:space="preserve">صيانة وإصلاح -المباني </t>
  </si>
  <si>
    <t xml:space="preserve">صيانة وإصلاح - المباني  المشتراة </t>
  </si>
  <si>
    <t>صيانة وإصلاح - المباني المتبرع بها</t>
  </si>
  <si>
    <t xml:space="preserve">صيانة وإصلاح - مباني على ارض مستأجرة </t>
  </si>
  <si>
    <t xml:space="preserve">تجسينات مباني مملوكة </t>
  </si>
  <si>
    <t>تحسينات مباني مستأجرة</t>
  </si>
  <si>
    <t xml:space="preserve">صيانة وإصلاح - الات ومعدات </t>
  </si>
  <si>
    <t xml:space="preserve">الات ومعدات </t>
  </si>
  <si>
    <t xml:space="preserve">الات ومعدات صناعية </t>
  </si>
  <si>
    <t xml:space="preserve">الات ومعدات صيانو وتشغيل </t>
  </si>
  <si>
    <t>الات ومعدات ورش</t>
  </si>
  <si>
    <t xml:space="preserve">الات ومعدات حاويات ومقطورات </t>
  </si>
  <si>
    <t xml:space="preserve">صيانة وإصلاح - السيارات </t>
  </si>
  <si>
    <t xml:space="preserve">قطع غيار </t>
  </si>
  <si>
    <t xml:space="preserve">صيانة دورية </t>
  </si>
  <si>
    <t xml:space="preserve">اطارات </t>
  </si>
  <si>
    <t xml:space="preserve">أجور صيانة </t>
  </si>
  <si>
    <t xml:space="preserve">صيانة وإصلاح - الأثاث المكتبي </t>
  </si>
  <si>
    <t>صيانة وإصلاح - الات ومعدات مكتبية</t>
  </si>
  <si>
    <t xml:space="preserve">صيانة وإصلاح - عدد وأدوات </t>
  </si>
  <si>
    <t xml:space="preserve">صيانة وإصلاح - أدوات وأجهزة العرض </t>
  </si>
  <si>
    <t>صيانة وإصلاح - أجهزة الاتصال والأمن والحماية</t>
  </si>
  <si>
    <t xml:space="preserve">صيانة وإصلاح - اجهزة الحاسب الالي وملحقاتها </t>
  </si>
  <si>
    <t xml:space="preserve">صيانة وإصلاح - اجهزة التدفئة والتبريد والتهوية </t>
  </si>
  <si>
    <t xml:space="preserve">صيانة وإصلاح - اللوحات المعدنية </t>
  </si>
  <si>
    <t>الكهرباء</t>
  </si>
  <si>
    <t>المياه ومصاريف الصرف الصحي</t>
  </si>
  <si>
    <t>الهاتف والفاكس والإنترنت</t>
  </si>
  <si>
    <t xml:space="preserve">تكاليف البريد والبرقيات </t>
  </si>
  <si>
    <t xml:space="preserve">مصاريف التأمين </t>
  </si>
  <si>
    <t xml:space="preserve">مصاريف التأمين - سيارات </t>
  </si>
  <si>
    <t>مصاريف التأمين - الحريق</t>
  </si>
  <si>
    <t>مصاريف التأمين - السرقات</t>
  </si>
  <si>
    <t xml:space="preserve">مصاريف الشحن </t>
  </si>
  <si>
    <t xml:space="preserve">اجور تحميل وتنزيل </t>
  </si>
  <si>
    <t xml:space="preserve">مصاريف الضيافة </t>
  </si>
  <si>
    <t>الإيجارات</t>
  </si>
  <si>
    <t>إيجار ممتلكات - أراضي</t>
  </si>
  <si>
    <t>إيجار ممتلكات - مكاتب</t>
  </si>
  <si>
    <t>إيجار ممتلكات - مستودعات</t>
  </si>
  <si>
    <t>إيجار ممتلكات - منافذ بيعية (محلات)</t>
  </si>
  <si>
    <t xml:space="preserve">إيجار ممتلكات - أخرى " يتم تحليلها " </t>
  </si>
  <si>
    <t>إيجارات معدات وآلالات</t>
  </si>
  <si>
    <t xml:space="preserve">إيجارات معدات نقل </t>
  </si>
  <si>
    <t xml:space="preserve">إيجارات سيارات </t>
  </si>
  <si>
    <t xml:space="preserve">تكاليف مهنية وإستشارات </t>
  </si>
  <si>
    <t xml:space="preserve">رسوم مهنية </t>
  </si>
  <si>
    <t xml:space="preserve">مصاريف استشارات </t>
  </si>
  <si>
    <t>تكاليف مهنية - أخرى</t>
  </si>
  <si>
    <t>عقود الصيانة والتشغيل</t>
  </si>
  <si>
    <t xml:space="preserve">عقود الصيانة والتشغيل - النظافة </t>
  </si>
  <si>
    <t xml:space="preserve">عقود الصيانة والتشغيل  - الأمن والحراسة </t>
  </si>
  <si>
    <t>عقود صيانة المصاعد</t>
  </si>
  <si>
    <t>عقود  صيانة الات التصوير</t>
  </si>
  <si>
    <t xml:space="preserve">مصاريف التدريب والتاهيل </t>
  </si>
  <si>
    <t xml:space="preserve">مصاريف اشتراكات وتصديقات </t>
  </si>
  <si>
    <t xml:space="preserve">دوريات وصحف ومجلات تخصصية </t>
  </si>
  <si>
    <t xml:space="preserve">مصاريف التراخيص </t>
  </si>
  <si>
    <t xml:space="preserve">مصاريف الدعاية والاعلان </t>
  </si>
  <si>
    <t>العينات والهدايا</t>
  </si>
  <si>
    <t xml:space="preserve">مصاريف غرامات ومخالفات </t>
  </si>
  <si>
    <t>مصاريف بنكية وعمولات</t>
  </si>
  <si>
    <t>الحملات الإعلانية</t>
  </si>
  <si>
    <t>اليافطات الإعلانية</t>
  </si>
  <si>
    <t>العروض الخاصة</t>
  </si>
  <si>
    <t>تكاليف تسويقية - أخرى</t>
  </si>
  <si>
    <t>سفريات عمل - داخلية</t>
  </si>
  <si>
    <t>سفريات عمل - دولية</t>
  </si>
  <si>
    <t>عجز / فائض النقدية</t>
  </si>
  <si>
    <t xml:space="preserve">مصاريف الاستهلاك - الأراضي المطورة </t>
  </si>
  <si>
    <t xml:space="preserve">مصروف إهلاك - الأراضي المطورة - تحسينات اراضي </t>
  </si>
  <si>
    <t xml:space="preserve">مصاريف الاستهلاك - المباني </t>
  </si>
  <si>
    <t>مصروف إهلاك - المباني</t>
  </si>
  <si>
    <t>مصروف إهلاك - المباني المشتراة</t>
  </si>
  <si>
    <t xml:space="preserve">مصروف إهلاك - المباني المتبرع بها </t>
  </si>
  <si>
    <t xml:space="preserve">مصروف إهلاك - مباني على ارض مستأجرة </t>
  </si>
  <si>
    <t xml:space="preserve">مصروف إهلاك - تجسينات مباني مملوكة </t>
  </si>
  <si>
    <t>مصروف إهلاك - تحسينات مباني مستأجرة</t>
  </si>
  <si>
    <t xml:space="preserve">مصاريف الاستهلاك  -  الات ومعدات </t>
  </si>
  <si>
    <t xml:space="preserve">مصروف إهلاك - الات ومعدات </t>
  </si>
  <si>
    <t xml:space="preserve">مصروف إهلاك - الات ومعدات صناعية </t>
  </si>
  <si>
    <t xml:space="preserve">مصروف إهلاك - الات ومعدات صيانو وتشغيل </t>
  </si>
  <si>
    <t>مصروف إهلاك - الات ومعدات ورش</t>
  </si>
  <si>
    <t xml:space="preserve">مصروف إهلاك - الات ومعدات حاويات ومقطورات </t>
  </si>
  <si>
    <t xml:space="preserve">مصاريف الاستهلاك -  السيارات </t>
  </si>
  <si>
    <t xml:space="preserve">مصروف إهلاك - سيارات </t>
  </si>
  <si>
    <t>مصروف إهلاك - سيارات مشتراة</t>
  </si>
  <si>
    <t xml:space="preserve">مصروف إهلاك - سيارات متبرع بها </t>
  </si>
  <si>
    <t xml:space="preserve">مصروف إهلاك - سيارات ايجار منتهي بالتمليك </t>
  </si>
  <si>
    <t xml:space="preserve">مصاريف الاستهلاك - الأثاث المكتبي </t>
  </si>
  <si>
    <t xml:space="preserve">مصاريف الاهلاك - الأثاث المكتبي </t>
  </si>
  <si>
    <t>مصاريف الاستهلاك  - الات ومعدات مكتبية</t>
  </si>
  <si>
    <t>مصاريف الاهلاك  - الات ومعدات مكتبية</t>
  </si>
  <si>
    <t xml:space="preserve">مصاريف الاستهلاك -- عدد وأدوات </t>
  </si>
  <si>
    <t xml:space="preserve">مصاريف الاهلاك -- عدد وأدوات </t>
  </si>
  <si>
    <t xml:space="preserve">مصاريف الاستهلاك - أدوات وأجهزة العرض </t>
  </si>
  <si>
    <t xml:space="preserve">مصاريف الاهلاك - أدوات وأجهزة العرض </t>
  </si>
  <si>
    <t>مصاريف الاستهلاك - أجهزة الاتصال والأمن والحماية</t>
  </si>
  <si>
    <t>مصاريف الاهلاك - أجهزة الاتصال والأمن والحماية</t>
  </si>
  <si>
    <t xml:space="preserve">مصاريف الاستهلاك - اجهزة الحاسب الالي وملحقاتها </t>
  </si>
  <si>
    <t xml:space="preserve">مصاريف الاهلاك - اجهزة الحاسب الالي وملحقاتها </t>
  </si>
  <si>
    <t xml:space="preserve">مصاريف الاستهلاك - اجهزة التدفئة والتبريد والتهوية </t>
  </si>
  <si>
    <t xml:space="preserve">مصاريف الاهلاك - اجهزة التدفئة والتبريد والتهوية </t>
  </si>
  <si>
    <t xml:space="preserve">مصاريف الاستهلاك - اللوحات المعدنية </t>
  </si>
  <si>
    <t xml:space="preserve">مصاريف الاهلاك - اللوحات المعدنية </t>
  </si>
  <si>
    <t xml:space="preserve">مصاريف الاستنفاذ - الأصول غير الملموسة </t>
  </si>
  <si>
    <t xml:space="preserve">مصاريف الاستنفاذ - براءات الإختراع </t>
  </si>
  <si>
    <t xml:space="preserve">مصاريف الاستنفاذ - العلامات التجارية </t>
  </si>
  <si>
    <t xml:space="preserve">مصاريف الاستنفاذ - تكاليف ماقبل التشغيل " مصاريف التأسيس " </t>
  </si>
  <si>
    <t xml:space="preserve">مصاريف الاستنفاذ - مصاريف حقوق الامتياز </t>
  </si>
  <si>
    <t xml:space="preserve">مصاريف الاستنفاذ  - تكاليف تطوير المنتجات </t>
  </si>
  <si>
    <t>مصاريف الاستنفاذ  - مصاريف الحملات الاعلانية المؤجلة</t>
  </si>
  <si>
    <t>مصاريف الاستنفاذ  - مصاريف عمومية وإدارية مؤجلة</t>
  </si>
  <si>
    <t xml:space="preserve">مصاريف الاستنفاذ - قيمة التقبيل - خلو رجل </t>
  </si>
  <si>
    <t>مصاريف الاستنفاذ - رخص البرامج والأنظمة</t>
  </si>
  <si>
    <t>مصاريف الاستنفاذ - الخطط الاستراتيجية</t>
  </si>
  <si>
    <t xml:space="preserve">مصاريف الاستهلاك -  للموجودات الحيوية </t>
  </si>
  <si>
    <t>مصاريف الاستهلاك -   أمهات الابقار</t>
  </si>
  <si>
    <t>مصاريف الاستهلاك -  صغار الابقار</t>
  </si>
  <si>
    <t xml:space="preserve">مصاريف الاستهلاك -   امهات الدواجن </t>
  </si>
  <si>
    <t xml:space="preserve">مصاريف الاستهلاك -   الصيصان </t>
  </si>
  <si>
    <t xml:space="preserve">مصاريف الاستهلاك -   الاشجار المثمرة </t>
  </si>
  <si>
    <t xml:space="preserve">مصاريف الاستهلاك -   الاشجار غير المثمرة </t>
  </si>
  <si>
    <t xml:space="preserve">خسائراستثمارات عقارية </t>
  </si>
  <si>
    <t xml:space="preserve">خسائر استثمارات في شركات زميلة </t>
  </si>
  <si>
    <t xml:space="preserve">خسائر استثمارات في الصناديق والمحافظ </t>
  </si>
  <si>
    <t xml:space="preserve">خسائر استثمارات متاحة للبيع </t>
  </si>
  <si>
    <t xml:space="preserve">خسائر استثمارات مقتناة بغرض المتاجرة </t>
  </si>
  <si>
    <t xml:space="preserve">خسائر استثمارات مقتناة حتى تاريخ الاستحقاق </t>
  </si>
  <si>
    <t xml:space="preserve">خسائر استثمارات أخرى </t>
  </si>
  <si>
    <t xml:space="preserve">ذمم مدينة معدومة - مدينون تجاريون </t>
  </si>
  <si>
    <t xml:space="preserve">ذمم مدينة معدومة - عملاء محافظ إقراضية </t>
  </si>
  <si>
    <t>ذمم مدينة معدومة - أخرى</t>
  </si>
  <si>
    <t xml:space="preserve">مخصصات الاستثمار </t>
  </si>
  <si>
    <t xml:space="preserve">مخصصات د. م . في تحصيلها </t>
  </si>
  <si>
    <t xml:space="preserve">مصاريف برامج وانشطة  مقيدة </t>
  </si>
  <si>
    <t xml:space="preserve">مصاريف برامج وانشطة - كفالات </t>
  </si>
  <si>
    <t xml:space="preserve">مصاريف برامج وانشطة - مساعدات </t>
  </si>
  <si>
    <t>مصاريف برامج وانشطة - برامج موسمية</t>
  </si>
  <si>
    <t xml:space="preserve">مصاريف برامج وانشطة - السلة الغذائية </t>
  </si>
  <si>
    <t>مصاريف برامج وانشطة - دعم أسرة محتاجة</t>
  </si>
  <si>
    <t>مصاريف برامج وانشطة - مصروفات دور تحفيظ القران</t>
  </si>
  <si>
    <t xml:space="preserve">مصاريف برامج وانشطة - إعانات زواج </t>
  </si>
  <si>
    <t xml:space="preserve">..................مصاريف برامج وانشطة </t>
  </si>
  <si>
    <t xml:space="preserve">مصروفات عينية - زكاة </t>
  </si>
  <si>
    <t>مصروفات خدمات تطوعية - ( اسم النشاط  )</t>
  </si>
  <si>
    <t>مصروفات برامج وأنشطة غير مقيدة - نقدية</t>
  </si>
  <si>
    <t xml:space="preserve">مصروفات برامج وأنشطة غير مقيدة  - عينية </t>
  </si>
  <si>
    <t>مصروفات برامج وأنشطة غير مقيدة  - خدمات تطوعية ( مقابل تبرعات التطوع )</t>
  </si>
  <si>
    <t xml:space="preserve">مصاريف الاستهلاك للأصول الثابتة الوقفية </t>
  </si>
  <si>
    <t xml:space="preserve">خسائراستثمارات  وقفية عقارية </t>
  </si>
  <si>
    <t xml:space="preserve">خسائر استثمارات وقفية في شركات زميلة </t>
  </si>
  <si>
    <t xml:space="preserve">خسائر استثمارات  وقفية في الصناديق والمحافظ </t>
  </si>
  <si>
    <t xml:space="preserve">خسائر استثمارات فائض غلة الوقف </t>
  </si>
  <si>
    <t>ذمم مدينة معدومة - عملاء محافظ إقراضية وقفية</t>
  </si>
  <si>
    <t xml:space="preserve">مستفيدي الوقف - أيتام </t>
  </si>
  <si>
    <t xml:space="preserve">مستفيدي الوقف - أسر محتاجة  </t>
  </si>
  <si>
    <t xml:space="preserve">مستفيدي الوقف - حلقات التحفيظ  </t>
  </si>
  <si>
    <t xml:space="preserve">مستفيدي الوقف - تعليم </t>
  </si>
  <si>
    <t xml:space="preserve">إسم الحساب </t>
  </si>
  <si>
    <t>النقدية في الصناديق والبنوك</t>
  </si>
  <si>
    <t xml:space="preserve">إجمالي الاصول المتداولة </t>
  </si>
  <si>
    <t xml:space="preserve">إجمالي الاصول غير  المتداولة </t>
  </si>
  <si>
    <t xml:space="preserve">إجمالي  أصول الأوقاف </t>
  </si>
  <si>
    <t xml:space="preserve">إجمالي  الأصول </t>
  </si>
  <si>
    <t xml:space="preserve">رصيد الربع السابق </t>
  </si>
  <si>
    <t xml:space="preserve">الرصيد الحالي </t>
  </si>
  <si>
    <t>الإلتزامات</t>
  </si>
  <si>
    <t xml:space="preserve">اجمالي الالتزامات المتداولة </t>
  </si>
  <si>
    <t xml:space="preserve">صافي الأصول </t>
  </si>
  <si>
    <t xml:space="preserve">إجمالي الالتزامات غير  المتداولة </t>
  </si>
  <si>
    <t>إجمالي  صافي الأصول</t>
  </si>
  <si>
    <t xml:space="preserve">إجمالي الإلتزامات وصافي الأصول </t>
  </si>
  <si>
    <t xml:space="preserve">مصروفات البرامج والأنشطة المقيدة </t>
  </si>
  <si>
    <t xml:space="preserve">التبرعات والإيرادات للانشطة المقيدة </t>
  </si>
  <si>
    <r>
      <t xml:space="preserve">الاهمية النسبية للملاحظة وأثرها على نظام الرقابة والضبط  </t>
    </r>
    <r>
      <rPr>
        <b/>
        <u/>
        <sz val="10"/>
        <color theme="1"/>
        <rFont val="Arial"/>
        <family val="2"/>
        <scheme val="minor"/>
      </rPr>
      <t>( 1 الدرجة الادنى ، 5 الدرجة الأعلى )</t>
    </r>
  </si>
  <si>
    <t>مصاريف مراكز الاستثمار</t>
  </si>
  <si>
    <t xml:space="preserve">التغير في صافي الاصول المقيدة خلال الفترة </t>
  </si>
  <si>
    <t>تقرير مصاريف الجمعية حسب التصنيف الوظيفي للفترة من 01 / 01 /   2019    الى 31 / 3 /     2019</t>
  </si>
  <si>
    <t>تقرير بالأصول  بتاريخ 31 /  03 /    2019</t>
  </si>
  <si>
    <t xml:space="preserve">تقرير بالإلتزامات وصافي اًلأصول بتاريخ 31 /  03 /  2019l  </t>
  </si>
  <si>
    <t>تقرير إيرادات ومصروفات البرامج والأنشطة المقيدة للفترة من 01 /  01 /   2019    الى  31 / 03 /     2019</t>
  </si>
  <si>
    <t xml:space="preserve">صافي الأصول الغير المقيدة </t>
  </si>
  <si>
    <t xml:space="preserve">باقي المصروفات </t>
  </si>
  <si>
    <t xml:space="preserve">تبين لنا من خلال المراجعة القيد رقم 31 بتاريخ 13-3-2019م عبارة عن صرف مساعدات عينية 9600 ريال بدون توقيع كشف المستفيدين </t>
  </si>
  <si>
    <t xml:space="preserve">نوصي بضرورة  اعتماد اكشف المستفدين من اصحاب الصلاحية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</si>
</sst>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00\ \ 000"/>
    <numFmt numFmtId="166" formatCode="00\ \ 00"/>
  </numFmts>
  <fonts count="65">
    <font>
      <sz val="11"/>
      <color theme="1"/>
      <name val="Arial"/>
      <family val="2"/>
      <charset val="178"/>
      <scheme val="minor"/>
    </font>
    <font>
      <b/>
      <sz val="11"/>
      <name val="Times New Roman"/>
      <family val="1"/>
    </font>
    <font>
      <b/>
      <sz val="14"/>
      <name val="Times New Roman"/>
      <family val="1"/>
      <charset val="178"/>
    </font>
    <font>
      <b/>
      <sz val="14"/>
      <name val="Times New Roman"/>
      <family val="1"/>
    </font>
    <font>
      <b/>
      <sz val="11"/>
      <name val="Times New Roman"/>
      <family val="1"/>
      <charset val="178"/>
    </font>
    <font>
      <b/>
      <sz val="12"/>
      <name val="Times New Roman"/>
      <family val="1"/>
      <charset val="178"/>
    </font>
    <font>
      <b/>
      <sz val="16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u/>
      <sz val="18"/>
      <color rgb="FFC00000"/>
      <name val="AL-Mateen"/>
      <charset val="178"/>
    </font>
    <font>
      <u/>
      <sz val="12"/>
      <color rgb="FFC00000"/>
      <name val="AL-Mateen"/>
      <charset val="178"/>
    </font>
    <font>
      <u/>
      <sz val="11"/>
      <color rgb="FFC00000"/>
      <name val="AL-Mateen"/>
      <charset val="178"/>
    </font>
    <font>
      <b/>
      <u/>
      <sz val="12"/>
      <color theme="1"/>
      <name val="Times New Roman"/>
      <family val="1"/>
    </font>
    <font>
      <sz val="12"/>
      <color rgb="FFC00000"/>
      <name val="Akhbar MT"/>
      <charset val="178"/>
    </font>
    <font>
      <sz val="11"/>
      <color rgb="FFC00000"/>
      <name val="AL-Mateen"/>
      <charset val="178"/>
    </font>
    <font>
      <sz val="18"/>
      <color theme="1"/>
      <name val="AL-Mateen"/>
      <charset val="178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  <charset val="178"/>
      <scheme val="minor"/>
    </font>
    <font>
      <b/>
      <sz val="16"/>
      <color rgb="FFC00000"/>
      <name val="Akhbar MT"/>
      <charset val="178"/>
    </font>
    <font>
      <sz val="22"/>
      <color theme="0"/>
      <name val="Akhbar MT"/>
      <charset val="178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alibri"/>
      <family val="2"/>
    </font>
    <font>
      <b/>
      <u/>
      <sz val="18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sz val="11"/>
      <color theme="4" tint="-0.249977111117893"/>
      <name val="Times New Roman"/>
      <family val="1"/>
    </font>
    <font>
      <sz val="9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Times New Roman"/>
      <family val="1"/>
    </font>
    <font>
      <b/>
      <sz val="8"/>
      <color rgb="FFFF0000"/>
      <name val="Arial"/>
      <family val="2"/>
      <scheme val="minor"/>
    </font>
    <font>
      <sz val="20"/>
      <name val="Times New Roman"/>
      <family val="1"/>
    </font>
    <font>
      <sz val="12"/>
      <name val="Times New Roman"/>
      <family val="1"/>
      <charset val="178"/>
    </font>
    <font>
      <sz val="11"/>
      <name val="Times New Roman"/>
      <family val="1"/>
      <charset val="178"/>
    </font>
    <font>
      <i/>
      <sz val="11"/>
      <name val="Times New Roman"/>
      <family val="1"/>
      <charset val="178"/>
    </font>
    <font>
      <i/>
      <sz val="11"/>
      <name val="Times New Roman"/>
      <family val="1"/>
    </font>
    <font>
      <sz val="14"/>
      <color theme="1"/>
      <name val="AL-Mateen"/>
      <charset val="178"/>
    </font>
    <font>
      <b/>
      <sz val="12"/>
      <color theme="1"/>
      <name val="Arial"/>
      <family val="2"/>
      <scheme val="minor"/>
    </font>
    <font>
      <b/>
      <sz val="10"/>
      <color rgb="FF0070C0"/>
      <name val="Arial"/>
      <family val="2"/>
      <scheme val="minor"/>
    </font>
    <font>
      <sz val="16"/>
      <color theme="1"/>
      <name val="AL-Mateen"/>
      <charset val="178"/>
    </font>
    <font>
      <sz val="12"/>
      <color theme="1"/>
      <name val="AL-Mateen"/>
      <charset val="178"/>
    </font>
    <font>
      <b/>
      <sz val="16"/>
      <color theme="1"/>
      <name val="Arial"/>
      <family val="2"/>
      <scheme val="minor"/>
    </font>
    <font>
      <sz val="14"/>
      <color theme="0"/>
      <name val="AL-Mateen"/>
      <charset val="178"/>
    </font>
    <font>
      <sz val="11"/>
      <color theme="1"/>
      <name val="AL-Mateen"/>
      <charset val="178"/>
    </font>
    <font>
      <b/>
      <u/>
      <sz val="18"/>
      <color theme="1"/>
      <name val="Arial"/>
      <family val="2"/>
      <scheme val="minor"/>
    </font>
    <font>
      <b/>
      <sz val="18"/>
      <name val="Times New Roman"/>
      <family val="1"/>
    </font>
    <font>
      <b/>
      <sz val="20"/>
      <name val="Times New Roman"/>
      <family val="1"/>
    </font>
    <font>
      <b/>
      <u/>
      <sz val="10"/>
      <color theme="1"/>
      <name val="Arial"/>
      <family val="2"/>
      <scheme val="minor"/>
    </font>
    <font>
      <b/>
      <u/>
      <sz val="22"/>
      <color theme="1"/>
      <name val="Arial"/>
      <family val="2"/>
      <scheme val="minor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306">
    <xf numFmtId="0" fontId="0" fillId="0" borderId="0" xfId="0"/>
    <xf numFmtId="0" fontId="11" fillId="0" borderId="7" xfId="0" applyFont="1" applyBorder="1" applyAlignment="1">
      <alignment horizontal="center" vertical="center" wrapText="1" readingOrder="2"/>
    </xf>
    <xf numFmtId="0" fontId="12" fillId="0" borderId="8" xfId="0" applyFont="1" applyBorder="1" applyAlignment="1">
      <alignment horizontal="right" vertical="center" wrapText="1" readingOrder="2"/>
    </xf>
    <xf numFmtId="0" fontId="13" fillId="0" borderId="8" xfId="0" applyFont="1" applyBorder="1" applyAlignment="1">
      <alignment horizontal="right" vertical="center" wrapText="1" readingOrder="2"/>
    </xf>
    <xf numFmtId="0" fontId="13" fillId="0" borderId="4" xfId="0" applyFont="1" applyBorder="1" applyAlignment="1">
      <alignment horizontal="right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14" fillId="4" borderId="10" xfId="0" applyFont="1" applyFill="1" applyBorder="1" applyAlignment="1">
      <alignment horizontal="center" vertical="center" wrapText="1" readingOrder="2"/>
    </xf>
    <xf numFmtId="0" fontId="20" fillId="4" borderId="10" xfId="0" applyFont="1" applyFill="1" applyBorder="1" applyAlignment="1">
      <alignment horizontal="right" vertical="center" wrapText="1" readingOrder="2"/>
    </xf>
    <xf numFmtId="0" fontId="21" fillId="5" borderId="4" xfId="0" applyFont="1" applyFill="1" applyBorder="1" applyAlignment="1">
      <alignment horizontal="center" vertical="center" wrapText="1" readingOrder="2"/>
    </xf>
    <xf numFmtId="0" fontId="14" fillId="7" borderId="10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4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readingOrder="2"/>
    </xf>
    <xf numFmtId="0" fontId="27" fillId="0" borderId="23" xfId="0" applyFont="1" applyBorder="1" applyAlignment="1">
      <alignment horizontal="right" vertical="center" wrapText="1" readingOrder="2"/>
    </xf>
    <xf numFmtId="0" fontId="27" fillId="0" borderId="27" xfId="0" applyFont="1" applyBorder="1" applyAlignment="1">
      <alignment horizontal="right" vertical="center" wrapText="1" readingOrder="2"/>
    </xf>
    <xf numFmtId="0" fontId="27" fillId="0" borderId="35" xfId="0" applyFont="1" applyBorder="1" applyAlignment="1">
      <alignment horizontal="right" vertical="center" wrapText="1" readingOrder="2"/>
    </xf>
    <xf numFmtId="0" fontId="18" fillId="0" borderId="23" xfId="0" applyFont="1" applyBorder="1" applyAlignment="1">
      <alignment horizontal="right" vertical="center" wrapText="1" readingOrder="2"/>
    </xf>
    <xf numFmtId="0" fontId="18" fillId="0" borderId="21" xfId="0" applyFont="1" applyBorder="1" applyAlignment="1">
      <alignment horizontal="right" vertical="center" wrapText="1" readingOrder="2"/>
    </xf>
    <xf numFmtId="0" fontId="27" fillId="0" borderId="25" xfId="0" applyFont="1" applyBorder="1" applyAlignment="1">
      <alignment horizontal="right" vertical="center" wrapText="1" readingOrder="2"/>
    </xf>
    <xf numFmtId="0" fontId="27" fillId="0" borderId="36" xfId="0" applyFont="1" applyBorder="1" applyAlignment="1">
      <alignment horizontal="right" vertical="center" wrapText="1" readingOrder="2"/>
    </xf>
    <xf numFmtId="0" fontId="27" fillId="0" borderId="22" xfId="0" applyFont="1" applyBorder="1" applyAlignment="1">
      <alignment horizontal="right" vertical="center" wrapText="1" readingOrder="2"/>
    </xf>
    <xf numFmtId="0" fontId="8" fillId="0" borderId="43" xfId="0" applyFont="1" applyBorder="1" applyAlignment="1">
      <alignment horizontal="center"/>
    </xf>
    <xf numFmtId="0" fontId="1" fillId="0" borderId="46" xfId="0" applyNumberFormat="1" applyFont="1" applyFill="1" applyBorder="1" applyAlignment="1">
      <alignment vertical="center"/>
    </xf>
    <xf numFmtId="0" fontId="1" fillId="0" borderId="46" xfId="0" applyFont="1" applyBorder="1"/>
    <xf numFmtId="0" fontId="1" fillId="0" borderId="49" xfId="0" applyNumberFormat="1" applyFont="1" applyFill="1" applyBorder="1" applyAlignment="1">
      <alignment vertical="center"/>
    </xf>
    <xf numFmtId="0" fontId="5" fillId="0" borderId="49" xfId="0" applyNumberFormat="1" applyFont="1" applyBorder="1"/>
    <xf numFmtId="0" fontId="7" fillId="0" borderId="49" xfId="0" applyNumberFormat="1" applyFont="1" applyBorder="1"/>
    <xf numFmtId="0" fontId="7" fillId="0" borderId="49" xfId="0" applyNumberFormat="1" applyFont="1" applyBorder="1" applyAlignment="1">
      <alignment horizontal="right"/>
    </xf>
    <xf numFmtId="0" fontId="34" fillId="0" borderId="49" xfId="0" applyNumberFormat="1" applyFont="1" applyBorder="1"/>
    <xf numFmtId="0" fontId="31" fillId="0" borderId="49" xfId="0" applyFont="1" applyBorder="1"/>
    <xf numFmtId="0" fontId="31" fillId="0" borderId="52" xfId="0" applyFont="1" applyBorder="1"/>
    <xf numFmtId="0" fontId="36" fillId="9" borderId="55" xfId="0" applyFont="1" applyFill="1" applyBorder="1" applyAlignment="1">
      <alignment vertical="center"/>
    </xf>
    <xf numFmtId="164" fontId="36" fillId="9" borderId="56" xfId="0" applyNumberFormat="1" applyFont="1" applyFill="1" applyBorder="1" applyAlignment="1">
      <alignment horizontal="center" vertical="center"/>
    </xf>
    <xf numFmtId="0" fontId="32" fillId="6" borderId="58" xfId="0" applyFont="1" applyFill="1" applyBorder="1" applyAlignment="1">
      <alignment vertical="center"/>
    </xf>
    <xf numFmtId="0" fontId="32" fillId="6" borderId="58" xfId="0" applyFont="1" applyFill="1" applyBorder="1"/>
    <xf numFmtId="164" fontId="32" fillId="6" borderId="59" xfId="0" applyNumberFormat="1" applyFont="1" applyFill="1" applyBorder="1" applyAlignment="1">
      <alignment horizontal="center" vertical="center"/>
    </xf>
    <xf numFmtId="0" fontId="36" fillId="10" borderId="61" xfId="0" applyFont="1" applyFill="1" applyBorder="1" applyAlignment="1">
      <alignment vertical="center"/>
    </xf>
    <xf numFmtId="164" fontId="36" fillId="10" borderId="6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66" xfId="0" applyFont="1" applyBorder="1" applyAlignment="1">
      <alignment vertical="center"/>
    </xf>
    <xf numFmtId="164" fontId="0" fillId="0" borderId="68" xfId="1" applyNumberFormat="1" applyFont="1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8" xfId="0" applyBorder="1"/>
    <xf numFmtId="0" fontId="22" fillId="0" borderId="66" xfId="0" applyFont="1" applyBorder="1" applyAlignment="1">
      <alignment horizontal="right"/>
    </xf>
    <xf numFmtId="0" fontId="0" fillId="0" borderId="66" xfId="0" applyBorder="1"/>
    <xf numFmtId="0" fontId="39" fillId="8" borderId="41" xfId="0" applyFont="1" applyFill="1" applyBorder="1" applyAlignment="1">
      <alignment vertical="center"/>
    </xf>
    <xf numFmtId="0" fontId="39" fillId="8" borderId="43" xfId="0" applyFont="1" applyFill="1" applyBorder="1" applyAlignment="1">
      <alignment vertical="center"/>
    </xf>
    <xf numFmtId="0" fontId="39" fillId="8" borderId="42" xfId="0" applyFont="1" applyFill="1" applyBorder="1" applyAlignment="1">
      <alignment horizontal="center" vertical="center"/>
    </xf>
    <xf numFmtId="164" fontId="0" fillId="0" borderId="67" xfId="1" applyNumberFormat="1" applyFont="1" applyBorder="1" applyAlignment="1">
      <alignment horizontal="center" vertical="center"/>
    </xf>
    <xf numFmtId="0" fontId="0" fillId="0" borderId="67" xfId="0" applyBorder="1" applyAlignment="1">
      <alignment horizontal="center"/>
    </xf>
    <xf numFmtId="164" fontId="0" fillId="0" borderId="67" xfId="1" applyNumberFormat="1" applyFont="1" applyBorder="1" applyAlignment="1">
      <alignment horizontal="center"/>
    </xf>
    <xf numFmtId="0" fontId="41" fillId="0" borderId="66" xfId="0" applyFont="1" applyBorder="1"/>
    <xf numFmtId="0" fontId="23" fillId="8" borderId="66" xfId="0" applyFont="1" applyFill="1" applyBorder="1" applyAlignment="1">
      <alignment horizontal="right" vertical="center"/>
    </xf>
    <xf numFmtId="164" fontId="43" fillId="8" borderId="67" xfId="1" applyNumberFormat="1" applyFont="1" applyFill="1" applyBorder="1" applyAlignment="1">
      <alignment horizontal="center" vertical="center"/>
    </xf>
    <xf numFmtId="0" fontId="43" fillId="8" borderId="68" xfId="0" applyFont="1" applyFill="1" applyBorder="1" applyAlignment="1">
      <alignment vertical="center"/>
    </xf>
    <xf numFmtId="0" fontId="40" fillId="3" borderId="69" xfId="0" applyFont="1" applyFill="1" applyBorder="1" applyAlignment="1">
      <alignment horizontal="right" vertical="center"/>
    </xf>
    <xf numFmtId="164" fontId="40" fillId="3" borderId="70" xfId="0" applyNumberFormat="1" applyFont="1" applyFill="1" applyBorder="1" applyAlignment="1">
      <alignment horizontal="center" vertical="center"/>
    </xf>
    <xf numFmtId="0" fontId="40" fillId="3" borderId="71" xfId="0" applyFont="1" applyFill="1" applyBorder="1" applyAlignment="1">
      <alignment vertical="center"/>
    </xf>
    <xf numFmtId="0" fontId="42" fillId="8" borderId="66" xfId="0" applyFont="1" applyFill="1" applyBorder="1" applyAlignment="1">
      <alignment vertical="center"/>
    </xf>
    <xf numFmtId="164" fontId="42" fillId="8" borderId="67" xfId="0" applyNumberFormat="1" applyFont="1" applyFill="1" applyBorder="1" applyAlignment="1">
      <alignment horizontal="center" vertical="center"/>
    </xf>
    <xf numFmtId="0" fontId="42" fillId="8" borderId="68" xfId="0" applyFont="1" applyFill="1" applyBorder="1" applyAlignment="1">
      <alignment vertical="center"/>
    </xf>
    <xf numFmtId="0" fontId="27" fillId="0" borderId="72" xfId="0" applyFont="1" applyFill="1" applyBorder="1" applyAlignment="1">
      <alignment horizontal="center" vertical="center" wrapText="1" readingOrder="2"/>
    </xf>
    <xf numFmtId="0" fontId="27" fillId="0" borderId="0" xfId="0" applyFont="1" applyFill="1" applyBorder="1" applyAlignment="1">
      <alignment horizontal="center" vertical="center" wrapText="1" readingOrder="2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2" fillId="0" borderId="3" xfId="0" applyFont="1" applyBorder="1"/>
    <xf numFmtId="0" fontId="45" fillId="0" borderId="8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46" fillId="0" borderId="80" xfId="0" applyFont="1" applyBorder="1"/>
    <xf numFmtId="0" fontId="6" fillId="0" borderId="80" xfId="0" applyNumberFormat="1" applyFont="1" applyBorder="1"/>
    <xf numFmtId="165" fontId="0" fillId="0" borderId="0" xfId="0" applyNumberFormat="1"/>
    <xf numFmtId="0" fontId="2" fillId="0" borderId="81" xfId="0" applyNumberFormat="1" applyFont="1" applyBorder="1"/>
    <xf numFmtId="0" fontId="0" fillId="0" borderId="81" xfId="0" applyNumberFormat="1" applyFill="1" applyBorder="1"/>
    <xf numFmtId="0" fontId="4" fillId="0" borderId="81" xfId="0" applyNumberFormat="1" applyFont="1" applyBorder="1"/>
    <xf numFmtId="0" fontId="48" fillId="0" borderId="81" xfId="0" applyFont="1" applyFill="1" applyBorder="1"/>
    <xf numFmtId="0" fontId="0" fillId="0" borderId="81" xfId="0" applyNumberFormat="1" applyBorder="1"/>
    <xf numFmtId="0" fontId="1" fillId="0" borderId="81" xfId="0" applyNumberFormat="1" applyFont="1" applyBorder="1"/>
    <xf numFmtId="0" fontId="48" fillId="0" borderId="81" xfId="0" applyFont="1" applyBorder="1"/>
    <xf numFmtId="166" fontId="49" fillId="0" borderId="81" xfId="0" applyNumberFormat="1" applyFont="1" applyBorder="1"/>
    <xf numFmtId="0" fontId="49" fillId="0" borderId="81" xfId="0" applyFont="1" applyBorder="1"/>
    <xf numFmtId="1" fontId="1" fillId="0" borderId="81" xfId="0" applyNumberFormat="1" applyFont="1" applyBorder="1"/>
    <xf numFmtId="1" fontId="0" fillId="0" borderId="81" xfId="0" applyNumberFormat="1" applyBorder="1"/>
    <xf numFmtId="0" fontId="7" fillId="0" borderId="81" xfId="0" applyNumberFormat="1" applyFont="1" applyFill="1" applyBorder="1"/>
    <xf numFmtId="1" fontId="7" fillId="0" borderId="81" xfId="0" applyNumberFormat="1" applyFont="1" applyFill="1" applyBorder="1"/>
    <xf numFmtId="0" fontId="5" fillId="0" borderId="81" xfId="0" applyNumberFormat="1" applyFont="1" applyBorder="1"/>
    <xf numFmtId="0" fontId="50" fillId="0" borderId="81" xfId="0" applyNumberFormat="1" applyFont="1" applyBorder="1"/>
    <xf numFmtId="0" fontId="4" fillId="0" borderId="81" xfId="0" applyNumberFormat="1" applyFont="1" applyFill="1" applyBorder="1"/>
    <xf numFmtId="0" fontId="7" fillId="0" borderId="81" xfId="0" applyNumberFormat="1" applyFont="1" applyBorder="1"/>
    <xf numFmtId="0" fontId="1" fillId="0" borderId="81" xfId="0" applyNumberFormat="1" applyFont="1" applyFill="1" applyBorder="1"/>
    <xf numFmtId="0" fontId="1" fillId="0" borderId="81" xfId="0" applyFont="1" applyBorder="1"/>
    <xf numFmtId="0" fontId="7" fillId="0" borderId="81" xfId="0" applyFont="1" applyBorder="1"/>
    <xf numFmtId="0" fontId="2" fillId="0" borderId="81" xfId="0" applyNumberFormat="1" applyFont="1" applyFill="1" applyBorder="1"/>
    <xf numFmtId="165" fontId="0" fillId="0" borderId="0" xfId="0" applyNumberFormat="1" applyFill="1"/>
    <xf numFmtId="0" fontId="5" fillId="0" borderId="81" xfId="0" applyNumberFormat="1" applyFont="1" applyFill="1" applyBorder="1" applyAlignment="1">
      <alignment vertical="center"/>
    </xf>
    <xf numFmtId="0" fontId="1" fillId="0" borderId="81" xfId="0" applyNumberFormat="1" applyFont="1" applyBorder="1" applyAlignment="1">
      <alignment vertical="center"/>
    </xf>
    <xf numFmtId="0" fontId="1" fillId="0" borderId="81" xfId="0" applyNumberFormat="1" applyFont="1" applyFill="1" applyBorder="1" applyAlignment="1">
      <alignment vertical="center"/>
    </xf>
    <xf numFmtId="0" fontId="7" fillId="0" borderId="81" xfId="0" applyNumberFormat="1" applyFont="1" applyFill="1" applyBorder="1" applyAlignment="1">
      <alignment vertical="center"/>
    </xf>
    <xf numFmtId="0" fontId="7" fillId="0" borderId="81" xfId="0" applyNumberFormat="1" applyFont="1" applyBorder="1" applyAlignment="1">
      <alignment horizontal="right"/>
    </xf>
    <xf numFmtId="0" fontId="44" fillId="0" borderId="81" xfId="0" applyNumberFormat="1" applyFont="1" applyBorder="1"/>
    <xf numFmtId="0" fontId="44" fillId="0" borderId="81" xfId="0" applyNumberFormat="1" applyFont="1" applyFill="1" applyBorder="1"/>
    <xf numFmtId="0" fontId="47" fillId="0" borderId="81" xfId="0" applyNumberFormat="1" applyFont="1" applyBorder="1"/>
    <xf numFmtId="0" fontId="7" fillId="0" borderId="81" xfId="0" applyNumberFormat="1" applyFont="1" applyBorder="1" applyAlignment="1">
      <alignment vertical="center"/>
    </xf>
    <xf numFmtId="0" fontId="7" fillId="0" borderId="84" xfId="0" applyNumberFormat="1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 wrapText="1"/>
    </xf>
    <xf numFmtId="0" fontId="52" fillId="0" borderId="23" xfId="0" applyFont="1" applyBorder="1"/>
    <xf numFmtId="0" fontId="16" fillId="0" borderId="27" xfId="0" applyFont="1" applyBorder="1" applyAlignment="1">
      <alignment horizontal="right" vertical="center" wrapText="1" readingOrder="2"/>
    </xf>
    <xf numFmtId="0" fontId="53" fillId="0" borderId="23" xfId="0" applyFont="1" applyBorder="1" applyAlignment="1">
      <alignment horizontal="center" vertical="center"/>
    </xf>
    <xf numFmtId="0" fontId="17" fillId="0" borderId="27" xfId="0" applyFont="1" applyBorder="1" applyAlignment="1">
      <alignment horizontal="right" vertical="center" wrapText="1" readingOrder="2"/>
    </xf>
    <xf numFmtId="0" fontId="53" fillId="0" borderId="21" xfId="0" applyFont="1" applyBorder="1" applyAlignment="1">
      <alignment horizontal="center" vertical="center"/>
    </xf>
    <xf numFmtId="0" fontId="54" fillId="0" borderId="26" xfId="0" applyFont="1" applyBorder="1" applyAlignment="1">
      <alignment vertical="center" wrapText="1" readingOrder="2"/>
    </xf>
    <xf numFmtId="0" fontId="52" fillId="0" borderId="22" xfId="0" applyFont="1" applyBorder="1" applyAlignment="1">
      <alignment horizontal="right" vertical="center"/>
    </xf>
    <xf numFmtId="0" fontId="55" fillId="2" borderId="1" xfId="0" applyFont="1" applyFill="1" applyBorder="1" applyAlignment="1">
      <alignment horizontal="center" vertical="center" wrapText="1" readingOrder="2"/>
    </xf>
    <xf numFmtId="0" fontId="15" fillId="2" borderId="2" xfId="0" applyFont="1" applyFill="1" applyBorder="1" applyAlignment="1">
      <alignment horizontal="center" vertical="center" wrapText="1" readingOrder="2"/>
    </xf>
    <xf numFmtId="0" fontId="15" fillId="2" borderId="79" xfId="0" applyFont="1" applyFill="1" applyBorder="1" applyAlignment="1">
      <alignment horizontal="center" vertical="center" wrapText="1" readingOrder="2"/>
    </xf>
    <xf numFmtId="0" fontId="53" fillId="0" borderId="85" xfId="0" applyFont="1" applyBorder="1" applyAlignment="1">
      <alignment horizontal="center" vertical="center"/>
    </xf>
    <xf numFmtId="0" fontId="27" fillId="0" borderId="86" xfId="0" applyFont="1" applyBorder="1" applyAlignment="1">
      <alignment horizontal="right" vertical="center" wrapText="1" readingOrder="2"/>
    </xf>
    <xf numFmtId="0" fontId="52" fillId="0" borderId="22" xfId="0" applyFont="1" applyBorder="1"/>
    <xf numFmtId="0" fontId="16" fillId="0" borderId="26" xfId="0" applyFont="1" applyBorder="1" applyAlignment="1">
      <alignment horizontal="right" vertical="center" wrapText="1" readingOrder="2"/>
    </xf>
    <xf numFmtId="0" fontId="53" fillId="11" borderId="10" xfId="0" applyFont="1" applyFill="1" applyBorder="1" applyAlignment="1">
      <alignment horizontal="center" vertical="center"/>
    </xf>
    <xf numFmtId="0" fontId="51" fillId="11" borderId="10" xfId="0" applyFont="1" applyFill="1" applyBorder="1" applyAlignment="1">
      <alignment horizontal="right" vertical="center" wrapText="1" readingOrder="2"/>
    </xf>
    <xf numFmtId="0" fontId="53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right" vertical="center" wrapText="1" readingOrder="2"/>
    </xf>
    <xf numFmtId="0" fontId="58" fillId="2" borderId="90" xfId="0" applyFont="1" applyFill="1" applyBorder="1" applyAlignment="1">
      <alignment horizontal="center" vertical="center" wrapText="1" readingOrder="2"/>
    </xf>
    <xf numFmtId="0" fontId="8" fillId="0" borderId="95" xfId="0" applyFont="1" applyBorder="1" applyAlignment="1">
      <alignment horizontal="center"/>
    </xf>
    <xf numFmtId="0" fontId="0" fillId="0" borderId="101" xfId="0" applyBorder="1"/>
    <xf numFmtId="0" fontId="0" fillId="0" borderId="101" xfId="0" applyNumberFormat="1" applyBorder="1"/>
    <xf numFmtId="0" fontId="31" fillId="0" borderId="101" xfId="0" applyFont="1" applyBorder="1"/>
    <xf numFmtId="0" fontId="31" fillId="0" borderId="101" xfId="0" applyNumberFormat="1" applyFont="1" applyBorder="1"/>
    <xf numFmtId="0" fontId="31" fillId="0" borderId="102" xfId="0" applyFont="1" applyBorder="1"/>
    <xf numFmtId="0" fontId="36" fillId="9" borderId="103" xfId="0" applyFont="1" applyFill="1" applyBorder="1" applyAlignment="1">
      <alignment vertical="center"/>
    </xf>
    <xf numFmtId="0" fontId="32" fillId="6" borderId="104" xfId="0" applyFont="1" applyFill="1" applyBorder="1" applyAlignment="1">
      <alignment vertical="center"/>
    </xf>
    <xf numFmtId="0" fontId="36" fillId="10" borderId="105" xfId="0" applyFont="1" applyFill="1" applyBorder="1" applyAlignment="1">
      <alignment vertical="center"/>
    </xf>
    <xf numFmtId="0" fontId="29" fillId="0" borderId="41" xfId="0" applyFont="1" applyBorder="1" applyAlignment="1">
      <alignment horizontal="center"/>
    </xf>
    <xf numFmtId="0" fontId="8" fillId="0" borderId="75" xfId="0" applyNumberFormat="1" applyFont="1" applyBorder="1"/>
    <xf numFmtId="0" fontId="30" fillId="0" borderId="48" xfId="0" applyNumberFormat="1" applyFont="1" applyBorder="1"/>
    <xf numFmtId="0" fontId="44" fillId="0" borderId="106" xfId="0" applyNumberFormat="1" applyFont="1" applyBorder="1"/>
    <xf numFmtId="0" fontId="8" fillId="0" borderId="106" xfId="0" applyNumberFormat="1" applyFont="1" applyBorder="1"/>
    <xf numFmtId="0" fontId="33" fillId="0" borderId="51" xfId="0" applyFont="1" applyBorder="1"/>
    <xf numFmtId="0" fontId="37" fillId="9" borderId="54" xfId="0" applyNumberFormat="1" applyFont="1" applyFill="1" applyBorder="1" applyAlignment="1">
      <alignment vertical="center"/>
    </xf>
    <xf numFmtId="0" fontId="38" fillId="6" borderId="57" xfId="0" applyNumberFormat="1" applyFont="1" applyFill="1" applyBorder="1"/>
    <xf numFmtId="0" fontId="36" fillId="10" borderId="60" xfId="0" applyFont="1" applyFill="1" applyBorder="1" applyAlignment="1">
      <alignment vertical="center"/>
    </xf>
    <xf numFmtId="164" fontId="8" fillId="0" borderId="11" xfId="1" applyNumberFormat="1" applyFont="1" applyBorder="1" applyAlignment="1">
      <alignment horizontal="center"/>
    </xf>
    <xf numFmtId="0" fontId="8" fillId="0" borderId="75" xfId="0" applyNumberFormat="1" applyFont="1" applyBorder="1" applyAlignment="1">
      <alignment vertical="center"/>
    </xf>
    <xf numFmtId="0" fontId="7" fillId="0" borderId="106" xfId="0" applyNumberFormat="1" applyFont="1" applyFill="1" applyBorder="1" applyAlignment="1">
      <alignment vertical="center"/>
    </xf>
    <xf numFmtId="0" fontId="7" fillId="0" borderId="106" xfId="0" applyNumberFormat="1" applyFont="1" applyFill="1" applyBorder="1" applyAlignment="1">
      <alignment horizontal="right" vertical="center"/>
    </xf>
    <xf numFmtId="0" fontId="7" fillId="0" borderId="106" xfId="0" applyNumberFormat="1" applyFont="1" applyBorder="1"/>
    <xf numFmtId="0" fontId="33" fillId="0" borderId="48" xfId="0" applyNumberFormat="1" applyFont="1" applyBorder="1"/>
    <xf numFmtId="0" fontId="35" fillId="0" borderId="48" xfId="0" applyNumberFormat="1" applyFont="1" applyBorder="1"/>
    <xf numFmtId="0" fontId="36" fillId="9" borderId="54" xfId="0" applyFont="1" applyFill="1" applyBorder="1" applyAlignment="1">
      <alignment vertical="center"/>
    </xf>
    <xf numFmtId="0" fontId="32" fillId="6" borderId="57" xfId="0" applyFont="1" applyFill="1" applyBorder="1"/>
    <xf numFmtId="164" fontId="1" fillId="16" borderId="47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 wrapText="1" readingOrder="2"/>
    </xf>
    <xf numFmtId="0" fontId="22" fillId="0" borderId="28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64" fillId="0" borderId="25" xfId="0" applyFont="1" applyBorder="1" applyAlignment="1">
      <alignment horizontal="center" vertical="center" wrapText="1" readingOrder="2"/>
    </xf>
    <xf numFmtId="0" fontId="27" fillId="0" borderId="26" xfId="0" applyFont="1" applyBorder="1" applyAlignment="1" applyProtection="1">
      <alignment horizontal="right" vertical="center" wrapText="1" readingOrder="2"/>
      <protection locked="0"/>
    </xf>
    <xf numFmtId="0" fontId="27" fillId="0" borderId="37" xfId="0" applyFont="1" applyBorder="1" applyAlignment="1" applyProtection="1">
      <alignment horizontal="right" vertical="center" wrapText="1" readingOrder="2"/>
      <protection locked="0"/>
    </xf>
    <xf numFmtId="0" fontId="27" fillId="0" borderId="27" xfId="0" applyFont="1" applyBorder="1" applyAlignment="1" applyProtection="1">
      <alignment horizontal="right" vertical="center" wrapText="1" readingOrder="2"/>
      <protection locked="0"/>
    </xf>
    <xf numFmtId="0" fontId="27" fillId="0" borderId="35" xfId="0" applyFont="1" applyBorder="1" applyAlignment="1" applyProtection="1">
      <alignment horizontal="right" vertical="center" wrapText="1" readingOrder="2"/>
      <protection locked="0"/>
    </xf>
    <xf numFmtId="0" fontId="14" fillId="0" borderId="3" xfId="0" applyFont="1" applyBorder="1" applyAlignment="1" applyProtection="1">
      <alignment horizontal="center" vertical="center" wrapText="1" readingOrder="2"/>
      <protection locked="0"/>
    </xf>
    <xf numFmtId="0" fontId="14" fillId="2" borderId="3" xfId="0" applyFont="1" applyFill="1" applyBorder="1" applyAlignment="1" applyProtection="1">
      <alignment horizontal="center" vertical="center" wrapText="1" readingOrder="2"/>
      <protection locked="0"/>
    </xf>
    <xf numFmtId="0" fontId="14" fillId="0" borderId="8" xfId="0" applyFont="1" applyBorder="1" applyAlignment="1" applyProtection="1">
      <alignment horizontal="center" vertical="center" wrapText="1" readingOrder="2"/>
      <protection locked="0"/>
    </xf>
    <xf numFmtId="0" fontId="14" fillId="2" borderId="8" xfId="0" applyFont="1" applyFill="1" applyBorder="1" applyAlignment="1" applyProtection="1">
      <alignment horizontal="center" vertical="center" wrapText="1" readingOrder="2"/>
      <protection locked="0"/>
    </xf>
    <xf numFmtId="0" fontId="14" fillId="4" borderId="10" xfId="0" applyFont="1" applyFill="1" applyBorder="1" applyAlignment="1" applyProtection="1">
      <alignment horizontal="center" vertical="center" wrapText="1" readingOrder="2"/>
      <protection locked="0"/>
    </xf>
    <xf numFmtId="0" fontId="14" fillId="2" borderId="4" xfId="0" applyFont="1" applyFill="1" applyBorder="1" applyAlignment="1" applyProtection="1">
      <alignment horizontal="center" vertical="center" wrapText="1" readingOrder="2"/>
      <protection locked="0"/>
    </xf>
    <xf numFmtId="0" fontId="14" fillId="0" borderId="4" xfId="0" applyFont="1" applyBorder="1" applyAlignment="1" applyProtection="1">
      <alignment horizontal="center" vertical="center" wrapText="1" readingOrder="2"/>
      <protection locked="0"/>
    </xf>
    <xf numFmtId="0" fontId="14" fillId="7" borderId="10" xfId="0" applyFont="1" applyFill="1" applyBorder="1" applyAlignment="1" applyProtection="1">
      <alignment horizontal="center" vertical="center" wrapText="1" readingOrder="2"/>
      <protection locked="0"/>
    </xf>
    <xf numFmtId="0" fontId="1" fillId="0" borderId="80" xfId="0" applyFont="1" applyFill="1" applyBorder="1" applyAlignment="1" applyProtection="1">
      <alignment horizontal="center" vertical="center"/>
      <protection locked="0"/>
    </xf>
    <xf numFmtId="0" fontId="1" fillId="0" borderId="80" xfId="0" applyFont="1" applyFill="1" applyBorder="1" applyAlignment="1" applyProtection="1">
      <alignment horizontal="center" vertical="center" wrapText="1"/>
      <protection locked="0"/>
    </xf>
    <xf numFmtId="0" fontId="0" fillId="0" borderId="81" xfId="0" applyNumberFormat="1" applyFill="1" applyBorder="1" applyProtection="1">
      <protection locked="0"/>
    </xf>
    <xf numFmtId="0" fontId="47" fillId="0" borderId="81" xfId="0" applyNumberFormat="1" applyFont="1" applyFill="1" applyBorder="1" applyProtection="1">
      <protection locked="0"/>
    </xf>
    <xf numFmtId="166" fontId="48" fillId="0" borderId="81" xfId="0" applyNumberFormat="1" applyFont="1" applyFill="1" applyBorder="1" applyProtection="1">
      <protection locked="0"/>
    </xf>
    <xf numFmtId="0" fontId="49" fillId="0" borderId="81" xfId="0" applyFont="1" applyFill="1" applyBorder="1" applyProtection="1">
      <protection locked="0"/>
    </xf>
    <xf numFmtId="0" fontId="0" fillId="0" borderId="81" xfId="0" applyFill="1" applyBorder="1" applyProtection="1">
      <protection locked="0"/>
    </xf>
    <xf numFmtId="0" fontId="48" fillId="0" borderId="81" xfId="0" applyFont="1" applyFill="1" applyBorder="1" applyProtection="1">
      <protection locked="0"/>
    </xf>
    <xf numFmtId="166" fontId="49" fillId="0" borderId="81" xfId="0" applyNumberFormat="1" applyFont="1" applyFill="1" applyBorder="1" applyProtection="1">
      <protection locked="0"/>
    </xf>
    <xf numFmtId="1" fontId="1" fillId="0" borderId="81" xfId="0" applyNumberFormat="1" applyFont="1" applyFill="1" applyBorder="1" applyProtection="1">
      <protection locked="0"/>
    </xf>
    <xf numFmtId="0" fontId="7" fillId="0" borderId="81" xfId="0" applyNumberFormat="1" applyFont="1" applyFill="1" applyBorder="1" applyProtection="1">
      <protection locked="0"/>
    </xf>
    <xf numFmtId="0" fontId="50" fillId="0" borderId="81" xfId="0" applyNumberFormat="1" applyFont="1" applyFill="1" applyBorder="1" applyProtection="1">
      <protection locked="0"/>
    </xf>
    <xf numFmtId="0" fontId="4" fillId="0" borderId="81" xfId="0" applyNumberFormat="1" applyFont="1" applyFill="1" applyBorder="1" applyProtection="1">
      <protection locked="0"/>
    </xf>
    <xf numFmtId="0" fontId="2" fillId="2" borderId="81" xfId="0" applyNumberFormat="1" applyFont="1" applyFill="1" applyBorder="1" applyProtection="1">
      <protection locked="0"/>
    </xf>
    <xf numFmtId="0" fontId="2" fillId="0" borderId="81" xfId="0" applyNumberFormat="1" applyFont="1" applyFill="1" applyBorder="1" applyProtection="1">
      <protection locked="0"/>
    </xf>
    <xf numFmtId="0" fontId="0" fillId="2" borderId="81" xfId="0" applyFill="1" applyBorder="1" applyProtection="1">
      <protection locked="0"/>
    </xf>
    <xf numFmtId="0" fontId="47" fillId="2" borderId="81" xfId="0" applyNumberFormat="1" applyFont="1" applyFill="1" applyBorder="1" applyProtection="1">
      <protection locked="0"/>
    </xf>
    <xf numFmtId="166" fontId="49" fillId="2" borderId="81" xfId="0" applyNumberFormat="1" applyFont="1" applyFill="1" applyBorder="1" applyProtection="1">
      <protection locked="0"/>
    </xf>
    <xf numFmtId="0" fontId="0" fillId="2" borderId="81" xfId="0" applyNumberFormat="1" applyFill="1" applyBorder="1" applyProtection="1">
      <protection locked="0"/>
    </xf>
    <xf numFmtId="0" fontId="49" fillId="0" borderId="82" xfId="0" applyFont="1" applyFill="1" applyBorder="1" applyAlignment="1" applyProtection="1">
      <alignment vertical="center" wrapText="1"/>
      <protection locked="0"/>
    </xf>
    <xf numFmtId="0" fontId="49" fillId="0" borderId="83" xfId="0" applyFont="1" applyFill="1" applyBorder="1" applyAlignment="1" applyProtection="1">
      <alignment vertical="center" wrapText="1"/>
      <protection locked="0"/>
    </xf>
    <xf numFmtId="0" fontId="7" fillId="2" borderId="81" xfId="0" applyNumberFormat="1" applyFont="1" applyFill="1" applyBorder="1" applyProtection="1">
      <protection locked="0"/>
    </xf>
    <xf numFmtId="0" fontId="49" fillId="2" borderId="81" xfId="0" applyFont="1" applyFill="1" applyBorder="1" applyAlignment="1" applyProtection="1">
      <alignment wrapText="1"/>
      <protection locked="0"/>
    </xf>
    <xf numFmtId="0" fontId="44" fillId="2" borderId="81" xfId="0" applyNumberFormat="1" applyFont="1" applyFill="1" applyBorder="1" applyProtection="1">
      <protection locked="0"/>
    </xf>
    <xf numFmtId="0" fontId="7" fillId="2" borderId="81" xfId="0" applyNumberFormat="1" applyFont="1" applyFill="1" applyBorder="1" applyAlignment="1" applyProtection="1">
      <alignment vertical="center"/>
      <protection locked="0"/>
    </xf>
    <xf numFmtId="0" fontId="1" fillId="2" borderId="81" xfId="0" applyNumberFormat="1" applyFont="1" applyFill="1" applyBorder="1" applyAlignment="1" applyProtection="1">
      <alignment vertical="center"/>
      <protection locked="0"/>
    </xf>
    <xf numFmtId="0" fontId="49" fillId="2" borderId="81" xfId="0" applyFont="1" applyFill="1" applyBorder="1" applyProtection="1">
      <protection locked="0"/>
    </xf>
    <xf numFmtId="0" fontId="4" fillId="2" borderId="81" xfId="0" applyNumberFormat="1" applyFont="1" applyFill="1" applyBorder="1" applyProtection="1">
      <protection locked="0"/>
    </xf>
    <xf numFmtId="0" fontId="0" fillId="0" borderId="84" xfId="0" applyNumberFormat="1" applyFill="1" applyBorder="1" applyProtection="1">
      <protection locked="0"/>
    </xf>
    <xf numFmtId="0" fontId="49" fillId="0" borderId="84" xfId="0" applyFont="1" applyFill="1" applyBorder="1" applyProtection="1">
      <protection locked="0"/>
    </xf>
    <xf numFmtId="166" fontId="49" fillId="0" borderId="84" xfId="0" applyNumberFormat="1" applyFont="1" applyFill="1" applyBorder="1" applyProtection="1">
      <protection locked="0"/>
    </xf>
    <xf numFmtId="0" fontId="0" fillId="0" borderId="84" xfId="0" applyFill="1" applyBorder="1" applyProtection="1">
      <protection locked="0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91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77" xfId="0" applyBorder="1" applyProtection="1">
      <protection locked="0"/>
    </xf>
    <xf numFmtId="0" fontId="0" fillId="0" borderId="35" xfId="0" applyBorder="1" applyProtection="1">
      <protection locked="0"/>
    </xf>
    <xf numFmtId="0" fontId="0" fillId="11" borderId="10" xfId="0" applyFill="1" applyBorder="1" applyProtection="1">
      <protection locked="0"/>
    </xf>
    <xf numFmtId="0" fontId="0" fillId="0" borderId="86" xfId="0" applyBorder="1" applyProtection="1">
      <protection locked="0"/>
    </xf>
    <xf numFmtId="0" fontId="0" fillId="0" borderId="92" xfId="0" applyBorder="1" applyProtection="1">
      <protection locked="0"/>
    </xf>
    <xf numFmtId="0" fontId="0" fillId="0" borderId="8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93" xfId="0" applyBorder="1" applyProtection="1">
      <protection locked="0"/>
    </xf>
    <xf numFmtId="0" fontId="0" fillId="0" borderId="36" xfId="0" applyBorder="1" applyProtection="1">
      <protection locked="0"/>
    </xf>
    <xf numFmtId="0" fontId="0" fillId="11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13" borderId="2" xfId="0" applyFill="1" applyBorder="1" applyProtection="1">
      <protection locked="0"/>
    </xf>
    <xf numFmtId="0" fontId="0" fillId="13" borderId="90" xfId="0" applyFill="1" applyBorder="1" applyProtection="1">
      <protection locked="0"/>
    </xf>
    <xf numFmtId="0" fontId="0" fillId="13" borderId="79" xfId="0" applyFill="1" applyBorder="1" applyProtection="1">
      <protection locked="0"/>
    </xf>
    <xf numFmtId="0" fontId="1" fillId="0" borderId="96" xfId="0" applyNumberFormat="1" applyFont="1" applyFill="1" applyBorder="1" applyAlignment="1" applyProtection="1">
      <alignment vertical="center"/>
      <protection locked="0"/>
    </xf>
    <xf numFmtId="0" fontId="31" fillId="0" borderId="97" xfId="0" applyFont="1" applyBorder="1" applyProtection="1">
      <protection locked="0"/>
    </xf>
    <xf numFmtId="0" fontId="36" fillId="9" borderId="98" xfId="0" applyFont="1" applyFill="1" applyBorder="1" applyAlignment="1" applyProtection="1">
      <alignment vertical="center"/>
      <protection locked="0"/>
    </xf>
    <xf numFmtId="0" fontId="32" fillId="6" borderId="99" xfId="0" applyFont="1" applyFill="1" applyBorder="1" applyAlignment="1" applyProtection="1">
      <alignment vertical="center"/>
      <protection locked="0"/>
    </xf>
    <xf numFmtId="0" fontId="36" fillId="10" borderId="100" xfId="0" applyFont="1" applyFill="1" applyBorder="1" applyAlignment="1" applyProtection="1">
      <alignment vertical="center"/>
      <protection locked="0"/>
    </xf>
    <xf numFmtId="164" fontId="1" fillId="0" borderId="47" xfId="1" applyNumberFormat="1" applyFont="1" applyBorder="1" applyProtection="1">
      <protection locked="0"/>
    </xf>
    <xf numFmtId="164" fontId="1" fillId="0" borderId="50" xfId="1" applyNumberFormat="1" applyFont="1" applyBorder="1" applyProtection="1">
      <protection locked="0"/>
    </xf>
    <xf numFmtId="164" fontId="32" fillId="0" borderId="50" xfId="1" applyNumberFormat="1" applyFont="1" applyBorder="1" applyProtection="1">
      <protection locked="0"/>
    </xf>
    <xf numFmtId="164" fontId="32" fillId="0" borderId="53" xfId="1" applyNumberFormat="1" applyFont="1" applyBorder="1" applyProtection="1">
      <protection locked="0"/>
    </xf>
    <xf numFmtId="164" fontId="32" fillId="6" borderId="59" xfId="1" applyNumberFormat="1" applyFont="1" applyFill="1" applyBorder="1" applyProtection="1">
      <protection locked="0"/>
    </xf>
    <xf numFmtId="164" fontId="36" fillId="10" borderId="62" xfId="1" applyNumberFormat="1" applyFont="1" applyFill="1" applyBorder="1" applyAlignment="1" applyProtection="1">
      <alignment vertical="center"/>
      <protection locked="0"/>
    </xf>
    <xf numFmtId="0" fontId="14" fillId="0" borderId="8" xfId="0" applyFont="1" applyBorder="1" applyAlignment="1" applyProtection="1">
      <alignment horizontal="center" vertical="center" wrapText="1" readingOrder="2"/>
    </xf>
    <xf numFmtId="164" fontId="36" fillId="9" borderId="56" xfId="1" applyNumberFormat="1" applyFont="1" applyFill="1" applyBorder="1" applyAlignment="1" applyProtection="1">
      <alignment vertical="center"/>
    </xf>
    <xf numFmtId="0" fontId="28" fillId="8" borderId="38" xfId="0" applyFont="1" applyFill="1" applyBorder="1" applyAlignment="1">
      <alignment horizontal="center" vertical="center" wrapText="1" readingOrder="2"/>
    </xf>
    <xf numFmtId="0" fontId="28" fillId="8" borderId="39" xfId="0" applyFont="1" applyFill="1" applyBorder="1" applyAlignment="1">
      <alignment horizontal="center" vertical="center" wrapText="1" readingOrder="2"/>
    </xf>
    <xf numFmtId="0" fontId="28" fillId="8" borderId="40" xfId="0" applyFont="1" applyFill="1" applyBorder="1" applyAlignment="1">
      <alignment horizontal="center" vertical="center" wrapText="1" readingOrder="2"/>
    </xf>
    <xf numFmtId="0" fontId="25" fillId="0" borderId="73" xfId="0" applyFont="1" applyBorder="1" applyAlignment="1">
      <alignment horizontal="center" vertical="center" wrapText="1" readingOrder="2"/>
    </xf>
    <xf numFmtId="0" fontId="25" fillId="0" borderId="76" xfId="0" applyFont="1" applyBorder="1" applyAlignment="1">
      <alignment horizontal="center" vertical="center" wrapText="1" readingOrder="2"/>
    </xf>
    <xf numFmtId="0" fontId="25" fillId="0" borderId="74" xfId="0" applyFont="1" applyBorder="1" applyAlignment="1">
      <alignment horizontal="center" vertical="center" wrapText="1" readingOrder="2"/>
    </xf>
    <xf numFmtId="0" fontId="26" fillId="0" borderId="24" xfId="0" applyFont="1" applyBorder="1" applyAlignment="1">
      <alignment horizontal="center" vertical="center" wrapText="1" readingOrder="2"/>
    </xf>
    <xf numFmtId="0" fontId="26" fillId="0" borderId="34" xfId="0" applyFont="1" applyBorder="1" applyAlignment="1">
      <alignment horizontal="center" vertical="center" wrapText="1" readingOrder="2"/>
    </xf>
    <xf numFmtId="0" fontId="26" fillId="0" borderId="77" xfId="0" applyFont="1" applyBorder="1" applyAlignment="1">
      <alignment horizontal="center" vertical="center" wrapText="1" readingOrder="2"/>
    </xf>
    <xf numFmtId="0" fontId="26" fillId="0" borderId="78" xfId="0" applyFont="1" applyBorder="1" applyAlignment="1">
      <alignment horizontal="center" vertical="center" wrapText="1" readingOrder="2"/>
    </xf>
    <xf numFmtId="0" fontId="64" fillId="0" borderId="86" xfId="0" applyFont="1" applyBorder="1" applyAlignment="1">
      <alignment horizontal="center" vertical="center" wrapText="1" readingOrder="2"/>
    </xf>
    <xf numFmtId="0" fontId="64" fillId="0" borderId="107" xfId="0" applyFont="1" applyBorder="1" applyAlignment="1">
      <alignment horizontal="center" vertical="center" wrapText="1" readingOrder="2"/>
    </xf>
    <xf numFmtId="0" fontId="64" fillId="0" borderId="87" xfId="0" applyFont="1" applyBorder="1" applyAlignment="1">
      <alignment horizontal="center" vertical="center" wrapText="1" readingOrder="2"/>
    </xf>
    <xf numFmtId="0" fontId="64" fillId="0" borderId="108" xfId="0" applyFont="1" applyBorder="1" applyAlignment="1">
      <alignment horizontal="center" vertical="center" wrapText="1" readingOrder="2"/>
    </xf>
    <xf numFmtId="0" fontId="41" fillId="0" borderId="6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10" fillId="0" borderId="6" xfId="0" applyFont="1" applyBorder="1" applyAlignment="1">
      <alignment horizontal="center" vertical="center" wrapText="1" readingOrder="2"/>
    </xf>
    <xf numFmtId="0" fontId="10" fillId="0" borderId="9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60" fillId="16" borderId="0" xfId="0" applyNumberFormat="1" applyFont="1" applyFill="1" applyAlignment="1">
      <alignment horizontal="center" vertical="center"/>
    </xf>
    <xf numFmtId="0" fontId="63" fillId="2" borderId="0" xfId="0" applyFont="1" applyFill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57" fillId="13" borderId="88" xfId="0" applyFont="1" applyFill="1" applyBorder="1" applyAlignment="1">
      <alignment horizontal="center" vertical="center" wrapText="1" readingOrder="2"/>
    </xf>
    <xf numFmtId="0" fontId="57" fillId="13" borderId="89" xfId="0" applyFont="1" applyFill="1" applyBorder="1" applyAlignment="1">
      <alignment horizontal="center" vertical="center" wrapText="1" readingOrder="2"/>
    </xf>
    <xf numFmtId="0" fontId="5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1" fillId="16" borderId="44" xfId="0" applyFont="1" applyFill="1" applyBorder="1" applyAlignment="1">
      <alignment horizontal="center" vertical="center" wrapText="1"/>
    </xf>
    <xf numFmtId="0" fontId="1" fillId="16" borderId="45" xfId="0" applyFont="1" applyFill="1" applyBorder="1" applyAlignment="1">
      <alignment horizontal="center" vertical="center" wrapText="1"/>
    </xf>
    <xf numFmtId="0" fontId="3" fillId="14" borderId="88" xfId="0" applyFont="1" applyFill="1" applyBorder="1" applyAlignment="1">
      <alignment horizontal="center" vertical="center"/>
    </xf>
    <xf numFmtId="0" fontId="3" fillId="14" borderId="94" xfId="0" applyFont="1" applyFill="1" applyBorder="1" applyAlignment="1">
      <alignment horizontal="center" vertical="center"/>
    </xf>
    <xf numFmtId="0" fontId="3" fillId="14" borderId="95" xfId="0" applyFont="1" applyFill="1" applyBorder="1" applyAlignment="1">
      <alignment horizontal="center" vertical="center"/>
    </xf>
    <xf numFmtId="0" fontId="3" fillId="15" borderId="88" xfId="0" applyFont="1" applyFill="1" applyBorder="1" applyAlignment="1">
      <alignment horizontal="center" vertical="center"/>
    </xf>
    <xf numFmtId="0" fontId="3" fillId="15" borderId="94" xfId="0" applyFont="1" applyFill="1" applyBorder="1" applyAlignment="1">
      <alignment horizontal="center" vertical="center"/>
    </xf>
    <xf numFmtId="0" fontId="3" fillId="15" borderId="95" xfId="0" applyFont="1" applyFill="1" applyBorder="1" applyAlignment="1">
      <alignment horizontal="center" vertical="center"/>
    </xf>
    <xf numFmtId="0" fontId="61" fillId="1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57149</xdr:rowOff>
    </xdr:from>
    <xdr:to>
      <xdr:col>9</xdr:col>
      <xdr:colOff>38099</xdr:colOff>
      <xdr:row>27</xdr:row>
      <xdr:rowOff>171450</xdr:rowOff>
    </xdr:to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1229936901" y="238124"/>
          <a:ext cx="5619750" cy="4819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342900" lvl="0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2000" b="1" u="sng">
              <a:effectLst/>
              <a:latin typeface="+mn-lt"/>
              <a:ea typeface="Calibri"/>
              <a:cs typeface="+mn-cs"/>
            </a:rPr>
            <a:t>البيانات العامة  </a:t>
          </a:r>
          <a:endParaRPr lang="en-US" sz="1600" b="1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أسم الجمعية : 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صافي الأصول : 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رقم وتاريخ التسجيل  : 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تاريخ التأسيس : 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النشاط 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العنوان: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بيانات التواصل : 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الهاتف : .......................................................................... 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الفاكس 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الايميل : ...........................................................................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جوال المسؤول المالي : 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100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ص. ب : ............................ الرمز البريدي 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algn="r" rtl="1"/>
          <a:endParaRPr lang="ar-S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0</xdr:rowOff>
    </xdr:from>
    <xdr:to>
      <xdr:col>6</xdr:col>
      <xdr:colOff>438149</xdr:colOff>
      <xdr:row>4</xdr:row>
      <xdr:rowOff>0</xdr:rowOff>
    </xdr:to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11230908451" y="361950"/>
          <a:ext cx="52197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4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ثانيا : السجلات والمستندات المستخدمة بالجمعية : </a:t>
          </a:r>
          <a:r>
            <a:rPr lang="en-US" sz="1400">
              <a:effectLst/>
            </a:rPr>
            <a:t> </a:t>
          </a:r>
          <a:endParaRPr lang="ar-SA" sz="1400"/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opLeftCell="A7" workbookViewId="0">
      <selection activeCell="B25" sqref="B25"/>
    </sheetView>
  </sheetViews>
  <sheetFormatPr defaultRowHeight="14.25"/>
  <sheetData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1"/>
  <sheetViews>
    <sheetView rightToLeft="1" workbookViewId="0">
      <selection activeCell="C1" sqref="C1"/>
    </sheetView>
  </sheetViews>
  <sheetFormatPr defaultRowHeight="14.25"/>
  <cols>
    <col min="2" max="2" width="27.125" customWidth="1"/>
  </cols>
  <sheetData>
    <row r="4" spans="2:12" ht="15" thickBot="1"/>
    <row r="5" spans="2:12" ht="28.5" customHeight="1" thickTop="1">
      <c r="B5" s="261" t="s">
        <v>36</v>
      </c>
      <c r="C5" s="264" t="s">
        <v>95</v>
      </c>
      <c r="D5" s="264"/>
      <c r="E5" s="264"/>
      <c r="F5" s="264"/>
      <c r="G5" s="264" t="s">
        <v>96</v>
      </c>
      <c r="H5" s="265"/>
    </row>
    <row r="6" spans="2:12" ht="31.5" customHeight="1">
      <c r="B6" s="262"/>
      <c r="C6" s="266" t="s">
        <v>97</v>
      </c>
      <c r="D6" s="267"/>
      <c r="E6" s="266" t="s">
        <v>186</v>
      </c>
      <c r="F6" s="267"/>
      <c r="G6" s="268" t="s">
        <v>96</v>
      </c>
      <c r="H6" s="270" t="s">
        <v>100</v>
      </c>
    </row>
    <row r="7" spans="2:12" ht="16.5" thickBot="1">
      <c r="B7" s="263"/>
      <c r="C7" s="181" t="s">
        <v>95</v>
      </c>
      <c r="D7" s="181" t="s">
        <v>187</v>
      </c>
      <c r="E7" s="181" t="s">
        <v>98</v>
      </c>
      <c r="F7" s="181" t="s">
        <v>99</v>
      </c>
      <c r="G7" s="269"/>
      <c r="H7" s="271"/>
      <c r="I7" s="80"/>
      <c r="J7" s="81"/>
      <c r="K7" s="81"/>
    </row>
    <row r="8" spans="2:12" ht="21" thickTop="1">
      <c r="B8" s="258" t="s">
        <v>114</v>
      </c>
      <c r="C8" s="259"/>
      <c r="D8" s="259"/>
      <c r="E8" s="259"/>
      <c r="F8" s="259"/>
      <c r="G8" s="259"/>
      <c r="H8" s="260"/>
      <c r="K8" s="57"/>
      <c r="L8" s="57"/>
    </row>
    <row r="9" spans="2:12" ht="24" customHeight="1">
      <c r="B9" s="39" t="s">
        <v>101</v>
      </c>
      <c r="C9" s="182"/>
      <c r="D9" s="182"/>
      <c r="E9" s="182"/>
      <c r="F9" s="182"/>
      <c r="G9" s="182"/>
      <c r="H9" s="183"/>
    </row>
    <row r="10" spans="2:12" ht="24" customHeight="1">
      <c r="B10" s="32" t="s">
        <v>102</v>
      </c>
      <c r="C10" s="184"/>
      <c r="D10" s="184"/>
      <c r="E10" s="184"/>
      <c r="F10" s="184"/>
      <c r="G10" s="184"/>
      <c r="H10" s="185"/>
    </row>
    <row r="11" spans="2:12" ht="24" customHeight="1">
      <c r="B11" s="32" t="s">
        <v>103</v>
      </c>
      <c r="C11" s="184"/>
      <c r="D11" s="184"/>
      <c r="E11" s="184"/>
      <c r="F11" s="184"/>
      <c r="G11" s="184"/>
      <c r="H11" s="185"/>
    </row>
    <row r="12" spans="2:12" ht="24" customHeight="1">
      <c r="B12" s="32" t="s">
        <v>104</v>
      </c>
      <c r="C12" s="184"/>
      <c r="D12" s="184"/>
      <c r="E12" s="184"/>
      <c r="F12" s="184"/>
      <c r="G12" s="184"/>
      <c r="H12" s="185"/>
    </row>
    <row r="13" spans="2:12" ht="24" customHeight="1">
      <c r="B13" s="32" t="s">
        <v>105</v>
      </c>
      <c r="C13" s="184"/>
      <c r="D13" s="184"/>
      <c r="E13" s="184"/>
      <c r="F13" s="184"/>
      <c r="G13" s="184"/>
      <c r="H13" s="185"/>
    </row>
    <row r="14" spans="2:12" ht="24" customHeight="1">
      <c r="B14" s="32" t="s">
        <v>106</v>
      </c>
      <c r="C14" s="184"/>
      <c r="D14" s="184"/>
      <c r="E14" s="184"/>
      <c r="F14" s="184"/>
      <c r="G14" s="184"/>
      <c r="H14" s="185"/>
    </row>
    <row r="15" spans="2:12" ht="24" customHeight="1">
      <c r="B15" s="32" t="s">
        <v>107</v>
      </c>
      <c r="C15" s="184"/>
      <c r="D15" s="184"/>
      <c r="E15" s="184"/>
      <c r="F15" s="184"/>
      <c r="G15" s="184"/>
      <c r="H15" s="185"/>
    </row>
    <row r="16" spans="2:12" ht="24" customHeight="1">
      <c r="B16" s="32" t="s">
        <v>108</v>
      </c>
      <c r="C16" s="184"/>
      <c r="D16" s="184"/>
      <c r="E16" s="184"/>
      <c r="F16" s="184"/>
      <c r="G16" s="184"/>
      <c r="H16" s="185"/>
    </row>
    <row r="17" spans="1:8" ht="24" customHeight="1">
      <c r="B17" s="32" t="s">
        <v>109</v>
      </c>
      <c r="C17" s="184"/>
      <c r="D17" s="184"/>
      <c r="E17" s="184"/>
      <c r="F17" s="184"/>
      <c r="G17" s="184"/>
      <c r="H17" s="185"/>
    </row>
    <row r="18" spans="1:8" ht="24" customHeight="1">
      <c r="B18" s="32" t="s">
        <v>110</v>
      </c>
      <c r="C18" s="184"/>
      <c r="D18" s="184"/>
      <c r="E18" s="184"/>
      <c r="F18" s="184"/>
      <c r="G18" s="184"/>
      <c r="H18" s="185"/>
    </row>
    <row r="19" spans="1:8" ht="24" customHeight="1">
      <c r="B19" s="32" t="s">
        <v>111</v>
      </c>
      <c r="C19" s="184"/>
      <c r="D19" s="184"/>
      <c r="E19" s="184"/>
      <c r="F19" s="184"/>
      <c r="G19" s="184"/>
      <c r="H19" s="185"/>
    </row>
    <row r="20" spans="1:8" ht="6.75" customHeight="1" thickBot="1">
      <c r="B20" s="35"/>
      <c r="C20" s="33"/>
      <c r="D20" s="33"/>
      <c r="E20" s="33"/>
      <c r="F20" s="33"/>
      <c r="G20" s="33"/>
      <c r="H20" s="34"/>
    </row>
    <row r="21" spans="1:8" ht="26.25" customHeight="1" thickTop="1">
      <c r="B21" s="258" t="s">
        <v>115</v>
      </c>
      <c r="C21" s="259"/>
      <c r="D21" s="259"/>
      <c r="E21" s="259"/>
      <c r="F21" s="259"/>
      <c r="G21" s="259"/>
      <c r="H21" s="260"/>
    </row>
    <row r="22" spans="1:8" ht="35.25" customHeight="1">
      <c r="B22" s="32" t="s">
        <v>181</v>
      </c>
      <c r="C22" s="184"/>
      <c r="D22" s="184"/>
      <c r="E22" s="184"/>
      <c r="F22" s="184"/>
      <c r="G22" s="184"/>
      <c r="H22" s="185"/>
    </row>
    <row r="23" spans="1:8" ht="35.25" customHeight="1">
      <c r="B23" s="32" t="s">
        <v>182</v>
      </c>
      <c r="C23" s="184"/>
      <c r="D23" s="184"/>
      <c r="E23" s="184"/>
      <c r="F23" s="184"/>
      <c r="G23" s="184"/>
      <c r="H23" s="185"/>
    </row>
    <row r="24" spans="1:8" ht="35.25" customHeight="1">
      <c r="B24" s="32" t="s">
        <v>112</v>
      </c>
      <c r="C24" s="184"/>
      <c r="D24" s="184"/>
      <c r="E24" s="184"/>
      <c r="F24" s="184"/>
      <c r="G24" s="184"/>
      <c r="H24" s="185"/>
    </row>
    <row r="25" spans="1:8" ht="35.25" customHeight="1">
      <c r="B25" s="32" t="s">
        <v>113</v>
      </c>
      <c r="C25" s="184"/>
      <c r="D25" s="184"/>
      <c r="E25" s="184"/>
      <c r="F25" s="184"/>
      <c r="G25" s="184"/>
      <c r="H25" s="185"/>
    </row>
    <row r="26" spans="1:8" ht="35.25" customHeight="1">
      <c r="A26" s="82"/>
      <c r="B26" s="32" t="s">
        <v>184</v>
      </c>
      <c r="C26" s="184"/>
      <c r="D26" s="184"/>
      <c r="E26" s="184"/>
      <c r="F26" s="184"/>
      <c r="G26" s="184"/>
      <c r="H26" s="185"/>
    </row>
    <row r="27" spans="1:8" ht="35.25" customHeight="1">
      <c r="B27" s="32" t="s">
        <v>183</v>
      </c>
      <c r="C27" s="184"/>
      <c r="D27" s="184"/>
      <c r="E27" s="184"/>
      <c r="F27" s="184"/>
      <c r="G27" s="184"/>
      <c r="H27" s="185"/>
    </row>
    <row r="28" spans="1:8" ht="35.25" customHeight="1">
      <c r="A28" s="82"/>
      <c r="B28" s="32" t="s">
        <v>188</v>
      </c>
      <c r="C28" s="184"/>
      <c r="D28" s="184"/>
      <c r="E28" s="184"/>
      <c r="F28" s="184"/>
      <c r="G28" s="184"/>
      <c r="H28" s="185"/>
    </row>
    <row r="29" spans="1:8" ht="3.75" customHeight="1" thickBot="1">
      <c r="B29" s="36"/>
      <c r="C29" s="37"/>
      <c r="D29" s="37"/>
      <c r="E29" s="37"/>
      <c r="F29" s="37"/>
      <c r="G29" s="37"/>
      <c r="H29" s="38"/>
    </row>
    <row r="30" spans="1:8" ht="24" thickTop="1">
      <c r="B30" s="31"/>
    </row>
    <row r="31" spans="1:8" ht="15">
      <c r="B31" s="30"/>
    </row>
  </sheetData>
  <mergeCells count="9">
    <mergeCell ref="B21:H21"/>
    <mergeCell ref="B8:H8"/>
    <mergeCell ref="B5:B7"/>
    <mergeCell ref="C5:F5"/>
    <mergeCell ref="G5:H5"/>
    <mergeCell ref="C6:D6"/>
    <mergeCell ref="E6:F6"/>
    <mergeCell ref="G6:G7"/>
    <mergeCell ref="H6:H7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6"/>
  <sheetViews>
    <sheetView rightToLeft="1" topLeftCell="A2" workbookViewId="0">
      <selection activeCell="G9" sqref="G9"/>
    </sheetView>
  </sheetViews>
  <sheetFormatPr defaultRowHeight="14.25"/>
  <cols>
    <col min="2" max="2" width="8.125" bestFit="1" customWidth="1"/>
    <col min="3" max="3" width="32.125" customWidth="1"/>
    <col min="13" max="13" width="1.375" customWidth="1"/>
  </cols>
  <sheetData>
    <row r="2" spans="2:16" ht="21" thickBot="1">
      <c r="C2" s="272" t="s">
        <v>179</v>
      </c>
      <c r="D2" s="272"/>
      <c r="E2" s="272"/>
      <c r="F2" s="272"/>
      <c r="G2" s="272"/>
      <c r="H2" s="272"/>
      <c r="I2" s="272"/>
      <c r="J2" s="272"/>
      <c r="K2" s="272"/>
      <c r="L2" s="272"/>
    </row>
    <row r="3" spans="2:16" ht="15.75" thickBot="1">
      <c r="B3" s="273" t="s">
        <v>189</v>
      </c>
      <c r="C3" s="278" t="s">
        <v>116</v>
      </c>
      <c r="D3" s="275" t="s">
        <v>37</v>
      </c>
      <c r="E3" s="276"/>
      <c r="F3" s="277"/>
      <c r="G3" s="275" t="s">
        <v>38</v>
      </c>
      <c r="H3" s="276"/>
      <c r="I3" s="277"/>
      <c r="J3" s="275" t="s">
        <v>39</v>
      </c>
      <c r="K3" s="276"/>
      <c r="L3" s="277"/>
      <c r="N3" s="275" t="s">
        <v>86</v>
      </c>
      <c r="O3" s="276"/>
      <c r="P3" s="277"/>
    </row>
    <row r="4" spans="2:16" ht="15" thickBot="1">
      <c r="B4" s="274"/>
      <c r="C4" s="279"/>
      <c r="D4" s="1" t="s">
        <v>40</v>
      </c>
      <c r="E4" s="1" t="s">
        <v>41</v>
      </c>
      <c r="F4" s="1" t="s">
        <v>42</v>
      </c>
      <c r="G4" s="1" t="s">
        <v>40</v>
      </c>
      <c r="H4" s="1" t="s">
        <v>41</v>
      </c>
      <c r="I4" s="1" t="s">
        <v>42</v>
      </c>
      <c r="J4" s="1" t="s">
        <v>40</v>
      </c>
      <c r="K4" s="1" t="s">
        <v>41</v>
      </c>
      <c r="L4" s="5" t="s">
        <v>42</v>
      </c>
      <c r="N4" s="1" t="s">
        <v>40</v>
      </c>
      <c r="O4" s="1" t="s">
        <v>41</v>
      </c>
      <c r="P4" s="5" t="s">
        <v>42</v>
      </c>
    </row>
    <row r="5" spans="2:16" ht="15.75" customHeight="1" thickBot="1">
      <c r="B5" s="84">
        <v>311</v>
      </c>
      <c r="C5" s="2" t="s">
        <v>216</v>
      </c>
      <c r="D5" s="186"/>
      <c r="E5" s="187"/>
      <c r="F5" s="186"/>
      <c r="G5" s="187"/>
      <c r="H5" s="187"/>
      <c r="I5" s="187"/>
      <c r="J5" s="187"/>
      <c r="K5" s="187"/>
      <c r="L5" s="187"/>
      <c r="N5" s="177">
        <f>D5+G5+J5</f>
        <v>0</v>
      </c>
      <c r="O5" s="177">
        <f>E5+H5+K5</f>
        <v>0</v>
      </c>
      <c r="P5" s="177">
        <f>N5+O5</f>
        <v>0</v>
      </c>
    </row>
    <row r="6" spans="2:16" ht="23.25" thickBot="1">
      <c r="B6" s="85">
        <v>31101</v>
      </c>
      <c r="C6" s="3" t="s">
        <v>118</v>
      </c>
      <c r="D6" s="188"/>
      <c r="E6" s="189"/>
      <c r="F6" s="256">
        <f>D6+E6</f>
        <v>0</v>
      </c>
      <c r="G6" s="189">
        <v>1300</v>
      </c>
      <c r="H6" s="189"/>
      <c r="I6" s="189">
        <f>G6+H6</f>
        <v>1300</v>
      </c>
      <c r="J6" s="189"/>
      <c r="K6" s="189"/>
      <c r="L6" s="189">
        <f>J6+K6</f>
        <v>0</v>
      </c>
      <c r="N6" s="177">
        <f t="shared" ref="N6:N26" si="0">D6+G6+J6</f>
        <v>1300</v>
      </c>
      <c r="O6" s="177">
        <f t="shared" ref="O6:O26" si="1">E6+H6+K6</f>
        <v>0</v>
      </c>
      <c r="P6" s="177">
        <f t="shared" ref="P6:P26" si="2">N6+O6</f>
        <v>1300</v>
      </c>
    </row>
    <row r="7" spans="2:16" ht="23.25" thickBot="1">
      <c r="B7" s="85">
        <v>31102</v>
      </c>
      <c r="C7" s="3" t="s">
        <v>119</v>
      </c>
      <c r="D7" s="188"/>
      <c r="E7" s="189"/>
      <c r="F7" s="188">
        <f t="shared" ref="F7:F11" si="3">D7+E7</f>
        <v>0</v>
      </c>
      <c r="G7" s="189">
        <f>1430+44053</f>
        <v>45483</v>
      </c>
      <c r="H7" s="189"/>
      <c r="I7" s="189">
        <f t="shared" ref="I7:I11" si="4">G7+H7</f>
        <v>45483</v>
      </c>
      <c r="J7" s="189"/>
      <c r="K7" s="189"/>
      <c r="L7" s="189">
        <f t="shared" ref="L7:L11" si="5">J7+K7</f>
        <v>0</v>
      </c>
      <c r="N7" s="177">
        <f t="shared" si="0"/>
        <v>45483</v>
      </c>
      <c r="O7" s="177">
        <f t="shared" si="1"/>
        <v>0</v>
      </c>
      <c r="P7" s="177">
        <f t="shared" si="2"/>
        <v>45483</v>
      </c>
    </row>
    <row r="8" spans="2:16" ht="23.25" thickBot="1">
      <c r="B8" s="85">
        <v>31103</v>
      </c>
      <c r="C8" s="3" t="s">
        <v>121</v>
      </c>
      <c r="D8" s="188"/>
      <c r="E8" s="189"/>
      <c r="F8" s="188">
        <f t="shared" si="3"/>
        <v>0</v>
      </c>
      <c r="G8" s="189">
        <v>9600</v>
      </c>
      <c r="H8" s="189"/>
      <c r="I8" s="189">
        <f t="shared" si="4"/>
        <v>9600</v>
      </c>
      <c r="J8" s="189"/>
      <c r="K8" s="189"/>
      <c r="L8" s="189">
        <f t="shared" si="5"/>
        <v>0</v>
      </c>
      <c r="N8" s="177">
        <f t="shared" si="0"/>
        <v>9600</v>
      </c>
      <c r="O8" s="177">
        <f t="shared" si="1"/>
        <v>0</v>
      </c>
      <c r="P8" s="177">
        <f t="shared" si="2"/>
        <v>9600</v>
      </c>
    </row>
    <row r="9" spans="2:16" ht="23.25" thickBot="1">
      <c r="B9" s="85">
        <v>31104</v>
      </c>
      <c r="C9" s="3" t="s">
        <v>135</v>
      </c>
      <c r="D9" s="188"/>
      <c r="E9" s="189"/>
      <c r="F9" s="256">
        <f t="shared" si="3"/>
        <v>0</v>
      </c>
      <c r="G9" s="189"/>
      <c r="H9" s="189"/>
      <c r="I9" s="189">
        <f t="shared" si="4"/>
        <v>0</v>
      </c>
      <c r="J9" s="189"/>
      <c r="K9" s="189"/>
      <c r="L9" s="189">
        <f t="shared" si="5"/>
        <v>0</v>
      </c>
      <c r="N9" s="177">
        <f t="shared" si="0"/>
        <v>0</v>
      </c>
      <c r="O9" s="177">
        <f t="shared" si="1"/>
        <v>0</v>
      </c>
      <c r="P9" s="177">
        <f t="shared" si="2"/>
        <v>0</v>
      </c>
    </row>
    <row r="10" spans="2:16" ht="23.25" thickBot="1">
      <c r="B10" s="85">
        <v>31105</v>
      </c>
      <c r="C10" s="3" t="s">
        <v>215</v>
      </c>
      <c r="D10" s="188"/>
      <c r="E10" s="189"/>
      <c r="F10" s="188">
        <f t="shared" si="3"/>
        <v>0</v>
      </c>
      <c r="G10" s="189">
        <v>42000</v>
      </c>
      <c r="H10" s="189"/>
      <c r="I10" s="189">
        <f t="shared" si="4"/>
        <v>42000</v>
      </c>
      <c r="J10" s="189"/>
      <c r="K10" s="189"/>
      <c r="L10" s="189">
        <f t="shared" si="5"/>
        <v>0</v>
      </c>
      <c r="N10" s="177">
        <f t="shared" si="0"/>
        <v>42000</v>
      </c>
      <c r="O10" s="177">
        <f t="shared" si="1"/>
        <v>0</v>
      </c>
      <c r="P10" s="177">
        <f t="shared" si="2"/>
        <v>42000</v>
      </c>
    </row>
    <row r="11" spans="2:16" ht="23.25" thickBot="1">
      <c r="B11" s="86">
        <v>31106</v>
      </c>
      <c r="C11" s="3" t="s">
        <v>165</v>
      </c>
      <c r="D11" s="189"/>
      <c r="E11" s="188"/>
      <c r="F11" s="188">
        <f t="shared" si="3"/>
        <v>0</v>
      </c>
      <c r="G11" s="189"/>
      <c r="H11" s="189"/>
      <c r="I11" s="189">
        <f t="shared" si="4"/>
        <v>0</v>
      </c>
      <c r="J11" s="189"/>
      <c r="K11" s="189"/>
      <c r="L11" s="189">
        <f t="shared" si="5"/>
        <v>0</v>
      </c>
      <c r="N11" s="177">
        <f t="shared" si="0"/>
        <v>0</v>
      </c>
      <c r="O11" s="177">
        <f t="shared" si="1"/>
        <v>0</v>
      </c>
      <c r="P11" s="177">
        <f t="shared" si="2"/>
        <v>0</v>
      </c>
    </row>
    <row r="12" spans="2:16" ht="28.5" thickBot="1">
      <c r="B12" s="7"/>
      <c r="C12" s="7" t="s">
        <v>83</v>
      </c>
      <c r="D12" s="190">
        <f>SUM(D6:D11)</f>
        <v>0</v>
      </c>
      <c r="E12" s="190">
        <f t="shared" ref="E12:L12" si="6">SUM(E6:E11)</f>
        <v>0</v>
      </c>
      <c r="F12" s="190">
        <f t="shared" si="6"/>
        <v>0</v>
      </c>
      <c r="G12" s="190">
        <f t="shared" si="6"/>
        <v>98383</v>
      </c>
      <c r="H12" s="190">
        <f t="shared" si="6"/>
        <v>0</v>
      </c>
      <c r="I12" s="190">
        <f t="shared" si="6"/>
        <v>98383</v>
      </c>
      <c r="J12" s="190">
        <f t="shared" si="6"/>
        <v>0</v>
      </c>
      <c r="K12" s="190">
        <f t="shared" si="6"/>
        <v>0</v>
      </c>
      <c r="L12" s="190">
        <f t="shared" si="6"/>
        <v>0</v>
      </c>
      <c r="N12" s="6">
        <f t="shared" si="0"/>
        <v>98383</v>
      </c>
      <c r="O12" s="6">
        <f t="shared" si="1"/>
        <v>0</v>
      </c>
      <c r="P12" s="6">
        <f t="shared" si="2"/>
        <v>98383</v>
      </c>
    </row>
    <row r="13" spans="2:16" ht="15.75" customHeight="1" thickBot="1">
      <c r="B13" s="84">
        <v>312</v>
      </c>
      <c r="C13" s="2" t="s">
        <v>202</v>
      </c>
      <c r="D13" s="189"/>
      <c r="E13" s="189"/>
      <c r="F13" s="189"/>
      <c r="G13" s="188"/>
      <c r="H13" s="188"/>
      <c r="I13" s="188"/>
      <c r="J13" s="189"/>
      <c r="K13" s="189"/>
      <c r="L13" s="189"/>
      <c r="N13" s="177">
        <f t="shared" si="0"/>
        <v>0</v>
      </c>
      <c r="O13" s="177">
        <f t="shared" si="1"/>
        <v>0</v>
      </c>
      <c r="P13" s="177">
        <f t="shared" si="2"/>
        <v>0</v>
      </c>
    </row>
    <row r="14" spans="2:16" ht="23.25" thickBot="1">
      <c r="B14" s="85">
        <v>31201</v>
      </c>
      <c r="C14" s="3" t="s">
        <v>203</v>
      </c>
      <c r="D14" s="189">
        <v>19150</v>
      </c>
      <c r="E14" s="189"/>
      <c r="F14" s="189">
        <f>D14+E14</f>
        <v>19150</v>
      </c>
      <c r="G14" s="188"/>
      <c r="H14" s="189"/>
      <c r="I14" s="188"/>
      <c r="J14" s="189"/>
      <c r="K14" s="189"/>
      <c r="L14" s="189"/>
      <c r="N14" s="177">
        <f t="shared" si="0"/>
        <v>19150</v>
      </c>
      <c r="O14" s="177">
        <f t="shared" si="1"/>
        <v>0</v>
      </c>
      <c r="P14" s="177">
        <f t="shared" si="2"/>
        <v>19150</v>
      </c>
    </row>
    <row r="15" spans="2:16" ht="23.25" thickBot="1">
      <c r="B15" s="85">
        <v>31202</v>
      </c>
      <c r="C15" s="3" t="s">
        <v>204</v>
      </c>
      <c r="D15" s="189"/>
      <c r="E15" s="189"/>
      <c r="F15" s="189">
        <f t="shared" ref="F15:F18" si="7">D15+E15</f>
        <v>0</v>
      </c>
      <c r="G15" s="188"/>
      <c r="H15" s="189"/>
      <c r="I15" s="188"/>
      <c r="J15" s="189"/>
      <c r="K15" s="189"/>
      <c r="L15" s="189"/>
      <c r="N15" s="177">
        <f t="shared" si="0"/>
        <v>0</v>
      </c>
      <c r="O15" s="177">
        <f t="shared" si="1"/>
        <v>0</v>
      </c>
      <c r="P15" s="177">
        <f t="shared" si="2"/>
        <v>0</v>
      </c>
    </row>
    <row r="16" spans="2:16" ht="23.25" thickBot="1">
      <c r="B16" s="85">
        <v>31203</v>
      </c>
      <c r="C16" s="3" t="s">
        <v>205</v>
      </c>
      <c r="D16" s="189"/>
      <c r="E16" s="189"/>
      <c r="F16" s="189">
        <f t="shared" si="7"/>
        <v>0</v>
      </c>
      <c r="G16" s="188"/>
      <c r="H16" s="189"/>
      <c r="I16" s="188"/>
      <c r="J16" s="189"/>
      <c r="K16" s="189"/>
      <c r="L16" s="189"/>
      <c r="N16" s="177">
        <f t="shared" si="0"/>
        <v>0</v>
      </c>
      <c r="O16" s="177">
        <f t="shared" si="1"/>
        <v>0</v>
      </c>
      <c r="P16" s="177">
        <f t="shared" si="2"/>
        <v>0</v>
      </c>
    </row>
    <row r="17" spans="2:16" ht="23.25" thickBot="1">
      <c r="B17" s="85">
        <v>31204</v>
      </c>
      <c r="C17" s="3" t="s">
        <v>217</v>
      </c>
      <c r="D17" s="189"/>
      <c r="E17" s="189"/>
      <c r="F17" s="189">
        <f t="shared" si="7"/>
        <v>0</v>
      </c>
      <c r="G17" s="188"/>
      <c r="H17" s="189"/>
      <c r="I17" s="188"/>
      <c r="J17" s="189"/>
      <c r="K17" s="189"/>
      <c r="L17" s="189"/>
      <c r="N17" s="177">
        <f t="shared" si="0"/>
        <v>0</v>
      </c>
      <c r="O17" s="177">
        <f t="shared" si="1"/>
        <v>0</v>
      </c>
      <c r="P17" s="177">
        <f t="shared" si="2"/>
        <v>0</v>
      </c>
    </row>
    <row r="18" spans="2:16" ht="23.25" thickBot="1">
      <c r="B18" s="85">
        <v>31205</v>
      </c>
      <c r="C18" s="3" t="s">
        <v>218</v>
      </c>
      <c r="D18" s="189"/>
      <c r="E18" s="189"/>
      <c r="F18" s="189">
        <f t="shared" si="7"/>
        <v>0</v>
      </c>
      <c r="G18" s="189"/>
      <c r="H18" s="188"/>
      <c r="I18" s="188"/>
      <c r="J18" s="189"/>
      <c r="K18" s="189"/>
      <c r="L18" s="189"/>
      <c r="N18" s="177">
        <f t="shared" si="0"/>
        <v>0</v>
      </c>
      <c r="O18" s="177">
        <f t="shared" si="1"/>
        <v>0</v>
      </c>
      <c r="P18" s="177">
        <f t="shared" si="2"/>
        <v>0</v>
      </c>
    </row>
    <row r="19" spans="2:16" ht="28.5" thickBot="1">
      <c r="B19" s="7"/>
      <c r="C19" s="7" t="s">
        <v>84</v>
      </c>
      <c r="D19" s="190">
        <f>SUM(D14:D18)</f>
        <v>19150</v>
      </c>
      <c r="E19" s="190">
        <f t="shared" ref="E19:L19" si="8">SUM(E14:E18)</f>
        <v>0</v>
      </c>
      <c r="F19" s="190">
        <f t="shared" si="8"/>
        <v>19150</v>
      </c>
      <c r="G19" s="190">
        <f t="shared" si="8"/>
        <v>0</v>
      </c>
      <c r="H19" s="190">
        <f t="shared" si="8"/>
        <v>0</v>
      </c>
      <c r="I19" s="190">
        <f t="shared" si="8"/>
        <v>0</v>
      </c>
      <c r="J19" s="190">
        <f t="shared" si="8"/>
        <v>0</v>
      </c>
      <c r="K19" s="190">
        <f t="shared" si="8"/>
        <v>0</v>
      </c>
      <c r="L19" s="190">
        <f t="shared" si="8"/>
        <v>0</v>
      </c>
      <c r="N19" s="6">
        <f t="shared" si="0"/>
        <v>19150</v>
      </c>
      <c r="O19" s="6">
        <f t="shared" si="1"/>
        <v>0</v>
      </c>
      <c r="P19" s="6">
        <f t="shared" si="2"/>
        <v>19150</v>
      </c>
    </row>
    <row r="20" spans="2:16" ht="15.75" customHeight="1" thickBot="1">
      <c r="B20" s="84">
        <v>313</v>
      </c>
      <c r="C20" s="2" t="s">
        <v>206</v>
      </c>
      <c r="D20" s="189"/>
      <c r="E20" s="189"/>
      <c r="F20" s="189"/>
      <c r="G20" s="189"/>
      <c r="H20" s="189"/>
      <c r="I20" s="189"/>
      <c r="J20" s="188"/>
      <c r="K20" s="188"/>
      <c r="L20" s="188"/>
      <c r="N20" s="177">
        <f t="shared" si="0"/>
        <v>0</v>
      </c>
      <c r="O20" s="177">
        <f t="shared" si="1"/>
        <v>0</v>
      </c>
      <c r="P20" s="177">
        <f t="shared" si="2"/>
        <v>0</v>
      </c>
    </row>
    <row r="21" spans="2:16" ht="23.25" thickBot="1">
      <c r="B21" s="85">
        <v>31301</v>
      </c>
      <c r="C21" s="3" t="s">
        <v>207</v>
      </c>
      <c r="D21" s="189"/>
      <c r="E21" s="189"/>
      <c r="F21" s="189"/>
      <c r="G21" s="189"/>
      <c r="H21" s="189"/>
      <c r="I21" s="189"/>
      <c r="J21" s="188">
        <v>700</v>
      </c>
      <c r="K21" s="189"/>
      <c r="L21" s="188">
        <f>J21+K21</f>
        <v>700</v>
      </c>
      <c r="N21" s="177">
        <f t="shared" si="0"/>
        <v>700</v>
      </c>
      <c r="O21" s="177">
        <f t="shared" si="1"/>
        <v>0</v>
      </c>
      <c r="P21" s="177">
        <f t="shared" si="2"/>
        <v>700</v>
      </c>
    </row>
    <row r="22" spans="2:16" ht="23.25" thickBot="1">
      <c r="B22" s="85">
        <v>31302</v>
      </c>
      <c r="C22" s="3" t="s">
        <v>208</v>
      </c>
      <c r="D22" s="189"/>
      <c r="E22" s="189"/>
      <c r="F22" s="189"/>
      <c r="G22" s="189"/>
      <c r="H22" s="189"/>
      <c r="I22" s="189"/>
      <c r="J22" s="188"/>
      <c r="K22" s="189"/>
      <c r="L22" s="188"/>
      <c r="N22" s="177">
        <f t="shared" si="0"/>
        <v>0</v>
      </c>
      <c r="O22" s="177">
        <f t="shared" si="1"/>
        <v>0</v>
      </c>
      <c r="P22" s="177">
        <f t="shared" si="2"/>
        <v>0</v>
      </c>
    </row>
    <row r="23" spans="2:16" ht="23.25" thickBot="1">
      <c r="B23" s="85">
        <v>31303</v>
      </c>
      <c r="C23" s="3" t="s">
        <v>209</v>
      </c>
      <c r="D23" s="189"/>
      <c r="E23" s="189"/>
      <c r="F23" s="189"/>
      <c r="G23" s="189"/>
      <c r="H23" s="189"/>
      <c r="I23" s="189"/>
      <c r="J23" s="189"/>
      <c r="K23" s="188"/>
      <c r="L23" s="188"/>
      <c r="N23" s="177">
        <f t="shared" si="0"/>
        <v>0</v>
      </c>
      <c r="O23" s="177">
        <f t="shared" si="1"/>
        <v>0</v>
      </c>
      <c r="P23" s="177">
        <f t="shared" si="2"/>
        <v>0</v>
      </c>
    </row>
    <row r="24" spans="2:16" ht="23.25" thickBot="1">
      <c r="B24" s="85">
        <v>31304</v>
      </c>
      <c r="C24" s="4" t="s">
        <v>219</v>
      </c>
      <c r="D24" s="191"/>
      <c r="E24" s="191"/>
      <c r="F24" s="191"/>
      <c r="G24" s="191"/>
      <c r="H24" s="191"/>
      <c r="I24" s="191"/>
      <c r="J24" s="191"/>
      <c r="K24" s="192"/>
      <c r="L24" s="192"/>
      <c r="N24" s="177">
        <f t="shared" si="0"/>
        <v>0</v>
      </c>
      <c r="O24" s="177">
        <f t="shared" si="1"/>
        <v>0</v>
      </c>
      <c r="P24" s="177">
        <f t="shared" si="2"/>
        <v>0</v>
      </c>
    </row>
    <row r="25" spans="2:16" ht="28.5" thickBot="1">
      <c r="B25" s="7"/>
      <c r="C25" s="7" t="s">
        <v>85</v>
      </c>
      <c r="D25" s="190">
        <f>SUM(D21:D24)</f>
        <v>0</v>
      </c>
      <c r="E25" s="190">
        <f t="shared" ref="E25:L25" si="9">SUM(E21:E24)</f>
        <v>0</v>
      </c>
      <c r="F25" s="190">
        <f t="shared" si="9"/>
        <v>0</v>
      </c>
      <c r="G25" s="190">
        <f t="shared" si="9"/>
        <v>0</v>
      </c>
      <c r="H25" s="190">
        <f t="shared" si="9"/>
        <v>0</v>
      </c>
      <c r="I25" s="190">
        <f t="shared" si="9"/>
        <v>0</v>
      </c>
      <c r="J25" s="190">
        <f t="shared" si="9"/>
        <v>700</v>
      </c>
      <c r="K25" s="190">
        <f t="shared" si="9"/>
        <v>0</v>
      </c>
      <c r="L25" s="190">
        <f t="shared" si="9"/>
        <v>700</v>
      </c>
      <c r="N25" s="6">
        <f t="shared" si="0"/>
        <v>700</v>
      </c>
      <c r="O25" s="6">
        <f t="shared" si="1"/>
        <v>0</v>
      </c>
      <c r="P25" s="6">
        <f t="shared" si="2"/>
        <v>700</v>
      </c>
    </row>
    <row r="26" spans="2:16" ht="35.25" thickBot="1">
      <c r="B26" s="8"/>
      <c r="C26" s="8" t="s">
        <v>86</v>
      </c>
      <c r="D26" s="193">
        <f>D25+D19+D12</f>
        <v>19150</v>
      </c>
      <c r="E26" s="193">
        <f t="shared" ref="E26:L26" si="10">E25+E19+E12</f>
        <v>0</v>
      </c>
      <c r="F26" s="193">
        <f t="shared" si="10"/>
        <v>19150</v>
      </c>
      <c r="G26" s="193">
        <f t="shared" si="10"/>
        <v>98383</v>
      </c>
      <c r="H26" s="193">
        <f t="shared" si="10"/>
        <v>0</v>
      </c>
      <c r="I26" s="193">
        <f t="shared" si="10"/>
        <v>98383</v>
      </c>
      <c r="J26" s="193">
        <f t="shared" si="10"/>
        <v>700</v>
      </c>
      <c r="K26" s="193">
        <f t="shared" si="10"/>
        <v>0</v>
      </c>
      <c r="L26" s="193">
        <f t="shared" si="10"/>
        <v>700</v>
      </c>
      <c r="N26" s="9">
        <f t="shared" si="0"/>
        <v>118233</v>
      </c>
      <c r="O26" s="9">
        <f t="shared" si="1"/>
        <v>0</v>
      </c>
      <c r="P26" s="9">
        <f t="shared" si="2"/>
        <v>118233</v>
      </c>
    </row>
  </sheetData>
  <mergeCells count="7">
    <mergeCell ref="C2:L2"/>
    <mergeCell ref="B3:B4"/>
    <mergeCell ref="N3:P3"/>
    <mergeCell ref="C3:C4"/>
    <mergeCell ref="D3:F3"/>
    <mergeCell ref="G3:I3"/>
    <mergeCell ref="J3:L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94"/>
  <sheetViews>
    <sheetView rightToLeft="1" topLeftCell="A212" zoomScaleNormal="100" zoomScaleSheetLayoutView="100" workbookViewId="0">
      <selection activeCell="D220" sqref="D220"/>
    </sheetView>
  </sheetViews>
  <sheetFormatPr defaultRowHeight="14.25"/>
  <cols>
    <col min="2" max="2" width="10.875" bestFit="1" customWidth="1"/>
    <col min="3" max="3" width="53.625" bestFit="1" customWidth="1"/>
    <col min="4" max="11" width="9" style="88"/>
    <col min="259" max="259" width="9.625" bestFit="1" customWidth="1"/>
    <col min="260" max="260" width="53.625" bestFit="1" customWidth="1"/>
    <col min="515" max="515" width="9.625" bestFit="1" customWidth="1"/>
    <col min="516" max="516" width="53.625" bestFit="1" customWidth="1"/>
    <col min="771" max="771" width="9.625" bestFit="1" customWidth="1"/>
    <col min="772" max="772" width="53.625" bestFit="1" customWidth="1"/>
    <col min="1027" max="1027" width="9.625" bestFit="1" customWidth="1"/>
    <col min="1028" max="1028" width="53.625" bestFit="1" customWidth="1"/>
    <col min="1283" max="1283" width="9.625" bestFit="1" customWidth="1"/>
    <col min="1284" max="1284" width="53.625" bestFit="1" customWidth="1"/>
    <col min="1539" max="1539" width="9.625" bestFit="1" customWidth="1"/>
    <col min="1540" max="1540" width="53.625" bestFit="1" customWidth="1"/>
    <col min="1795" max="1795" width="9.625" bestFit="1" customWidth="1"/>
    <col min="1796" max="1796" width="53.625" bestFit="1" customWidth="1"/>
    <col min="2051" max="2051" width="9.625" bestFit="1" customWidth="1"/>
    <col min="2052" max="2052" width="53.625" bestFit="1" customWidth="1"/>
    <col min="2307" max="2307" width="9.625" bestFit="1" customWidth="1"/>
    <col min="2308" max="2308" width="53.625" bestFit="1" customWidth="1"/>
    <col min="2563" max="2563" width="9.625" bestFit="1" customWidth="1"/>
    <col min="2564" max="2564" width="53.625" bestFit="1" customWidth="1"/>
    <col min="2819" max="2819" width="9.625" bestFit="1" customWidth="1"/>
    <col min="2820" max="2820" width="53.625" bestFit="1" customWidth="1"/>
    <col min="3075" max="3075" width="9.625" bestFit="1" customWidth="1"/>
    <col min="3076" max="3076" width="53.625" bestFit="1" customWidth="1"/>
    <col min="3331" max="3331" width="9.625" bestFit="1" customWidth="1"/>
    <col min="3332" max="3332" width="53.625" bestFit="1" customWidth="1"/>
    <col min="3587" max="3587" width="9.625" bestFit="1" customWidth="1"/>
    <col min="3588" max="3588" width="53.625" bestFit="1" customWidth="1"/>
    <col min="3843" max="3843" width="9.625" bestFit="1" customWidth="1"/>
    <col min="3844" max="3844" width="53.625" bestFit="1" customWidth="1"/>
    <col min="4099" max="4099" width="9.625" bestFit="1" customWidth="1"/>
    <col min="4100" max="4100" width="53.625" bestFit="1" customWidth="1"/>
    <col min="4355" max="4355" width="9.625" bestFit="1" customWidth="1"/>
    <col min="4356" max="4356" width="53.625" bestFit="1" customWidth="1"/>
    <col min="4611" max="4611" width="9.625" bestFit="1" customWidth="1"/>
    <col min="4612" max="4612" width="53.625" bestFit="1" customWidth="1"/>
    <col min="4867" max="4867" width="9.625" bestFit="1" customWidth="1"/>
    <col min="4868" max="4868" width="53.625" bestFit="1" customWidth="1"/>
    <col min="5123" max="5123" width="9.625" bestFit="1" customWidth="1"/>
    <col min="5124" max="5124" width="53.625" bestFit="1" customWidth="1"/>
    <col min="5379" max="5379" width="9.625" bestFit="1" customWidth="1"/>
    <col min="5380" max="5380" width="53.625" bestFit="1" customWidth="1"/>
    <col min="5635" max="5635" width="9.625" bestFit="1" customWidth="1"/>
    <col min="5636" max="5636" width="53.625" bestFit="1" customWidth="1"/>
    <col min="5891" max="5891" width="9.625" bestFit="1" customWidth="1"/>
    <col min="5892" max="5892" width="53.625" bestFit="1" customWidth="1"/>
    <col min="6147" max="6147" width="9.625" bestFit="1" customWidth="1"/>
    <col min="6148" max="6148" width="53.625" bestFit="1" customWidth="1"/>
    <col min="6403" max="6403" width="9.625" bestFit="1" customWidth="1"/>
    <col min="6404" max="6404" width="53.625" bestFit="1" customWidth="1"/>
    <col min="6659" max="6659" width="9.625" bestFit="1" customWidth="1"/>
    <col min="6660" max="6660" width="53.625" bestFit="1" customWidth="1"/>
    <col min="6915" max="6915" width="9.625" bestFit="1" customWidth="1"/>
    <col min="6916" max="6916" width="53.625" bestFit="1" customWidth="1"/>
    <col min="7171" max="7171" width="9.625" bestFit="1" customWidth="1"/>
    <col min="7172" max="7172" width="53.625" bestFit="1" customWidth="1"/>
    <col min="7427" max="7427" width="9.625" bestFit="1" customWidth="1"/>
    <col min="7428" max="7428" width="53.625" bestFit="1" customWidth="1"/>
    <col min="7683" max="7683" width="9.625" bestFit="1" customWidth="1"/>
    <col min="7684" max="7684" width="53.625" bestFit="1" customWidth="1"/>
    <col min="7939" max="7939" width="9.625" bestFit="1" customWidth="1"/>
    <col min="7940" max="7940" width="53.625" bestFit="1" customWidth="1"/>
    <col min="8195" max="8195" width="9.625" bestFit="1" customWidth="1"/>
    <col min="8196" max="8196" width="53.625" bestFit="1" customWidth="1"/>
    <col min="8451" max="8451" width="9.625" bestFit="1" customWidth="1"/>
    <col min="8452" max="8452" width="53.625" bestFit="1" customWidth="1"/>
    <col min="8707" max="8707" width="9.625" bestFit="1" customWidth="1"/>
    <col min="8708" max="8708" width="53.625" bestFit="1" customWidth="1"/>
    <col min="8963" max="8963" width="9.625" bestFit="1" customWidth="1"/>
    <col min="8964" max="8964" width="53.625" bestFit="1" customWidth="1"/>
    <col min="9219" max="9219" width="9.625" bestFit="1" customWidth="1"/>
    <col min="9220" max="9220" width="53.625" bestFit="1" customWidth="1"/>
    <col min="9475" max="9475" width="9.625" bestFit="1" customWidth="1"/>
    <col min="9476" max="9476" width="53.625" bestFit="1" customWidth="1"/>
    <col min="9731" max="9731" width="9.625" bestFit="1" customWidth="1"/>
    <col min="9732" max="9732" width="53.625" bestFit="1" customWidth="1"/>
    <col min="9987" max="9987" width="9.625" bestFit="1" customWidth="1"/>
    <col min="9988" max="9988" width="53.625" bestFit="1" customWidth="1"/>
    <col min="10243" max="10243" width="9.625" bestFit="1" customWidth="1"/>
    <col min="10244" max="10244" width="53.625" bestFit="1" customWidth="1"/>
    <col min="10499" max="10499" width="9.625" bestFit="1" customWidth="1"/>
    <col min="10500" max="10500" width="53.625" bestFit="1" customWidth="1"/>
    <col min="10755" max="10755" width="9.625" bestFit="1" customWidth="1"/>
    <col min="10756" max="10756" width="53.625" bestFit="1" customWidth="1"/>
    <col min="11011" max="11011" width="9.625" bestFit="1" customWidth="1"/>
    <col min="11012" max="11012" width="53.625" bestFit="1" customWidth="1"/>
    <col min="11267" max="11267" width="9.625" bestFit="1" customWidth="1"/>
    <col min="11268" max="11268" width="53.625" bestFit="1" customWidth="1"/>
    <col min="11523" max="11523" width="9.625" bestFit="1" customWidth="1"/>
    <col min="11524" max="11524" width="53.625" bestFit="1" customWidth="1"/>
    <col min="11779" max="11779" width="9.625" bestFit="1" customWidth="1"/>
    <col min="11780" max="11780" width="53.625" bestFit="1" customWidth="1"/>
    <col min="12035" max="12035" width="9.625" bestFit="1" customWidth="1"/>
    <col min="12036" max="12036" width="53.625" bestFit="1" customWidth="1"/>
    <col min="12291" max="12291" width="9.625" bestFit="1" customWidth="1"/>
    <col min="12292" max="12292" width="53.625" bestFit="1" customWidth="1"/>
    <col min="12547" max="12547" width="9.625" bestFit="1" customWidth="1"/>
    <col min="12548" max="12548" width="53.625" bestFit="1" customWidth="1"/>
    <col min="12803" max="12803" width="9.625" bestFit="1" customWidth="1"/>
    <col min="12804" max="12804" width="53.625" bestFit="1" customWidth="1"/>
    <col min="13059" max="13059" width="9.625" bestFit="1" customWidth="1"/>
    <col min="13060" max="13060" width="53.625" bestFit="1" customWidth="1"/>
    <col min="13315" max="13315" width="9.625" bestFit="1" customWidth="1"/>
    <col min="13316" max="13316" width="53.625" bestFit="1" customWidth="1"/>
    <col min="13571" max="13571" width="9.625" bestFit="1" customWidth="1"/>
    <col min="13572" max="13572" width="53.625" bestFit="1" customWidth="1"/>
    <col min="13827" max="13827" width="9.625" bestFit="1" customWidth="1"/>
    <col min="13828" max="13828" width="53.625" bestFit="1" customWidth="1"/>
    <col min="14083" max="14083" width="9.625" bestFit="1" customWidth="1"/>
    <col min="14084" max="14084" width="53.625" bestFit="1" customWidth="1"/>
    <col min="14339" max="14339" width="9.625" bestFit="1" customWidth="1"/>
    <col min="14340" max="14340" width="53.625" bestFit="1" customWidth="1"/>
    <col min="14595" max="14595" width="9.625" bestFit="1" customWidth="1"/>
    <col min="14596" max="14596" width="53.625" bestFit="1" customWidth="1"/>
    <col min="14851" max="14851" width="9.625" bestFit="1" customWidth="1"/>
    <col min="14852" max="14852" width="53.625" bestFit="1" customWidth="1"/>
    <col min="15107" max="15107" width="9.625" bestFit="1" customWidth="1"/>
    <col min="15108" max="15108" width="53.625" bestFit="1" customWidth="1"/>
    <col min="15363" max="15363" width="9.625" bestFit="1" customWidth="1"/>
    <col min="15364" max="15364" width="53.625" bestFit="1" customWidth="1"/>
    <col min="15619" max="15619" width="9.625" bestFit="1" customWidth="1"/>
    <col min="15620" max="15620" width="53.625" bestFit="1" customWidth="1"/>
    <col min="15875" max="15875" width="9.625" bestFit="1" customWidth="1"/>
    <col min="15876" max="15876" width="53.625" bestFit="1" customWidth="1"/>
    <col min="16131" max="16131" width="9.625" bestFit="1" customWidth="1"/>
    <col min="16132" max="16132" width="53.625" bestFit="1" customWidth="1"/>
  </cols>
  <sheetData>
    <row r="1" spans="2:18">
      <c r="B1" s="87"/>
      <c r="C1" s="87"/>
    </row>
    <row r="2" spans="2:18" ht="30" customHeight="1">
      <c r="B2" s="280" t="s">
        <v>440</v>
      </c>
      <c r="C2" s="280"/>
      <c r="D2" s="280"/>
      <c r="E2" s="280"/>
      <c r="F2" s="280"/>
      <c r="G2" s="280"/>
      <c r="H2" s="280"/>
      <c r="I2" s="280"/>
      <c r="J2" s="280"/>
      <c r="K2" s="280"/>
    </row>
    <row r="3" spans="2:18" ht="15" thickBot="1">
      <c r="B3" s="87"/>
      <c r="C3" s="87"/>
    </row>
    <row r="4" spans="2:18" ht="58.5" thickTop="1" thickBot="1">
      <c r="B4" s="126" t="s">
        <v>0</v>
      </c>
      <c r="C4" s="127" t="s">
        <v>421</v>
      </c>
      <c r="D4" s="128" t="s">
        <v>1</v>
      </c>
      <c r="E4" s="127" t="s">
        <v>220</v>
      </c>
      <c r="F4" s="127" t="s">
        <v>2</v>
      </c>
      <c r="G4" s="127" t="s">
        <v>221</v>
      </c>
      <c r="H4" s="127" t="s">
        <v>3</v>
      </c>
      <c r="I4" s="127" t="s">
        <v>4</v>
      </c>
      <c r="J4" s="127" t="s">
        <v>438</v>
      </c>
      <c r="K4" s="129" t="s">
        <v>94</v>
      </c>
    </row>
    <row r="5" spans="2:18" ht="27" thickTop="1">
      <c r="B5" s="89">
        <v>4</v>
      </c>
      <c r="C5" s="90" t="s">
        <v>222</v>
      </c>
      <c r="D5" s="194"/>
      <c r="E5" s="195"/>
      <c r="F5" s="195"/>
      <c r="G5" s="195"/>
      <c r="H5" s="195"/>
      <c r="I5" s="195"/>
      <c r="J5" s="195"/>
      <c r="K5" s="195"/>
      <c r="P5" s="91"/>
      <c r="R5" s="91"/>
    </row>
    <row r="6" spans="2:18" ht="18.75">
      <c r="B6" s="92">
        <v>41</v>
      </c>
      <c r="C6" s="92" t="s">
        <v>223</v>
      </c>
      <c r="D6" s="196">
        <v>127940</v>
      </c>
      <c r="E6" s="197"/>
      <c r="F6" s="198"/>
      <c r="G6" s="199"/>
      <c r="H6" s="200"/>
      <c r="I6" s="200"/>
      <c r="J6" s="200"/>
      <c r="K6" s="200"/>
      <c r="P6" s="91"/>
      <c r="R6" s="91"/>
    </row>
    <row r="7" spans="2:18" ht="18.75">
      <c r="B7" s="92">
        <v>411</v>
      </c>
      <c r="C7" s="94" t="s">
        <v>5</v>
      </c>
      <c r="D7" s="196"/>
      <c r="E7" s="201"/>
      <c r="F7" s="199"/>
      <c r="G7" s="200"/>
      <c r="H7" s="200"/>
      <c r="I7" s="200"/>
      <c r="J7" s="200"/>
      <c r="K7" s="200"/>
      <c r="P7" s="91"/>
      <c r="R7" s="91"/>
    </row>
    <row r="8" spans="2:18" ht="15">
      <c r="B8" s="96">
        <v>41101</v>
      </c>
      <c r="C8" s="97" t="s">
        <v>6</v>
      </c>
      <c r="D8" s="201"/>
      <c r="E8" s="199"/>
      <c r="F8" s="196"/>
      <c r="G8" s="200"/>
      <c r="H8" s="200"/>
      <c r="I8" s="200"/>
      <c r="J8" s="200"/>
      <c r="K8" s="200"/>
      <c r="P8" s="91"/>
      <c r="R8" s="91"/>
    </row>
    <row r="9" spans="2:18" ht="15">
      <c r="B9" s="96">
        <v>41101001</v>
      </c>
      <c r="C9" s="98" t="s">
        <v>224</v>
      </c>
      <c r="D9" s="196"/>
      <c r="E9" s="199"/>
      <c r="F9" s="196"/>
      <c r="G9" s="200"/>
      <c r="H9" s="200"/>
      <c r="I9" s="200"/>
      <c r="J9" s="200"/>
      <c r="K9" s="200"/>
      <c r="P9" s="91"/>
      <c r="R9" s="91"/>
    </row>
    <row r="10" spans="2:18" ht="15">
      <c r="B10" s="96">
        <v>41101002</v>
      </c>
      <c r="C10" s="98" t="s">
        <v>225</v>
      </c>
      <c r="D10" s="196"/>
      <c r="E10" s="199"/>
      <c r="F10" s="196"/>
      <c r="G10" s="200"/>
      <c r="H10" s="200"/>
      <c r="I10" s="200"/>
      <c r="J10" s="200"/>
      <c r="K10" s="200"/>
      <c r="P10" s="91"/>
      <c r="R10" s="91"/>
    </row>
    <row r="11" spans="2:18" ht="15">
      <c r="B11" s="96">
        <v>41101003</v>
      </c>
      <c r="C11" s="98" t="s">
        <v>226</v>
      </c>
      <c r="D11" s="196"/>
      <c r="E11" s="199"/>
      <c r="F11" s="196"/>
      <c r="G11" s="200"/>
      <c r="H11" s="200"/>
      <c r="I11" s="200"/>
      <c r="J11" s="200"/>
      <c r="K11" s="200"/>
      <c r="P11" s="91"/>
      <c r="R11" s="91"/>
    </row>
    <row r="12" spans="2:18" ht="15">
      <c r="B12" s="96">
        <v>41101004</v>
      </c>
      <c r="C12" s="98" t="s">
        <v>227</v>
      </c>
      <c r="D12" s="196"/>
      <c r="E12" s="199"/>
      <c r="F12" s="196"/>
      <c r="G12" s="200"/>
      <c r="H12" s="200"/>
      <c r="I12" s="200"/>
      <c r="J12" s="200"/>
      <c r="K12" s="200"/>
      <c r="P12" s="91"/>
      <c r="R12" s="91"/>
    </row>
    <row r="13" spans="2:18" ht="15">
      <c r="B13" s="96">
        <v>41101005</v>
      </c>
      <c r="C13" s="98" t="s">
        <v>228</v>
      </c>
      <c r="D13" s="196"/>
      <c r="E13" s="199"/>
      <c r="F13" s="196"/>
      <c r="G13" s="200"/>
      <c r="H13" s="200"/>
      <c r="I13" s="200"/>
      <c r="J13" s="200"/>
      <c r="K13" s="200"/>
      <c r="P13" s="91"/>
      <c r="R13" s="91"/>
    </row>
    <row r="14" spans="2:18" ht="15">
      <c r="B14" s="96">
        <v>41101006</v>
      </c>
      <c r="C14" s="98" t="s">
        <v>229</v>
      </c>
      <c r="D14" s="196"/>
      <c r="E14" s="199"/>
      <c r="F14" s="196"/>
      <c r="G14" s="200"/>
      <c r="H14" s="200"/>
      <c r="I14" s="200"/>
      <c r="J14" s="200"/>
      <c r="K14" s="200"/>
      <c r="P14" s="91"/>
      <c r="R14" s="91"/>
    </row>
    <row r="15" spans="2:18" ht="15">
      <c r="B15" s="96">
        <v>41101007</v>
      </c>
      <c r="C15" s="98" t="s">
        <v>230</v>
      </c>
      <c r="D15" s="196"/>
      <c r="E15" s="199"/>
      <c r="F15" s="196"/>
      <c r="G15" s="200"/>
      <c r="H15" s="200"/>
      <c r="I15" s="200"/>
      <c r="J15" s="200"/>
      <c r="K15" s="200"/>
      <c r="P15" s="91"/>
      <c r="R15" s="91"/>
    </row>
    <row r="16" spans="2:18" ht="15">
      <c r="B16" s="96">
        <v>41101008</v>
      </c>
      <c r="C16" s="98" t="s">
        <v>231</v>
      </c>
      <c r="D16" s="196"/>
      <c r="E16" s="199"/>
      <c r="F16" s="196"/>
      <c r="G16" s="200"/>
      <c r="H16" s="200"/>
      <c r="I16" s="200"/>
      <c r="J16" s="200"/>
      <c r="K16" s="200"/>
      <c r="P16" s="91"/>
      <c r="R16" s="91"/>
    </row>
    <row r="17" spans="2:18" ht="15">
      <c r="B17" s="96">
        <v>41102</v>
      </c>
      <c r="C17" s="97" t="s">
        <v>7</v>
      </c>
      <c r="D17" s="201"/>
      <c r="E17" s="199"/>
      <c r="F17" s="196"/>
      <c r="G17" s="200"/>
      <c r="H17" s="200"/>
      <c r="I17" s="200"/>
      <c r="J17" s="200"/>
      <c r="K17" s="200"/>
      <c r="P17" s="91"/>
      <c r="R17" s="91"/>
    </row>
    <row r="18" spans="2:18" ht="15">
      <c r="B18" s="96">
        <v>41102001</v>
      </c>
      <c r="C18" s="98" t="s">
        <v>232</v>
      </c>
      <c r="D18" s="196"/>
      <c r="E18" s="199"/>
      <c r="F18" s="196"/>
      <c r="G18" s="200"/>
      <c r="H18" s="200"/>
      <c r="I18" s="200"/>
      <c r="J18" s="200"/>
      <c r="K18" s="200"/>
      <c r="P18" s="91"/>
      <c r="R18" s="91"/>
    </row>
    <row r="19" spans="2:18" ht="15">
      <c r="B19" s="96">
        <v>41102002</v>
      </c>
      <c r="C19" s="98" t="s">
        <v>233</v>
      </c>
      <c r="D19" s="196"/>
      <c r="E19" s="199"/>
      <c r="F19" s="196"/>
      <c r="G19" s="200"/>
      <c r="H19" s="200"/>
      <c r="I19" s="200"/>
      <c r="J19" s="200"/>
      <c r="K19" s="200"/>
      <c r="P19" s="91"/>
      <c r="R19" s="91"/>
    </row>
    <row r="20" spans="2:18" ht="15">
      <c r="B20" s="96">
        <v>41102003</v>
      </c>
      <c r="C20" s="98" t="s">
        <v>234</v>
      </c>
      <c r="D20" s="196"/>
      <c r="E20" s="199"/>
      <c r="F20" s="196"/>
      <c r="G20" s="200"/>
      <c r="H20" s="200"/>
      <c r="I20" s="200"/>
      <c r="J20" s="200"/>
      <c r="K20" s="200"/>
      <c r="P20" s="91"/>
      <c r="R20" s="91"/>
    </row>
    <row r="21" spans="2:18" ht="15">
      <c r="B21" s="96">
        <v>41102004</v>
      </c>
      <c r="C21" s="98" t="s">
        <v>235</v>
      </c>
      <c r="D21" s="196"/>
      <c r="E21" s="199"/>
      <c r="F21" s="196"/>
      <c r="G21" s="200"/>
      <c r="H21" s="200"/>
      <c r="I21" s="200"/>
      <c r="J21" s="200"/>
      <c r="K21" s="200"/>
      <c r="P21" s="91"/>
      <c r="R21" s="91"/>
    </row>
    <row r="22" spans="2:18" ht="15">
      <c r="B22" s="96">
        <v>41102005</v>
      </c>
      <c r="C22" s="98" t="s">
        <v>236</v>
      </c>
      <c r="D22" s="196"/>
      <c r="E22" s="199"/>
      <c r="F22" s="196"/>
      <c r="G22" s="200"/>
      <c r="H22" s="200"/>
      <c r="I22" s="200"/>
      <c r="J22" s="200"/>
      <c r="K22" s="200"/>
      <c r="P22" s="91"/>
      <c r="R22" s="91"/>
    </row>
    <row r="23" spans="2:18" ht="15">
      <c r="B23" s="96">
        <v>41102006</v>
      </c>
      <c r="C23" s="98" t="s">
        <v>237</v>
      </c>
      <c r="D23" s="196"/>
      <c r="E23" s="199"/>
      <c r="F23" s="196"/>
      <c r="G23" s="200"/>
      <c r="H23" s="200"/>
      <c r="I23" s="200"/>
      <c r="J23" s="200"/>
      <c r="K23" s="200"/>
      <c r="P23" s="91"/>
      <c r="R23" s="91"/>
    </row>
    <row r="24" spans="2:18" ht="15">
      <c r="B24" s="96">
        <v>41102007</v>
      </c>
      <c r="C24" s="98" t="s">
        <v>238</v>
      </c>
      <c r="D24" s="196"/>
      <c r="E24" s="199"/>
      <c r="F24" s="196"/>
      <c r="G24" s="200"/>
      <c r="H24" s="200"/>
      <c r="I24" s="200"/>
      <c r="J24" s="200"/>
      <c r="K24" s="200"/>
      <c r="P24" s="91"/>
      <c r="R24" s="91"/>
    </row>
    <row r="25" spans="2:18" ht="15">
      <c r="B25" s="96">
        <v>41102008</v>
      </c>
      <c r="C25" s="98" t="s">
        <v>239</v>
      </c>
      <c r="D25" s="196"/>
      <c r="E25" s="199"/>
      <c r="F25" s="196"/>
      <c r="G25" s="200"/>
      <c r="H25" s="200"/>
      <c r="I25" s="200"/>
      <c r="J25" s="200"/>
      <c r="K25" s="200"/>
      <c r="P25" s="91"/>
      <c r="R25" s="91"/>
    </row>
    <row r="26" spans="2:18" ht="15">
      <c r="B26" s="96">
        <v>41102009</v>
      </c>
      <c r="C26" s="98" t="s">
        <v>240</v>
      </c>
      <c r="D26" s="196"/>
      <c r="E26" s="199"/>
      <c r="F26" s="196"/>
      <c r="G26" s="200"/>
      <c r="H26" s="200"/>
      <c r="I26" s="200"/>
      <c r="J26" s="200"/>
      <c r="K26" s="200"/>
      <c r="P26" s="91"/>
      <c r="R26" s="91"/>
    </row>
    <row r="27" spans="2:18" ht="15">
      <c r="B27" s="96">
        <v>41102010</v>
      </c>
      <c r="C27" s="98" t="s">
        <v>241</v>
      </c>
      <c r="D27" s="196"/>
      <c r="E27" s="199"/>
      <c r="F27" s="196"/>
      <c r="G27" s="200"/>
      <c r="H27" s="200"/>
      <c r="I27" s="200"/>
      <c r="J27" s="200"/>
      <c r="K27" s="200"/>
      <c r="P27" s="91"/>
      <c r="R27" s="91"/>
    </row>
    <row r="28" spans="2:18" ht="15">
      <c r="B28" s="96">
        <v>41102011</v>
      </c>
      <c r="C28" s="98" t="s">
        <v>242</v>
      </c>
      <c r="D28" s="196"/>
      <c r="E28" s="199"/>
      <c r="F28" s="196"/>
      <c r="G28" s="200"/>
      <c r="H28" s="200"/>
      <c r="I28" s="200"/>
      <c r="J28" s="200"/>
      <c r="K28" s="200"/>
      <c r="P28" s="91"/>
      <c r="R28" s="91"/>
    </row>
    <row r="29" spans="2:18" ht="15">
      <c r="B29" s="96">
        <v>41102012</v>
      </c>
      <c r="C29" s="98" t="s">
        <v>243</v>
      </c>
      <c r="D29" s="196"/>
      <c r="E29" s="199"/>
      <c r="F29" s="196"/>
      <c r="G29" s="200"/>
      <c r="H29" s="200"/>
      <c r="I29" s="200"/>
      <c r="J29" s="200"/>
      <c r="K29" s="200"/>
      <c r="P29" s="91"/>
      <c r="R29" s="91"/>
    </row>
    <row r="30" spans="2:18" ht="15">
      <c r="B30" s="96">
        <v>41102013</v>
      </c>
      <c r="C30" s="98" t="s">
        <v>244</v>
      </c>
      <c r="D30" s="196"/>
      <c r="E30" s="199"/>
      <c r="F30" s="196"/>
      <c r="G30" s="200"/>
      <c r="H30" s="200"/>
      <c r="I30" s="200"/>
      <c r="J30" s="200"/>
      <c r="K30" s="200"/>
      <c r="P30" s="91"/>
      <c r="R30" s="91"/>
    </row>
    <row r="31" spans="2:18" ht="15">
      <c r="B31" s="96">
        <v>41102014</v>
      </c>
      <c r="C31" s="98" t="s">
        <v>245</v>
      </c>
      <c r="D31" s="196"/>
      <c r="E31" s="199"/>
      <c r="F31" s="196"/>
      <c r="G31" s="200"/>
      <c r="H31" s="200"/>
      <c r="I31" s="200"/>
      <c r="J31" s="200"/>
      <c r="K31" s="200"/>
      <c r="P31" s="91"/>
      <c r="R31" s="91"/>
    </row>
    <row r="32" spans="2:18" ht="15">
      <c r="B32" s="96">
        <v>41102015</v>
      </c>
      <c r="C32" s="98" t="s">
        <v>246</v>
      </c>
      <c r="D32" s="196"/>
      <c r="E32" s="199"/>
      <c r="F32" s="196"/>
      <c r="G32" s="200"/>
      <c r="H32" s="200"/>
      <c r="I32" s="200"/>
      <c r="J32" s="200"/>
      <c r="K32" s="200"/>
      <c r="P32" s="91"/>
      <c r="R32" s="91"/>
    </row>
    <row r="33" spans="2:18" ht="15">
      <c r="B33" s="96">
        <v>41102016</v>
      </c>
      <c r="C33" s="98" t="s">
        <v>247</v>
      </c>
      <c r="D33" s="196"/>
      <c r="E33" s="199"/>
      <c r="F33" s="196"/>
      <c r="G33" s="200"/>
      <c r="H33" s="200"/>
      <c r="I33" s="200"/>
      <c r="J33" s="200"/>
      <c r="K33" s="200"/>
      <c r="P33" s="91"/>
      <c r="R33" s="91"/>
    </row>
    <row r="34" spans="2:18" ht="15">
      <c r="B34" s="96">
        <v>41102017</v>
      </c>
      <c r="C34" s="98" t="s">
        <v>248</v>
      </c>
      <c r="D34" s="196"/>
      <c r="E34" s="199"/>
      <c r="F34" s="196"/>
      <c r="G34" s="200"/>
      <c r="H34" s="200"/>
      <c r="I34" s="200"/>
      <c r="J34" s="200"/>
      <c r="K34" s="200"/>
      <c r="P34" s="91"/>
      <c r="R34" s="91"/>
    </row>
    <row r="35" spans="2:18" ht="15">
      <c r="B35" s="96">
        <v>41102018</v>
      </c>
      <c r="C35" s="98" t="s">
        <v>249</v>
      </c>
      <c r="D35" s="196"/>
      <c r="E35" s="199"/>
      <c r="F35" s="196"/>
      <c r="G35" s="200"/>
      <c r="H35" s="200"/>
      <c r="I35" s="200"/>
      <c r="J35" s="200"/>
      <c r="K35" s="200"/>
      <c r="P35" s="91"/>
      <c r="R35" s="91"/>
    </row>
    <row r="36" spans="2:18" ht="15">
      <c r="B36" s="96">
        <v>41102019</v>
      </c>
      <c r="C36" s="98" t="s">
        <v>250</v>
      </c>
      <c r="D36" s="196"/>
      <c r="E36" s="199"/>
      <c r="F36" s="196"/>
      <c r="G36" s="200"/>
      <c r="H36" s="200"/>
      <c r="I36" s="200"/>
      <c r="J36" s="200"/>
      <c r="K36" s="200"/>
      <c r="P36" s="91"/>
      <c r="R36" s="91"/>
    </row>
    <row r="37" spans="2:18" ht="15">
      <c r="B37" s="96">
        <v>41102020</v>
      </c>
      <c r="C37" s="98" t="s">
        <v>251</v>
      </c>
      <c r="D37" s="196"/>
      <c r="E37" s="199"/>
      <c r="F37" s="196"/>
      <c r="G37" s="200"/>
      <c r="H37" s="200"/>
      <c r="I37" s="200"/>
      <c r="J37" s="200"/>
      <c r="K37" s="200"/>
      <c r="P37" s="91"/>
      <c r="R37" s="91"/>
    </row>
    <row r="38" spans="2:18" ht="18.75">
      <c r="B38" s="92">
        <v>412</v>
      </c>
      <c r="C38" s="94" t="s">
        <v>8</v>
      </c>
      <c r="D38" s="196"/>
      <c r="E38" s="201"/>
      <c r="F38" s="199"/>
      <c r="G38" s="200"/>
      <c r="H38" s="200"/>
      <c r="I38" s="200"/>
      <c r="J38" s="200"/>
      <c r="K38" s="200"/>
      <c r="P38" s="91"/>
      <c r="R38" s="91"/>
    </row>
    <row r="39" spans="2:18" ht="15">
      <c r="B39" s="94">
        <v>41201</v>
      </c>
      <c r="C39" s="94" t="s">
        <v>9</v>
      </c>
      <c r="D39" s="201"/>
      <c r="E39" s="199"/>
      <c r="F39" s="200"/>
      <c r="G39" s="202"/>
      <c r="H39" s="200"/>
      <c r="I39" s="200"/>
      <c r="J39" s="200"/>
      <c r="K39" s="200"/>
      <c r="P39" s="91"/>
      <c r="R39" s="91"/>
    </row>
    <row r="40" spans="2:18" ht="15">
      <c r="B40" s="96">
        <v>41201001</v>
      </c>
      <c r="C40" s="98" t="s">
        <v>252</v>
      </c>
      <c r="D40" s="196"/>
      <c r="E40" s="199"/>
      <c r="F40" s="200"/>
      <c r="G40" s="202"/>
      <c r="H40" s="200"/>
      <c r="I40" s="200"/>
      <c r="J40" s="200"/>
      <c r="K40" s="200"/>
      <c r="P40" s="91"/>
      <c r="R40" s="91"/>
    </row>
    <row r="41" spans="2:18" ht="15">
      <c r="B41" s="96">
        <v>41201002</v>
      </c>
      <c r="C41" s="98" t="s">
        <v>253</v>
      </c>
      <c r="D41" s="196"/>
      <c r="E41" s="199"/>
      <c r="F41" s="200"/>
      <c r="G41" s="202"/>
      <c r="H41" s="200"/>
      <c r="I41" s="200"/>
      <c r="J41" s="200"/>
      <c r="K41" s="200"/>
      <c r="P41" s="91"/>
      <c r="R41" s="91"/>
    </row>
    <row r="42" spans="2:18" ht="15">
      <c r="B42" s="96">
        <v>41201003</v>
      </c>
      <c r="C42" s="98" t="s">
        <v>254</v>
      </c>
      <c r="D42" s="196"/>
      <c r="E42" s="199"/>
      <c r="F42" s="200"/>
      <c r="G42" s="202"/>
      <c r="H42" s="200"/>
      <c r="I42" s="200"/>
      <c r="J42" s="200"/>
      <c r="K42" s="200"/>
      <c r="P42" s="91"/>
      <c r="R42" s="91"/>
    </row>
    <row r="43" spans="2:18" ht="15">
      <c r="B43" s="96">
        <v>41201004</v>
      </c>
      <c r="C43" s="98" t="s">
        <v>255</v>
      </c>
      <c r="D43" s="196"/>
      <c r="E43" s="199"/>
      <c r="F43" s="200"/>
      <c r="G43" s="202"/>
      <c r="H43" s="200"/>
      <c r="I43" s="200"/>
      <c r="J43" s="200"/>
      <c r="K43" s="200"/>
      <c r="P43" s="91"/>
      <c r="R43" s="91"/>
    </row>
    <row r="44" spans="2:18" ht="15">
      <c r="B44" s="96">
        <v>41201005</v>
      </c>
      <c r="C44" s="98" t="s">
        <v>256</v>
      </c>
      <c r="D44" s="196"/>
      <c r="E44" s="199"/>
      <c r="F44" s="200"/>
      <c r="G44" s="202"/>
      <c r="H44" s="200"/>
      <c r="I44" s="200"/>
      <c r="J44" s="200"/>
      <c r="K44" s="200"/>
      <c r="P44" s="91"/>
      <c r="R44" s="91"/>
    </row>
    <row r="45" spans="2:18" ht="15">
      <c r="B45" s="96">
        <v>41201006</v>
      </c>
      <c r="C45" s="98" t="s">
        <v>257</v>
      </c>
      <c r="D45" s="196"/>
      <c r="E45" s="199"/>
      <c r="F45" s="200"/>
      <c r="G45" s="202"/>
      <c r="H45" s="200"/>
      <c r="I45" s="200"/>
      <c r="J45" s="200"/>
      <c r="K45" s="200"/>
      <c r="P45" s="91"/>
      <c r="R45" s="91"/>
    </row>
    <row r="46" spans="2:18" ht="15">
      <c r="B46" s="96">
        <v>41201007</v>
      </c>
      <c r="C46" s="98" t="s">
        <v>258</v>
      </c>
      <c r="D46" s="196"/>
      <c r="E46" s="199"/>
      <c r="F46" s="200"/>
      <c r="G46" s="202"/>
      <c r="H46" s="200"/>
      <c r="I46" s="200"/>
      <c r="J46" s="200"/>
      <c r="K46" s="200"/>
      <c r="P46" s="91"/>
      <c r="R46" s="91"/>
    </row>
    <row r="47" spans="2:18" ht="15">
      <c r="B47" s="96">
        <v>41201008</v>
      </c>
      <c r="C47" s="98" t="s">
        <v>259</v>
      </c>
      <c r="D47" s="196"/>
      <c r="E47" s="199"/>
      <c r="F47" s="200"/>
      <c r="G47" s="202"/>
      <c r="H47" s="200"/>
      <c r="I47" s="200"/>
      <c r="J47" s="200"/>
      <c r="K47" s="200"/>
      <c r="P47" s="91"/>
      <c r="R47" s="91"/>
    </row>
    <row r="48" spans="2:18" ht="15">
      <c r="B48" s="96">
        <v>41201009</v>
      </c>
      <c r="C48" s="98" t="s">
        <v>260</v>
      </c>
      <c r="D48" s="196"/>
      <c r="E48" s="199"/>
      <c r="F48" s="200"/>
      <c r="G48" s="202"/>
      <c r="H48" s="200"/>
      <c r="I48" s="200"/>
      <c r="J48" s="200"/>
      <c r="K48" s="200"/>
      <c r="P48" s="91"/>
      <c r="R48" s="91"/>
    </row>
    <row r="49" spans="2:18" ht="15">
      <c r="B49" s="94">
        <v>41202</v>
      </c>
      <c r="C49" s="94" t="s">
        <v>10</v>
      </c>
      <c r="D49" s="201"/>
      <c r="E49" s="199"/>
      <c r="F49" s="200"/>
      <c r="G49" s="202"/>
      <c r="H49" s="200"/>
      <c r="I49" s="200"/>
      <c r="J49" s="200"/>
      <c r="K49" s="200"/>
      <c r="P49" s="91"/>
      <c r="R49" s="91"/>
    </row>
    <row r="50" spans="2:18" ht="15">
      <c r="B50" s="96">
        <v>41202001</v>
      </c>
      <c r="C50" s="98" t="s">
        <v>261</v>
      </c>
      <c r="D50" s="199"/>
      <c r="E50" s="196"/>
      <c r="F50" s="200"/>
      <c r="G50" s="202"/>
      <c r="H50" s="200"/>
      <c r="I50" s="200"/>
      <c r="J50" s="200"/>
      <c r="K50" s="200"/>
      <c r="P50" s="91"/>
      <c r="R50" s="91"/>
    </row>
    <row r="51" spans="2:18" ht="15">
      <c r="B51" s="96">
        <v>4120200101</v>
      </c>
      <c r="C51" s="98" t="s">
        <v>261</v>
      </c>
      <c r="D51" s="200"/>
      <c r="E51" s="196"/>
      <c r="F51" s="200"/>
      <c r="G51" s="202"/>
      <c r="H51" s="200"/>
      <c r="I51" s="200"/>
      <c r="J51" s="200"/>
      <c r="K51" s="200"/>
      <c r="P51" s="91"/>
      <c r="R51" s="91"/>
    </row>
    <row r="52" spans="2:18" ht="15">
      <c r="B52" s="96">
        <v>41202002</v>
      </c>
      <c r="C52" s="98" t="s">
        <v>262</v>
      </c>
      <c r="D52" s="202"/>
      <c r="E52" s="196"/>
      <c r="F52" s="200"/>
      <c r="G52" s="202"/>
      <c r="H52" s="200"/>
      <c r="I52" s="200"/>
      <c r="J52" s="200"/>
      <c r="K52" s="200"/>
      <c r="P52" s="91"/>
      <c r="R52" s="91"/>
    </row>
    <row r="53" spans="2:18" ht="15">
      <c r="B53" s="96">
        <v>4120200201</v>
      </c>
      <c r="C53" s="98" t="s">
        <v>262</v>
      </c>
      <c r="D53" s="196"/>
      <c r="E53" s="200"/>
      <c r="F53" s="200"/>
      <c r="G53" s="202"/>
      <c r="H53" s="200"/>
      <c r="I53" s="200"/>
      <c r="J53" s="200"/>
      <c r="K53" s="200"/>
      <c r="P53" s="91"/>
      <c r="R53" s="91"/>
    </row>
    <row r="54" spans="2:18" ht="15">
      <c r="B54" s="96">
        <v>4120200202</v>
      </c>
      <c r="C54" s="99" t="s">
        <v>263</v>
      </c>
      <c r="D54" s="196"/>
      <c r="E54" s="200"/>
      <c r="F54" s="200"/>
      <c r="G54" s="202"/>
      <c r="H54" s="200"/>
      <c r="I54" s="200"/>
      <c r="J54" s="200"/>
      <c r="K54" s="200"/>
      <c r="P54" s="91"/>
      <c r="R54" s="91"/>
    </row>
    <row r="55" spans="2:18" ht="15">
      <c r="B55" s="96">
        <v>4120200203</v>
      </c>
      <c r="C55" s="99" t="s">
        <v>264</v>
      </c>
      <c r="D55" s="196"/>
      <c r="E55" s="200"/>
      <c r="F55" s="200"/>
      <c r="G55" s="202"/>
      <c r="H55" s="200"/>
      <c r="I55" s="200"/>
      <c r="J55" s="200"/>
      <c r="K55" s="200"/>
      <c r="P55" s="91"/>
      <c r="R55" s="91"/>
    </row>
    <row r="56" spans="2:18" ht="15">
      <c r="B56" s="96">
        <v>4120200204</v>
      </c>
      <c r="C56" s="99" t="s">
        <v>265</v>
      </c>
      <c r="D56" s="196"/>
      <c r="E56" s="200"/>
      <c r="F56" s="200"/>
      <c r="G56" s="202"/>
      <c r="H56" s="200"/>
      <c r="I56" s="200"/>
      <c r="J56" s="200"/>
      <c r="K56" s="200"/>
      <c r="P56" s="91"/>
      <c r="R56" s="91"/>
    </row>
    <row r="57" spans="2:18" ht="15">
      <c r="B57" s="96">
        <v>4120200205</v>
      </c>
      <c r="C57" s="99" t="s">
        <v>266</v>
      </c>
      <c r="D57" s="196"/>
      <c r="E57" s="200"/>
      <c r="F57" s="200"/>
      <c r="G57" s="202"/>
      <c r="H57" s="200"/>
      <c r="I57" s="200"/>
      <c r="J57" s="200"/>
      <c r="K57" s="200"/>
      <c r="P57" s="91"/>
      <c r="R57" s="91"/>
    </row>
    <row r="58" spans="2:18" ht="15">
      <c r="B58" s="96">
        <v>4120200206</v>
      </c>
      <c r="C58" s="99" t="s">
        <v>267</v>
      </c>
      <c r="D58" s="196"/>
      <c r="E58" s="200"/>
      <c r="F58" s="200"/>
      <c r="G58" s="202"/>
      <c r="H58" s="200"/>
      <c r="I58" s="200"/>
      <c r="J58" s="200"/>
      <c r="K58" s="200"/>
      <c r="P58" s="91"/>
      <c r="R58" s="91"/>
    </row>
    <row r="59" spans="2:18" ht="15">
      <c r="B59" s="96">
        <v>41202003</v>
      </c>
      <c r="C59" s="98" t="s">
        <v>268</v>
      </c>
      <c r="D59" s="202"/>
      <c r="E59" s="196"/>
      <c r="F59" s="200"/>
      <c r="G59" s="202"/>
      <c r="H59" s="200"/>
      <c r="I59" s="200"/>
      <c r="J59" s="200"/>
      <c r="K59" s="200"/>
      <c r="P59" s="91"/>
      <c r="R59" s="91"/>
    </row>
    <row r="60" spans="2:18" ht="15">
      <c r="B60" s="96">
        <v>4120200301</v>
      </c>
      <c r="C60" s="98" t="s">
        <v>268</v>
      </c>
      <c r="D60" s="196"/>
      <c r="E60" s="200"/>
      <c r="F60" s="200"/>
      <c r="G60" s="202"/>
      <c r="H60" s="200"/>
      <c r="I60" s="200"/>
      <c r="J60" s="200"/>
      <c r="K60" s="200"/>
      <c r="P60" s="91"/>
      <c r="R60" s="91"/>
    </row>
    <row r="61" spans="2:18" ht="15">
      <c r="B61" s="96">
        <v>4120200302</v>
      </c>
      <c r="C61" s="99" t="s">
        <v>269</v>
      </c>
      <c r="D61" s="196"/>
      <c r="E61" s="200"/>
      <c r="F61" s="200"/>
      <c r="G61" s="202"/>
      <c r="H61" s="200"/>
      <c r="I61" s="200"/>
      <c r="J61" s="200"/>
      <c r="K61" s="200"/>
      <c r="P61" s="91"/>
      <c r="R61" s="91"/>
    </row>
    <row r="62" spans="2:18" ht="15">
      <c r="B62" s="96">
        <v>4120200303</v>
      </c>
      <c r="C62" s="99" t="s">
        <v>270</v>
      </c>
      <c r="D62" s="196"/>
      <c r="E62" s="200"/>
      <c r="F62" s="200"/>
      <c r="G62" s="202"/>
      <c r="H62" s="200"/>
      <c r="I62" s="200"/>
      <c r="J62" s="200"/>
      <c r="K62" s="200"/>
      <c r="P62" s="91"/>
      <c r="R62" s="91"/>
    </row>
    <row r="63" spans="2:18" ht="15">
      <c r="B63" s="96">
        <v>4120200304</v>
      </c>
      <c r="C63" s="99" t="s">
        <v>271</v>
      </c>
      <c r="D63" s="196"/>
      <c r="E63" s="200"/>
      <c r="F63" s="200"/>
      <c r="G63" s="202"/>
      <c r="H63" s="200"/>
      <c r="I63" s="200"/>
      <c r="J63" s="200"/>
      <c r="K63" s="200"/>
      <c r="P63" s="91"/>
      <c r="R63" s="91"/>
    </row>
    <row r="64" spans="2:18" ht="15">
      <c r="B64" s="96">
        <v>4120200305</v>
      </c>
      <c r="C64" s="99" t="s">
        <v>272</v>
      </c>
      <c r="D64" s="196"/>
      <c r="E64" s="200"/>
      <c r="F64" s="200"/>
      <c r="G64" s="202"/>
      <c r="H64" s="200"/>
      <c r="I64" s="200"/>
      <c r="J64" s="200"/>
      <c r="K64" s="200"/>
      <c r="P64" s="91"/>
      <c r="R64" s="91"/>
    </row>
    <row r="65" spans="2:18" ht="15">
      <c r="B65" s="96">
        <v>4120200306</v>
      </c>
      <c r="C65" s="99" t="s">
        <v>273</v>
      </c>
      <c r="D65" s="196"/>
      <c r="E65" s="200"/>
      <c r="F65" s="200"/>
      <c r="G65" s="202"/>
      <c r="H65" s="200"/>
      <c r="I65" s="200"/>
      <c r="J65" s="200"/>
      <c r="K65" s="200"/>
      <c r="P65" s="91"/>
      <c r="R65" s="91"/>
    </row>
    <row r="66" spans="2:18" ht="15">
      <c r="B66" s="96">
        <v>41202004</v>
      </c>
      <c r="C66" s="98" t="s">
        <v>274</v>
      </c>
      <c r="D66" s="202"/>
      <c r="E66" s="196"/>
      <c r="F66" s="200"/>
      <c r="G66" s="202"/>
      <c r="H66" s="200"/>
      <c r="I66" s="200"/>
      <c r="J66" s="200"/>
      <c r="K66" s="200"/>
      <c r="P66" s="91"/>
      <c r="R66" s="91"/>
    </row>
    <row r="67" spans="2:18" ht="15">
      <c r="B67" s="96">
        <v>4120200401</v>
      </c>
      <c r="C67" s="98" t="s">
        <v>274</v>
      </c>
      <c r="D67" s="200"/>
      <c r="E67" s="196"/>
      <c r="F67" s="200"/>
      <c r="G67" s="202"/>
      <c r="H67" s="200"/>
      <c r="I67" s="200"/>
      <c r="J67" s="200"/>
      <c r="K67" s="200"/>
      <c r="P67" s="91"/>
      <c r="R67" s="91"/>
    </row>
    <row r="68" spans="2:18" ht="15">
      <c r="B68" s="96">
        <v>4120200402</v>
      </c>
      <c r="C68" s="99" t="s">
        <v>275</v>
      </c>
      <c r="D68" s="200"/>
      <c r="E68" s="196"/>
      <c r="F68" s="200"/>
      <c r="G68" s="202"/>
      <c r="H68" s="200"/>
      <c r="I68" s="200"/>
      <c r="J68" s="200"/>
      <c r="K68" s="200"/>
      <c r="P68" s="91"/>
      <c r="R68" s="91"/>
    </row>
    <row r="69" spans="2:18" ht="15">
      <c r="B69" s="96">
        <v>4120200403</v>
      </c>
      <c r="C69" s="99" t="s">
        <v>276</v>
      </c>
      <c r="D69" s="200"/>
      <c r="E69" s="196"/>
      <c r="F69" s="200"/>
      <c r="G69" s="202"/>
      <c r="H69" s="200"/>
      <c r="I69" s="200"/>
      <c r="J69" s="200"/>
      <c r="K69" s="200"/>
      <c r="P69" s="91"/>
      <c r="R69" s="91"/>
    </row>
    <row r="70" spans="2:18" ht="15">
      <c r="B70" s="96">
        <v>4120200404</v>
      </c>
      <c r="C70" s="99" t="s">
        <v>277</v>
      </c>
      <c r="D70" s="200"/>
      <c r="E70" s="196"/>
      <c r="F70" s="200"/>
      <c r="G70" s="202"/>
      <c r="H70" s="200"/>
      <c r="I70" s="200"/>
      <c r="J70" s="200"/>
      <c r="K70" s="200"/>
      <c r="P70" s="91"/>
      <c r="R70" s="91"/>
    </row>
    <row r="71" spans="2:18" ht="15">
      <c r="B71" s="96">
        <v>4120200405</v>
      </c>
      <c r="C71" s="99" t="s">
        <v>278</v>
      </c>
      <c r="D71" s="200"/>
      <c r="E71" s="196"/>
      <c r="F71" s="200"/>
      <c r="G71" s="202"/>
      <c r="H71" s="200"/>
      <c r="I71" s="200"/>
      <c r="J71" s="200"/>
      <c r="K71" s="200"/>
      <c r="P71" s="91"/>
      <c r="R71" s="91"/>
    </row>
    <row r="72" spans="2:18" ht="15">
      <c r="B72" s="96">
        <v>41202005</v>
      </c>
      <c r="C72" s="98" t="s">
        <v>279</v>
      </c>
      <c r="D72" s="202"/>
      <c r="E72" s="196"/>
      <c r="F72" s="200"/>
      <c r="G72" s="202"/>
      <c r="H72" s="200"/>
      <c r="I72" s="200"/>
      <c r="J72" s="200"/>
      <c r="K72" s="200"/>
      <c r="P72" s="91"/>
      <c r="R72" s="91"/>
    </row>
    <row r="73" spans="2:18" ht="15">
      <c r="B73" s="96">
        <v>4120200501</v>
      </c>
      <c r="C73" s="98" t="s">
        <v>279</v>
      </c>
      <c r="D73" s="196"/>
      <c r="E73" s="200"/>
      <c r="F73" s="200"/>
      <c r="G73" s="202"/>
      <c r="H73" s="200"/>
      <c r="I73" s="200"/>
      <c r="J73" s="200"/>
      <c r="K73" s="200"/>
      <c r="P73" s="91"/>
      <c r="R73" s="91"/>
    </row>
    <row r="74" spans="2:18" ht="15">
      <c r="B74" s="96">
        <v>41202006</v>
      </c>
      <c r="C74" s="98" t="s">
        <v>280</v>
      </c>
      <c r="D74" s="201"/>
      <c r="E74" s="196"/>
      <c r="F74" s="200"/>
      <c r="G74" s="202"/>
      <c r="H74" s="200"/>
      <c r="I74" s="200"/>
      <c r="J74" s="200"/>
      <c r="K74" s="200"/>
      <c r="P74" s="91"/>
      <c r="R74" s="91"/>
    </row>
    <row r="75" spans="2:18" ht="15">
      <c r="B75" s="96">
        <v>4120200601</v>
      </c>
      <c r="C75" s="98" t="s">
        <v>280</v>
      </c>
      <c r="D75" s="196"/>
      <c r="E75" s="200"/>
      <c r="F75" s="200"/>
      <c r="G75" s="202"/>
      <c r="H75" s="200"/>
      <c r="I75" s="200"/>
      <c r="J75" s="200"/>
      <c r="K75" s="200"/>
      <c r="P75" s="91"/>
      <c r="R75" s="91"/>
    </row>
    <row r="76" spans="2:18" ht="15">
      <c r="B76" s="96">
        <v>41202007</v>
      </c>
      <c r="C76" s="98" t="s">
        <v>281</v>
      </c>
      <c r="D76" s="201"/>
      <c r="E76" s="196"/>
      <c r="F76" s="200"/>
      <c r="G76" s="202"/>
      <c r="H76" s="200"/>
      <c r="I76" s="200"/>
      <c r="J76" s="200"/>
      <c r="K76" s="200"/>
      <c r="P76" s="91"/>
      <c r="R76" s="91"/>
    </row>
    <row r="77" spans="2:18" ht="15">
      <c r="B77" s="96">
        <v>4120200701</v>
      </c>
      <c r="C77" s="98" t="s">
        <v>281</v>
      </c>
      <c r="D77" s="196"/>
      <c r="E77" s="200"/>
      <c r="F77" s="200"/>
      <c r="G77" s="202"/>
      <c r="H77" s="200"/>
      <c r="I77" s="200"/>
      <c r="J77" s="200"/>
      <c r="K77" s="200"/>
      <c r="P77" s="91"/>
      <c r="R77" s="91"/>
    </row>
    <row r="78" spans="2:18" ht="15">
      <c r="B78" s="96">
        <v>41202008</v>
      </c>
      <c r="C78" s="98" t="s">
        <v>282</v>
      </c>
      <c r="D78" s="201"/>
      <c r="E78" s="196"/>
      <c r="F78" s="200"/>
      <c r="G78" s="202"/>
      <c r="H78" s="200"/>
      <c r="I78" s="200"/>
      <c r="J78" s="200"/>
      <c r="K78" s="200"/>
      <c r="P78" s="91"/>
      <c r="R78" s="91"/>
    </row>
    <row r="79" spans="2:18" ht="15">
      <c r="B79" s="96">
        <v>4120200801</v>
      </c>
      <c r="C79" s="98" t="s">
        <v>282</v>
      </c>
      <c r="D79" s="196"/>
      <c r="E79" s="200"/>
      <c r="F79" s="200"/>
      <c r="G79" s="202"/>
      <c r="H79" s="200"/>
      <c r="I79" s="200"/>
      <c r="J79" s="200"/>
      <c r="K79" s="200"/>
      <c r="P79" s="91"/>
      <c r="R79" s="91"/>
    </row>
    <row r="80" spans="2:18" ht="15">
      <c r="B80" s="96">
        <v>41202009</v>
      </c>
      <c r="C80" s="98" t="s">
        <v>283</v>
      </c>
      <c r="D80" s="201"/>
      <c r="E80" s="196"/>
      <c r="F80" s="200"/>
      <c r="G80" s="202"/>
      <c r="H80" s="200"/>
      <c r="I80" s="200"/>
      <c r="J80" s="200"/>
      <c r="K80" s="200"/>
      <c r="P80" s="91"/>
      <c r="R80" s="91"/>
    </row>
    <row r="81" spans="2:18" ht="15">
      <c r="B81" s="96">
        <v>4120200901</v>
      </c>
      <c r="C81" s="98" t="s">
        <v>283</v>
      </c>
      <c r="D81" s="200"/>
      <c r="E81" s="196"/>
      <c r="F81" s="200"/>
      <c r="G81" s="202"/>
      <c r="H81" s="200"/>
      <c r="I81" s="200"/>
      <c r="J81" s="200"/>
      <c r="K81" s="200"/>
      <c r="P81" s="91"/>
      <c r="R81" s="91"/>
    </row>
    <row r="82" spans="2:18" ht="15">
      <c r="B82" s="96">
        <v>41202010</v>
      </c>
      <c r="C82" s="98" t="s">
        <v>284</v>
      </c>
      <c r="D82" s="201"/>
      <c r="E82" s="196"/>
      <c r="F82" s="200"/>
      <c r="G82" s="202"/>
      <c r="H82" s="200"/>
      <c r="I82" s="200"/>
      <c r="J82" s="200"/>
      <c r="K82" s="200"/>
      <c r="P82" s="91"/>
      <c r="R82" s="91"/>
    </row>
    <row r="83" spans="2:18" ht="15">
      <c r="B83" s="96">
        <v>4120201001</v>
      </c>
      <c r="C83" s="98" t="s">
        <v>284</v>
      </c>
      <c r="D83" s="200"/>
      <c r="E83" s="196"/>
      <c r="F83" s="200"/>
      <c r="G83" s="202"/>
      <c r="H83" s="200"/>
      <c r="I83" s="200"/>
      <c r="J83" s="200"/>
      <c r="K83" s="200"/>
      <c r="P83" s="91"/>
      <c r="R83" s="91"/>
    </row>
    <row r="84" spans="2:18" ht="15">
      <c r="B84" s="96">
        <v>41202011</v>
      </c>
      <c r="C84" s="98" t="s">
        <v>285</v>
      </c>
      <c r="D84" s="201"/>
      <c r="E84" s="196"/>
      <c r="F84" s="200"/>
      <c r="G84" s="202"/>
      <c r="H84" s="200"/>
      <c r="I84" s="200"/>
      <c r="J84" s="200"/>
      <c r="K84" s="200"/>
      <c r="P84" s="91"/>
      <c r="R84" s="91"/>
    </row>
    <row r="85" spans="2:18" ht="15">
      <c r="B85" s="96">
        <v>4120201001</v>
      </c>
      <c r="C85" s="98" t="s">
        <v>285</v>
      </c>
      <c r="D85" s="200"/>
      <c r="E85" s="196"/>
      <c r="F85" s="200"/>
      <c r="G85" s="202"/>
      <c r="H85" s="200"/>
      <c r="I85" s="200"/>
      <c r="J85" s="200"/>
      <c r="K85" s="200"/>
      <c r="P85" s="91"/>
      <c r="R85" s="91"/>
    </row>
    <row r="86" spans="2:18" ht="15">
      <c r="B86" s="96">
        <v>41202012</v>
      </c>
      <c r="C86" s="98" t="s">
        <v>286</v>
      </c>
      <c r="D86" s="201"/>
      <c r="E86" s="196"/>
      <c r="F86" s="200"/>
      <c r="G86" s="202"/>
      <c r="H86" s="200"/>
      <c r="I86" s="200"/>
      <c r="J86" s="200"/>
      <c r="K86" s="200"/>
      <c r="P86" s="91"/>
      <c r="R86" s="91"/>
    </row>
    <row r="87" spans="2:18" ht="15">
      <c r="B87" s="96">
        <v>4120201201</v>
      </c>
      <c r="C87" s="98" t="s">
        <v>286</v>
      </c>
      <c r="D87" s="200"/>
      <c r="E87" s="196"/>
      <c r="F87" s="200"/>
      <c r="G87" s="202"/>
      <c r="H87" s="200"/>
      <c r="I87" s="200"/>
      <c r="J87" s="200"/>
      <c r="K87" s="200"/>
      <c r="P87" s="91"/>
      <c r="R87" s="91"/>
    </row>
    <row r="88" spans="2:18" ht="15">
      <c r="B88" s="94">
        <v>41203</v>
      </c>
      <c r="C88" s="94" t="s">
        <v>11</v>
      </c>
      <c r="D88" s="201"/>
      <c r="E88" s="199"/>
      <c r="F88" s="200"/>
      <c r="G88" s="202"/>
      <c r="H88" s="200"/>
      <c r="I88" s="200"/>
      <c r="J88" s="200"/>
      <c r="K88" s="200"/>
      <c r="P88" s="91"/>
      <c r="R88" s="91"/>
    </row>
    <row r="89" spans="2:18" ht="15">
      <c r="B89" s="96">
        <v>41203001</v>
      </c>
      <c r="C89" s="94" t="s">
        <v>287</v>
      </c>
      <c r="D89" s="199"/>
      <c r="E89" s="196"/>
      <c r="F89" s="200"/>
      <c r="G89" s="202"/>
      <c r="H89" s="200"/>
      <c r="I89" s="200"/>
      <c r="J89" s="200"/>
      <c r="K89" s="200"/>
      <c r="P89" s="91"/>
      <c r="R89" s="91"/>
    </row>
    <row r="90" spans="2:18" ht="15">
      <c r="B90" s="96">
        <v>41203002</v>
      </c>
      <c r="C90" s="94" t="s">
        <v>288</v>
      </c>
      <c r="D90" s="199"/>
      <c r="E90" s="196"/>
      <c r="F90" s="200"/>
      <c r="G90" s="202"/>
      <c r="H90" s="200"/>
      <c r="I90" s="200"/>
      <c r="J90" s="200"/>
      <c r="K90" s="200"/>
      <c r="P90" s="91"/>
      <c r="R90" s="91"/>
    </row>
    <row r="91" spans="2:18" ht="15">
      <c r="B91" s="96">
        <v>41203003</v>
      </c>
      <c r="C91" s="94" t="s">
        <v>289</v>
      </c>
      <c r="D91" s="199"/>
      <c r="E91" s="196"/>
      <c r="F91" s="200"/>
      <c r="G91" s="202"/>
      <c r="H91" s="200"/>
      <c r="I91" s="200"/>
      <c r="J91" s="200"/>
      <c r="K91" s="200"/>
      <c r="P91" s="91"/>
      <c r="R91" s="91"/>
    </row>
    <row r="92" spans="2:18" ht="15">
      <c r="B92" s="96">
        <v>41203004</v>
      </c>
      <c r="C92" s="94" t="s">
        <v>290</v>
      </c>
      <c r="D92" s="199"/>
      <c r="E92" s="196"/>
      <c r="F92" s="200"/>
      <c r="G92" s="202"/>
      <c r="H92" s="200"/>
      <c r="I92" s="200"/>
      <c r="J92" s="200"/>
      <c r="K92" s="200"/>
      <c r="P92" s="91"/>
      <c r="R92" s="91"/>
    </row>
    <row r="93" spans="2:18" ht="15">
      <c r="B93" s="96">
        <v>41203005</v>
      </c>
      <c r="C93" s="94" t="s">
        <v>291</v>
      </c>
      <c r="D93" s="199"/>
      <c r="E93" s="196"/>
      <c r="F93" s="200"/>
      <c r="G93" s="202"/>
      <c r="H93" s="200"/>
      <c r="I93" s="200"/>
      <c r="J93" s="200"/>
      <c r="K93" s="200"/>
      <c r="P93" s="91"/>
      <c r="R93" s="91"/>
    </row>
    <row r="94" spans="2:18" ht="15">
      <c r="B94" s="96">
        <v>4120300501</v>
      </c>
      <c r="C94" s="100" t="s">
        <v>292</v>
      </c>
      <c r="D94" s="200"/>
      <c r="E94" s="196"/>
      <c r="F94" s="200"/>
      <c r="G94" s="202"/>
      <c r="H94" s="200"/>
      <c r="I94" s="200"/>
      <c r="J94" s="200"/>
      <c r="K94" s="200"/>
      <c r="P94" s="91"/>
      <c r="R94" s="91"/>
    </row>
    <row r="95" spans="2:18" ht="15">
      <c r="B95" s="96">
        <v>4120300502</v>
      </c>
      <c r="C95" s="100" t="s">
        <v>293</v>
      </c>
      <c r="D95" s="200"/>
      <c r="E95" s="196"/>
      <c r="F95" s="200"/>
      <c r="G95" s="202"/>
      <c r="H95" s="200"/>
      <c r="I95" s="200"/>
      <c r="J95" s="200"/>
      <c r="K95" s="200"/>
      <c r="P95" s="91"/>
      <c r="R95" s="91"/>
    </row>
    <row r="96" spans="2:18" ht="15">
      <c r="B96" s="96">
        <v>4120300503</v>
      </c>
      <c r="C96" s="100" t="s">
        <v>294</v>
      </c>
      <c r="D96" s="200"/>
      <c r="E96" s="196"/>
      <c r="F96" s="200"/>
      <c r="G96" s="202"/>
      <c r="H96" s="200"/>
      <c r="I96" s="200"/>
      <c r="J96" s="200"/>
      <c r="K96" s="200"/>
      <c r="P96" s="91"/>
      <c r="R96" s="91"/>
    </row>
    <row r="97" spans="2:18" ht="15">
      <c r="B97" s="96">
        <v>41203006</v>
      </c>
      <c r="C97" s="94" t="s">
        <v>295</v>
      </c>
      <c r="D97" s="199"/>
      <c r="E97" s="196"/>
      <c r="F97" s="200"/>
      <c r="G97" s="202"/>
      <c r="H97" s="200"/>
      <c r="I97" s="200"/>
      <c r="J97" s="200"/>
      <c r="K97" s="200"/>
      <c r="P97" s="91"/>
      <c r="R97" s="91"/>
    </row>
    <row r="98" spans="2:18" ht="15">
      <c r="B98" s="96">
        <v>41203007</v>
      </c>
      <c r="C98" s="94" t="s">
        <v>296</v>
      </c>
      <c r="D98" s="199"/>
      <c r="E98" s="196"/>
      <c r="F98" s="200"/>
      <c r="G98" s="202"/>
      <c r="H98" s="200"/>
      <c r="I98" s="200"/>
      <c r="J98" s="200"/>
      <c r="K98" s="200"/>
      <c r="P98" s="91"/>
      <c r="R98" s="91"/>
    </row>
    <row r="99" spans="2:18" ht="15">
      <c r="B99" s="96">
        <v>41203008</v>
      </c>
      <c r="C99" s="94" t="s">
        <v>297</v>
      </c>
      <c r="D99" s="199"/>
      <c r="E99" s="196"/>
      <c r="F99" s="200"/>
      <c r="G99" s="202"/>
      <c r="H99" s="200"/>
      <c r="I99" s="200"/>
      <c r="J99" s="200"/>
      <c r="K99" s="200"/>
      <c r="P99" s="91"/>
      <c r="R99" s="91"/>
    </row>
    <row r="100" spans="2:18" ht="15">
      <c r="B100" s="96">
        <v>41203009</v>
      </c>
      <c r="C100" s="94" t="s">
        <v>298</v>
      </c>
      <c r="D100" s="201"/>
      <c r="E100" s="196"/>
      <c r="F100" s="200"/>
      <c r="G100" s="202"/>
      <c r="H100" s="200"/>
      <c r="I100" s="200"/>
      <c r="J100" s="200"/>
      <c r="K100" s="200"/>
      <c r="P100" s="91"/>
      <c r="R100" s="91"/>
    </row>
    <row r="101" spans="2:18" ht="15">
      <c r="B101" s="96">
        <v>4120300901</v>
      </c>
      <c r="C101" s="98" t="s">
        <v>299</v>
      </c>
      <c r="D101" s="200"/>
      <c r="E101" s="196"/>
      <c r="F101" s="200"/>
      <c r="G101" s="202"/>
      <c r="H101" s="200"/>
      <c r="I101" s="200"/>
      <c r="J101" s="200"/>
      <c r="K101" s="200"/>
      <c r="P101" s="91"/>
      <c r="R101" s="91"/>
    </row>
    <row r="102" spans="2:18" ht="15">
      <c r="B102" s="96">
        <v>4120300902</v>
      </c>
      <c r="C102" s="98" t="s">
        <v>300</v>
      </c>
      <c r="D102" s="200"/>
      <c r="E102" s="196"/>
      <c r="F102" s="200"/>
      <c r="G102" s="202"/>
      <c r="H102" s="200"/>
      <c r="I102" s="200"/>
      <c r="J102" s="200"/>
      <c r="K102" s="200"/>
      <c r="P102" s="91"/>
      <c r="R102" s="91"/>
    </row>
    <row r="103" spans="2:18" ht="15">
      <c r="B103" s="96">
        <v>4120300903</v>
      </c>
      <c r="C103" s="98" t="s">
        <v>301</v>
      </c>
      <c r="D103" s="200"/>
      <c r="E103" s="196"/>
      <c r="F103" s="200"/>
      <c r="G103" s="202"/>
      <c r="H103" s="200"/>
      <c r="I103" s="200"/>
      <c r="J103" s="200"/>
      <c r="K103" s="200"/>
      <c r="P103" s="91"/>
      <c r="R103" s="91"/>
    </row>
    <row r="104" spans="2:18" ht="15">
      <c r="B104" s="96">
        <v>4120300904</v>
      </c>
      <c r="C104" s="98" t="s">
        <v>302</v>
      </c>
      <c r="D104" s="200"/>
      <c r="E104" s="196"/>
      <c r="F104" s="200"/>
      <c r="G104" s="202"/>
      <c r="H104" s="200"/>
      <c r="I104" s="200"/>
      <c r="J104" s="200"/>
      <c r="K104" s="200"/>
      <c r="P104" s="91"/>
      <c r="R104" s="91"/>
    </row>
    <row r="105" spans="2:18" ht="15">
      <c r="B105" s="96">
        <v>4120300905</v>
      </c>
      <c r="C105" s="98" t="s">
        <v>303</v>
      </c>
      <c r="D105" s="200"/>
      <c r="E105" s="196"/>
      <c r="F105" s="200"/>
      <c r="G105" s="202"/>
      <c r="H105" s="200"/>
      <c r="I105" s="200"/>
      <c r="J105" s="200"/>
      <c r="K105" s="200"/>
      <c r="P105" s="91"/>
      <c r="R105" s="91"/>
    </row>
    <row r="106" spans="2:18" ht="15">
      <c r="B106" s="96">
        <v>4120300906</v>
      </c>
      <c r="C106" s="98" t="s">
        <v>304</v>
      </c>
      <c r="D106" s="200"/>
      <c r="E106" s="196"/>
      <c r="F106" s="200"/>
      <c r="G106" s="202"/>
      <c r="H106" s="200"/>
      <c r="I106" s="200"/>
      <c r="J106" s="200"/>
      <c r="K106" s="200"/>
      <c r="P106" s="91"/>
      <c r="R106" s="91"/>
    </row>
    <row r="107" spans="2:18" ht="15">
      <c r="B107" s="96">
        <v>4120300907</v>
      </c>
      <c r="C107" s="98" t="s">
        <v>305</v>
      </c>
      <c r="D107" s="200"/>
      <c r="E107" s="196"/>
      <c r="F107" s="200"/>
      <c r="G107" s="202"/>
      <c r="H107" s="200"/>
      <c r="I107" s="200"/>
      <c r="J107" s="200"/>
      <c r="K107" s="200"/>
      <c r="P107" s="91"/>
      <c r="R107" s="91"/>
    </row>
    <row r="108" spans="2:18" ht="15">
      <c r="B108" s="96">
        <v>4120300908</v>
      </c>
      <c r="C108" s="98" t="s">
        <v>306</v>
      </c>
      <c r="D108" s="200"/>
      <c r="E108" s="196"/>
      <c r="F108" s="200"/>
      <c r="G108" s="202"/>
      <c r="H108" s="200"/>
      <c r="I108" s="200"/>
      <c r="J108" s="200"/>
      <c r="K108" s="200"/>
      <c r="P108" s="91"/>
      <c r="R108" s="91"/>
    </row>
    <row r="109" spans="2:18" ht="15">
      <c r="B109" s="96">
        <v>41203010</v>
      </c>
      <c r="C109" s="94" t="s">
        <v>307</v>
      </c>
      <c r="D109" s="201"/>
      <c r="E109" s="196"/>
      <c r="F109" s="200"/>
      <c r="G109" s="202"/>
      <c r="H109" s="200"/>
      <c r="I109" s="200"/>
      <c r="J109" s="200"/>
      <c r="K109" s="200"/>
      <c r="P109" s="91"/>
      <c r="R109" s="91"/>
    </row>
    <row r="110" spans="2:18" ht="15">
      <c r="B110" s="96">
        <v>4120301001</v>
      </c>
      <c r="C110" s="98" t="s">
        <v>308</v>
      </c>
      <c r="D110" s="200"/>
      <c r="E110" s="196"/>
      <c r="F110" s="200"/>
      <c r="G110" s="202"/>
      <c r="H110" s="200"/>
      <c r="I110" s="200"/>
      <c r="J110" s="200"/>
      <c r="K110" s="200"/>
      <c r="P110" s="91"/>
      <c r="R110" s="91"/>
    </row>
    <row r="111" spans="2:18" ht="15">
      <c r="B111" s="96">
        <v>4120301002</v>
      </c>
      <c r="C111" s="98" t="s">
        <v>309</v>
      </c>
      <c r="D111" s="200"/>
      <c r="E111" s="196"/>
      <c r="F111" s="200"/>
      <c r="G111" s="202"/>
      <c r="H111" s="200"/>
      <c r="I111" s="200"/>
      <c r="J111" s="200"/>
      <c r="K111" s="200"/>
      <c r="P111" s="91"/>
      <c r="R111" s="91"/>
    </row>
    <row r="112" spans="2:18" ht="15">
      <c r="B112" s="96">
        <v>4120301003</v>
      </c>
      <c r="C112" s="98" t="s">
        <v>310</v>
      </c>
      <c r="D112" s="200"/>
      <c r="E112" s="196"/>
      <c r="F112" s="200"/>
      <c r="G112" s="202"/>
      <c r="H112" s="200"/>
      <c r="I112" s="200"/>
      <c r="J112" s="200"/>
      <c r="K112" s="200"/>
      <c r="P112" s="91"/>
      <c r="R112" s="91"/>
    </row>
    <row r="113" spans="2:18" ht="15">
      <c r="B113" s="96">
        <v>41203011</v>
      </c>
      <c r="C113" s="101" t="s">
        <v>311</v>
      </c>
      <c r="D113" s="200"/>
      <c r="E113" s="196"/>
      <c r="F113" s="200"/>
      <c r="G113" s="202"/>
      <c r="H113" s="200"/>
      <c r="I113" s="200"/>
      <c r="J113" s="200"/>
      <c r="K113" s="200"/>
      <c r="P113" s="91"/>
      <c r="R113" s="91"/>
    </row>
    <row r="114" spans="2:18" ht="15">
      <c r="B114" s="96">
        <v>4120301101</v>
      </c>
      <c r="C114" s="102" t="s">
        <v>312</v>
      </c>
      <c r="D114" s="200"/>
      <c r="E114" s="196"/>
      <c r="F114" s="200"/>
      <c r="G114" s="202"/>
      <c r="H114" s="200"/>
      <c r="I114" s="200"/>
      <c r="J114" s="200"/>
      <c r="K114" s="200"/>
      <c r="P114" s="91"/>
      <c r="R114" s="91"/>
    </row>
    <row r="115" spans="2:18" ht="15">
      <c r="B115" s="96">
        <v>4120301102</v>
      </c>
      <c r="C115" s="102" t="s">
        <v>313</v>
      </c>
      <c r="D115" s="200"/>
      <c r="E115" s="196"/>
      <c r="F115" s="200"/>
      <c r="G115" s="202"/>
      <c r="H115" s="200"/>
      <c r="I115" s="200"/>
      <c r="J115" s="200"/>
      <c r="K115" s="200"/>
      <c r="P115" s="91"/>
      <c r="R115" s="91"/>
    </row>
    <row r="116" spans="2:18" ht="15">
      <c r="B116" s="96">
        <v>4120301103</v>
      </c>
      <c r="C116" s="102" t="s">
        <v>314</v>
      </c>
      <c r="D116" s="200"/>
      <c r="E116" s="196"/>
      <c r="F116" s="200"/>
      <c r="G116" s="202"/>
      <c r="H116" s="200"/>
      <c r="I116" s="200"/>
      <c r="J116" s="200"/>
      <c r="K116" s="200"/>
      <c r="P116" s="91"/>
      <c r="R116" s="91"/>
    </row>
    <row r="117" spans="2:18" ht="15">
      <c r="B117" s="96">
        <v>4120301104</v>
      </c>
      <c r="C117" s="102" t="s">
        <v>315</v>
      </c>
      <c r="D117" s="200"/>
      <c r="E117" s="196"/>
      <c r="F117" s="200"/>
      <c r="G117" s="202"/>
      <c r="H117" s="200"/>
      <c r="I117" s="200"/>
      <c r="J117" s="200"/>
      <c r="K117" s="200"/>
      <c r="P117" s="91"/>
      <c r="R117" s="91"/>
    </row>
    <row r="118" spans="2:18" ht="15">
      <c r="B118" s="94">
        <v>41204</v>
      </c>
      <c r="C118" s="94" t="s">
        <v>12</v>
      </c>
      <c r="D118" s="203"/>
      <c r="E118" s="204"/>
      <c r="F118" s="200"/>
      <c r="G118" s="202"/>
      <c r="H118" s="200"/>
      <c r="I118" s="200"/>
      <c r="J118" s="200"/>
      <c r="K118" s="200"/>
      <c r="P118" s="91"/>
      <c r="R118" s="91"/>
    </row>
    <row r="119" spans="2:18" ht="15">
      <c r="B119" s="93">
        <v>41204001</v>
      </c>
      <c r="C119" s="104" t="s">
        <v>316</v>
      </c>
      <c r="D119" s="203"/>
      <c r="E119" s="204"/>
      <c r="F119" s="200"/>
      <c r="G119" s="202"/>
      <c r="H119" s="200"/>
      <c r="I119" s="200"/>
      <c r="J119" s="200"/>
      <c r="K119" s="200"/>
      <c r="P119" s="91"/>
      <c r="R119" s="91"/>
    </row>
    <row r="120" spans="2:18" ht="15">
      <c r="B120" s="93">
        <v>41204002</v>
      </c>
      <c r="C120" s="104" t="s">
        <v>317</v>
      </c>
      <c r="D120" s="196"/>
      <c r="E120" s="196"/>
      <c r="F120" s="200"/>
      <c r="G120" s="202"/>
      <c r="H120" s="200"/>
      <c r="I120" s="200"/>
      <c r="J120" s="200"/>
      <c r="K120" s="200"/>
      <c r="P120" s="91"/>
      <c r="R120" s="91"/>
    </row>
    <row r="121" spans="2:18" ht="15">
      <c r="B121" s="93">
        <v>41204003</v>
      </c>
      <c r="C121" s="104" t="s">
        <v>318</v>
      </c>
      <c r="D121" s="196"/>
      <c r="E121" s="196"/>
      <c r="F121" s="200"/>
      <c r="G121" s="202"/>
      <c r="H121" s="200"/>
      <c r="I121" s="200"/>
      <c r="J121" s="200"/>
      <c r="K121" s="200"/>
      <c r="P121" s="91"/>
      <c r="R121" s="91"/>
    </row>
    <row r="122" spans="2:18" ht="15">
      <c r="B122" s="93">
        <v>41204004</v>
      </c>
      <c r="C122" s="104" t="s">
        <v>319</v>
      </c>
      <c r="D122" s="196"/>
      <c r="E122" s="196"/>
      <c r="F122" s="200"/>
      <c r="G122" s="202"/>
      <c r="H122" s="200"/>
      <c r="I122" s="200"/>
      <c r="J122" s="200"/>
      <c r="K122" s="200"/>
      <c r="P122" s="91"/>
      <c r="R122" s="91"/>
    </row>
    <row r="123" spans="2:18" ht="15">
      <c r="B123" s="93">
        <v>41204005</v>
      </c>
      <c r="C123" s="104" t="s">
        <v>320</v>
      </c>
      <c r="D123" s="196"/>
      <c r="E123" s="196"/>
      <c r="F123" s="200"/>
      <c r="G123" s="202"/>
      <c r="H123" s="200"/>
      <c r="I123" s="200"/>
      <c r="J123" s="200"/>
      <c r="K123" s="200"/>
      <c r="P123" s="91"/>
      <c r="R123" s="91"/>
    </row>
    <row r="124" spans="2:18" ht="15">
      <c r="B124" s="93">
        <v>41204006</v>
      </c>
      <c r="C124" s="104" t="s">
        <v>321</v>
      </c>
      <c r="D124" s="196"/>
      <c r="E124" s="196"/>
      <c r="F124" s="200"/>
      <c r="G124" s="202"/>
      <c r="H124" s="200"/>
      <c r="I124" s="200"/>
      <c r="J124" s="200"/>
      <c r="K124" s="200"/>
      <c r="P124" s="91"/>
      <c r="R124" s="91"/>
    </row>
    <row r="125" spans="2:18" ht="15">
      <c r="B125" s="93">
        <v>41204007</v>
      </c>
      <c r="C125" s="104" t="s">
        <v>322</v>
      </c>
      <c r="D125" s="196"/>
      <c r="E125" s="196"/>
      <c r="F125" s="200"/>
      <c r="G125" s="202"/>
      <c r="H125" s="200"/>
      <c r="I125" s="200"/>
      <c r="J125" s="200"/>
      <c r="K125" s="200"/>
      <c r="P125" s="91"/>
      <c r="R125" s="91"/>
    </row>
    <row r="126" spans="2:18" ht="15">
      <c r="B126" s="93">
        <v>41204008</v>
      </c>
      <c r="C126" s="104" t="s">
        <v>323</v>
      </c>
      <c r="D126" s="196"/>
      <c r="E126" s="196"/>
      <c r="F126" s="200"/>
      <c r="G126" s="202"/>
      <c r="H126" s="200"/>
      <c r="I126" s="200"/>
      <c r="J126" s="200"/>
      <c r="K126" s="200"/>
      <c r="P126" s="91"/>
      <c r="R126" s="91"/>
    </row>
    <row r="127" spans="2:18" ht="15">
      <c r="B127" s="93">
        <v>41204009</v>
      </c>
      <c r="C127" s="95" t="s">
        <v>324</v>
      </c>
      <c r="D127" s="196"/>
      <c r="E127" s="196"/>
      <c r="F127" s="200"/>
      <c r="G127" s="202"/>
      <c r="H127" s="200"/>
      <c r="I127" s="200"/>
      <c r="J127" s="200"/>
      <c r="K127" s="200"/>
      <c r="P127" s="91"/>
      <c r="R127" s="91"/>
    </row>
    <row r="128" spans="2:18" ht="15">
      <c r="B128" s="93">
        <v>41204010</v>
      </c>
      <c r="C128" s="95" t="s">
        <v>325</v>
      </c>
      <c r="D128" s="196"/>
      <c r="E128" s="196"/>
      <c r="F128" s="200"/>
      <c r="G128" s="202"/>
      <c r="H128" s="200"/>
      <c r="I128" s="200"/>
      <c r="J128" s="200"/>
      <c r="K128" s="200"/>
      <c r="P128" s="91"/>
      <c r="R128" s="91"/>
    </row>
    <row r="129" spans="2:18" ht="15">
      <c r="B129" s="93">
        <v>41204011</v>
      </c>
      <c r="C129" s="95" t="s">
        <v>326</v>
      </c>
      <c r="D129" s="196"/>
      <c r="E129" s="196"/>
      <c r="F129" s="200"/>
      <c r="G129" s="202"/>
      <c r="H129" s="200"/>
      <c r="I129" s="200"/>
      <c r="J129" s="200"/>
      <c r="K129" s="200"/>
      <c r="P129" s="91"/>
      <c r="R129" s="91"/>
    </row>
    <row r="130" spans="2:18" ht="15">
      <c r="B130" s="93">
        <v>41204012</v>
      </c>
      <c r="C130" s="95" t="s">
        <v>327</v>
      </c>
      <c r="D130" s="196"/>
      <c r="E130" s="196"/>
      <c r="F130" s="200"/>
      <c r="G130" s="202"/>
      <c r="H130" s="200"/>
      <c r="I130" s="200"/>
      <c r="J130" s="200"/>
      <c r="K130" s="200"/>
      <c r="P130" s="91"/>
      <c r="R130" s="91"/>
    </row>
    <row r="131" spans="2:18" ht="15">
      <c r="B131" s="93">
        <v>41204013</v>
      </c>
      <c r="C131" s="95" t="s">
        <v>328</v>
      </c>
      <c r="D131" s="196"/>
      <c r="E131" s="199"/>
      <c r="F131" s="200"/>
      <c r="G131" s="202"/>
      <c r="H131" s="200"/>
      <c r="I131" s="200"/>
      <c r="J131" s="200"/>
      <c r="K131" s="200"/>
      <c r="P131" s="91"/>
      <c r="R131" s="91"/>
    </row>
    <row r="132" spans="2:18" ht="15">
      <c r="B132" s="93">
        <v>41204014</v>
      </c>
      <c r="C132" s="95" t="s">
        <v>329</v>
      </c>
      <c r="D132" s="196"/>
      <c r="E132" s="199"/>
      <c r="F132" s="200"/>
      <c r="G132" s="202"/>
      <c r="H132" s="200"/>
      <c r="I132" s="200"/>
      <c r="J132" s="200"/>
      <c r="K132" s="200"/>
      <c r="P132" s="91"/>
      <c r="R132" s="91"/>
    </row>
    <row r="133" spans="2:18" ht="15">
      <c r="B133" s="93">
        <v>41204015</v>
      </c>
      <c r="C133" s="95" t="s">
        <v>330</v>
      </c>
      <c r="D133" s="196"/>
      <c r="E133" s="199"/>
      <c r="F133" s="200"/>
      <c r="G133" s="202"/>
      <c r="H133" s="200"/>
      <c r="I133" s="200"/>
      <c r="J133" s="200"/>
      <c r="K133" s="200"/>
      <c r="P133" s="91"/>
      <c r="R133" s="91"/>
    </row>
    <row r="134" spans="2:18" ht="18.75">
      <c r="B134" s="92">
        <v>413</v>
      </c>
      <c r="C134" s="105" t="s">
        <v>13</v>
      </c>
      <c r="D134" s="197"/>
      <c r="E134" s="200"/>
      <c r="F134" s="199"/>
      <c r="G134" s="200"/>
      <c r="H134" s="200"/>
      <c r="I134" s="200"/>
      <c r="J134" s="200"/>
      <c r="K134" s="200"/>
      <c r="P134" s="91"/>
      <c r="R134" s="91"/>
    </row>
    <row r="135" spans="2:18" ht="15">
      <c r="B135" s="97">
        <v>41301</v>
      </c>
      <c r="C135" s="94" t="s">
        <v>331</v>
      </c>
      <c r="D135" s="202"/>
      <c r="E135" s="202"/>
      <c r="F135" s="196"/>
      <c r="G135" s="200"/>
      <c r="H135" s="200"/>
      <c r="I135" s="200"/>
      <c r="J135" s="200"/>
      <c r="K135" s="200"/>
      <c r="P135" s="91"/>
      <c r="R135" s="91"/>
    </row>
    <row r="136" spans="2:18" ht="15">
      <c r="B136" s="96">
        <v>41301001</v>
      </c>
      <c r="C136" s="99" t="s">
        <v>332</v>
      </c>
      <c r="D136" s="196"/>
      <c r="E136" s="202"/>
      <c r="F136" s="196"/>
      <c r="G136" s="200"/>
      <c r="H136" s="200"/>
      <c r="I136" s="200"/>
      <c r="J136" s="200"/>
      <c r="K136" s="200"/>
      <c r="P136" s="91"/>
      <c r="R136" s="91"/>
    </row>
    <row r="137" spans="2:18" ht="15">
      <c r="B137" s="97">
        <v>41302</v>
      </c>
      <c r="C137" s="94" t="s">
        <v>333</v>
      </c>
      <c r="D137" s="202"/>
      <c r="E137" s="202"/>
      <c r="F137" s="196"/>
      <c r="G137" s="200"/>
      <c r="H137" s="200"/>
      <c r="I137" s="200"/>
      <c r="J137" s="200"/>
      <c r="K137" s="200"/>
      <c r="P137" s="91"/>
      <c r="R137" s="91"/>
    </row>
    <row r="138" spans="2:18" ht="15">
      <c r="B138" s="96">
        <v>41302001</v>
      </c>
      <c r="C138" s="99" t="s">
        <v>334</v>
      </c>
      <c r="D138" s="196"/>
      <c r="E138" s="202"/>
      <c r="F138" s="196"/>
      <c r="G138" s="200"/>
      <c r="H138" s="200"/>
      <c r="I138" s="200"/>
      <c r="J138" s="200"/>
      <c r="K138" s="200"/>
      <c r="P138" s="91"/>
      <c r="R138" s="91"/>
    </row>
    <row r="139" spans="2:18" ht="15">
      <c r="B139" s="96">
        <v>41302002</v>
      </c>
      <c r="C139" s="99" t="s">
        <v>335</v>
      </c>
      <c r="D139" s="196"/>
      <c r="E139" s="202"/>
      <c r="F139" s="196"/>
      <c r="G139" s="200"/>
      <c r="H139" s="200"/>
      <c r="I139" s="200"/>
      <c r="J139" s="200"/>
      <c r="K139" s="200"/>
      <c r="P139" s="91"/>
      <c r="R139" s="91"/>
    </row>
    <row r="140" spans="2:18" ht="15">
      <c r="B140" s="96">
        <v>41302003</v>
      </c>
      <c r="C140" s="99" t="s">
        <v>336</v>
      </c>
      <c r="D140" s="196"/>
      <c r="E140" s="202"/>
      <c r="F140" s="196"/>
      <c r="G140" s="200"/>
      <c r="H140" s="200"/>
      <c r="I140" s="200"/>
      <c r="J140" s="200"/>
      <c r="K140" s="200"/>
      <c r="P140" s="91"/>
      <c r="R140" s="91"/>
    </row>
    <row r="141" spans="2:18" ht="15">
      <c r="B141" s="96">
        <v>41302004</v>
      </c>
      <c r="C141" s="99" t="s">
        <v>337</v>
      </c>
      <c r="D141" s="196"/>
      <c r="E141" s="202"/>
      <c r="F141" s="196"/>
      <c r="G141" s="200"/>
      <c r="H141" s="200"/>
      <c r="I141" s="200"/>
      <c r="J141" s="200"/>
      <c r="K141" s="200"/>
      <c r="P141" s="91"/>
      <c r="R141" s="91"/>
    </row>
    <row r="142" spans="2:18" ht="15">
      <c r="B142" s="96">
        <v>41302005</v>
      </c>
      <c r="C142" s="99" t="s">
        <v>338</v>
      </c>
      <c r="D142" s="196"/>
      <c r="E142" s="202"/>
      <c r="F142" s="196"/>
      <c r="G142" s="200"/>
      <c r="H142" s="200"/>
      <c r="I142" s="200"/>
      <c r="J142" s="200"/>
      <c r="K142" s="200"/>
      <c r="P142" s="91"/>
      <c r="R142" s="91"/>
    </row>
    <row r="143" spans="2:18" ht="15">
      <c r="B143" s="96">
        <v>41302006</v>
      </c>
      <c r="C143" s="99" t="s">
        <v>339</v>
      </c>
      <c r="D143" s="196"/>
      <c r="E143" s="202"/>
      <c r="F143" s="196"/>
      <c r="G143" s="200"/>
      <c r="H143" s="200"/>
      <c r="I143" s="200"/>
      <c r="J143" s="200"/>
      <c r="K143" s="200"/>
      <c r="P143" s="91"/>
      <c r="R143" s="91"/>
    </row>
    <row r="144" spans="2:18" ht="15">
      <c r="B144" s="97">
        <v>41303</v>
      </c>
      <c r="C144" s="94" t="s">
        <v>340</v>
      </c>
      <c r="D144" s="202"/>
      <c r="E144" s="202"/>
      <c r="F144" s="196"/>
      <c r="G144" s="200"/>
      <c r="H144" s="200"/>
      <c r="I144" s="200"/>
      <c r="J144" s="200"/>
      <c r="K144" s="200"/>
      <c r="P144" s="91"/>
      <c r="R144" s="91"/>
    </row>
    <row r="145" spans="2:18" ht="15">
      <c r="B145" s="96">
        <v>41303001</v>
      </c>
      <c r="C145" s="99" t="s">
        <v>341</v>
      </c>
      <c r="D145" s="196"/>
      <c r="E145" s="202"/>
      <c r="F145" s="196"/>
      <c r="G145" s="200"/>
      <c r="H145" s="200"/>
      <c r="I145" s="200"/>
      <c r="J145" s="200"/>
      <c r="K145" s="200"/>
      <c r="P145" s="91"/>
      <c r="R145" s="91"/>
    </row>
    <row r="146" spans="2:18" ht="15">
      <c r="B146" s="96">
        <v>41303002</v>
      </c>
      <c r="C146" s="99" t="s">
        <v>342</v>
      </c>
      <c r="D146" s="196"/>
      <c r="E146" s="202"/>
      <c r="F146" s="196"/>
      <c r="G146" s="200"/>
      <c r="H146" s="200"/>
      <c r="I146" s="200"/>
      <c r="J146" s="200"/>
      <c r="K146" s="200"/>
      <c r="P146" s="91"/>
      <c r="R146" s="91"/>
    </row>
    <row r="147" spans="2:18" ht="15">
      <c r="B147" s="96">
        <v>41303003</v>
      </c>
      <c r="C147" s="99" t="s">
        <v>343</v>
      </c>
      <c r="D147" s="196"/>
      <c r="E147" s="202"/>
      <c r="F147" s="196"/>
      <c r="G147" s="200"/>
      <c r="H147" s="200"/>
      <c r="I147" s="200"/>
      <c r="J147" s="200"/>
      <c r="K147" s="200"/>
      <c r="P147" s="91"/>
      <c r="R147" s="91"/>
    </row>
    <row r="148" spans="2:18" ht="15">
      <c r="B148" s="96">
        <v>41303004</v>
      </c>
      <c r="C148" s="99" t="s">
        <v>344</v>
      </c>
      <c r="D148" s="196"/>
      <c r="E148" s="202"/>
      <c r="F148" s="196"/>
      <c r="G148" s="200"/>
      <c r="H148" s="200"/>
      <c r="I148" s="200"/>
      <c r="J148" s="200"/>
      <c r="K148" s="200"/>
      <c r="P148" s="91"/>
      <c r="R148" s="91"/>
    </row>
    <row r="149" spans="2:18" ht="15">
      <c r="B149" s="96">
        <v>41303005</v>
      </c>
      <c r="C149" s="99" t="s">
        <v>345</v>
      </c>
      <c r="D149" s="196"/>
      <c r="E149" s="202"/>
      <c r="F149" s="196"/>
      <c r="G149" s="200"/>
      <c r="H149" s="200"/>
      <c r="I149" s="200"/>
      <c r="J149" s="200"/>
      <c r="K149" s="200"/>
      <c r="P149" s="91"/>
      <c r="R149" s="91"/>
    </row>
    <row r="150" spans="2:18" ht="15">
      <c r="B150" s="97">
        <v>41304</v>
      </c>
      <c r="C150" s="94" t="s">
        <v>346</v>
      </c>
      <c r="D150" s="202"/>
      <c r="E150" s="202"/>
      <c r="F150" s="196"/>
      <c r="G150" s="200"/>
      <c r="H150" s="200"/>
      <c r="I150" s="200"/>
      <c r="J150" s="200"/>
      <c r="K150" s="200"/>
      <c r="P150" s="91"/>
      <c r="R150" s="91"/>
    </row>
    <row r="151" spans="2:18" ht="15">
      <c r="B151" s="96">
        <v>41304001</v>
      </c>
      <c r="C151" s="99" t="s">
        <v>347</v>
      </c>
      <c r="D151" s="196"/>
      <c r="E151" s="202"/>
      <c r="F151" s="196"/>
      <c r="G151" s="200"/>
      <c r="H151" s="200"/>
      <c r="I151" s="200"/>
      <c r="J151" s="200"/>
      <c r="K151" s="200"/>
      <c r="P151" s="91"/>
      <c r="R151" s="91"/>
    </row>
    <row r="152" spans="2:18" ht="15">
      <c r="B152" s="96">
        <v>41304002</v>
      </c>
      <c r="C152" s="99" t="s">
        <v>348</v>
      </c>
      <c r="D152" s="196"/>
      <c r="E152" s="202"/>
      <c r="F152" s="196"/>
      <c r="G152" s="200"/>
      <c r="H152" s="200"/>
      <c r="I152" s="200"/>
      <c r="J152" s="200"/>
      <c r="K152" s="200"/>
      <c r="P152" s="91"/>
      <c r="R152" s="91"/>
    </row>
    <row r="153" spans="2:18" ht="15">
      <c r="B153" s="96">
        <v>41304003</v>
      </c>
      <c r="C153" s="99" t="s">
        <v>349</v>
      </c>
      <c r="D153" s="196"/>
      <c r="E153" s="202"/>
      <c r="F153" s="196"/>
      <c r="G153" s="200"/>
      <c r="H153" s="200"/>
      <c r="I153" s="200"/>
      <c r="J153" s="200"/>
      <c r="K153" s="200"/>
      <c r="P153" s="91"/>
      <c r="R153" s="91"/>
    </row>
    <row r="154" spans="2:18" ht="15">
      <c r="B154" s="96">
        <v>41304004</v>
      </c>
      <c r="C154" s="99" t="s">
        <v>350</v>
      </c>
      <c r="D154" s="196"/>
      <c r="E154" s="202"/>
      <c r="F154" s="196"/>
      <c r="G154" s="200"/>
      <c r="H154" s="200"/>
      <c r="I154" s="200"/>
      <c r="J154" s="200"/>
      <c r="K154" s="200"/>
      <c r="P154" s="91"/>
      <c r="R154" s="91"/>
    </row>
    <row r="155" spans="2:18" ht="15">
      <c r="B155" s="97">
        <v>41305</v>
      </c>
      <c r="C155" s="94" t="s">
        <v>351</v>
      </c>
      <c r="D155" s="202"/>
      <c r="E155" s="202"/>
      <c r="F155" s="196"/>
      <c r="G155" s="200"/>
      <c r="H155" s="200"/>
      <c r="I155" s="200"/>
      <c r="J155" s="200"/>
      <c r="K155" s="200"/>
      <c r="P155" s="91"/>
      <c r="R155" s="91"/>
    </row>
    <row r="156" spans="2:18" ht="15">
      <c r="B156" s="96">
        <v>41305001</v>
      </c>
      <c r="C156" s="106" t="s">
        <v>352</v>
      </c>
      <c r="D156" s="196"/>
      <c r="E156" s="202"/>
      <c r="F156" s="196"/>
      <c r="G156" s="200"/>
      <c r="H156" s="200"/>
      <c r="I156" s="200"/>
      <c r="J156" s="200"/>
      <c r="K156" s="200"/>
      <c r="P156" s="91"/>
      <c r="R156" s="91"/>
    </row>
    <row r="157" spans="2:18" ht="15">
      <c r="B157" s="97">
        <v>41306</v>
      </c>
      <c r="C157" s="94" t="s">
        <v>353</v>
      </c>
      <c r="D157" s="205"/>
      <c r="E157" s="202"/>
      <c r="F157" s="196"/>
      <c r="G157" s="200"/>
      <c r="H157" s="200"/>
      <c r="I157" s="200"/>
      <c r="J157" s="200"/>
      <c r="K157" s="200"/>
      <c r="P157" s="91"/>
      <c r="R157" s="91"/>
    </row>
    <row r="158" spans="2:18" ht="15">
      <c r="B158" s="96">
        <v>41306001</v>
      </c>
      <c r="C158" s="106" t="s">
        <v>354</v>
      </c>
      <c r="D158" s="196"/>
      <c r="E158" s="202"/>
      <c r="F158" s="196"/>
      <c r="G158" s="200"/>
      <c r="H158" s="200"/>
      <c r="I158" s="200"/>
      <c r="J158" s="200"/>
      <c r="K158" s="200"/>
      <c r="P158" s="91"/>
      <c r="R158" s="91"/>
    </row>
    <row r="159" spans="2:18" ht="15">
      <c r="B159" s="97">
        <v>41307</v>
      </c>
      <c r="C159" s="94" t="s">
        <v>355</v>
      </c>
      <c r="D159" s="205"/>
      <c r="E159" s="202"/>
      <c r="F159" s="196"/>
      <c r="G159" s="200"/>
      <c r="H159" s="200"/>
      <c r="I159" s="200"/>
      <c r="J159" s="200"/>
      <c r="K159" s="200"/>
      <c r="P159" s="91"/>
      <c r="R159" s="91"/>
    </row>
    <row r="160" spans="2:18" ht="15">
      <c r="B160" s="96">
        <v>41307001</v>
      </c>
      <c r="C160" s="106" t="s">
        <v>356</v>
      </c>
      <c r="D160" s="196"/>
      <c r="E160" s="202"/>
      <c r="F160" s="196"/>
      <c r="G160" s="200"/>
      <c r="H160" s="200"/>
      <c r="I160" s="200"/>
      <c r="J160" s="200"/>
      <c r="K160" s="200"/>
      <c r="P160" s="91"/>
      <c r="R160" s="91"/>
    </row>
    <row r="161" spans="2:18" ht="15">
      <c r="B161" s="97">
        <v>41308</v>
      </c>
      <c r="C161" s="94" t="s">
        <v>357</v>
      </c>
      <c r="D161" s="205"/>
      <c r="E161" s="202"/>
      <c r="F161" s="196"/>
      <c r="G161" s="200"/>
      <c r="H161" s="200"/>
      <c r="I161" s="200"/>
      <c r="J161" s="200"/>
      <c r="K161" s="200"/>
      <c r="P161" s="91"/>
      <c r="R161" s="91"/>
    </row>
    <row r="162" spans="2:18" ht="15">
      <c r="B162" s="96">
        <v>41308001</v>
      </c>
      <c r="C162" s="106" t="s">
        <v>358</v>
      </c>
      <c r="D162" s="196"/>
      <c r="E162" s="202"/>
      <c r="F162" s="196"/>
      <c r="G162" s="200"/>
      <c r="H162" s="200"/>
      <c r="I162" s="200"/>
      <c r="J162" s="200"/>
      <c r="K162" s="200"/>
      <c r="P162" s="91"/>
      <c r="R162" s="91"/>
    </row>
    <row r="163" spans="2:18" ht="15">
      <c r="B163" s="97">
        <v>41309</v>
      </c>
      <c r="C163" s="94" t="s">
        <v>359</v>
      </c>
      <c r="D163" s="205"/>
      <c r="E163" s="202"/>
      <c r="F163" s="196"/>
      <c r="G163" s="200"/>
      <c r="H163" s="200"/>
      <c r="I163" s="200"/>
      <c r="J163" s="200"/>
      <c r="K163" s="200"/>
      <c r="P163" s="91"/>
      <c r="R163" s="91"/>
    </row>
    <row r="164" spans="2:18" ht="15">
      <c r="B164" s="96">
        <v>41309001</v>
      </c>
      <c r="C164" s="106" t="s">
        <v>360</v>
      </c>
      <c r="D164" s="196"/>
      <c r="E164" s="202"/>
      <c r="F164" s="196"/>
      <c r="G164" s="200"/>
      <c r="H164" s="200"/>
      <c r="I164" s="200"/>
      <c r="J164" s="200"/>
      <c r="K164" s="200"/>
      <c r="P164" s="91"/>
      <c r="R164" s="91"/>
    </row>
    <row r="165" spans="2:18" ht="15">
      <c r="B165" s="97">
        <v>41310</v>
      </c>
      <c r="C165" s="94" t="s">
        <v>361</v>
      </c>
      <c r="D165" s="205"/>
      <c r="E165" s="202"/>
      <c r="F165" s="196"/>
      <c r="G165" s="200"/>
      <c r="H165" s="200"/>
      <c r="I165" s="200"/>
      <c r="J165" s="200"/>
      <c r="K165" s="200"/>
      <c r="P165" s="91"/>
      <c r="R165" s="91"/>
    </row>
    <row r="166" spans="2:18" ht="15">
      <c r="B166" s="96">
        <v>41310001</v>
      </c>
      <c r="C166" s="106" t="s">
        <v>362</v>
      </c>
      <c r="D166" s="196"/>
      <c r="E166" s="202"/>
      <c r="F166" s="196"/>
      <c r="G166" s="200"/>
      <c r="H166" s="200"/>
      <c r="I166" s="200"/>
      <c r="J166" s="200"/>
      <c r="K166" s="200"/>
      <c r="P166" s="91"/>
      <c r="R166" s="91"/>
    </row>
    <row r="167" spans="2:18" ht="15">
      <c r="B167" s="97">
        <v>41311</v>
      </c>
      <c r="C167" s="94" t="s">
        <v>363</v>
      </c>
      <c r="D167" s="205"/>
      <c r="E167" s="202"/>
      <c r="F167" s="196"/>
      <c r="G167" s="200"/>
      <c r="H167" s="200"/>
      <c r="I167" s="200"/>
      <c r="J167" s="200"/>
      <c r="K167" s="200"/>
      <c r="P167" s="91"/>
      <c r="R167" s="91"/>
    </row>
    <row r="168" spans="2:18" ht="15">
      <c r="B168" s="96">
        <v>41311001</v>
      </c>
      <c r="C168" s="106" t="s">
        <v>364</v>
      </c>
      <c r="D168" s="196"/>
      <c r="E168" s="202"/>
      <c r="F168" s="196"/>
      <c r="G168" s="200"/>
      <c r="H168" s="200"/>
      <c r="I168" s="200"/>
      <c r="J168" s="200"/>
      <c r="K168" s="200"/>
      <c r="P168" s="91"/>
      <c r="R168" s="91"/>
    </row>
    <row r="169" spans="2:18" ht="15">
      <c r="B169" s="97">
        <v>41312</v>
      </c>
      <c r="C169" s="94" t="s">
        <v>365</v>
      </c>
      <c r="D169" s="205"/>
      <c r="E169" s="202"/>
      <c r="F169" s="196"/>
      <c r="G169" s="200"/>
      <c r="H169" s="200"/>
      <c r="I169" s="200"/>
      <c r="J169" s="200"/>
      <c r="K169" s="200"/>
      <c r="P169" s="91"/>
      <c r="R169" s="91"/>
    </row>
    <row r="170" spans="2:18" ht="15">
      <c r="B170" s="96">
        <v>41312001</v>
      </c>
      <c r="C170" s="106" t="s">
        <v>366</v>
      </c>
      <c r="D170" s="196"/>
      <c r="E170" s="202"/>
      <c r="F170" s="196"/>
      <c r="G170" s="200"/>
      <c r="H170" s="200"/>
      <c r="I170" s="200"/>
      <c r="J170" s="200"/>
      <c r="K170" s="200"/>
      <c r="P170" s="91"/>
      <c r="R170" s="91"/>
    </row>
    <row r="171" spans="2:18" ht="15.75">
      <c r="B171" s="97">
        <v>41313</v>
      </c>
      <c r="C171" s="105" t="s">
        <v>367</v>
      </c>
      <c r="D171" s="206"/>
      <c r="E171" s="202"/>
      <c r="F171" s="196"/>
      <c r="G171" s="200"/>
      <c r="H171" s="200"/>
      <c r="I171" s="200"/>
      <c r="J171" s="200"/>
      <c r="K171" s="200"/>
      <c r="P171" s="91"/>
      <c r="R171" s="91"/>
    </row>
    <row r="172" spans="2:18" ht="15">
      <c r="B172" s="96">
        <v>41313001</v>
      </c>
      <c r="C172" s="108" t="s">
        <v>367</v>
      </c>
      <c r="D172" s="196"/>
      <c r="E172" s="202"/>
      <c r="F172" s="196"/>
      <c r="G172" s="200"/>
      <c r="H172" s="200"/>
      <c r="I172" s="200"/>
      <c r="J172" s="200"/>
      <c r="K172" s="200"/>
      <c r="P172" s="91"/>
      <c r="R172" s="91"/>
    </row>
    <row r="173" spans="2:18" ht="15">
      <c r="B173" s="96">
        <v>41313002</v>
      </c>
      <c r="C173" s="108" t="s">
        <v>368</v>
      </c>
      <c r="D173" s="196"/>
      <c r="E173" s="202"/>
      <c r="F173" s="196"/>
      <c r="G173" s="200"/>
      <c r="H173" s="200"/>
      <c r="I173" s="200"/>
      <c r="J173" s="200"/>
      <c r="K173" s="200"/>
      <c r="P173" s="91"/>
      <c r="R173" s="91"/>
    </row>
    <row r="174" spans="2:18" ht="15">
      <c r="B174" s="96">
        <v>41313003</v>
      </c>
      <c r="C174" s="108" t="s">
        <v>369</v>
      </c>
      <c r="D174" s="196"/>
      <c r="E174" s="202"/>
      <c r="F174" s="196"/>
      <c r="G174" s="200"/>
      <c r="H174" s="200"/>
      <c r="I174" s="200"/>
      <c r="J174" s="200"/>
      <c r="K174" s="200"/>
      <c r="P174" s="91"/>
      <c r="R174" s="91"/>
    </row>
    <row r="175" spans="2:18" ht="15">
      <c r="B175" s="96">
        <v>41313004</v>
      </c>
      <c r="C175" s="108" t="s">
        <v>370</v>
      </c>
      <c r="D175" s="196"/>
      <c r="E175" s="202"/>
      <c r="F175" s="196"/>
      <c r="G175" s="200"/>
      <c r="H175" s="200"/>
      <c r="I175" s="200"/>
      <c r="J175" s="200"/>
      <c r="K175" s="200"/>
      <c r="P175" s="91"/>
      <c r="R175" s="91"/>
    </row>
    <row r="176" spans="2:18" ht="15">
      <c r="B176" s="96">
        <v>41313005</v>
      </c>
      <c r="C176" s="108" t="s">
        <v>371</v>
      </c>
      <c r="D176" s="196"/>
      <c r="E176" s="202"/>
      <c r="F176" s="196"/>
      <c r="G176" s="200"/>
      <c r="H176" s="200"/>
      <c r="I176" s="200"/>
      <c r="J176" s="200"/>
      <c r="K176" s="200"/>
      <c r="P176" s="91"/>
      <c r="R176" s="91"/>
    </row>
    <row r="177" spans="2:18" ht="15">
      <c r="B177" s="96">
        <v>41313006</v>
      </c>
      <c r="C177" s="108" t="s">
        <v>372</v>
      </c>
      <c r="D177" s="196"/>
      <c r="E177" s="202"/>
      <c r="F177" s="196"/>
      <c r="G177" s="200"/>
      <c r="H177" s="200"/>
      <c r="I177" s="200"/>
      <c r="J177" s="200"/>
      <c r="K177" s="200"/>
      <c r="P177" s="91"/>
      <c r="R177" s="91"/>
    </row>
    <row r="178" spans="2:18" ht="15">
      <c r="B178" s="96">
        <v>41313007</v>
      </c>
      <c r="C178" s="108" t="s">
        <v>373</v>
      </c>
      <c r="D178" s="196"/>
      <c r="E178" s="202"/>
      <c r="F178" s="196"/>
      <c r="G178" s="200"/>
      <c r="H178" s="200"/>
      <c r="I178" s="200"/>
      <c r="J178" s="200"/>
      <c r="K178" s="200"/>
      <c r="P178" s="91"/>
      <c r="R178" s="91"/>
    </row>
    <row r="179" spans="2:18" ht="15">
      <c r="B179" s="96">
        <v>41313008</v>
      </c>
      <c r="C179" s="108" t="s">
        <v>374</v>
      </c>
      <c r="D179" s="196"/>
      <c r="E179" s="202"/>
      <c r="F179" s="196"/>
      <c r="G179" s="200"/>
      <c r="H179" s="200"/>
      <c r="I179" s="200"/>
      <c r="J179" s="200"/>
      <c r="K179" s="200"/>
      <c r="P179" s="91"/>
      <c r="R179" s="91"/>
    </row>
    <row r="180" spans="2:18" ht="15">
      <c r="B180" s="96">
        <v>41313009</v>
      </c>
      <c r="C180" s="108" t="s">
        <v>375</v>
      </c>
      <c r="D180" s="196"/>
      <c r="E180" s="202"/>
      <c r="F180" s="196"/>
      <c r="G180" s="200"/>
      <c r="H180" s="200"/>
      <c r="I180" s="200"/>
      <c r="J180" s="200"/>
      <c r="K180" s="200"/>
      <c r="P180" s="91"/>
      <c r="R180" s="91"/>
    </row>
    <row r="181" spans="2:18" ht="15">
      <c r="B181" s="96">
        <v>41313010</v>
      </c>
      <c r="C181" s="108" t="s">
        <v>376</v>
      </c>
      <c r="D181" s="196"/>
      <c r="E181" s="202"/>
      <c r="F181" s="196"/>
      <c r="G181" s="200"/>
      <c r="H181" s="200"/>
      <c r="I181" s="200"/>
      <c r="J181" s="200"/>
      <c r="K181" s="200"/>
      <c r="P181" s="91"/>
      <c r="R181" s="91"/>
    </row>
    <row r="182" spans="2:18" ht="15">
      <c r="B182" s="93">
        <v>41313011</v>
      </c>
      <c r="C182" s="108" t="s">
        <v>377</v>
      </c>
      <c r="D182" s="196"/>
      <c r="E182" s="202"/>
      <c r="F182" s="196"/>
      <c r="G182" s="200"/>
      <c r="H182" s="200"/>
      <c r="I182" s="200"/>
      <c r="J182" s="200"/>
      <c r="K182" s="200"/>
      <c r="P182" s="91"/>
      <c r="R182" s="91"/>
    </row>
    <row r="183" spans="2:18" ht="15">
      <c r="B183" s="109">
        <v>41314</v>
      </c>
      <c r="C183" s="94" t="s">
        <v>378</v>
      </c>
      <c r="D183" s="206"/>
      <c r="E183" s="202"/>
      <c r="F183" s="196"/>
      <c r="G183" s="200"/>
      <c r="H183" s="200"/>
      <c r="I183" s="200"/>
      <c r="J183" s="200"/>
      <c r="K183" s="200"/>
      <c r="P183" s="91"/>
      <c r="R183" s="91"/>
    </row>
    <row r="184" spans="2:18" ht="15">
      <c r="B184" s="103">
        <v>41314001</v>
      </c>
      <c r="C184" s="108" t="s">
        <v>379</v>
      </c>
      <c r="D184" s="196"/>
      <c r="E184" s="202"/>
      <c r="F184" s="196"/>
      <c r="G184" s="200"/>
      <c r="H184" s="200"/>
      <c r="I184" s="200"/>
      <c r="J184" s="200"/>
      <c r="K184" s="200"/>
      <c r="P184" s="91"/>
      <c r="R184" s="91"/>
    </row>
    <row r="185" spans="2:18" ht="15">
      <c r="B185" s="103">
        <v>41314002</v>
      </c>
      <c r="C185" s="108" t="s">
        <v>380</v>
      </c>
      <c r="D185" s="196"/>
      <c r="E185" s="202"/>
      <c r="F185" s="196"/>
      <c r="G185" s="200"/>
      <c r="H185" s="200"/>
      <c r="I185" s="200"/>
      <c r="J185" s="200"/>
      <c r="K185" s="200"/>
      <c r="P185" s="91"/>
      <c r="R185" s="91"/>
    </row>
    <row r="186" spans="2:18" ht="15">
      <c r="B186" s="103">
        <v>41314003</v>
      </c>
      <c r="C186" s="108" t="s">
        <v>381</v>
      </c>
      <c r="D186" s="196"/>
      <c r="E186" s="202"/>
      <c r="F186" s="196"/>
      <c r="G186" s="200"/>
      <c r="H186" s="200"/>
      <c r="I186" s="200"/>
      <c r="J186" s="200"/>
      <c r="K186" s="200"/>
      <c r="P186" s="91"/>
      <c r="R186" s="91"/>
    </row>
    <row r="187" spans="2:18" ht="15">
      <c r="B187" s="103">
        <v>41314004</v>
      </c>
      <c r="C187" s="108" t="s">
        <v>382</v>
      </c>
      <c r="D187" s="196"/>
      <c r="E187" s="202"/>
      <c r="F187" s="196"/>
      <c r="G187" s="200"/>
      <c r="H187" s="200"/>
      <c r="I187" s="200"/>
      <c r="J187" s="200"/>
      <c r="K187" s="200"/>
      <c r="P187" s="91"/>
      <c r="R187" s="91"/>
    </row>
    <row r="188" spans="2:18" ht="15">
      <c r="B188" s="103">
        <v>41314005</v>
      </c>
      <c r="C188" s="108" t="s">
        <v>383</v>
      </c>
      <c r="D188" s="196"/>
      <c r="E188" s="202"/>
      <c r="F188" s="196"/>
      <c r="G188" s="200"/>
      <c r="H188" s="200"/>
      <c r="I188" s="200"/>
      <c r="J188" s="200"/>
      <c r="K188" s="200"/>
      <c r="P188" s="91"/>
      <c r="R188" s="91"/>
    </row>
    <row r="189" spans="2:18" ht="15">
      <c r="B189" s="103">
        <v>41314006</v>
      </c>
      <c r="C189" s="108" t="s">
        <v>384</v>
      </c>
      <c r="D189" s="196"/>
      <c r="E189" s="202"/>
      <c r="F189" s="196"/>
      <c r="G189" s="200"/>
      <c r="H189" s="200"/>
      <c r="I189" s="200"/>
      <c r="J189" s="200"/>
      <c r="K189" s="200"/>
      <c r="P189" s="91"/>
      <c r="R189" s="91"/>
    </row>
    <row r="190" spans="2:18" ht="18.75">
      <c r="B190" s="92">
        <v>414</v>
      </c>
      <c r="C190" s="94" t="s">
        <v>14</v>
      </c>
      <c r="D190" s="201"/>
      <c r="E190" s="199"/>
      <c r="F190" s="196"/>
      <c r="G190" s="199"/>
      <c r="H190" s="200"/>
      <c r="I190" s="200"/>
      <c r="J190" s="200"/>
      <c r="K190" s="200"/>
      <c r="P190" s="91"/>
      <c r="R190" s="91"/>
    </row>
    <row r="191" spans="2:18" ht="15">
      <c r="B191" s="97">
        <v>41401</v>
      </c>
      <c r="C191" s="94" t="s">
        <v>15</v>
      </c>
      <c r="D191" s="199"/>
      <c r="E191" s="196"/>
      <c r="F191" s="196"/>
      <c r="G191" s="199"/>
      <c r="H191" s="200"/>
      <c r="I191" s="200"/>
      <c r="J191" s="200"/>
      <c r="K191" s="200"/>
      <c r="P191" s="91"/>
      <c r="R191" s="91"/>
    </row>
    <row r="192" spans="2:18" ht="15">
      <c r="B192" s="96">
        <v>41401001</v>
      </c>
      <c r="C192" s="108" t="s">
        <v>15</v>
      </c>
      <c r="D192" s="196"/>
      <c r="E192" s="196"/>
      <c r="F192" s="196"/>
      <c r="G192" s="199"/>
      <c r="H192" s="200"/>
      <c r="I192" s="200"/>
      <c r="J192" s="200"/>
      <c r="K192" s="200"/>
      <c r="P192" s="91"/>
      <c r="R192" s="91"/>
    </row>
    <row r="193" spans="2:18" ht="15">
      <c r="B193" s="97">
        <v>41402</v>
      </c>
      <c r="C193" s="94" t="s">
        <v>16</v>
      </c>
      <c r="D193" s="199"/>
      <c r="E193" s="196"/>
      <c r="F193" s="196"/>
      <c r="G193" s="199"/>
      <c r="H193" s="200"/>
      <c r="I193" s="200"/>
      <c r="J193" s="200"/>
      <c r="K193" s="200"/>
      <c r="P193" s="91"/>
      <c r="R193" s="91"/>
    </row>
    <row r="194" spans="2:18" ht="15">
      <c r="B194" s="96">
        <v>41402001</v>
      </c>
      <c r="C194" s="108" t="s">
        <v>385</v>
      </c>
      <c r="D194" s="196"/>
      <c r="E194" s="196"/>
      <c r="F194" s="196"/>
      <c r="G194" s="202"/>
      <c r="H194" s="200"/>
      <c r="I194" s="200"/>
      <c r="J194" s="200"/>
      <c r="K194" s="200"/>
      <c r="P194" s="91"/>
      <c r="R194" s="91"/>
    </row>
    <row r="195" spans="2:18" ht="15">
      <c r="B195" s="96">
        <v>41402002</v>
      </c>
      <c r="C195" s="108" t="s">
        <v>386</v>
      </c>
      <c r="D195" s="196"/>
      <c r="E195" s="196"/>
      <c r="F195" s="196"/>
      <c r="G195" s="202"/>
      <c r="H195" s="200"/>
      <c r="I195" s="200"/>
      <c r="J195" s="200"/>
      <c r="K195" s="200"/>
      <c r="P195" s="91"/>
      <c r="R195" s="91"/>
    </row>
    <row r="196" spans="2:18" ht="15">
      <c r="B196" s="96">
        <v>41402003</v>
      </c>
      <c r="C196" s="108" t="s">
        <v>387</v>
      </c>
      <c r="D196" s="196"/>
      <c r="E196" s="196"/>
      <c r="F196" s="196"/>
      <c r="G196" s="202"/>
      <c r="H196" s="200"/>
      <c r="I196" s="200"/>
      <c r="J196" s="200"/>
      <c r="K196" s="200"/>
      <c r="P196" s="91"/>
      <c r="R196" s="91"/>
    </row>
    <row r="197" spans="2:18" ht="15">
      <c r="B197" s="96">
        <v>41402004</v>
      </c>
      <c r="C197" s="108" t="s">
        <v>388</v>
      </c>
      <c r="D197" s="196"/>
      <c r="E197" s="196"/>
      <c r="F197" s="196"/>
      <c r="G197" s="202"/>
      <c r="H197" s="200"/>
      <c r="I197" s="200"/>
      <c r="J197" s="200"/>
      <c r="K197" s="200"/>
      <c r="P197" s="91"/>
      <c r="R197" s="91"/>
    </row>
    <row r="198" spans="2:18" ht="15">
      <c r="B198" s="96">
        <v>41402005</v>
      </c>
      <c r="C198" s="108" t="s">
        <v>389</v>
      </c>
      <c r="D198" s="196"/>
      <c r="E198" s="196"/>
      <c r="F198" s="196"/>
      <c r="G198" s="202"/>
      <c r="H198" s="200"/>
      <c r="I198" s="200"/>
      <c r="J198" s="200"/>
      <c r="K198" s="200"/>
      <c r="P198" s="91"/>
      <c r="R198" s="91"/>
    </row>
    <row r="199" spans="2:18" ht="15">
      <c r="B199" s="96">
        <v>41402006</v>
      </c>
      <c r="C199" s="108" t="s">
        <v>390</v>
      </c>
      <c r="D199" s="196"/>
      <c r="E199" s="196"/>
      <c r="F199" s="196"/>
      <c r="G199" s="202"/>
      <c r="H199" s="200"/>
      <c r="I199" s="200"/>
      <c r="J199" s="200"/>
      <c r="K199" s="200"/>
      <c r="P199" s="91"/>
      <c r="R199" s="91"/>
    </row>
    <row r="200" spans="2:18" ht="15">
      <c r="B200" s="96">
        <v>41402007</v>
      </c>
      <c r="C200" s="108" t="s">
        <v>391</v>
      </c>
      <c r="D200" s="196"/>
      <c r="E200" s="196"/>
      <c r="F200" s="196"/>
      <c r="G200" s="202"/>
      <c r="H200" s="200"/>
      <c r="I200" s="200"/>
      <c r="J200" s="200"/>
      <c r="K200" s="200"/>
      <c r="P200" s="91"/>
      <c r="R200" s="91"/>
    </row>
    <row r="201" spans="2:18" ht="15">
      <c r="B201" s="97">
        <v>41403</v>
      </c>
      <c r="C201" s="110" t="s">
        <v>17</v>
      </c>
      <c r="D201" s="199"/>
      <c r="E201" s="196"/>
      <c r="F201" s="196"/>
      <c r="G201" s="199"/>
      <c r="H201" s="200"/>
      <c r="I201" s="200"/>
      <c r="J201" s="200"/>
      <c r="K201" s="200"/>
      <c r="P201" s="91"/>
      <c r="R201" s="91"/>
    </row>
    <row r="202" spans="2:18" ht="15">
      <c r="B202" s="96">
        <v>41403001</v>
      </c>
      <c r="C202" s="111" t="s">
        <v>17</v>
      </c>
      <c r="D202" s="196"/>
      <c r="E202" s="196"/>
      <c r="F202" s="196"/>
      <c r="G202" s="199"/>
      <c r="H202" s="200"/>
      <c r="I202" s="200"/>
      <c r="J202" s="200"/>
      <c r="K202" s="200"/>
      <c r="P202" s="91"/>
      <c r="R202" s="91"/>
    </row>
    <row r="203" spans="2:18" ht="15.75">
      <c r="B203" s="97">
        <v>41404</v>
      </c>
      <c r="C203" s="94" t="s">
        <v>18</v>
      </c>
      <c r="D203" s="197"/>
      <c r="E203" s="196"/>
      <c r="F203" s="196"/>
      <c r="G203" s="200"/>
      <c r="H203" s="200"/>
      <c r="I203" s="200"/>
      <c r="J203" s="200"/>
      <c r="K203" s="200"/>
      <c r="P203" s="91"/>
      <c r="R203" s="91"/>
    </row>
    <row r="204" spans="2:18" ht="15">
      <c r="B204" s="96">
        <v>41404001</v>
      </c>
      <c r="C204" s="98" t="s">
        <v>392</v>
      </c>
      <c r="D204" s="196"/>
      <c r="E204" s="196"/>
      <c r="F204" s="196"/>
      <c r="G204" s="200"/>
      <c r="H204" s="200"/>
      <c r="I204" s="200"/>
      <c r="J204" s="200"/>
      <c r="K204" s="200"/>
      <c r="P204" s="91"/>
      <c r="R204" s="91"/>
    </row>
    <row r="205" spans="2:18" ht="15">
      <c r="B205" s="96">
        <v>41404002</v>
      </c>
      <c r="C205" s="98" t="s">
        <v>393</v>
      </c>
      <c r="D205" s="196"/>
      <c r="E205" s="196"/>
      <c r="F205" s="196"/>
      <c r="G205" s="200"/>
      <c r="H205" s="200"/>
      <c r="I205" s="200"/>
      <c r="J205" s="200"/>
      <c r="K205" s="200"/>
      <c r="P205" s="91"/>
      <c r="R205" s="91"/>
    </row>
    <row r="206" spans="2:18" ht="15">
      <c r="B206" s="96">
        <v>41404003</v>
      </c>
      <c r="C206" s="98" t="s">
        <v>394</v>
      </c>
      <c r="D206" s="196"/>
      <c r="E206" s="196"/>
      <c r="F206" s="196"/>
      <c r="G206" s="200"/>
      <c r="H206" s="200"/>
      <c r="I206" s="200"/>
      <c r="J206" s="200"/>
      <c r="K206" s="200"/>
      <c r="P206" s="91"/>
      <c r="R206" s="91"/>
    </row>
    <row r="207" spans="2:18" ht="15">
      <c r="B207" s="109">
        <v>41405</v>
      </c>
      <c r="C207" s="107" t="s">
        <v>19</v>
      </c>
      <c r="D207" s="201"/>
      <c r="E207" s="196"/>
      <c r="F207" s="196"/>
      <c r="G207" s="200"/>
      <c r="H207" s="200"/>
      <c r="I207" s="200"/>
      <c r="J207" s="200"/>
      <c r="K207" s="200"/>
      <c r="P207" s="91"/>
      <c r="R207" s="91"/>
    </row>
    <row r="208" spans="2:18" ht="15">
      <c r="B208" s="93">
        <v>41405001</v>
      </c>
      <c r="C208" s="95" t="s">
        <v>395</v>
      </c>
      <c r="D208" s="196"/>
      <c r="E208" s="196"/>
      <c r="F208" s="196"/>
      <c r="G208" s="200"/>
      <c r="H208" s="200"/>
      <c r="I208" s="200"/>
      <c r="J208" s="200"/>
      <c r="K208" s="200"/>
      <c r="P208" s="91"/>
      <c r="R208" s="91"/>
    </row>
    <row r="209" spans="2:18" ht="15">
      <c r="B209" s="93">
        <v>41405002</v>
      </c>
      <c r="C209" s="95" t="s">
        <v>396</v>
      </c>
      <c r="D209" s="196"/>
      <c r="E209" s="196"/>
      <c r="F209" s="196"/>
      <c r="G209" s="200"/>
      <c r="H209" s="200"/>
      <c r="I209" s="200"/>
      <c r="J209" s="200"/>
      <c r="K209" s="200"/>
      <c r="P209" s="91"/>
      <c r="R209" s="91"/>
    </row>
    <row r="210" spans="2:18" s="88" customFormat="1" ht="18.75">
      <c r="B210" s="112">
        <v>42</v>
      </c>
      <c r="C210" s="112" t="s">
        <v>2</v>
      </c>
      <c r="D210" s="207"/>
      <c r="E210" s="207"/>
      <c r="F210" s="208"/>
      <c r="G210" s="207"/>
      <c r="H210" s="209"/>
      <c r="I210" s="209"/>
      <c r="J210" s="209"/>
      <c r="K210" s="209"/>
      <c r="P210" s="113"/>
      <c r="R210" s="113"/>
    </row>
    <row r="211" spans="2:18" ht="18.75">
      <c r="B211" s="114">
        <v>421</v>
      </c>
      <c r="C211" s="115" t="s">
        <v>397</v>
      </c>
      <c r="D211" s="210"/>
      <c r="E211" s="209"/>
      <c r="F211" s="208"/>
      <c r="G211" s="211"/>
      <c r="H211" s="209"/>
      <c r="I211" s="209"/>
      <c r="J211" s="209"/>
      <c r="K211" s="209"/>
      <c r="P211" s="91"/>
      <c r="R211" s="91"/>
    </row>
    <row r="212" spans="2:18" ht="18.75">
      <c r="B212" s="116">
        <v>42101</v>
      </c>
      <c r="C212" s="116" t="s">
        <v>21</v>
      </c>
      <c r="D212" s="209"/>
      <c r="E212" s="212"/>
      <c r="F212" s="208"/>
      <c r="G212" s="211"/>
      <c r="H212" s="209"/>
      <c r="I212" s="209"/>
      <c r="J212" s="209"/>
      <c r="K212" s="209"/>
      <c r="P212" s="91"/>
      <c r="R212" s="91"/>
    </row>
    <row r="213" spans="2:18" ht="18.75">
      <c r="B213" s="117">
        <v>42101001</v>
      </c>
      <c r="C213" s="108" t="s">
        <v>21</v>
      </c>
      <c r="D213" s="212"/>
      <c r="E213" s="212"/>
      <c r="F213" s="208"/>
      <c r="G213" s="211"/>
      <c r="H213" s="209"/>
      <c r="I213" s="209"/>
      <c r="J213" s="209"/>
      <c r="K213" s="209"/>
      <c r="P213" s="91"/>
      <c r="R213" s="91"/>
    </row>
    <row r="214" spans="2:18" ht="18.75">
      <c r="B214" s="116">
        <v>42102</v>
      </c>
      <c r="C214" s="116" t="s">
        <v>20</v>
      </c>
      <c r="D214" s="209"/>
      <c r="E214" s="212"/>
      <c r="F214" s="208"/>
      <c r="G214" s="211"/>
      <c r="H214" s="209"/>
      <c r="I214" s="209"/>
      <c r="J214" s="209"/>
      <c r="K214" s="209"/>
      <c r="P214" s="91"/>
      <c r="R214" s="91"/>
    </row>
    <row r="215" spans="2:18" ht="18.75">
      <c r="B215" s="117">
        <v>42102001</v>
      </c>
      <c r="C215" s="108" t="s">
        <v>398</v>
      </c>
      <c r="D215" s="212">
        <v>42000</v>
      </c>
      <c r="E215" s="212"/>
      <c r="F215" s="208"/>
      <c r="G215" s="211"/>
      <c r="H215" s="209"/>
      <c r="I215" s="209"/>
      <c r="J215" s="209"/>
      <c r="K215" s="209"/>
      <c r="P215" s="91"/>
      <c r="R215" s="91"/>
    </row>
    <row r="216" spans="2:18" ht="18.75">
      <c r="B216" s="117">
        <v>42102002</v>
      </c>
      <c r="C216" s="108" t="s">
        <v>399</v>
      </c>
      <c r="D216" s="212"/>
      <c r="E216" s="212"/>
      <c r="F216" s="208"/>
      <c r="G216" s="211"/>
      <c r="H216" s="209"/>
      <c r="I216" s="209"/>
      <c r="J216" s="209"/>
      <c r="K216" s="209"/>
      <c r="P216" s="91"/>
      <c r="R216" s="91"/>
    </row>
    <row r="217" spans="2:18" ht="18.75">
      <c r="B217" s="117">
        <v>42102003</v>
      </c>
      <c r="C217" s="108" t="s">
        <v>400</v>
      </c>
      <c r="D217" s="212"/>
      <c r="E217" s="212"/>
      <c r="F217" s="208"/>
      <c r="G217" s="211"/>
      <c r="H217" s="209"/>
      <c r="I217" s="209"/>
      <c r="J217" s="209"/>
      <c r="K217" s="209"/>
      <c r="P217" s="91"/>
      <c r="R217" s="91"/>
    </row>
    <row r="218" spans="2:18" ht="18.75">
      <c r="B218" s="117">
        <v>42102004</v>
      </c>
      <c r="C218" s="108" t="s">
        <v>401</v>
      </c>
      <c r="D218" s="212"/>
      <c r="E218" s="212"/>
      <c r="F218" s="208"/>
      <c r="G218" s="211"/>
      <c r="H218" s="209"/>
      <c r="I218" s="209"/>
      <c r="J218" s="209"/>
      <c r="K218" s="209"/>
      <c r="P218" s="91"/>
      <c r="R218" s="91"/>
    </row>
    <row r="219" spans="2:18" ht="18.75">
      <c r="B219" s="117">
        <v>42102005</v>
      </c>
      <c r="C219" s="108" t="s">
        <v>402</v>
      </c>
      <c r="D219" s="212">
        <f>9500+11889</f>
        <v>21389</v>
      </c>
      <c r="E219" s="212"/>
      <c r="F219" s="208"/>
      <c r="G219" s="211"/>
      <c r="H219" s="209"/>
      <c r="I219" s="209"/>
      <c r="J219" s="209"/>
      <c r="K219" s="209"/>
      <c r="P219" s="91"/>
      <c r="R219" s="91"/>
    </row>
    <row r="220" spans="2:18" ht="18.75">
      <c r="B220" s="117">
        <v>42102006</v>
      </c>
      <c r="C220" s="108" t="s">
        <v>403</v>
      </c>
      <c r="D220" s="212"/>
      <c r="E220" s="212"/>
      <c r="F220" s="208"/>
      <c r="G220" s="211"/>
      <c r="H220" s="209"/>
      <c r="I220" s="209"/>
      <c r="J220" s="209"/>
      <c r="K220" s="209"/>
      <c r="P220" s="91"/>
      <c r="R220" s="91"/>
    </row>
    <row r="221" spans="2:18" ht="18.75">
      <c r="B221" s="117">
        <v>42102007</v>
      </c>
      <c r="C221" s="108" t="s">
        <v>404</v>
      </c>
      <c r="D221" s="212"/>
      <c r="E221" s="212"/>
      <c r="F221" s="208"/>
      <c r="G221" s="211"/>
      <c r="H221" s="209"/>
      <c r="I221" s="209"/>
      <c r="J221" s="209"/>
      <c r="K221" s="209"/>
      <c r="P221" s="91"/>
      <c r="R221" s="91"/>
    </row>
    <row r="222" spans="2:18" ht="18.75">
      <c r="B222" s="117">
        <v>42102008</v>
      </c>
      <c r="C222" s="118" t="s">
        <v>405</v>
      </c>
      <c r="D222" s="212"/>
      <c r="E222" s="212"/>
      <c r="F222" s="208"/>
      <c r="G222" s="211"/>
      <c r="H222" s="209"/>
      <c r="I222" s="209"/>
      <c r="J222" s="209"/>
      <c r="K222" s="209"/>
      <c r="P222" s="91"/>
      <c r="R222" s="91"/>
    </row>
    <row r="223" spans="2:18" ht="18.75">
      <c r="B223" s="116">
        <v>42103</v>
      </c>
      <c r="C223" s="116" t="s">
        <v>22</v>
      </c>
      <c r="D223" s="212"/>
      <c r="E223" s="212"/>
      <c r="F223" s="208"/>
      <c r="G223" s="211"/>
      <c r="H223" s="209"/>
      <c r="I223" s="209"/>
      <c r="J223" s="209"/>
      <c r="K223" s="209"/>
      <c r="P223" s="91"/>
      <c r="R223" s="91"/>
    </row>
    <row r="224" spans="2:18" ht="18.75">
      <c r="B224" s="108">
        <v>42103001</v>
      </c>
      <c r="C224" s="108" t="s">
        <v>406</v>
      </c>
      <c r="D224" s="212"/>
      <c r="E224" s="212"/>
      <c r="F224" s="208"/>
      <c r="G224" s="211"/>
      <c r="H224" s="209"/>
      <c r="I224" s="209"/>
      <c r="J224" s="209"/>
      <c r="K224" s="209"/>
      <c r="P224" s="91"/>
      <c r="R224" s="91"/>
    </row>
    <row r="225" spans="2:18" ht="18.75">
      <c r="B225" s="108">
        <v>42103002</v>
      </c>
      <c r="C225" s="108" t="s">
        <v>122</v>
      </c>
      <c r="D225" s="212"/>
      <c r="E225" s="212"/>
      <c r="F225" s="208"/>
      <c r="G225" s="211"/>
      <c r="H225" s="209"/>
      <c r="I225" s="209"/>
      <c r="J225" s="209"/>
      <c r="K225" s="209"/>
      <c r="P225" s="91"/>
      <c r="R225" s="91"/>
    </row>
    <row r="226" spans="2:18" ht="18.75">
      <c r="B226" s="108">
        <v>42103003</v>
      </c>
      <c r="C226" s="108" t="s">
        <v>124</v>
      </c>
      <c r="D226" s="212"/>
      <c r="E226" s="212"/>
      <c r="F226" s="208"/>
      <c r="G226" s="211"/>
      <c r="H226" s="209"/>
      <c r="I226" s="209"/>
      <c r="J226" s="209"/>
      <c r="K226" s="209"/>
      <c r="P226" s="91"/>
      <c r="R226" s="91"/>
    </row>
    <row r="227" spans="2:18" ht="18.75">
      <c r="B227" s="108">
        <v>42103004</v>
      </c>
      <c r="C227" s="108" t="s">
        <v>126</v>
      </c>
      <c r="D227" s="212"/>
      <c r="E227" s="212"/>
      <c r="F227" s="208"/>
      <c r="G227" s="211"/>
      <c r="H227" s="209"/>
      <c r="I227" s="209"/>
      <c r="J227" s="209"/>
      <c r="K227" s="209"/>
      <c r="P227" s="91"/>
      <c r="R227" s="91"/>
    </row>
    <row r="228" spans="2:18" ht="18.75">
      <c r="B228" s="108">
        <v>42103005</v>
      </c>
      <c r="C228" s="108" t="s">
        <v>128</v>
      </c>
      <c r="D228" s="212"/>
      <c r="E228" s="212"/>
      <c r="F228" s="208"/>
      <c r="G228" s="211"/>
      <c r="H228" s="209"/>
      <c r="I228" s="209"/>
      <c r="J228" s="209"/>
      <c r="K228" s="209"/>
      <c r="P228" s="91"/>
      <c r="R228" s="91"/>
    </row>
    <row r="229" spans="2:18" ht="18.75">
      <c r="B229" s="108">
        <v>42103006</v>
      </c>
      <c r="C229" s="108" t="s">
        <v>130</v>
      </c>
      <c r="D229" s="212"/>
      <c r="E229" s="212"/>
      <c r="F229" s="208"/>
      <c r="G229" s="211"/>
      <c r="H229" s="209"/>
      <c r="I229" s="209"/>
      <c r="J229" s="209"/>
      <c r="K229" s="209"/>
      <c r="P229" s="91"/>
      <c r="R229" s="91"/>
    </row>
    <row r="230" spans="2:18" ht="18.75">
      <c r="B230" s="108">
        <v>42103007</v>
      </c>
      <c r="C230" s="108" t="s">
        <v>132</v>
      </c>
      <c r="D230" s="212"/>
      <c r="E230" s="212"/>
      <c r="F230" s="208"/>
      <c r="G230" s="211"/>
      <c r="H230" s="209"/>
      <c r="I230" s="209"/>
      <c r="J230" s="209"/>
      <c r="K230" s="209"/>
      <c r="P230" s="91"/>
      <c r="R230" s="91"/>
    </row>
    <row r="231" spans="2:18" ht="18.75">
      <c r="B231" s="108">
        <v>42103008</v>
      </c>
      <c r="C231" s="108" t="s">
        <v>134</v>
      </c>
      <c r="D231" s="212"/>
      <c r="E231" s="212"/>
      <c r="F231" s="208"/>
      <c r="G231" s="211"/>
      <c r="H231" s="209"/>
      <c r="I231" s="209"/>
      <c r="J231" s="209"/>
      <c r="K231" s="209"/>
      <c r="P231" s="91"/>
      <c r="R231" s="91"/>
    </row>
    <row r="232" spans="2:18" ht="18.75">
      <c r="B232" s="116">
        <v>42104</v>
      </c>
      <c r="C232" s="105" t="s">
        <v>23</v>
      </c>
      <c r="D232" s="212"/>
      <c r="E232" s="212"/>
      <c r="F232" s="208"/>
      <c r="G232" s="211"/>
      <c r="H232" s="209"/>
      <c r="I232" s="209"/>
      <c r="J232" s="209"/>
      <c r="K232" s="209"/>
      <c r="P232" s="91"/>
      <c r="R232" s="91"/>
    </row>
    <row r="233" spans="2:18" ht="18.75">
      <c r="B233" s="108">
        <v>42104001</v>
      </c>
      <c r="C233" s="108" t="s">
        <v>407</v>
      </c>
      <c r="D233" s="212"/>
      <c r="E233" s="212"/>
      <c r="F233" s="208"/>
      <c r="G233" s="211"/>
      <c r="H233" s="209"/>
      <c r="I233" s="209"/>
      <c r="J233" s="209"/>
      <c r="K233" s="209"/>
      <c r="P233" s="91"/>
      <c r="R233" s="91"/>
    </row>
    <row r="234" spans="2:18" ht="18.75">
      <c r="B234" s="108">
        <v>42104002</v>
      </c>
      <c r="C234" s="108" t="s">
        <v>136</v>
      </c>
      <c r="D234" s="212"/>
      <c r="E234" s="212"/>
      <c r="F234" s="208"/>
      <c r="G234" s="211"/>
      <c r="H234" s="209"/>
      <c r="I234" s="209"/>
      <c r="J234" s="209"/>
      <c r="K234" s="209"/>
      <c r="P234" s="91"/>
      <c r="R234" s="91"/>
    </row>
    <row r="235" spans="2:18" ht="18.75">
      <c r="B235" s="108">
        <v>42104003</v>
      </c>
      <c r="C235" s="108" t="s">
        <v>138</v>
      </c>
      <c r="D235" s="212"/>
      <c r="E235" s="212"/>
      <c r="F235" s="208"/>
      <c r="G235" s="211"/>
      <c r="H235" s="209"/>
      <c r="I235" s="209"/>
      <c r="J235" s="209"/>
      <c r="K235" s="209"/>
      <c r="P235" s="91"/>
      <c r="R235" s="91"/>
    </row>
    <row r="236" spans="2:18" ht="18.75">
      <c r="B236" s="108">
        <v>42104004</v>
      </c>
      <c r="C236" s="108" t="s">
        <v>140</v>
      </c>
      <c r="D236" s="212"/>
      <c r="E236" s="212"/>
      <c r="F236" s="208"/>
      <c r="G236" s="211"/>
      <c r="H236" s="209"/>
      <c r="I236" s="209"/>
      <c r="J236" s="209"/>
      <c r="K236" s="209"/>
      <c r="P236" s="91"/>
      <c r="R236" s="91"/>
    </row>
    <row r="237" spans="2:18" ht="18.75">
      <c r="B237" s="108">
        <v>42104005</v>
      </c>
      <c r="C237" s="108" t="s">
        <v>142</v>
      </c>
      <c r="D237" s="212"/>
      <c r="E237" s="212"/>
      <c r="F237" s="208"/>
      <c r="G237" s="211"/>
      <c r="H237" s="209"/>
      <c r="I237" s="209"/>
      <c r="J237" s="209"/>
      <c r="K237" s="209"/>
      <c r="P237" s="91"/>
      <c r="R237" s="91"/>
    </row>
    <row r="238" spans="2:18" ht="18.75">
      <c r="B238" s="116">
        <v>42105</v>
      </c>
      <c r="C238" s="105" t="s">
        <v>24</v>
      </c>
      <c r="D238" s="212"/>
      <c r="E238" s="212"/>
      <c r="F238" s="208"/>
      <c r="G238" s="211"/>
      <c r="H238" s="209"/>
      <c r="I238" s="209"/>
      <c r="J238" s="209"/>
      <c r="K238" s="209"/>
      <c r="P238" s="91"/>
      <c r="R238" s="91"/>
    </row>
    <row r="239" spans="2:18" ht="18.75">
      <c r="B239" s="108">
        <v>42105001</v>
      </c>
      <c r="C239" s="108" t="s">
        <v>145</v>
      </c>
      <c r="D239" s="212"/>
      <c r="E239" s="212"/>
      <c r="F239" s="208"/>
      <c r="G239" s="211"/>
      <c r="H239" s="209"/>
      <c r="I239" s="209"/>
      <c r="J239" s="209"/>
      <c r="K239" s="209"/>
      <c r="P239" s="91"/>
      <c r="R239" s="91"/>
    </row>
    <row r="240" spans="2:18" ht="18.75">
      <c r="B240" s="108">
        <v>42105002</v>
      </c>
      <c r="C240" s="108" t="s">
        <v>147</v>
      </c>
      <c r="D240" s="212"/>
      <c r="E240" s="212"/>
      <c r="F240" s="208"/>
      <c r="G240" s="211"/>
      <c r="H240" s="209"/>
      <c r="I240" s="209"/>
      <c r="J240" s="209"/>
      <c r="K240" s="209"/>
      <c r="P240" s="91"/>
      <c r="R240" s="91"/>
    </row>
    <row r="241" spans="2:18" ht="18.75">
      <c r="B241" s="108">
        <v>42105003</v>
      </c>
      <c r="C241" s="108" t="s">
        <v>149</v>
      </c>
      <c r="D241" s="212"/>
      <c r="E241" s="212"/>
      <c r="F241" s="208"/>
      <c r="G241" s="211"/>
      <c r="H241" s="209"/>
      <c r="I241" s="209"/>
      <c r="J241" s="209"/>
      <c r="K241" s="209"/>
      <c r="P241" s="91"/>
      <c r="R241" s="91"/>
    </row>
    <row r="242" spans="2:18" ht="15">
      <c r="B242" s="108">
        <v>42105004</v>
      </c>
      <c r="C242" s="108" t="s">
        <v>151</v>
      </c>
      <c r="D242" s="212"/>
      <c r="E242" s="212"/>
      <c r="F242" s="213"/>
      <c r="G242" s="211"/>
      <c r="H242" s="209"/>
      <c r="I242" s="209"/>
      <c r="J242" s="209"/>
      <c r="K242" s="209"/>
      <c r="P242" s="91"/>
      <c r="R242" s="91"/>
    </row>
    <row r="243" spans="2:18" ht="15">
      <c r="B243" s="108">
        <v>42105005</v>
      </c>
      <c r="C243" s="108" t="s">
        <v>153</v>
      </c>
      <c r="D243" s="212"/>
      <c r="E243" s="212"/>
      <c r="F243" s="213"/>
      <c r="G243" s="211"/>
      <c r="H243" s="209"/>
      <c r="I243" s="209"/>
      <c r="J243" s="209"/>
      <c r="K243" s="209"/>
      <c r="P243" s="91"/>
      <c r="R243" s="91"/>
    </row>
    <row r="244" spans="2:18" ht="15">
      <c r="B244" s="108">
        <v>42105006</v>
      </c>
      <c r="C244" s="108" t="s">
        <v>155</v>
      </c>
      <c r="D244" s="212"/>
      <c r="E244" s="212"/>
      <c r="F244" s="213"/>
      <c r="G244" s="211"/>
      <c r="H244" s="209"/>
      <c r="I244" s="209"/>
      <c r="J244" s="209"/>
      <c r="K244" s="209"/>
      <c r="P244" s="91"/>
      <c r="R244" s="91"/>
    </row>
    <row r="245" spans="2:18" ht="15">
      <c r="B245" s="108">
        <v>42105007</v>
      </c>
      <c r="C245" s="108" t="s">
        <v>157</v>
      </c>
      <c r="D245" s="212"/>
      <c r="E245" s="212"/>
      <c r="F245" s="213"/>
      <c r="G245" s="211"/>
      <c r="H245" s="209"/>
      <c r="I245" s="209"/>
      <c r="J245" s="209"/>
      <c r="K245" s="209"/>
      <c r="P245" s="91"/>
      <c r="R245" s="91"/>
    </row>
    <row r="246" spans="2:18" ht="15">
      <c r="B246" s="108">
        <v>42105008</v>
      </c>
      <c r="C246" s="108" t="s">
        <v>159</v>
      </c>
      <c r="D246" s="212"/>
      <c r="E246" s="212"/>
      <c r="F246" s="213"/>
      <c r="G246" s="211"/>
      <c r="H246" s="209"/>
      <c r="I246" s="209"/>
      <c r="J246" s="209"/>
      <c r="K246" s="209"/>
      <c r="P246" s="91"/>
      <c r="R246" s="91"/>
    </row>
    <row r="247" spans="2:18" ht="15">
      <c r="B247" s="108">
        <v>42105009</v>
      </c>
      <c r="C247" s="108" t="s">
        <v>161</v>
      </c>
      <c r="D247" s="212"/>
      <c r="E247" s="212"/>
      <c r="F247" s="213"/>
      <c r="G247" s="211"/>
      <c r="H247" s="209"/>
      <c r="I247" s="209"/>
      <c r="J247" s="209"/>
      <c r="K247" s="209"/>
      <c r="P247" s="91"/>
      <c r="R247" s="91"/>
    </row>
    <row r="248" spans="2:18" ht="15">
      <c r="B248" s="108">
        <v>42105010</v>
      </c>
      <c r="C248" s="108" t="s">
        <v>163</v>
      </c>
      <c r="D248" s="212"/>
      <c r="E248" s="212"/>
      <c r="F248" s="214"/>
      <c r="G248" s="211"/>
      <c r="H248" s="209"/>
      <c r="I248" s="209"/>
      <c r="J248" s="209"/>
      <c r="K248" s="209"/>
      <c r="P248" s="91"/>
      <c r="R248" s="91"/>
    </row>
    <row r="249" spans="2:18" ht="15.75">
      <c r="B249" s="114">
        <v>422</v>
      </c>
      <c r="C249" s="115" t="s">
        <v>25</v>
      </c>
      <c r="D249" s="215"/>
      <c r="E249" s="212"/>
      <c r="F249" s="196"/>
      <c r="G249" s="216"/>
      <c r="H249" s="209"/>
      <c r="I249" s="209"/>
      <c r="J249" s="209"/>
      <c r="K249" s="209"/>
      <c r="P249" s="91"/>
      <c r="R249" s="91"/>
    </row>
    <row r="250" spans="2:18" ht="15.75">
      <c r="B250" s="116">
        <v>42201</v>
      </c>
      <c r="C250" s="105" t="s">
        <v>408</v>
      </c>
      <c r="D250" s="212"/>
      <c r="E250" s="212"/>
      <c r="F250" s="196"/>
      <c r="G250" s="216"/>
      <c r="H250" s="209"/>
      <c r="I250" s="209"/>
      <c r="J250" s="209"/>
      <c r="K250" s="209"/>
      <c r="P250" s="91"/>
      <c r="R250" s="91"/>
    </row>
    <row r="251" spans="2:18" ht="15.75">
      <c r="B251" s="108">
        <v>42201001</v>
      </c>
      <c r="C251" s="119" t="s">
        <v>408</v>
      </c>
      <c r="D251" s="212"/>
      <c r="E251" s="212"/>
      <c r="F251" s="196"/>
      <c r="G251" s="216"/>
      <c r="H251" s="209"/>
      <c r="I251" s="209"/>
      <c r="J251" s="209"/>
      <c r="K251" s="209"/>
      <c r="P251" s="91"/>
      <c r="R251" s="91"/>
    </row>
    <row r="252" spans="2:18" ht="15.75">
      <c r="B252" s="116">
        <v>42202</v>
      </c>
      <c r="C252" s="105" t="s">
        <v>409</v>
      </c>
      <c r="D252" s="217"/>
      <c r="E252" s="212"/>
      <c r="F252" s="196"/>
      <c r="G252" s="216"/>
      <c r="H252" s="209"/>
      <c r="I252" s="209"/>
      <c r="J252" s="209"/>
      <c r="K252" s="209"/>
      <c r="P252" s="91"/>
      <c r="R252" s="91"/>
    </row>
    <row r="253" spans="2:18" ht="15.75">
      <c r="B253" s="119">
        <v>42202001</v>
      </c>
      <c r="C253" s="119" t="s">
        <v>409</v>
      </c>
      <c r="D253" s="212">
        <v>96000</v>
      </c>
      <c r="E253" s="212"/>
      <c r="F253" s="196"/>
      <c r="G253" s="216"/>
      <c r="H253" s="209"/>
      <c r="I253" s="209"/>
      <c r="J253" s="209"/>
      <c r="K253" s="209"/>
      <c r="P253" s="91"/>
      <c r="R253" s="91"/>
    </row>
    <row r="254" spans="2:18" ht="15.75">
      <c r="B254" s="116">
        <v>42203</v>
      </c>
      <c r="C254" s="105" t="s">
        <v>410</v>
      </c>
      <c r="D254" s="217"/>
      <c r="E254" s="212"/>
      <c r="F254" s="196"/>
      <c r="G254" s="216"/>
      <c r="H254" s="209"/>
      <c r="I254" s="209"/>
      <c r="J254" s="209"/>
      <c r="K254" s="209"/>
      <c r="P254" s="91"/>
      <c r="R254" s="91"/>
    </row>
    <row r="255" spans="2:18" ht="15.75">
      <c r="B255" s="121">
        <v>42203001</v>
      </c>
      <c r="C255" s="119" t="s">
        <v>410</v>
      </c>
      <c r="D255" s="212"/>
      <c r="E255" s="212"/>
      <c r="F255" s="196"/>
      <c r="G255" s="216"/>
      <c r="H255" s="209"/>
      <c r="I255" s="209"/>
      <c r="J255" s="209"/>
      <c r="K255" s="209"/>
      <c r="P255" s="91"/>
      <c r="R255" s="91"/>
    </row>
    <row r="256" spans="2:18" s="88" customFormat="1" ht="18.75">
      <c r="B256" s="112">
        <v>43</v>
      </c>
      <c r="C256" s="112" t="s">
        <v>26</v>
      </c>
      <c r="D256" s="218"/>
      <c r="E256" s="219"/>
      <c r="F256" s="220"/>
      <c r="G256" s="220"/>
      <c r="H256" s="200"/>
      <c r="I256" s="209"/>
      <c r="J256" s="209"/>
      <c r="K256" s="209"/>
      <c r="P256" s="113"/>
      <c r="R256" s="113"/>
    </row>
    <row r="257" spans="2:18" ht="18.75">
      <c r="B257" s="112">
        <v>431</v>
      </c>
      <c r="C257" s="112" t="s">
        <v>26</v>
      </c>
      <c r="D257" s="219"/>
      <c r="E257" s="220"/>
      <c r="F257" s="220"/>
      <c r="G257" s="211"/>
      <c r="H257" s="200"/>
      <c r="I257" s="209"/>
      <c r="J257" s="209"/>
      <c r="K257" s="209"/>
      <c r="P257" s="91"/>
      <c r="R257" s="91"/>
    </row>
    <row r="258" spans="2:18" ht="18.75">
      <c r="B258" s="112">
        <v>43101</v>
      </c>
      <c r="C258" s="115" t="s">
        <v>27</v>
      </c>
      <c r="D258" s="219"/>
      <c r="E258" s="220"/>
      <c r="F258" s="211"/>
      <c r="G258" s="211"/>
      <c r="H258" s="200"/>
      <c r="I258" s="209"/>
      <c r="J258" s="209"/>
      <c r="K258" s="209"/>
      <c r="P258" s="91"/>
      <c r="R258" s="91"/>
    </row>
    <row r="259" spans="2:18" ht="15">
      <c r="B259" s="122">
        <v>43101001</v>
      </c>
      <c r="C259" s="122" t="s">
        <v>27</v>
      </c>
      <c r="D259" s="212"/>
      <c r="E259" s="220"/>
      <c r="F259" s="211"/>
      <c r="G259" s="211"/>
      <c r="H259" s="200"/>
      <c r="I259" s="209"/>
      <c r="J259" s="209"/>
      <c r="K259" s="209"/>
      <c r="P259" s="91"/>
      <c r="R259" s="91"/>
    </row>
    <row r="260" spans="2:18" ht="18.75">
      <c r="B260" s="112">
        <v>43103</v>
      </c>
      <c r="C260" s="105" t="s">
        <v>28</v>
      </c>
      <c r="D260" s="210"/>
      <c r="E260" s="220"/>
      <c r="F260" s="211"/>
      <c r="G260" s="211"/>
      <c r="H260" s="200"/>
      <c r="I260" s="209"/>
      <c r="J260" s="209"/>
      <c r="K260" s="209"/>
      <c r="P260" s="91"/>
      <c r="R260" s="91"/>
    </row>
    <row r="261" spans="2:18" ht="15">
      <c r="B261" s="96">
        <v>43103001</v>
      </c>
      <c r="C261" s="94" t="s">
        <v>411</v>
      </c>
      <c r="D261" s="212"/>
      <c r="E261" s="211"/>
      <c r="F261" s="211"/>
      <c r="G261" s="211"/>
      <c r="H261" s="200"/>
      <c r="I261" s="209"/>
      <c r="J261" s="209"/>
      <c r="K261" s="209"/>
      <c r="P261" s="91"/>
      <c r="R261" s="91"/>
    </row>
    <row r="262" spans="2:18" ht="15.75">
      <c r="B262" s="96">
        <v>43103002</v>
      </c>
      <c r="C262" s="105" t="s">
        <v>367</v>
      </c>
      <c r="D262" s="212"/>
      <c r="E262" s="221"/>
      <c r="F262" s="211"/>
      <c r="G262" s="211"/>
      <c r="H262" s="200"/>
      <c r="I262" s="209"/>
      <c r="J262" s="209"/>
      <c r="K262" s="209"/>
      <c r="P262" s="91"/>
      <c r="R262" s="91"/>
    </row>
    <row r="263" spans="2:18" ht="15">
      <c r="B263" s="96">
        <v>43103003</v>
      </c>
      <c r="C263" s="94" t="s">
        <v>378</v>
      </c>
      <c r="D263" s="212"/>
      <c r="E263" s="221"/>
      <c r="F263" s="211"/>
      <c r="G263" s="211"/>
      <c r="H263" s="200"/>
      <c r="I263" s="209"/>
      <c r="J263" s="209"/>
      <c r="K263" s="209"/>
      <c r="P263" s="91"/>
      <c r="R263" s="91"/>
    </row>
    <row r="264" spans="2:18" ht="18.75">
      <c r="B264" s="112">
        <v>43104</v>
      </c>
      <c r="C264" s="94" t="s">
        <v>29</v>
      </c>
      <c r="D264" s="210"/>
      <c r="E264" s="220"/>
      <c r="F264" s="211"/>
      <c r="G264" s="211"/>
      <c r="H264" s="200"/>
      <c r="I264" s="209"/>
      <c r="J264" s="209"/>
      <c r="K264" s="209"/>
      <c r="P264" s="91"/>
      <c r="R264" s="91"/>
    </row>
    <row r="265" spans="2:18" ht="15">
      <c r="B265" s="108">
        <v>43104001</v>
      </c>
      <c r="C265" s="94" t="s">
        <v>30</v>
      </c>
      <c r="D265" s="220"/>
      <c r="E265" s="212"/>
      <c r="F265" s="211"/>
      <c r="G265" s="211"/>
      <c r="H265" s="200"/>
      <c r="I265" s="209"/>
      <c r="J265" s="209"/>
      <c r="K265" s="209"/>
      <c r="P265" s="91"/>
      <c r="R265" s="91"/>
    </row>
    <row r="266" spans="2:18" ht="15">
      <c r="B266" s="108">
        <v>43104002</v>
      </c>
      <c r="C266" s="94" t="s">
        <v>31</v>
      </c>
      <c r="D266" s="220"/>
      <c r="E266" s="212"/>
      <c r="F266" s="211"/>
      <c r="G266" s="211"/>
      <c r="H266" s="200"/>
      <c r="I266" s="209"/>
      <c r="J266" s="209"/>
      <c r="K266" s="209"/>
      <c r="P266" s="91"/>
      <c r="R266" s="91"/>
    </row>
    <row r="267" spans="2:18" ht="15">
      <c r="B267" s="108">
        <v>4310400201</v>
      </c>
      <c r="C267" s="108" t="s">
        <v>412</v>
      </c>
      <c r="D267" s="209"/>
      <c r="E267" s="212"/>
      <c r="F267" s="211"/>
      <c r="G267" s="211"/>
      <c r="H267" s="200"/>
      <c r="I267" s="209"/>
      <c r="J267" s="209"/>
      <c r="K267" s="209"/>
      <c r="P267" s="91"/>
      <c r="R267" s="91"/>
    </row>
    <row r="268" spans="2:18" ht="15">
      <c r="B268" s="108">
        <v>4310400202</v>
      </c>
      <c r="C268" s="108" t="s">
        <v>413</v>
      </c>
      <c r="D268" s="209"/>
      <c r="E268" s="212"/>
      <c r="F268" s="211"/>
      <c r="G268" s="211"/>
      <c r="H268" s="200"/>
      <c r="I268" s="209"/>
      <c r="J268" s="209"/>
      <c r="K268" s="209"/>
      <c r="P268" s="91"/>
      <c r="R268" s="91"/>
    </row>
    <row r="269" spans="2:18" ht="15">
      <c r="B269" s="108">
        <v>4310400203</v>
      </c>
      <c r="C269" s="108" t="s">
        <v>414</v>
      </c>
      <c r="D269" s="209"/>
      <c r="E269" s="212"/>
      <c r="F269" s="211"/>
      <c r="G269" s="211"/>
      <c r="H269" s="200"/>
      <c r="I269" s="209"/>
      <c r="J269" s="209"/>
      <c r="K269" s="209"/>
      <c r="P269" s="91"/>
      <c r="R269" s="91"/>
    </row>
    <row r="270" spans="2:18" ht="15">
      <c r="B270" s="108">
        <v>4310400204</v>
      </c>
      <c r="C270" s="108" t="s">
        <v>415</v>
      </c>
      <c r="D270" s="209"/>
      <c r="E270" s="212"/>
      <c r="F270" s="211"/>
      <c r="G270" s="211"/>
      <c r="H270" s="200"/>
      <c r="I270" s="209"/>
      <c r="J270" s="209"/>
      <c r="K270" s="209"/>
      <c r="P270" s="91"/>
      <c r="R270" s="91"/>
    </row>
    <row r="271" spans="2:18" ht="15">
      <c r="B271" s="108">
        <v>4310400205</v>
      </c>
      <c r="C271" s="108" t="s">
        <v>391</v>
      </c>
      <c r="D271" s="209"/>
      <c r="E271" s="212"/>
      <c r="F271" s="211"/>
      <c r="G271" s="211"/>
      <c r="H271" s="200"/>
      <c r="I271" s="209"/>
      <c r="J271" s="209"/>
      <c r="K271" s="209"/>
      <c r="P271" s="91"/>
      <c r="R271" s="91"/>
    </row>
    <row r="272" spans="2:18" ht="15.75">
      <c r="B272" s="108">
        <v>43104003</v>
      </c>
      <c r="C272" s="94" t="s">
        <v>18</v>
      </c>
      <c r="D272" s="210"/>
      <c r="E272" s="212"/>
      <c r="F272" s="211"/>
      <c r="G272" s="211"/>
      <c r="H272" s="200"/>
      <c r="I272" s="209"/>
      <c r="J272" s="209"/>
      <c r="K272" s="209"/>
      <c r="P272" s="91"/>
      <c r="R272" s="91"/>
    </row>
    <row r="273" spans="2:18" ht="15">
      <c r="B273" s="108">
        <v>4310400301</v>
      </c>
      <c r="C273" s="98" t="s">
        <v>392</v>
      </c>
      <c r="D273" s="209"/>
      <c r="E273" s="212"/>
      <c r="F273" s="211"/>
      <c r="G273" s="211"/>
      <c r="H273" s="200"/>
      <c r="I273" s="209"/>
      <c r="J273" s="209"/>
      <c r="K273" s="209"/>
      <c r="P273" s="91"/>
      <c r="R273" s="91"/>
    </row>
    <row r="274" spans="2:18" ht="15">
      <c r="B274" s="108">
        <v>4310400302</v>
      </c>
      <c r="C274" s="98" t="s">
        <v>416</v>
      </c>
      <c r="D274" s="209"/>
      <c r="E274" s="212"/>
      <c r="F274" s="211"/>
      <c r="G274" s="211"/>
      <c r="H274" s="200"/>
      <c r="I274" s="209"/>
      <c r="J274" s="209"/>
      <c r="K274" s="209"/>
      <c r="P274" s="91"/>
      <c r="R274" s="91"/>
    </row>
    <row r="275" spans="2:18" ht="15">
      <c r="B275" s="108">
        <v>4310400303</v>
      </c>
      <c r="C275" s="98" t="s">
        <v>394</v>
      </c>
      <c r="D275" s="209"/>
      <c r="E275" s="212"/>
      <c r="F275" s="211"/>
      <c r="G275" s="211"/>
      <c r="H275" s="200"/>
      <c r="I275" s="209"/>
      <c r="J275" s="209"/>
      <c r="K275" s="209"/>
      <c r="P275" s="91"/>
      <c r="R275" s="91"/>
    </row>
    <row r="276" spans="2:18" ht="15">
      <c r="B276" s="108">
        <v>43104004</v>
      </c>
      <c r="C276" s="94" t="s">
        <v>32</v>
      </c>
      <c r="D276" s="220"/>
      <c r="E276" s="212"/>
      <c r="F276" s="211"/>
      <c r="G276" s="211"/>
      <c r="H276" s="200"/>
      <c r="I276" s="209"/>
      <c r="J276" s="209"/>
      <c r="K276" s="209"/>
      <c r="P276" s="91"/>
      <c r="R276" s="91"/>
    </row>
    <row r="277" spans="2:18" ht="15">
      <c r="B277" s="108">
        <v>4310400401</v>
      </c>
      <c r="C277" s="98" t="s">
        <v>32</v>
      </c>
      <c r="D277" s="220"/>
      <c r="E277" s="212"/>
      <c r="F277" s="211"/>
      <c r="G277" s="211"/>
      <c r="H277" s="200"/>
      <c r="I277" s="209"/>
      <c r="J277" s="209"/>
      <c r="K277" s="209"/>
      <c r="P277" s="91"/>
      <c r="R277" s="91"/>
    </row>
    <row r="278" spans="2:18" ht="18.75">
      <c r="B278" s="112">
        <v>43105</v>
      </c>
      <c r="C278" s="115" t="s">
        <v>33</v>
      </c>
      <c r="D278" s="210"/>
      <c r="E278" s="220"/>
      <c r="F278" s="211"/>
      <c r="G278" s="211"/>
      <c r="H278" s="200"/>
      <c r="I278" s="209"/>
      <c r="J278" s="209"/>
      <c r="K278" s="209"/>
      <c r="P278" s="91"/>
      <c r="R278" s="91"/>
    </row>
    <row r="279" spans="2:18" ht="15">
      <c r="B279" s="108">
        <v>43105001</v>
      </c>
      <c r="C279" s="122" t="s">
        <v>33</v>
      </c>
      <c r="D279" s="212"/>
      <c r="E279" s="220"/>
      <c r="F279" s="211"/>
      <c r="G279" s="211"/>
      <c r="H279" s="200"/>
      <c r="I279" s="209"/>
      <c r="J279" s="209"/>
      <c r="K279" s="209"/>
      <c r="P279" s="91"/>
      <c r="R279" s="91"/>
    </row>
    <row r="280" spans="2:18" ht="18.75">
      <c r="B280" s="112">
        <v>43106</v>
      </c>
      <c r="C280" s="115" t="s">
        <v>34</v>
      </c>
      <c r="D280" s="219"/>
      <c r="E280" s="220"/>
      <c r="F280" s="211"/>
      <c r="G280" s="211"/>
      <c r="H280" s="200"/>
      <c r="I280" s="209"/>
      <c r="J280" s="209"/>
      <c r="K280" s="209"/>
      <c r="P280" s="91"/>
      <c r="R280" s="91"/>
    </row>
    <row r="281" spans="2:18" ht="15">
      <c r="B281" s="122">
        <v>43106001</v>
      </c>
      <c r="C281" s="122" t="s">
        <v>417</v>
      </c>
      <c r="D281" s="212"/>
      <c r="E281" s="220"/>
      <c r="F281" s="211"/>
      <c r="G281" s="211"/>
      <c r="H281" s="200"/>
      <c r="I281" s="209"/>
      <c r="J281" s="209"/>
      <c r="K281" s="209"/>
      <c r="P281" s="91"/>
      <c r="R281" s="91"/>
    </row>
    <row r="282" spans="2:18" ht="15">
      <c r="B282" s="122">
        <v>43106002</v>
      </c>
      <c r="C282" s="122" t="s">
        <v>418</v>
      </c>
      <c r="D282" s="212"/>
      <c r="E282" s="220"/>
      <c r="F282" s="211"/>
      <c r="G282" s="211"/>
      <c r="H282" s="200"/>
      <c r="I282" s="209"/>
      <c r="J282" s="209"/>
      <c r="K282" s="209"/>
      <c r="P282" s="91"/>
      <c r="R282" s="91"/>
    </row>
    <row r="283" spans="2:18" ht="15">
      <c r="B283" s="122">
        <v>43106003</v>
      </c>
      <c r="C283" s="122" t="s">
        <v>419</v>
      </c>
      <c r="D283" s="212"/>
      <c r="E283" s="220"/>
      <c r="F283" s="211"/>
      <c r="G283" s="211"/>
      <c r="H283" s="200"/>
      <c r="I283" s="209"/>
      <c r="J283" s="209"/>
      <c r="K283" s="209"/>
      <c r="P283" s="91"/>
      <c r="R283" s="91"/>
    </row>
    <row r="284" spans="2:18" ht="15">
      <c r="B284" s="122">
        <v>43106004</v>
      </c>
      <c r="C284" s="122" t="s">
        <v>420</v>
      </c>
      <c r="D284" s="212"/>
      <c r="E284" s="220"/>
      <c r="F284" s="211"/>
      <c r="G284" s="211"/>
      <c r="H284" s="200"/>
      <c r="I284" s="209"/>
      <c r="J284" s="209"/>
      <c r="K284" s="209"/>
      <c r="P284" s="91"/>
      <c r="R284" s="91"/>
    </row>
    <row r="285" spans="2:18" ht="18.75">
      <c r="B285" s="92">
        <v>47</v>
      </c>
      <c r="C285" s="92" t="s">
        <v>35</v>
      </c>
      <c r="D285" s="196"/>
      <c r="E285" s="197"/>
      <c r="F285" s="201"/>
      <c r="G285" s="199"/>
      <c r="H285" s="200"/>
      <c r="I285" s="200"/>
      <c r="J285" s="200"/>
      <c r="K285" s="200"/>
      <c r="P285" s="91"/>
      <c r="R285" s="91"/>
    </row>
    <row r="286" spans="2:18" ht="18.75">
      <c r="B286" s="92">
        <v>471</v>
      </c>
      <c r="C286" s="92" t="s">
        <v>35</v>
      </c>
      <c r="D286" s="197"/>
      <c r="E286" s="201"/>
      <c r="F286" s="199"/>
      <c r="G286" s="202"/>
      <c r="H286" s="200"/>
      <c r="I286" s="200"/>
      <c r="J286" s="200"/>
      <c r="K286" s="200"/>
      <c r="P286" s="91"/>
      <c r="R286" s="91"/>
    </row>
    <row r="287" spans="2:18" ht="18.75">
      <c r="B287" s="92">
        <v>47101</v>
      </c>
      <c r="C287" s="92" t="s">
        <v>35</v>
      </c>
      <c r="D287" s="201"/>
      <c r="E287" s="199"/>
      <c r="F287" s="196"/>
      <c r="G287" s="202"/>
      <c r="H287" s="200"/>
      <c r="I287" s="200"/>
      <c r="J287" s="200"/>
      <c r="K287" s="200"/>
      <c r="P287" s="91"/>
      <c r="R287" s="91"/>
    </row>
    <row r="288" spans="2:18" ht="15.75">
      <c r="B288" s="120">
        <v>47101001</v>
      </c>
      <c r="C288" s="103" t="s">
        <v>210</v>
      </c>
      <c r="D288" s="196"/>
      <c r="E288" s="199"/>
      <c r="F288" s="196"/>
      <c r="G288" s="202"/>
      <c r="H288" s="200"/>
      <c r="I288" s="200"/>
      <c r="J288" s="200"/>
      <c r="K288" s="200"/>
      <c r="P288" s="91"/>
      <c r="R288" s="91"/>
    </row>
    <row r="289" spans="2:18" ht="15.75">
      <c r="B289" s="120">
        <v>47101002</v>
      </c>
      <c r="C289" s="103" t="s">
        <v>211</v>
      </c>
      <c r="D289" s="196"/>
      <c r="E289" s="199"/>
      <c r="F289" s="196"/>
      <c r="G289" s="202"/>
      <c r="H289" s="200"/>
      <c r="I289" s="200"/>
      <c r="J289" s="200"/>
      <c r="K289" s="200"/>
      <c r="P289" s="91"/>
      <c r="R289" s="91"/>
    </row>
    <row r="290" spans="2:18" ht="15.75">
      <c r="B290" s="120">
        <v>47101003</v>
      </c>
      <c r="C290" s="103" t="s">
        <v>212</v>
      </c>
      <c r="D290" s="196"/>
      <c r="E290" s="199"/>
      <c r="F290" s="196"/>
      <c r="G290" s="202"/>
      <c r="H290" s="200"/>
      <c r="I290" s="200"/>
      <c r="J290" s="200"/>
      <c r="K290" s="200"/>
      <c r="P290" s="91"/>
      <c r="R290" s="91"/>
    </row>
    <row r="291" spans="2:18" ht="15.75">
      <c r="B291" s="120">
        <v>47101004</v>
      </c>
      <c r="C291" s="103" t="s">
        <v>213</v>
      </c>
      <c r="D291" s="196"/>
      <c r="E291" s="199"/>
      <c r="F291" s="196"/>
      <c r="G291" s="202"/>
      <c r="H291" s="200"/>
      <c r="I291" s="200"/>
      <c r="J291" s="200"/>
      <c r="K291" s="200"/>
      <c r="P291" s="91"/>
      <c r="R291" s="91"/>
    </row>
    <row r="292" spans="2:18" ht="16.5" thickBot="1">
      <c r="B292" s="120">
        <v>47101005</v>
      </c>
      <c r="C292" s="123" t="s">
        <v>214</v>
      </c>
      <c r="D292" s="222"/>
      <c r="E292" s="223"/>
      <c r="F292" s="222"/>
      <c r="G292" s="224"/>
      <c r="H292" s="225"/>
      <c r="I292" s="225"/>
      <c r="J292" s="225"/>
      <c r="K292" s="225"/>
      <c r="P292" s="91"/>
      <c r="R292" s="91"/>
    </row>
    <row r="293" spans="2:18" ht="33" customHeight="1" thickTop="1" thickBot="1">
      <c r="B293" s="124"/>
      <c r="C293" s="125" t="s">
        <v>42</v>
      </c>
      <c r="D293" s="226">
        <f>SUM(D5:D292)</f>
        <v>287329</v>
      </c>
      <c r="E293" s="226">
        <f t="shared" ref="E293:K293" si="0">SUM(E5:E292)</f>
        <v>0</v>
      </c>
      <c r="F293" s="226">
        <f t="shared" si="0"/>
        <v>0</v>
      </c>
      <c r="G293" s="226">
        <f t="shared" si="0"/>
        <v>0</v>
      </c>
      <c r="H293" s="226">
        <f t="shared" si="0"/>
        <v>0</v>
      </c>
      <c r="I293" s="226">
        <f t="shared" si="0"/>
        <v>0</v>
      </c>
      <c r="J293" s="226">
        <f t="shared" si="0"/>
        <v>0</v>
      </c>
      <c r="K293" s="226">
        <f t="shared" si="0"/>
        <v>0</v>
      </c>
    </row>
    <row r="294" spans="2:18" ht="15" thickTop="1"/>
  </sheetData>
  <mergeCells count="1">
    <mergeCell ref="B2:K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1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26"/>
  <sheetViews>
    <sheetView rightToLeft="1" workbookViewId="0">
      <selection activeCell="E10" sqref="E10"/>
    </sheetView>
  </sheetViews>
  <sheetFormatPr defaultRowHeight="14.25"/>
  <cols>
    <col min="3" max="3" width="120" bestFit="1" customWidth="1"/>
    <col min="6" max="6" width="12.125" bestFit="1" customWidth="1"/>
    <col min="7" max="11" width="6.375" customWidth="1"/>
    <col min="12" max="12" width="108.875" bestFit="1" customWidth="1"/>
    <col min="13" max="13" width="20" customWidth="1"/>
    <col min="14" max="14" width="17.375" customWidth="1"/>
  </cols>
  <sheetData>
    <row r="3" spans="2:14" ht="27.75">
      <c r="B3" s="281" t="s">
        <v>180</v>
      </c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</row>
    <row r="4" spans="2:14" ht="15" thickBot="1"/>
    <row r="5" spans="2:14" ht="30.75" customHeight="1" thickTop="1">
      <c r="B5" s="284" t="s">
        <v>92</v>
      </c>
      <c r="C5" s="289" t="s">
        <v>87</v>
      </c>
      <c r="D5" s="289" t="s">
        <v>88</v>
      </c>
      <c r="E5" s="289" t="s">
        <v>89</v>
      </c>
      <c r="F5" s="289" t="s">
        <v>93</v>
      </c>
      <c r="G5" s="286" t="s">
        <v>437</v>
      </c>
      <c r="H5" s="287"/>
      <c r="I5" s="287"/>
      <c r="J5" s="287"/>
      <c r="K5" s="288"/>
      <c r="L5" s="291" t="s">
        <v>90</v>
      </c>
      <c r="M5" s="282" t="s">
        <v>91</v>
      </c>
      <c r="N5" s="282" t="s">
        <v>185</v>
      </c>
    </row>
    <row r="6" spans="2:14" ht="15" customHeight="1" thickBot="1">
      <c r="B6" s="285"/>
      <c r="C6" s="290"/>
      <c r="D6" s="290"/>
      <c r="E6" s="290"/>
      <c r="F6" s="290"/>
      <c r="G6" s="178">
        <v>1</v>
      </c>
      <c r="H6" s="179">
        <v>2</v>
      </c>
      <c r="I6" s="179">
        <v>3</v>
      </c>
      <c r="J6" s="179">
        <v>4</v>
      </c>
      <c r="K6" s="180">
        <v>5</v>
      </c>
      <c r="L6" s="292"/>
      <c r="M6" s="283"/>
      <c r="N6" s="283"/>
    </row>
    <row r="7" spans="2:14" ht="27" customHeight="1" thickTop="1" thickBot="1">
      <c r="B7" s="14">
        <v>1</v>
      </c>
      <c r="C7" s="17" t="s">
        <v>446</v>
      </c>
      <c r="D7" s="17" t="s">
        <v>88</v>
      </c>
      <c r="E7" s="17"/>
      <c r="F7" s="17"/>
      <c r="G7" s="20"/>
      <c r="H7" s="13"/>
      <c r="I7" s="13">
        <v>3</v>
      </c>
      <c r="J7" s="13"/>
      <c r="K7" s="21"/>
      <c r="L7" s="26" t="s">
        <v>447</v>
      </c>
      <c r="M7" s="27"/>
      <c r="N7" s="27"/>
    </row>
    <row r="8" spans="2:14" ht="27" customHeight="1" thickTop="1" thickBot="1">
      <c r="B8" s="14"/>
      <c r="C8" s="17"/>
      <c r="D8" s="17"/>
      <c r="E8" s="17"/>
      <c r="F8" s="17"/>
      <c r="G8" s="20"/>
      <c r="H8" s="13"/>
      <c r="I8" s="13"/>
      <c r="J8" s="13"/>
      <c r="K8" s="21"/>
      <c r="L8" s="26"/>
      <c r="M8" s="27"/>
      <c r="N8" s="27"/>
    </row>
    <row r="9" spans="2:14" ht="27" customHeight="1" thickTop="1" thickBot="1">
      <c r="B9" s="14"/>
      <c r="C9" s="17"/>
      <c r="D9" s="17"/>
      <c r="E9" s="17"/>
      <c r="F9" s="17"/>
      <c r="G9" s="20"/>
      <c r="H9" s="13"/>
      <c r="I9" s="13"/>
      <c r="J9" s="13"/>
      <c r="K9" s="21"/>
      <c r="L9" s="26"/>
      <c r="M9" s="27"/>
      <c r="N9" s="27"/>
    </row>
    <row r="10" spans="2:14" ht="27" customHeight="1" thickTop="1">
      <c r="B10" s="14"/>
      <c r="C10" s="17"/>
      <c r="D10" s="17"/>
      <c r="E10" s="17"/>
      <c r="F10" s="17"/>
      <c r="G10" s="20"/>
      <c r="H10" s="13"/>
      <c r="I10" s="13"/>
      <c r="J10" s="13"/>
      <c r="K10" s="21"/>
      <c r="L10" s="26"/>
      <c r="M10" s="27"/>
      <c r="N10" s="27"/>
    </row>
    <row r="11" spans="2:14" ht="27" customHeight="1">
      <c r="B11" s="15"/>
      <c r="C11" s="18"/>
      <c r="D11" s="18"/>
      <c r="E11" s="18"/>
      <c r="F11" s="18"/>
      <c r="G11" s="22"/>
      <c r="H11" s="11"/>
      <c r="I11" s="11"/>
      <c r="J11" s="11"/>
      <c r="K11" s="23"/>
      <c r="L11" s="18"/>
      <c r="M11" s="28"/>
      <c r="N11" s="28"/>
    </row>
    <row r="12" spans="2:14" ht="27" customHeight="1">
      <c r="B12" s="15"/>
      <c r="C12" s="18"/>
      <c r="D12" s="18"/>
      <c r="E12" s="18"/>
      <c r="F12" s="18"/>
      <c r="G12" s="22"/>
      <c r="H12" s="11"/>
      <c r="I12" s="11"/>
      <c r="J12" s="11"/>
      <c r="K12" s="23"/>
      <c r="L12" s="18"/>
      <c r="M12" s="28"/>
      <c r="N12" s="28"/>
    </row>
    <row r="13" spans="2:14" ht="27" customHeight="1">
      <c r="B13" s="15"/>
      <c r="C13" s="18"/>
      <c r="D13" s="18"/>
      <c r="E13" s="18"/>
      <c r="F13" s="18"/>
      <c r="G13" s="22"/>
      <c r="H13" s="11"/>
      <c r="I13" s="11"/>
      <c r="J13" s="11"/>
      <c r="K13" s="23"/>
      <c r="L13" s="18"/>
      <c r="M13" s="28"/>
      <c r="N13" s="28"/>
    </row>
    <row r="14" spans="2:14" ht="27" customHeight="1">
      <c r="B14" s="15"/>
      <c r="C14" s="18"/>
      <c r="D14" s="18"/>
      <c r="E14" s="18"/>
      <c r="F14" s="18"/>
      <c r="G14" s="22"/>
      <c r="H14" s="11"/>
      <c r="I14" s="11"/>
      <c r="J14" s="11"/>
      <c r="K14" s="23"/>
      <c r="L14" s="18"/>
      <c r="M14" s="28"/>
      <c r="N14" s="28"/>
    </row>
    <row r="15" spans="2:14" ht="27" customHeight="1">
      <c r="B15" s="15"/>
      <c r="C15" s="18"/>
      <c r="D15" s="18"/>
      <c r="E15" s="18"/>
      <c r="F15" s="18"/>
      <c r="G15" s="22"/>
      <c r="H15" s="11"/>
      <c r="I15" s="11"/>
      <c r="J15" s="11"/>
      <c r="K15" s="23"/>
      <c r="L15" s="18"/>
      <c r="M15" s="28"/>
      <c r="N15" s="28"/>
    </row>
    <row r="16" spans="2:14" ht="27" customHeight="1">
      <c r="B16" s="15"/>
      <c r="C16" s="18"/>
      <c r="D16" s="18"/>
      <c r="E16" s="18"/>
      <c r="F16" s="18"/>
      <c r="G16" s="22"/>
      <c r="H16" s="11"/>
      <c r="I16" s="11"/>
      <c r="J16" s="11"/>
      <c r="K16" s="23"/>
      <c r="L16" s="18"/>
      <c r="M16" s="28"/>
      <c r="N16" s="28"/>
    </row>
    <row r="17" spans="2:14" ht="27" customHeight="1">
      <c r="B17" s="15"/>
      <c r="C17" s="18"/>
      <c r="D17" s="18"/>
      <c r="E17" s="18"/>
      <c r="F17" s="18"/>
      <c r="G17" s="22"/>
      <c r="H17" s="11"/>
      <c r="I17" s="11"/>
      <c r="J17" s="11"/>
      <c r="K17" s="23"/>
      <c r="L17" s="18"/>
      <c r="M17" s="28"/>
      <c r="N17" s="28"/>
    </row>
    <row r="18" spans="2:14" ht="27" customHeight="1">
      <c r="B18" s="15"/>
      <c r="C18" s="18"/>
      <c r="D18" s="18"/>
      <c r="E18" s="18"/>
      <c r="F18" s="18"/>
      <c r="G18" s="22"/>
      <c r="H18" s="11"/>
      <c r="I18" s="11"/>
      <c r="J18" s="11"/>
      <c r="K18" s="23"/>
      <c r="L18" s="18"/>
      <c r="M18" s="28"/>
      <c r="N18" s="28"/>
    </row>
    <row r="19" spans="2:14" ht="27" customHeight="1">
      <c r="B19" s="15"/>
      <c r="C19" s="18"/>
      <c r="D19" s="18"/>
      <c r="E19" s="18"/>
      <c r="F19" s="18"/>
      <c r="G19" s="22"/>
      <c r="H19" s="11"/>
      <c r="I19" s="11"/>
      <c r="J19" s="11"/>
      <c r="K19" s="23"/>
      <c r="L19" s="18"/>
      <c r="M19" s="28"/>
      <c r="N19" s="28"/>
    </row>
    <row r="20" spans="2:14" ht="27" customHeight="1">
      <c r="B20" s="15"/>
      <c r="C20" s="18"/>
      <c r="D20" s="18"/>
      <c r="E20" s="18"/>
      <c r="F20" s="18"/>
      <c r="G20" s="22"/>
      <c r="H20" s="11"/>
      <c r="I20" s="11"/>
      <c r="J20" s="11"/>
      <c r="K20" s="23"/>
      <c r="L20" s="18"/>
      <c r="M20" s="28"/>
      <c r="N20" s="28"/>
    </row>
    <row r="21" spans="2:14" ht="27" customHeight="1">
      <c r="B21" s="15"/>
      <c r="C21" s="18"/>
      <c r="D21" s="18"/>
      <c r="E21" s="18"/>
      <c r="F21" s="18"/>
      <c r="G21" s="22"/>
      <c r="H21" s="11"/>
      <c r="I21" s="11"/>
      <c r="J21" s="11"/>
      <c r="K21" s="23"/>
      <c r="L21" s="18"/>
      <c r="M21" s="28"/>
      <c r="N21" s="28"/>
    </row>
    <row r="22" spans="2:14" ht="27" customHeight="1">
      <c r="B22" s="15"/>
      <c r="C22" s="18"/>
      <c r="D22" s="18"/>
      <c r="E22" s="18"/>
      <c r="F22" s="18"/>
      <c r="G22" s="22"/>
      <c r="H22" s="11"/>
      <c r="I22" s="11"/>
      <c r="J22" s="11"/>
      <c r="K22" s="23"/>
      <c r="L22" s="18"/>
      <c r="M22" s="28"/>
      <c r="N22" s="28"/>
    </row>
    <row r="23" spans="2:14" ht="27" customHeight="1">
      <c r="B23" s="15"/>
      <c r="C23" s="18"/>
      <c r="D23" s="18"/>
      <c r="E23" s="18"/>
      <c r="F23" s="18"/>
      <c r="G23" s="22"/>
      <c r="H23" s="11"/>
      <c r="I23" s="11"/>
      <c r="J23" s="11"/>
      <c r="K23" s="23"/>
      <c r="L23" s="18"/>
      <c r="M23" s="28"/>
      <c r="N23" s="28"/>
    </row>
    <row r="24" spans="2:14" ht="27" customHeight="1">
      <c r="B24" s="15"/>
      <c r="C24" s="18"/>
      <c r="D24" s="18"/>
      <c r="E24" s="18"/>
      <c r="F24" s="18"/>
      <c r="G24" s="22"/>
      <c r="H24" s="11"/>
      <c r="I24" s="11"/>
      <c r="J24" s="11"/>
      <c r="K24" s="23"/>
      <c r="L24" s="18"/>
      <c r="M24" s="28"/>
      <c r="N24" s="28"/>
    </row>
    <row r="25" spans="2:14" ht="24" customHeight="1" thickBot="1">
      <c r="B25" s="16"/>
      <c r="C25" s="19"/>
      <c r="D25" s="19"/>
      <c r="E25" s="19"/>
      <c r="F25" s="19"/>
      <c r="G25" s="24"/>
      <c r="H25" s="12"/>
      <c r="I25" s="12"/>
      <c r="J25" s="12"/>
      <c r="K25" s="25"/>
      <c r="L25" s="19"/>
      <c r="M25" s="29"/>
      <c r="N25" s="29"/>
    </row>
    <row r="26" spans="2:14" ht="15" thickTop="1"/>
  </sheetData>
  <mergeCells count="10">
    <mergeCell ref="B3:N3"/>
    <mergeCell ref="N5:N6"/>
    <mergeCell ref="M5:M6"/>
    <mergeCell ref="B5:B6"/>
    <mergeCell ref="G5:K5"/>
    <mergeCell ref="C5:C6"/>
    <mergeCell ref="D5:D6"/>
    <mergeCell ref="E5:E6"/>
    <mergeCell ref="F5:F6"/>
    <mergeCell ref="L5:L6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rightToLeft="1" tabSelected="1" workbookViewId="0">
      <selection activeCell="D13" sqref="D13"/>
    </sheetView>
  </sheetViews>
  <sheetFormatPr defaultRowHeight="14.25"/>
  <cols>
    <col min="3" max="3" width="44.375" customWidth="1"/>
    <col min="6" max="6" width="17.625" customWidth="1"/>
  </cols>
  <sheetData>
    <row r="2" spans="2:6" ht="20.25">
      <c r="B2" s="295" t="s">
        <v>441</v>
      </c>
      <c r="C2" s="295"/>
      <c r="D2" s="295"/>
      <c r="E2" s="295"/>
      <c r="F2" s="295"/>
    </row>
    <row r="3" spans="2:6" ht="15" thickBot="1"/>
    <row r="4" spans="2:6" ht="30" thickTop="1" thickBot="1">
      <c r="B4" s="137" t="s">
        <v>0</v>
      </c>
      <c r="C4" s="138" t="s">
        <v>116</v>
      </c>
      <c r="D4" s="148" t="s">
        <v>428</v>
      </c>
      <c r="E4" s="148" t="s">
        <v>427</v>
      </c>
      <c r="F4" s="139" t="s">
        <v>178</v>
      </c>
    </row>
    <row r="5" spans="2:6" ht="21" thickTop="1">
      <c r="B5" s="136">
        <v>1</v>
      </c>
      <c r="C5" s="135" t="s">
        <v>43</v>
      </c>
      <c r="D5" s="227"/>
      <c r="E5" s="228"/>
      <c r="F5" s="229"/>
    </row>
    <row r="6" spans="2:6" ht="18">
      <c r="B6" s="130">
        <v>11</v>
      </c>
      <c r="C6" s="133" t="s">
        <v>44</v>
      </c>
      <c r="D6" s="230"/>
      <c r="E6" s="231"/>
      <c r="F6" s="232"/>
    </row>
    <row r="7" spans="2:6" ht="22.5" customHeight="1">
      <c r="B7" s="132">
        <v>111</v>
      </c>
      <c r="C7" s="33" t="s">
        <v>422</v>
      </c>
      <c r="D7" s="230">
        <f>218631+32427+5656+1992+6300+330+127940</f>
        <v>393276</v>
      </c>
      <c r="E7" s="231"/>
      <c r="F7" s="232"/>
    </row>
    <row r="8" spans="2:6" ht="22.5" customHeight="1">
      <c r="B8" s="132">
        <v>112</v>
      </c>
      <c r="C8" s="33" t="s">
        <v>45</v>
      </c>
      <c r="D8" s="230"/>
      <c r="E8" s="231"/>
      <c r="F8" s="232"/>
    </row>
    <row r="9" spans="2:6" ht="22.5" customHeight="1">
      <c r="B9" s="132">
        <v>113</v>
      </c>
      <c r="C9" s="33" t="s">
        <v>46</v>
      </c>
      <c r="D9" s="230"/>
      <c r="E9" s="231"/>
      <c r="F9" s="232"/>
    </row>
    <row r="10" spans="2:6" ht="22.5" customHeight="1">
      <c r="B10" s="132">
        <v>114</v>
      </c>
      <c r="C10" s="33" t="s">
        <v>47</v>
      </c>
      <c r="D10" s="230">
        <v>11000</v>
      </c>
      <c r="E10" s="231"/>
      <c r="F10" s="232"/>
    </row>
    <row r="11" spans="2:6" ht="22.5" customHeight="1">
      <c r="B11" s="132">
        <v>115</v>
      </c>
      <c r="C11" s="33" t="s">
        <v>48</v>
      </c>
      <c r="D11" s="230"/>
      <c r="E11" s="231"/>
      <c r="F11" s="232"/>
    </row>
    <row r="12" spans="2:6" ht="22.5" customHeight="1">
      <c r="B12" s="132">
        <v>116</v>
      </c>
      <c r="C12" s="33" t="s">
        <v>49</v>
      </c>
      <c r="D12" s="230">
        <v>31500</v>
      </c>
      <c r="E12" s="231"/>
      <c r="F12" s="232"/>
    </row>
    <row r="13" spans="2:6" ht="22.5" customHeight="1">
      <c r="B13" s="132">
        <v>117</v>
      </c>
      <c r="C13" s="33" t="s">
        <v>50</v>
      </c>
      <c r="D13" s="230"/>
      <c r="E13" s="231"/>
      <c r="F13" s="232"/>
    </row>
    <row r="14" spans="2:6" ht="22.5" customHeight="1" thickBot="1">
      <c r="B14" s="132">
        <v>118</v>
      </c>
      <c r="C14" s="33" t="s">
        <v>51</v>
      </c>
      <c r="D14" s="230"/>
      <c r="E14" s="231"/>
      <c r="F14" s="232"/>
    </row>
    <row r="15" spans="2:6" ht="22.5" customHeight="1" thickBot="1">
      <c r="B15" s="144"/>
      <c r="C15" s="145" t="s">
        <v>423</v>
      </c>
      <c r="D15" s="233">
        <f>SUM(D7:D14)</f>
        <v>435776</v>
      </c>
      <c r="E15" s="233"/>
      <c r="F15" s="233"/>
    </row>
    <row r="16" spans="2:6" ht="20.25">
      <c r="B16" s="130">
        <v>12</v>
      </c>
      <c r="C16" s="131" t="s">
        <v>52</v>
      </c>
      <c r="D16" s="230"/>
      <c r="E16" s="231"/>
      <c r="F16" s="232"/>
    </row>
    <row r="17" spans="2:6" ht="21" customHeight="1">
      <c r="B17" s="132">
        <v>121</v>
      </c>
      <c r="C17" s="33" t="s">
        <v>53</v>
      </c>
      <c r="D17" s="230">
        <v>233965</v>
      </c>
      <c r="E17" s="231"/>
      <c r="F17" s="232"/>
    </row>
    <row r="18" spans="2:6" ht="21" customHeight="1">
      <c r="B18" s="132">
        <v>122</v>
      </c>
      <c r="C18" s="33" t="s">
        <v>54</v>
      </c>
      <c r="D18" s="230"/>
      <c r="E18" s="231"/>
      <c r="F18" s="232"/>
    </row>
    <row r="19" spans="2:6" ht="21" customHeight="1">
      <c r="B19" s="132">
        <v>123</v>
      </c>
      <c r="C19" s="33" t="s">
        <v>55</v>
      </c>
      <c r="D19" s="230"/>
      <c r="E19" s="231"/>
      <c r="F19" s="232"/>
    </row>
    <row r="20" spans="2:6" ht="21" customHeight="1">
      <c r="B20" s="132">
        <v>124</v>
      </c>
      <c r="C20" s="33" t="s">
        <v>56</v>
      </c>
      <c r="D20" s="230">
        <v>38000</v>
      </c>
      <c r="E20" s="231"/>
      <c r="F20" s="232"/>
    </row>
    <row r="21" spans="2:6" ht="21" customHeight="1" thickBot="1">
      <c r="B21" s="140">
        <v>125</v>
      </c>
      <c r="C21" s="141" t="s">
        <v>57</v>
      </c>
      <c r="D21" s="234"/>
      <c r="E21" s="235"/>
      <c r="F21" s="236"/>
    </row>
    <row r="22" spans="2:6" ht="18.75" thickBot="1">
      <c r="B22" s="144"/>
      <c r="C22" s="145" t="s">
        <v>424</v>
      </c>
      <c r="D22" s="233">
        <f>SUM(D17:D21)</f>
        <v>271965</v>
      </c>
      <c r="E22" s="233"/>
      <c r="F22" s="233"/>
    </row>
    <row r="23" spans="2:6" ht="20.25">
      <c r="B23" s="142">
        <v>13</v>
      </c>
      <c r="C23" s="143" t="s">
        <v>58</v>
      </c>
      <c r="D23" s="227"/>
      <c r="E23" s="228"/>
      <c r="F23" s="229"/>
    </row>
    <row r="24" spans="2:6" ht="20.25" customHeight="1">
      <c r="B24" s="132">
        <v>131</v>
      </c>
      <c r="C24" s="33" t="s">
        <v>59</v>
      </c>
      <c r="D24" s="230"/>
      <c r="E24" s="231"/>
      <c r="F24" s="232"/>
    </row>
    <row r="25" spans="2:6" ht="20.25" customHeight="1">
      <c r="B25" s="132">
        <v>132</v>
      </c>
      <c r="C25" s="33" t="s">
        <v>60</v>
      </c>
      <c r="D25" s="230"/>
      <c r="E25" s="231"/>
      <c r="F25" s="232"/>
    </row>
    <row r="26" spans="2:6" ht="20.25" customHeight="1">
      <c r="B26" s="132">
        <v>133</v>
      </c>
      <c r="C26" s="33" t="s">
        <v>61</v>
      </c>
      <c r="D26" s="230"/>
      <c r="E26" s="231"/>
      <c r="F26" s="232"/>
    </row>
    <row r="27" spans="2:6" ht="20.25" customHeight="1">
      <c r="B27" s="132">
        <v>134</v>
      </c>
      <c r="C27" s="33" t="s">
        <v>62</v>
      </c>
      <c r="D27" s="230"/>
      <c r="E27" s="231"/>
      <c r="F27" s="232"/>
    </row>
    <row r="28" spans="2:6" ht="20.25" customHeight="1">
      <c r="B28" s="132">
        <v>135</v>
      </c>
      <c r="C28" s="33" t="s">
        <v>63</v>
      </c>
      <c r="D28" s="230"/>
      <c r="E28" s="231"/>
      <c r="F28" s="232"/>
    </row>
    <row r="29" spans="2:6" ht="20.25" customHeight="1">
      <c r="B29" s="132">
        <v>136</v>
      </c>
      <c r="C29" s="33" t="s">
        <v>64</v>
      </c>
      <c r="D29" s="230"/>
      <c r="E29" s="231"/>
      <c r="F29" s="232"/>
    </row>
    <row r="30" spans="2:6" ht="20.25" customHeight="1" thickBot="1">
      <c r="B30" s="134">
        <v>137</v>
      </c>
      <c r="C30" s="33" t="s">
        <v>57</v>
      </c>
      <c r="D30" s="237"/>
      <c r="E30" s="238"/>
      <c r="F30" s="239"/>
    </row>
    <row r="31" spans="2:6" ht="18.75" thickTop="1">
      <c r="B31" s="146"/>
      <c r="C31" s="147" t="s">
        <v>425</v>
      </c>
      <c r="D31" s="240">
        <f>SUM(D24:D30)</f>
        <v>0</v>
      </c>
      <c r="E31" s="240"/>
      <c r="F31" s="240"/>
    </row>
    <row r="32" spans="2:6" ht="5.25" customHeight="1" thickBot="1">
      <c r="D32" s="241"/>
      <c r="E32" s="241"/>
      <c r="F32" s="241"/>
    </row>
    <row r="33" spans="2:6" ht="27" customHeight="1" thickTop="1" thickBot="1">
      <c r="B33" s="293" t="s">
        <v>426</v>
      </c>
      <c r="C33" s="294"/>
      <c r="D33" s="242">
        <f>D31+D22+D15</f>
        <v>707741</v>
      </c>
      <c r="E33" s="243"/>
      <c r="F33" s="244"/>
    </row>
    <row r="34" spans="2:6" ht="15" thickTop="1"/>
  </sheetData>
  <mergeCells count="2">
    <mergeCell ref="B33:C33"/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2"/>
  <sheetViews>
    <sheetView rightToLeft="1" topLeftCell="B1" zoomScale="96" zoomScaleNormal="96" workbookViewId="0">
      <selection activeCell="E31" sqref="E5:E31"/>
    </sheetView>
  </sheetViews>
  <sheetFormatPr defaultRowHeight="14.25"/>
  <cols>
    <col min="3" max="3" width="8.125" bestFit="1" customWidth="1"/>
    <col min="4" max="4" width="33.375" customWidth="1"/>
    <col min="5" max="5" width="9.625" bestFit="1" customWidth="1"/>
    <col min="6" max="6" width="12.375" bestFit="1" customWidth="1"/>
    <col min="7" max="7" width="23.375" customWidth="1"/>
    <col min="9" max="9" width="11.375" bestFit="1" customWidth="1"/>
  </cols>
  <sheetData>
    <row r="2" spans="3:7" ht="20.25">
      <c r="C2" s="295" t="s">
        <v>442</v>
      </c>
      <c r="D2" s="295"/>
      <c r="E2" s="295"/>
      <c r="F2" s="295"/>
      <c r="G2" s="295"/>
    </row>
    <row r="3" spans="3:7" ht="15" thickBot="1"/>
    <row r="4" spans="3:7" ht="31.5" thickTop="1" thickBot="1">
      <c r="C4" s="137" t="s">
        <v>0</v>
      </c>
      <c r="D4" s="138" t="s">
        <v>116</v>
      </c>
      <c r="E4" s="148" t="s">
        <v>428</v>
      </c>
      <c r="F4" s="148" t="s">
        <v>427</v>
      </c>
      <c r="G4" s="139" t="s">
        <v>178</v>
      </c>
    </row>
    <row r="5" spans="3:7" ht="21" thickTop="1">
      <c r="C5" s="136">
        <v>2</v>
      </c>
      <c r="D5" s="135" t="s">
        <v>429</v>
      </c>
      <c r="E5" s="227"/>
      <c r="F5" s="228"/>
      <c r="G5" s="229"/>
    </row>
    <row r="6" spans="3:7" ht="20.25">
      <c r="C6" s="130">
        <v>21</v>
      </c>
      <c r="D6" s="131" t="s">
        <v>65</v>
      </c>
      <c r="E6" s="230"/>
      <c r="F6" s="231"/>
      <c r="G6" s="232"/>
    </row>
    <row r="7" spans="3:7" ht="15.75">
      <c r="C7" s="132">
        <v>211</v>
      </c>
      <c r="D7" s="33" t="s">
        <v>66</v>
      </c>
      <c r="E7" s="230"/>
      <c r="F7" s="231"/>
      <c r="G7" s="232"/>
    </row>
    <row r="8" spans="3:7" ht="15.75">
      <c r="C8" s="132">
        <v>212</v>
      </c>
      <c r="D8" s="33" t="s">
        <v>67</v>
      </c>
      <c r="E8" s="230"/>
      <c r="F8" s="231"/>
      <c r="G8" s="232"/>
    </row>
    <row r="9" spans="3:7" ht="15.75">
      <c r="C9" s="132">
        <v>213</v>
      </c>
      <c r="D9" s="33" t="s">
        <v>68</v>
      </c>
      <c r="E9" s="230"/>
      <c r="F9" s="231"/>
      <c r="G9" s="232"/>
    </row>
    <row r="10" spans="3:7" ht="15.75">
      <c r="C10" s="132">
        <v>214</v>
      </c>
      <c r="D10" s="33" t="s">
        <v>69</v>
      </c>
      <c r="E10" s="230">
        <v>27000</v>
      </c>
      <c r="F10" s="231"/>
      <c r="G10" s="232"/>
    </row>
    <row r="11" spans="3:7" ht="15.75">
      <c r="C11" s="132">
        <v>215</v>
      </c>
      <c r="D11" s="33" t="s">
        <v>70</v>
      </c>
      <c r="E11" s="230"/>
      <c r="F11" s="231"/>
      <c r="G11" s="232"/>
    </row>
    <row r="12" spans="3:7" ht="16.5" thickBot="1">
      <c r="C12" s="132">
        <v>216</v>
      </c>
      <c r="D12" s="33" t="s">
        <v>71</v>
      </c>
      <c r="E12" s="230"/>
      <c r="F12" s="231"/>
      <c r="G12" s="232"/>
    </row>
    <row r="13" spans="3:7" ht="18.75" thickBot="1">
      <c r="C13" s="144"/>
      <c r="D13" s="145" t="s">
        <v>430</v>
      </c>
      <c r="E13" s="233">
        <f>SUM(E7:E12)</f>
        <v>27000</v>
      </c>
      <c r="F13" s="233">
        <f>SUM(F7:F12)</f>
        <v>0</v>
      </c>
      <c r="G13" s="233"/>
    </row>
    <row r="14" spans="3:7" ht="20.25">
      <c r="C14" s="130">
        <v>22</v>
      </c>
      <c r="D14" s="131" t="s">
        <v>72</v>
      </c>
      <c r="E14" s="230"/>
      <c r="F14" s="231"/>
      <c r="G14" s="232"/>
    </row>
    <row r="15" spans="3:7" ht="15.75">
      <c r="C15" s="132">
        <v>221</v>
      </c>
      <c r="D15" s="33" t="s">
        <v>73</v>
      </c>
      <c r="E15" s="230"/>
      <c r="F15" s="231"/>
      <c r="G15" s="232"/>
    </row>
    <row r="16" spans="3:7" ht="15.75">
      <c r="C16" s="132">
        <v>222</v>
      </c>
      <c r="D16" s="33" t="s">
        <v>74</v>
      </c>
      <c r="E16" s="230"/>
      <c r="F16" s="231"/>
      <c r="G16" s="232"/>
    </row>
    <row r="17" spans="3:10" ht="15.75">
      <c r="C17" s="132">
        <v>223</v>
      </c>
      <c r="D17" s="33" t="s">
        <v>75</v>
      </c>
      <c r="E17" s="230"/>
      <c r="F17" s="231"/>
      <c r="G17" s="232"/>
    </row>
    <row r="18" spans="3:10" ht="15.75">
      <c r="C18" s="132">
        <v>224</v>
      </c>
      <c r="D18" s="33" t="s">
        <v>76</v>
      </c>
      <c r="E18" s="230">
        <v>60193</v>
      </c>
      <c r="F18" s="231"/>
      <c r="G18" s="232"/>
    </row>
    <row r="19" spans="3:10" ht="15.75">
      <c r="C19" s="132">
        <v>225</v>
      </c>
      <c r="D19" s="141" t="s">
        <v>77</v>
      </c>
      <c r="E19" s="234"/>
      <c r="F19" s="235"/>
      <c r="G19" s="236"/>
    </row>
    <row r="20" spans="3:10" ht="15.75">
      <c r="C20" s="132">
        <v>226</v>
      </c>
      <c r="D20" s="141" t="s">
        <v>78</v>
      </c>
      <c r="E20" s="234">
        <v>169217</v>
      </c>
      <c r="F20" s="235"/>
      <c r="G20" s="236"/>
    </row>
    <row r="21" spans="3:10" ht="15.75">
      <c r="C21" s="132">
        <v>227</v>
      </c>
      <c r="D21" s="141" t="s">
        <v>79</v>
      </c>
      <c r="E21" s="234"/>
      <c r="F21" s="235"/>
      <c r="G21" s="236"/>
    </row>
    <row r="22" spans="3:10" ht="16.5" thickBot="1">
      <c r="C22" s="132">
        <v>228</v>
      </c>
      <c r="D22" s="141" t="s">
        <v>80</v>
      </c>
      <c r="E22" s="234"/>
      <c r="F22" s="235"/>
      <c r="G22" s="236"/>
    </row>
    <row r="23" spans="3:10" ht="18.75" thickBot="1">
      <c r="C23" s="144"/>
      <c r="D23" s="145" t="s">
        <v>432</v>
      </c>
      <c r="E23" s="233">
        <f>SUM(E15:E22)</f>
        <v>229410</v>
      </c>
      <c r="F23" s="233">
        <f>SUM(F15:F22)</f>
        <v>0</v>
      </c>
      <c r="G23" s="233"/>
    </row>
    <row r="24" spans="3:10" ht="20.25">
      <c r="C24" s="142">
        <v>23</v>
      </c>
      <c r="D24" s="143" t="s">
        <v>431</v>
      </c>
      <c r="E24" s="227"/>
      <c r="F24" s="228"/>
      <c r="G24" s="229"/>
    </row>
    <row r="25" spans="3:10" ht="20.25">
      <c r="C25" s="142">
        <v>231</v>
      </c>
      <c r="D25" s="143" t="s">
        <v>431</v>
      </c>
      <c r="E25" s="227"/>
      <c r="F25" s="228"/>
      <c r="G25" s="229"/>
    </row>
    <row r="26" spans="3:10" ht="15.75">
      <c r="C26" s="132">
        <v>23101</v>
      </c>
      <c r="D26" s="33" t="s">
        <v>444</v>
      </c>
      <c r="E26" s="230">
        <f>'تقرير الايرادات والتبرعات '!F19-J26+772726-1330912</f>
        <v>-666976</v>
      </c>
      <c r="F26" s="231"/>
      <c r="G26" s="232"/>
      <c r="I26" t="s">
        <v>445</v>
      </c>
      <c r="J26">
        <f>'تقرير المصروفات '!D293-'تقرير ايرادات ومصروفات مقيدة'!D48</f>
        <v>127940</v>
      </c>
    </row>
    <row r="27" spans="3:10" ht="15.75">
      <c r="C27" s="132">
        <v>23102</v>
      </c>
      <c r="D27" s="33" t="s">
        <v>81</v>
      </c>
      <c r="E27" s="230">
        <f>'تقرير ايرادات ومصروفات مقيدة'!J50</f>
        <v>1117607</v>
      </c>
      <c r="F27" s="231"/>
      <c r="G27" s="232"/>
    </row>
    <row r="28" spans="3:10" ht="16.5" thickBot="1">
      <c r="C28" s="132">
        <v>23103</v>
      </c>
      <c r="D28" s="33" t="s">
        <v>82</v>
      </c>
      <c r="E28" s="230">
        <f>'تقرير الايرادات والتبرعات '!L25</f>
        <v>700</v>
      </c>
      <c r="F28" s="231"/>
      <c r="G28" s="232"/>
    </row>
    <row r="29" spans="3:10" ht="18">
      <c r="C29" s="146"/>
      <c r="D29" s="147" t="s">
        <v>433</v>
      </c>
      <c r="E29" s="240">
        <f>SUM(E25:E28)</f>
        <v>451331</v>
      </c>
      <c r="F29" s="240"/>
      <c r="G29" s="240">
        <f>E31-'بيانات الاصول '!D33</f>
        <v>0</v>
      </c>
    </row>
    <row r="30" spans="3:10" ht="15" thickBot="1">
      <c r="E30" s="241"/>
      <c r="F30" s="241"/>
      <c r="G30" s="241"/>
    </row>
    <row r="31" spans="3:10" ht="19.5" thickTop="1" thickBot="1">
      <c r="C31" s="293" t="s">
        <v>434</v>
      </c>
      <c r="D31" s="294"/>
      <c r="E31" s="242">
        <f>E29+E23+E13</f>
        <v>707741</v>
      </c>
      <c r="F31" s="243"/>
      <c r="G31" s="244"/>
    </row>
    <row r="32" spans="3:10" ht="15" thickTop="1"/>
  </sheetData>
  <mergeCells count="2">
    <mergeCell ref="C31:D31"/>
    <mergeCell ref="C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4"/>
  <sheetViews>
    <sheetView rightToLeft="1" topLeftCell="A5" workbookViewId="0">
      <selection activeCell="C11" sqref="C11"/>
    </sheetView>
  </sheetViews>
  <sheetFormatPr defaultRowHeight="14.25"/>
  <cols>
    <col min="2" max="2" width="34.25" customWidth="1"/>
    <col min="3" max="3" width="16.625" style="10" customWidth="1"/>
    <col min="4" max="4" width="22.875" customWidth="1"/>
  </cols>
  <sheetData>
    <row r="3" spans="2:4" ht="23.25">
      <c r="B3" s="296" t="s">
        <v>177</v>
      </c>
      <c r="C3" s="296"/>
      <c r="D3" s="296"/>
    </row>
    <row r="4" spans="2:4" ht="15" thickBot="1"/>
    <row r="5" spans="2:4" ht="43.5" customHeight="1" thickTop="1" thickBot="1">
      <c r="B5" s="64" t="s">
        <v>36</v>
      </c>
      <c r="C5" s="66" t="s">
        <v>1</v>
      </c>
      <c r="D5" s="65" t="s">
        <v>178</v>
      </c>
    </row>
    <row r="6" spans="2:4" s="57" customFormat="1" ht="43.5" customHeight="1" thickTop="1">
      <c r="B6" s="58" t="s">
        <v>171</v>
      </c>
      <c r="C6" s="67"/>
      <c r="D6" s="59"/>
    </row>
    <row r="7" spans="2:4" s="57" customFormat="1" ht="43.5" customHeight="1">
      <c r="B7" s="58" t="s">
        <v>172</v>
      </c>
      <c r="C7" s="67">
        <f>'تقرير الايرادات والتبرعات '!I6</f>
        <v>1300</v>
      </c>
      <c r="D7" s="60"/>
    </row>
    <row r="8" spans="2:4" s="57" customFormat="1" ht="43.5" customHeight="1">
      <c r="B8" s="77" t="s">
        <v>176</v>
      </c>
      <c r="C8" s="78">
        <f>SUM(C6:C7)</f>
        <v>1300</v>
      </c>
      <c r="D8" s="79"/>
    </row>
    <row r="9" spans="2:4" ht="33" customHeight="1">
      <c r="B9" s="70" t="s">
        <v>173</v>
      </c>
      <c r="C9" s="68"/>
      <c r="D9" s="61"/>
    </row>
    <row r="10" spans="2:4" ht="43.5" customHeight="1">
      <c r="B10" s="62" t="s">
        <v>173</v>
      </c>
      <c r="C10" s="69">
        <f>'تقرير المصروفات '!D213</f>
        <v>0</v>
      </c>
      <c r="D10" s="61"/>
    </row>
    <row r="11" spans="2:4" ht="43.5" customHeight="1">
      <c r="B11" s="71" t="s">
        <v>174</v>
      </c>
      <c r="C11" s="72">
        <f>SUM(C10:C10)</f>
        <v>0</v>
      </c>
      <c r="D11" s="73"/>
    </row>
    <row r="12" spans="2:4" ht="9" customHeight="1">
      <c r="B12" s="63"/>
      <c r="C12" s="68"/>
      <c r="D12" s="61"/>
    </row>
    <row r="13" spans="2:4" ht="43.5" customHeight="1" thickBot="1">
      <c r="B13" s="74" t="s">
        <v>175</v>
      </c>
      <c r="C13" s="75">
        <f>C8-C11</f>
        <v>1300</v>
      </c>
      <c r="D13" s="76"/>
    </row>
    <row r="14" spans="2:4" ht="15" thickTop="1"/>
  </sheetData>
  <mergeCells count="1">
    <mergeCell ref="B3:D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rightToLeft="1" topLeftCell="D34" zoomScale="80" zoomScaleNormal="80" workbookViewId="0">
      <selection activeCell="F47" sqref="F47"/>
    </sheetView>
  </sheetViews>
  <sheetFormatPr defaultRowHeight="14.25"/>
  <cols>
    <col min="2" max="2" width="10" bestFit="1" customWidth="1"/>
    <col min="3" max="3" width="39.75" bestFit="1" customWidth="1"/>
    <col min="4" max="4" width="12.375" customWidth="1"/>
    <col min="5" max="5" width="2.75" customWidth="1"/>
    <col min="6" max="6" width="10" bestFit="1" customWidth="1"/>
    <col min="7" max="7" width="34.25" customWidth="1"/>
    <col min="8" max="8" width="13.375" customWidth="1"/>
    <col min="9" max="9" width="1.375" customWidth="1"/>
    <col min="10" max="10" width="13.625" style="10" customWidth="1"/>
    <col min="258" max="258" width="10" bestFit="1" customWidth="1"/>
    <col min="259" max="259" width="8.75" bestFit="1" customWidth="1"/>
    <col min="260" max="260" width="39.75" bestFit="1" customWidth="1"/>
    <col min="261" max="261" width="0.75" customWidth="1"/>
    <col min="262" max="262" width="10" bestFit="1" customWidth="1"/>
    <col min="263" max="263" width="8.75" bestFit="1" customWidth="1"/>
    <col min="264" max="264" width="31.375" bestFit="1" customWidth="1"/>
    <col min="265" max="265" width="1.375" customWidth="1"/>
    <col min="266" max="266" width="13.625" customWidth="1"/>
    <col min="514" max="514" width="10" bestFit="1" customWidth="1"/>
    <col min="515" max="515" width="8.75" bestFit="1" customWidth="1"/>
    <col min="516" max="516" width="39.75" bestFit="1" customWidth="1"/>
    <col min="517" max="517" width="0.75" customWidth="1"/>
    <col min="518" max="518" width="10" bestFit="1" customWidth="1"/>
    <col min="519" max="519" width="8.75" bestFit="1" customWidth="1"/>
    <col min="520" max="520" width="31.375" bestFit="1" customWidth="1"/>
    <col min="521" max="521" width="1.375" customWidth="1"/>
    <col min="522" max="522" width="13.625" customWidth="1"/>
    <col min="770" max="770" width="10" bestFit="1" customWidth="1"/>
    <col min="771" max="771" width="8.75" bestFit="1" customWidth="1"/>
    <col min="772" max="772" width="39.75" bestFit="1" customWidth="1"/>
    <col min="773" max="773" width="0.75" customWidth="1"/>
    <col min="774" max="774" width="10" bestFit="1" customWidth="1"/>
    <col min="775" max="775" width="8.75" bestFit="1" customWidth="1"/>
    <col min="776" max="776" width="31.375" bestFit="1" customWidth="1"/>
    <col min="777" max="777" width="1.375" customWidth="1"/>
    <col min="778" max="778" width="13.625" customWidth="1"/>
    <col min="1026" max="1026" width="10" bestFit="1" customWidth="1"/>
    <col min="1027" max="1027" width="8.75" bestFit="1" customWidth="1"/>
    <col min="1028" max="1028" width="39.75" bestFit="1" customWidth="1"/>
    <col min="1029" max="1029" width="0.75" customWidth="1"/>
    <col min="1030" max="1030" width="10" bestFit="1" customWidth="1"/>
    <col min="1031" max="1031" width="8.75" bestFit="1" customWidth="1"/>
    <col min="1032" max="1032" width="31.375" bestFit="1" customWidth="1"/>
    <col min="1033" max="1033" width="1.375" customWidth="1"/>
    <col min="1034" max="1034" width="13.625" customWidth="1"/>
    <col min="1282" max="1282" width="10" bestFit="1" customWidth="1"/>
    <col min="1283" max="1283" width="8.75" bestFit="1" customWidth="1"/>
    <col min="1284" max="1284" width="39.75" bestFit="1" customWidth="1"/>
    <col min="1285" max="1285" width="0.75" customWidth="1"/>
    <col min="1286" max="1286" width="10" bestFit="1" customWidth="1"/>
    <col min="1287" max="1287" width="8.75" bestFit="1" customWidth="1"/>
    <col min="1288" max="1288" width="31.375" bestFit="1" customWidth="1"/>
    <col min="1289" max="1289" width="1.375" customWidth="1"/>
    <col min="1290" max="1290" width="13.625" customWidth="1"/>
    <col min="1538" max="1538" width="10" bestFit="1" customWidth="1"/>
    <col min="1539" max="1539" width="8.75" bestFit="1" customWidth="1"/>
    <col min="1540" max="1540" width="39.75" bestFit="1" customWidth="1"/>
    <col min="1541" max="1541" width="0.75" customWidth="1"/>
    <col min="1542" max="1542" width="10" bestFit="1" customWidth="1"/>
    <col min="1543" max="1543" width="8.75" bestFit="1" customWidth="1"/>
    <col min="1544" max="1544" width="31.375" bestFit="1" customWidth="1"/>
    <col min="1545" max="1545" width="1.375" customWidth="1"/>
    <col min="1546" max="1546" width="13.625" customWidth="1"/>
    <col min="1794" max="1794" width="10" bestFit="1" customWidth="1"/>
    <col min="1795" max="1795" width="8.75" bestFit="1" customWidth="1"/>
    <col min="1796" max="1796" width="39.75" bestFit="1" customWidth="1"/>
    <col min="1797" max="1797" width="0.75" customWidth="1"/>
    <col min="1798" max="1798" width="10" bestFit="1" customWidth="1"/>
    <col min="1799" max="1799" width="8.75" bestFit="1" customWidth="1"/>
    <col min="1800" max="1800" width="31.375" bestFit="1" customWidth="1"/>
    <col min="1801" max="1801" width="1.375" customWidth="1"/>
    <col min="1802" max="1802" width="13.625" customWidth="1"/>
    <col min="2050" max="2050" width="10" bestFit="1" customWidth="1"/>
    <col min="2051" max="2051" width="8.75" bestFit="1" customWidth="1"/>
    <col min="2052" max="2052" width="39.75" bestFit="1" customWidth="1"/>
    <col min="2053" max="2053" width="0.75" customWidth="1"/>
    <col min="2054" max="2054" width="10" bestFit="1" customWidth="1"/>
    <col min="2055" max="2055" width="8.75" bestFit="1" customWidth="1"/>
    <col min="2056" max="2056" width="31.375" bestFit="1" customWidth="1"/>
    <col min="2057" max="2057" width="1.375" customWidth="1"/>
    <col min="2058" max="2058" width="13.625" customWidth="1"/>
    <col min="2306" max="2306" width="10" bestFit="1" customWidth="1"/>
    <col min="2307" max="2307" width="8.75" bestFit="1" customWidth="1"/>
    <col min="2308" max="2308" width="39.75" bestFit="1" customWidth="1"/>
    <col min="2309" max="2309" width="0.75" customWidth="1"/>
    <col min="2310" max="2310" width="10" bestFit="1" customWidth="1"/>
    <col min="2311" max="2311" width="8.75" bestFit="1" customWidth="1"/>
    <col min="2312" max="2312" width="31.375" bestFit="1" customWidth="1"/>
    <col min="2313" max="2313" width="1.375" customWidth="1"/>
    <col min="2314" max="2314" width="13.625" customWidth="1"/>
    <col min="2562" max="2562" width="10" bestFit="1" customWidth="1"/>
    <col min="2563" max="2563" width="8.75" bestFit="1" customWidth="1"/>
    <col min="2564" max="2564" width="39.75" bestFit="1" customWidth="1"/>
    <col min="2565" max="2565" width="0.75" customWidth="1"/>
    <col min="2566" max="2566" width="10" bestFit="1" customWidth="1"/>
    <col min="2567" max="2567" width="8.75" bestFit="1" customWidth="1"/>
    <col min="2568" max="2568" width="31.375" bestFit="1" customWidth="1"/>
    <col min="2569" max="2569" width="1.375" customWidth="1"/>
    <col min="2570" max="2570" width="13.625" customWidth="1"/>
    <col min="2818" max="2818" width="10" bestFit="1" customWidth="1"/>
    <col min="2819" max="2819" width="8.75" bestFit="1" customWidth="1"/>
    <col min="2820" max="2820" width="39.75" bestFit="1" customWidth="1"/>
    <col min="2821" max="2821" width="0.75" customWidth="1"/>
    <col min="2822" max="2822" width="10" bestFit="1" customWidth="1"/>
    <col min="2823" max="2823" width="8.75" bestFit="1" customWidth="1"/>
    <col min="2824" max="2824" width="31.375" bestFit="1" customWidth="1"/>
    <col min="2825" max="2825" width="1.375" customWidth="1"/>
    <col min="2826" max="2826" width="13.625" customWidth="1"/>
    <col min="3074" max="3074" width="10" bestFit="1" customWidth="1"/>
    <col min="3075" max="3075" width="8.75" bestFit="1" customWidth="1"/>
    <col min="3076" max="3076" width="39.75" bestFit="1" customWidth="1"/>
    <col min="3077" max="3077" width="0.75" customWidth="1"/>
    <col min="3078" max="3078" width="10" bestFit="1" customWidth="1"/>
    <col min="3079" max="3079" width="8.75" bestFit="1" customWidth="1"/>
    <col min="3080" max="3080" width="31.375" bestFit="1" customWidth="1"/>
    <col min="3081" max="3081" width="1.375" customWidth="1"/>
    <col min="3082" max="3082" width="13.625" customWidth="1"/>
    <col min="3330" max="3330" width="10" bestFit="1" customWidth="1"/>
    <col min="3331" max="3331" width="8.75" bestFit="1" customWidth="1"/>
    <col min="3332" max="3332" width="39.75" bestFit="1" customWidth="1"/>
    <col min="3333" max="3333" width="0.75" customWidth="1"/>
    <col min="3334" max="3334" width="10" bestFit="1" customWidth="1"/>
    <col min="3335" max="3335" width="8.75" bestFit="1" customWidth="1"/>
    <col min="3336" max="3336" width="31.375" bestFit="1" customWidth="1"/>
    <col min="3337" max="3337" width="1.375" customWidth="1"/>
    <col min="3338" max="3338" width="13.625" customWidth="1"/>
    <col min="3586" max="3586" width="10" bestFit="1" customWidth="1"/>
    <col min="3587" max="3587" width="8.75" bestFit="1" customWidth="1"/>
    <col min="3588" max="3588" width="39.75" bestFit="1" customWidth="1"/>
    <col min="3589" max="3589" width="0.75" customWidth="1"/>
    <col min="3590" max="3590" width="10" bestFit="1" customWidth="1"/>
    <col min="3591" max="3591" width="8.75" bestFit="1" customWidth="1"/>
    <col min="3592" max="3592" width="31.375" bestFit="1" customWidth="1"/>
    <col min="3593" max="3593" width="1.375" customWidth="1"/>
    <col min="3594" max="3594" width="13.625" customWidth="1"/>
    <col min="3842" max="3842" width="10" bestFit="1" customWidth="1"/>
    <col min="3843" max="3843" width="8.75" bestFit="1" customWidth="1"/>
    <col min="3844" max="3844" width="39.75" bestFit="1" customWidth="1"/>
    <col min="3845" max="3845" width="0.75" customWidth="1"/>
    <col min="3846" max="3846" width="10" bestFit="1" customWidth="1"/>
    <col min="3847" max="3847" width="8.75" bestFit="1" customWidth="1"/>
    <col min="3848" max="3848" width="31.375" bestFit="1" customWidth="1"/>
    <col min="3849" max="3849" width="1.375" customWidth="1"/>
    <col min="3850" max="3850" width="13.625" customWidth="1"/>
    <col min="4098" max="4098" width="10" bestFit="1" customWidth="1"/>
    <col min="4099" max="4099" width="8.75" bestFit="1" customWidth="1"/>
    <col min="4100" max="4100" width="39.75" bestFit="1" customWidth="1"/>
    <col min="4101" max="4101" width="0.75" customWidth="1"/>
    <col min="4102" max="4102" width="10" bestFit="1" customWidth="1"/>
    <col min="4103" max="4103" width="8.75" bestFit="1" customWidth="1"/>
    <col min="4104" max="4104" width="31.375" bestFit="1" customWidth="1"/>
    <col min="4105" max="4105" width="1.375" customWidth="1"/>
    <col min="4106" max="4106" width="13.625" customWidth="1"/>
    <col min="4354" max="4354" width="10" bestFit="1" customWidth="1"/>
    <col min="4355" max="4355" width="8.75" bestFit="1" customWidth="1"/>
    <col min="4356" max="4356" width="39.75" bestFit="1" customWidth="1"/>
    <col min="4357" max="4357" width="0.75" customWidth="1"/>
    <col min="4358" max="4358" width="10" bestFit="1" customWidth="1"/>
    <col min="4359" max="4359" width="8.75" bestFit="1" customWidth="1"/>
    <col min="4360" max="4360" width="31.375" bestFit="1" customWidth="1"/>
    <col min="4361" max="4361" width="1.375" customWidth="1"/>
    <col min="4362" max="4362" width="13.625" customWidth="1"/>
    <col min="4610" max="4610" width="10" bestFit="1" customWidth="1"/>
    <col min="4611" max="4611" width="8.75" bestFit="1" customWidth="1"/>
    <col min="4612" max="4612" width="39.75" bestFit="1" customWidth="1"/>
    <col min="4613" max="4613" width="0.75" customWidth="1"/>
    <col min="4614" max="4614" width="10" bestFit="1" customWidth="1"/>
    <col min="4615" max="4615" width="8.75" bestFit="1" customWidth="1"/>
    <col min="4616" max="4616" width="31.375" bestFit="1" customWidth="1"/>
    <col min="4617" max="4617" width="1.375" customWidth="1"/>
    <col min="4618" max="4618" width="13.625" customWidth="1"/>
    <col min="4866" max="4866" width="10" bestFit="1" customWidth="1"/>
    <col min="4867" max="4867" width="8.75" bestFit="1" customWidth="1"/>
    <col min="4868" max="4868" width="39.75" bestFit="1" customWidth="1"/>
    <col min="4869" max="4869" width="0.75" customWidth="1"/>
    <col min="4870" max="4870" width="10" bestFit="1" customWidth="1"/>
    <col min="4871" max="4871" width="8.75" bestFit="1" customWidth="1"/>
    <col min="4872" max="4872" width="31.375" bestFit="1" customWidth="1"/>
    <col min="4873" max="4873" width="1.375" customWidth="1"/>
    <col min="4874" max="4874" width="13.625" customWidth="1"/>
    <col min="5122" max="5122" width="10" bestFit="1" customWidth="1"/>
    <col min="5123" max="5123" width="8.75" bestFit="1" customWidth="1"/>
    <col min="5124" max="5124" width="39.75" bestFit="1" customWidth="1"/>
    <col min="5125" max="5125" width="0.75" customWidth="1"/>
    <col min="5126" max="5126" width="10" bestFit="1" customWidth="1"/>
    <col min="5127" max="5127" width="8.75" bestFit="1" customWidth="1"/>
    <col min="5128" max="5128" width="31.375" bestFit="1" customWidth="1"/>
    <col min="5129" max="5129" width="1.375" customWidth="1"/>
    <col min="5130" max="5130" width="13.625" customWidth="1"/>
    <col min="5378" max="5378" width="10" bestFit="1" customWidth="1"/>
    <col min="5379" max="5379" width="8.75" bestFit="1" customWidth="1"/>
    <col min="5380" max="5380" width="39.75" bestFit="1" customWidth="1"/>
    <col min="5381" max="5381" width="0.75" customWidth="1"/>
    <col min="5382" max="5382" width="10" bestFit="1" customWidth="1"/>
    <col min="5383" max="5383" width="8.75" bestFit="1" customWidth="1"/>
    <col min="5384" max="5384" width="31.375" bestFit="1" customWidth="1"/>
    <col min="5385" max="5385" width="1.375" customWidth="1"/>
    <col min="5386" max="5386" width="13.625" customWidth="1"/>
    <col min="5634" max="5634" width="10" bestFit="1" customWidth="1"/>
    <col min="5635" max="5635" width="8.75" bestFit="1" customWidth="1"/>
    <col min="5636" max="5636" width="39.75" bestFit="1" customWidth="1"/>
    <col min="5637" max="5637" width="0.75" customWidth="1"/>
    <col min="5638" max="5638" width="10" bestFit="1" customWidth="1"/>
    <col min="5639" max="5639" width="8.75" bestFit="1" customWidth="1"/>
    <col min="5640" max="5640" width="31.375" bestFit="1" customWidth="1"/>
    <col min="5641" max="5641" width="1.375" customWidth="1"/>
    <col min="5642" max="5642" width="13.625" customWidth="1"/>
    <col min="5890" max="5890" width="10" bestFit="1" customWidth="1"/>
    <col min="5891" max="5891" width="8.75" bestFit="1" customWidth="1"/>
    <col min="5892" max="5892" width="39.75" bestFit="1" customWidth="1"/>
    <col min="5893" max="5893" width="0.75" customWidth="1"/>
    <col min="5894" max="5894" width="10" bestFit="1" customWidth="1"/>
    <col min="5895" max="5895" width="8.75" bestFit="1" customWidth="1"/>
    <col min="5896" max="5896" width="31.375" bestFit="1" customWidth="1"/>
    <col min="5897" max="5897" width="1.375" customWidth="1"/>
    <col min="5898" max="5898" width="13.625" customWidth="1"/>
    <col min="6146" max="6146" width="10" bestFit="1" customWidth="1"/>
    <col min="6147" max="6147" width="8.75" bestFit="1" customWidth="1"/>
    <col min="6148" max="6148" width="39.75" bestFit="1" customWidth="1"/>
    <col min="6149" max="6149" width="0.75" customWidth="1"/>
    <col min="6150" max="6150" width="10" bestFit="1" customWidth="1"/>
    <col min="6151" max="6151" width="8.75" bestFit="1" customWidth="1"/>
    <col min="6152" max="6152" width="31.375" bestFit="1" customWidth="1"/>
    <col min="6153" max="6153" width="1.375" customWidth="1"/>
    <col min="6154" max="6154" width="13.625" customWidth="1"/>
    <col min="6402" max="6402" width="10" bestFit="1" customWidth="1"/>
    <col min="6403" max="6403" width="8.75" bestFit="1" customWidth="1"/>
    <col min="6404" max="6404" width="39.75" bestFit="1" customWidth="1"/>
    <col min="6405" max="6405" width="0.75" customWidth="1"/>
    <col min="6406" max="6406" width="10" bestFit="1" customWidth="1"/>
    <col min="6407" max="6407" width="8.75" bestFit="1" customWidth="1"/>
    <col min="6408" max="6408" width="31.375" bestFit="1" customWidth="1"/>
    <col min="6409" max="6409" width="1.375" customWidth="1"/>
    <col min="6410" max="6410" width="13.625" customWidth="1"/>
    <col min="6658" max="6658" width="10" bestFit="1" customWidth="1"/>
    <col min="6659" max="6659" width="8.75" bestFit="1" customWidth="1"/>
    <col min="6660" max="6660" width="39.75" bestFit="1" customWidth="1"/>
    <col min="6661" max="6661" width="0.75" customWidth="1"/>
    <col min="6662" max="6662" width="10" bestFit="1" customWidth="1"/>
    <col min="6663" max="6663" width="8.75" bestFit="1" customWidth="1"/>
    <col min="6664" max="6664" width="31.375" bestFit="1" customWidth="1"/>
    <col min="6665" max="6665" width="1.375" customWidth="1"/>
    <col min="6666" max="6666" width="13.625" customWidth="1"/>
    <col min="6914" max="6914" width="10" bestFit="1" customWidth="1"/>
    <col min="6915" max="6915" width="8.75" bestFit="1" customWidth="1"/>
    <col min="6916" max="6916" width="39.75" bestFit="1" customWidth="1"/>
    <col min="6917" max="6917" width="0.75" customWidth="1"/>
    <col min="6918" max="6918" width="10" bestFit="1" customWidth="1"/>
    <col min="6919" max="6919" width="8.75" bestFit="1" customWidth="1"/>
    <col min="6920" max="6920" width="31.375" bestFit="1" customWidth="1"/>
    <col min="6921" max="6921" width="1.375" customWidth="1"/>
    <col min="6922" max="6922" width="13.625" customWidth="1"/>
    <col min="7170" max="7170" width="10" bestFit="1" customWidth="1"/>
    <col min="7171" max="7171" width="8.75" bestFit="1" customWidth="1"/>
    <col min="7172" max="7172" width="39.75" bestFit="1" customWidth="1"/>
    <col min="7173" max="7173" width="0.75" customWidth="1"/>
    <col min="7174" max="7174" width="10" bestFit="1" customWidth="1"/>
    <col min="7175" max="7175" width="8.75" bestFit="1" customWidth="1"/>
    <col min="7176" max="7176" width="31.375" bestFit="1" customWidth="1"/>
    <col min="7177" max="7177" width="1.375" customWidth="1"/>
    <col min="7178" max="7178" width="13.625" customWidth="1"/>
    <col min="7426" max="7426" width="10" bestFit="1" customWidth="1"/>
    <col min="7427" max="7427" width="8.75" bestFit="1" customWidth="1"/>
    <col min="7428" max="7428" width="39.75" bestFit="1" customWidth="1"/>
    <col min="7429" max="7429" width="0.75" customWidth="1"/>
    <col min="7430" max="7430" width="10" bestFit="1" customWidth="1"/>
    <col min="7431" max="7431" width="8.75" bestFit="1" customWidth="1"/>
    <col min="7432" max="7432" width="31.375" bestFit="1" customWidth="1"/>
    <col min="7433" max="7433" width="1.375" customWidth="1"/>
    <col min="7434" max="7434" width="13.625" customWidth="1"/>
    <col min="7682" max="7682" width="10" bestFit="1" customWidth="1"/>
    <col min="7683" max="7683" width="8.75" bestFit="1" customWidth="1"/>
    <col min="7684" max="7684" width="39.75" bestFit="1" customWidth="1"/>
    <col min="7685" max="7685" width="0.75" customWidth="1"/>
    <col min="7686" max="7686" width="10" bestFit="1" customWidth="1"/>
    <col min="7687" max="7687" width="8.75" bestFit="1" customWidth="1"/>
    <col min="7688" max="7688" width="31.375" bestFit="1" customWidth="1"/>
    <col min="7689" max="7689" width="1.375" customWidth="1"/>
    <col min="7690" max="7690" width="13.625" customWidth="1"/>
    <col min="7938" max="7938" width="10" bestFit="1" customWidth="1"/>
    <col min="7939" max="7939" width="8.75" bestFit="1" customWidth="1"/>
    <col min="7940" max="7940" width="39.75" bestFit="1" customWidth="1"/>
    <col min="7941" max="7941" width="0.75" customWidth="1"/>
    <col min="7942" max="7942" width="10" bestFit="1" customWidth="1"/>
    <col min="7943" max="7943" width="8.75" bestFit="1" customWidth="1"/>
    <col min="7944" max="7944" width="31.375" bestFit="1" customWidth="1"/>
    <col min="7945" max="7945" width="1.375" customWidth="1"/>
    <col min="7946" max="7946" width="13.625" customWidth="1"/>
    <col min="8194" max="8194" width="10" bestFit="1" customWidth="1"/>
    <col min="8195" max="8195" width="8.75" bestFit="1" customWidth="1"/>
    <col min="8196" max="8196" width="39.75" bestFit="1" customWidth="1"/>
    <col min="8197" max="8197" width="0.75" customWidth="1"/>
    <col min="8198" max="8198" width="10" bestFit="1" customWidth="1"/>
    <col min="8199" max="8199" width="8.75" bestFit="1" customWidth="1"/>
    <col min="8200" max="8200" width="31.375" bestFit="1" customWidth="1"/>
    <col min="8201" max="8201" width="1.375" customWidth="1"/>
    <col min="8202" max="8202" width="13.625" customWidth="1"/>
    <col min="8450" max="8450" width="10" bestFit="1" customWidth="1"/>
    <col min="8451" max="8451" width="8.75" bestFit="1" customWidth="1"/>
    <col min="8452" max="8452" width="39.75" bestFit="1" customWidth="1"/>
    <col min="8453" max="8453" width="0.75" customWidth="1"/>
    <col min="8454" max="8454" width="10" bestFit="1" customWidth="1"/>
    <col min="8455" max="8455" width="8.75" bestFit="1" customWidth="1"/>
    <col min="8456" max="8456" width="31.375" bestFit="1" customWidth="1"/>
    <col min="8457" max="8457" width="1.375" customWidth="1"/>
    <col min="8458" max="8458" width="13.625" customWidth="1"/>
    <col min="8706" max="8706" width="10" bestFit="1" customWidth="1"/>
    <col min="8707" max="8707" width="8.75" bestFit="1" customWidth="1"/>
    <col min="8708" max="8708" width="39.75" bestFit="1" customWidth="1"/>
    <col min="8709" max="8709" width="0.75" customWidth="1"/>
    <col min="8710" max="8710" width="10" bestFit="1" customWidth="1"/>
    <col min="8711" max="8711" width="8.75" bestFit="1" customWidth="1"/>
    <col min="8712" max="8712" width="31.375" bestFit="1" customWidth="1"/>
    <col min="8713" max="8713" width="1.375" customWidth="1"/>
    <col min="8714" max="8714" width="13.625" customWidth="1"/>
    <col min="8962" max="8962" width="10" bestFit="1" customWidth="1"/>
    <col min="8963" max="8963" width="8.75" bestFit="1" customWidth="1"/>
    <col min="8964" max="8964" width="39.75" bestFit="1" customWidth="1"/>
    <col min="8965" max="8965" width="0.75" customWidth="1"/>
    <col min="8966" max="8966" width="10" bestFit="1" customWidth="1"/>
    <col min="8967" max="8967" width="8.75" bestFit="1" customWidth="1"/>
    <col min="8968" max="8968" width="31.375" bestFit="1" customWidth="1"/>
    <col min="8969" max="8969" width="1.375" customWidth="1"/>
    <col min="8970" max="8970" width="13.625" customWidth="1"/>
    <col min="9218" max="9218" width="10" bestFit="1" customWidth="1"/>
    <col min="9219" max="9219" width="8.75" bestFit="1" customWidth="1"/>
    <col min="9220" max="9220" width="39.75" bestFit="1" customWidth="1"/>
    <col min="9221" max="9221" width="0.75" customWidth="1"/>
    <col min="9222" max="9222" width="10" bestFit="1" customWidth="1"/>
    <col min="9223" max="9223" width="8.75" bestFit="1" customWidth="1"/>
    <col min="9224" max="9224" width="31.375" bestFit="1" customWidth="1"/>
    <col min="9225" max="9225" width="1.375" customWidth="1"/>
    <col min="9226" max="9226" width="13.625" customWidth="1"/>
    <col min="9474" max="9474" width="10" bestFit="1" customWidth="1"/>
    <col min="9475" max="9475" width="8.75" bestFit="1" customWidth="1"/>
    <col min="9476" max="9476" width="39.75" bestFit="1" customWidth="1"/>
    <col min="9477" max="9477" width="0.75" customWidth="1"/>
    <col min="9478" max="9478" width="10" bestFit="1" customWidth="1"/>
    <col min="9479" max="9479" width="8.75" bestFit="1" customWidth="1"/>
    <col min="9480" max="9480" width="31.375" bestFit="1" customWidth="1"/>
    <col min="9481" max="9481" width="1.375" customWidth="1"/>
    <col min="9482" max="9482" width="13.625" customWidth="1"/>
    <col min="9730" max="9730" width="10" bestFit="1" customWidth="1"/>
    <col min="9731" max="9731" width="8.75" bestFit="1" customWidth="1"/>
    <col min="9732" max="9732" width="39.75" bestFit="1" customWidth="1"/>
    <col min="9733" max="9733" width="0.75" customWidth="1"/>
    <col min="9734" max="9734" width="10" bestFit="1" customWidth="1"/>
    <col min="9735" max="9735" width="8.75" bestFit="1" customWidth="1"/>
    <col min="9736" max="9736" width="31.375" bestFit="1" customWidth="1"/>
    <col min="9737" max="9737" width="1.375" customWidth="1"/>
    <col min="9738" max="9738" width="13.625" customWidth="1"/>
    <col min="9986" max="9986" width="10" bestFit="1" customWidth="1"/>
    <col min="9987" max="9987" width="8.75" bestFit="1" customWidth="1"/>
    <col min="9988" max="9988" width="39.75" bestFit="1" customWidth="1"/>
    <col min="9989" max="9989" width="0.75" customWidth="1"/>
    <col min="9990" max="9990" width="10" bestFit="1" customWidth="1"/>
    <col min="9991" max="9991" width="8.75" bestFit="1" customWidth="1"/>
    <col min="9992" max="9992" width="31.375" bestFit="1" customWidth="1"/>
    <col min="9993" max="9993" width="1.375" customWidth="1"/>
    <col min="9994" max="9994" width="13.625" customWidth="1"/>
    <col min="10242" max="10242" width="10" bestFit="1" customWidth="1"/>
    <col min="10243" max="10243" width="8.75" bestFit="1" customWidth="1"/>
    <col min="10244" max="10244" width="39.75" bestFit="1" customWidth="1"/>
    <col min="10245" max="10245" width="0.75" customWidth="1"/>
    <col min="10246" max="10246" width="10" bestFit="1" customWidth="1"/>
    <col min="10247" max="10247" width="8.75" bestFit="1" customWidth="1"/>
    <col min="10248" max="10248" width="31.375" bestFit="1" customWidth="1"/>
    <col min="10249" max="10249" width="1.375" customWidth="1"/>
    <col min="10250" max="10250" width="13.625" customWidth="1"/>
    <col min="10498" max="10498" width="10" bestFit="1" customWidth="1"/>
    <col min="10499" max="10499" width="8.75" bestFit="1" customWidth="1"/>
    <col min="10500" max="10500" width="39.75" bestFit="1" customWidth="1"/>
    <col min="10501" max="10501" width="0.75" customWidth="1"/>
    <col min="10502" max="10502" width="10" bestFit="1" customWidth="1"/>
    <col min="10503" max="10503" width="8.75" bestFit="1" customWidth="1"/>
    <col min="10504" max="10504" width="31.375" bestFit="1" customWidth="1"/>
    <col min="10505" max="10505" width="1.375" customWidth="1"/>
    <col min="10506" max="10506" width="13.625" customWidth="1"/>
    <col min="10754" max="10754" width="10" bestFit="1" customWidth="1"/>
    <col min="10755" max="10755" width="8.75" bestFit="1" customWidth="1"/>
    <col min="10756" max="10756" width="39.75" bestFit="1" customWidth="1"/>
    <col min="10757" max="10757" width="0.75" customWidth="1"/>
    <col min="10758" max="10758" width="10" bestFit="1" customWidth="1"/>
    <col min="10759" max="10759" width="8.75" bestFit="1" customWidth="1"/>
    <col min="10760" max="10760" width="31.375" bestFit="1" customWidth="1"/>
    <col min="10761" max="10761" width="1.375" customWidth="1"/>
    <col min="10762" max="10762" width="13.625" customWidth="1"/>
    <col min="11010" max="11010" width="10" bestFit="1" customWidth="1"/>
    <col min="11011" max="11011" width="8.75" bestFit="1" customWidth="1"/>
    <col min="11012" max="11012" width="39.75" bestFit="1" customWidth="1"/>
    <col min="11013" max="11013" width="0.75" customWidth="1"/>
    <col min="11014" max="11014" width="10" bestFit="1" customWidth="1"/>
    <col min="11015" max="11015" width="8.75" bestFit="1" customWidth="1"/>
    <col min="11016" max="11016" width="31.375" bestFit="1" customWidth="1"/>
    <col min="11017" max="11017" width="1.375" customWidth="1"/>
    <col min="11018" max="11018" width="13.625" customWidth="1"/>
    <col min="11266" max="11266" width="10" bestFit="1" customWidth="1"/>
    <col min="11267" max="11267" width="8.75" bestFit="1" customWidth="1"/>
    <col min="11268" max="11268" width="39.75" bestFit="1" customWidth="1"/>
    <col min="11269" max="11269" width="0.75" customWidth="1"/>
    <col min="11270" max="11270" width="10" bestFit="1" customWidth="1"/>
    <col min="11271" max="11271" width="8.75" bestFit="1" customWidth="1"/>
    <col min="11272" max="11272" width="31.375" bestFit="1" customWidth="1"/>
    <col min="11273" max="11273" width="1.375" customWidth="1"/>
    <col min="11274" max="11274" width="13.625" customWidth="1"/>
    <col min="11522" max="11522" width="10" bestFit="1" customWidth="1"/>
    <col min="11523" max="11523" width="8.75" bestFit="1" customWidth="1"/>
    <col min="11524" max="11524" width="39.75" bestFit="1" customWidth="1"/>
    <col min="11525" max="11525" width="0.75" customWidth="1"/>
    <col min="11526" max="11526" width="10" bestFit="1" customWidth="1"/>
    <col min="11527" max="11527" width="8.75" bestFit="1" customWidth="1"/>
    <col min="11528" max="11528" width="31.375" bestFit="1" customWidth="1"/>
    <col min="11529" max="11529" width="1.375" customWidth="1"/>
    <col min="11530" max="11530" width="13.625" customWidth="1"/>
    <col min="11778" max="11778" width="10" bestFit="1" customWidth="1"/>
    <col min="11779" max="11779" width="8.75" bestFit="1" customWidth="1"/>
    <col min="11780" max="11780" width="39.75" bestFit="1" customWidth="1"/>
    <col min="11781" max="11781" width="0.75" customWidth="1"/>
    <col min="11782" max="11782" width="10" bestFit="1" customWidth="1"/>
    <col min="11783" max="11783" width="8.75" bestFit="1" customWidth="1"/>
    <col min="11784" max="11784" width="31.375" bestFit="1" customWidth="1"/>
    <col min="11785" max="11785" width="1.375" customWidth="1"/>
    <col min="11786" max="11786" width="13.625" customWidth="1"/>
    <col min="12034" max="12034" width="10" bestFit="1" customWidth="1"/>
    <col min="12035" max="12035" width="8.75" bestFit="1" customWidth="1"/>
    <col min="12036" max="12036" width="39.75" bestFit="1" customWidth="1"/>
    <col min="12037" max="12037" width="0.75" customWidth="1"/>
    <col min="12038" max="12038" width="10" bestFit="1" customWidth="1"/>
    <col min="12039" max="12039" width="8.75" bestFit="1" customWidth="1"/>
    <col min="12040" max="12040" width="31.375" bestFit="1" customWidth="1"/>
    <col min="12041" max="12041" width="1.375" customWidth="1"/>
    <col min="12042" max="12042" width="13.625" customWidth="1"/>
    <col min="12290" max="12290" width="10" bestFit="1" customWidth="1"/>
    <col min="12291" max="12291" width="8.75" bestFit="1" customWidth="1"/>
    <col min="12292" max="12292" width="39.75" bestFit="1" customWidth="1"/>
    <col min="12293" max="12293" width="0.75" customWidth="1"/>
    <col min="12294" max="12294" width="10" bestFit="1" customWidth="1"/>
    <col min="12295" max="12295" width="8.75" bestFit="1" customWidth="1"/>
    <col min="12296" max="12296" width="31.375" bestFit="1" customWidth="1"/>
    <col min="12297" max="12297" width="1.375" customWidth="1"/>
    <col min="12298" max="12298" width="13.625" customWidth="1"/>
    <col min="12546" max="12546" width="10" bestFit="1" customWidth="1"/>
    <col min="12547" max="12547" width="8.75" bestFit="1" customWidth="1"/>
    <col min="12548" max="12548" width="39.75" bestFit="1" customWidth="1"/>
    <col min="12549" max="12549" width="0.75" customWidth="1"/>
    <col min="12550" max="12550" width="10" bestFit="1" customWidth="1"/>
    <col min="12551" max="12551" width="8.75" bestFit="1" customWidth="1"/>
    <col min="12552" max="12552" width="31.375" bestFit="1" customWidth="1"/>
    <col min="12553" max="12553" width="1.375" customWidth="1"/>
    <col min="12554" max="12554" width="13.625" customWidth="1"/>
    <col min="12802" max="12802" width="10" bestFit="1" customWidth="1"/>
    <col min="12803" max="12803" width="8.75" bestFit="1" customWidth="1"/>
    <col min="12804" max="12804" width="39.75" bestFit="1" customWidth="1"/>
    <col min="12805" max="12805" width="0.75" customWidth="1"/>
    <col min="12806" max="12806" width="10" bestFit="1" customWidth="1"/>
    <col min="12807" max="12807" width="8.75" bestFit="1" customWidth="1"/>
    <col min="12808" max="12808" width="31.375" bestFit="1" customWidth="1"/>
    <col min="12809" max="12809" width="1.375" customWidth="1"/>
    <col min="12810" max="12810" width="13.625" customWidth="1"/>
    <col min="13058" max="13058" width="10" bestFit="1" customWidth="1"/>
    <col min="13059" max="13059" width="8.75" bestFit="1" customWidth="1"/>
    <col min="13060" max="13060" width="39.75" bestFit="1" customWidth="1"/>
    <col min="13061" max="13061" width="0.75" customWidth="1"/>
    <col min="13062" max="13062" width="10" bestFit="1" customWidth="1"/>
    <col min="13063" max="13063" width="8.75" bestFit="1" customWidth="1"/>
    <col min="13064" max="13064" width="31.375" bestFit="1" customWidth="1"/>
    <col min="13065" max="13065" width="1.375" customWidth="1"/>
    <col min="13066" max="13066" width="13.625" customWidth="1"/>
    <col min="13314" max="13314" width="10" bestFit="1" customWidth="1"/>
    <col min="13315" max="13315" width="8.75" bestFit="1" customWidth="1"/>
    <col min="13316" max="13316" width="39.75" bestFit="1" customWidth="1"/>
    <col min="13317" max="13317" width="0.75" customWidth="1"/>
    <col min="13318" max="13318" width="10" bestFit="1" customWidth="1"/>
    <col min="13319" max="13319" width="8.75" bestFit="1" customWidth="1"/>
    <col min="13320" max="13320" width="31.375" bestFit="1" customWidth="1"/>
    <col min="13321" max="13321" width="1.375" customWidth="1"/>
    <col min="13322" max="13322" width="13.625" customWidth="1"/>
    <col min="13570" max="13570" width="10" bestFit="1" customWidth="1"/>
    <col min="13571" max="13571" width="8.75" bestFit="1" customWidth="1"/>
    <col min="13572" max="13572" width="39.75" bestFit="1" customWidth="1"/>
    <col min="13573" max="13573" width="0.75" customWidth="1"/>
    <col min="13574" max="13574" width="10" bestFit="1" customWidth="1"/>
    <col min="13575" max="13575" width="8.75" bestFit="1" customWidth="1"/>
    <col min="13576" max="13576" width="31.375" bestFit="1" customWidth="1"/>
    <col min="13577" max="13577" width="1.375" customWidth="1"/>
    <col min="13578" max="13578" width="13.625" customWidth="1"/>
    <col min="13826" max="13826" width="10" bestFit="1" customWidth="1"/>
    <col min="13827" max="13827" width="8.75" bestFit="1" customWidth="1"/>
    <col min="13828" max="13828" width="39.75" bestFit="1" customWidth="1"/>
    <col min="13829" max="13829" width="0.75" customWidth="1"/>
    <col min="13830" max="13830" width="10" bestFit="1" customWidth="1"/>
    <col min="13831" max="13831" width="8.75" bestFit="1" customWidth="1"/>
    <col min="13832" max="13832" width="31.375" bestFit="1" customWidth="1"/>
    <col min="13833" max="13833" width="1.375" customWidth="1"/>
    <col min="13834" max="13834" width="13.625" customWidth="1"/>
    <col min="14082" max="14082" width="10" bestFit="1" customWidth="1"/>
    <col min="14083" max="14083" width="8.75" bestFit="1" customWidth="1"/>
    <col min="14084" max="14084" width="39.75" bestFit="1" customWidth="1"/>
    <col min="14085" max="14085" width="0.75" customWidth="1"/>
    <col min="14086" max="14086" width="10" bestFit="1" customWidth="1"/>
    <col min="14087" max="14087" width="8.75" bestFit="1" customWidth="1"/>
    <col min="14088" max="14088" width="31.375" bestFit="1" customWidth="1"/>
    <col min="14089" max="14089" width="1.375" customWidth="1"/>
    <col min="14090" max="14090" width="13.625" customWidth="1"/>
    <col min="14338" max="14338" width="10" bestFit="1" customWidth="1"/>
    <col min="14339" max="14339" width="8.75" bestFit="1" customWidth="1"/>
    <col min="14340" max="14340" width="39.75" bestFit="1" customWidth="1"/>
    <col min="14341" max="14341" width="0.75" customWidth="1"/>
    <col min="14342" max="14342" width="10" bestFit="1" customWidth="1"/>
    <col min="14343" max="14343" width="8.75" bestFit="1" customWidth="1"/>
    <col min="14344" max="14344" width="31.375" bestFit="1" customWidth="1"/>
    <col min="14345" max="14345" width="1.375" customWidth="1"/>
    <col min="14346" max="14346" width="13.625" customWidth="1"/>
    <col min="14594" max="14594" width="10" bestFit="1" customWidth="1"/>
    <col min="14595" max="14595" width="8.75" bestFit="1" customWidth="1"/>
    <col min="14596" max="14596" width="39.75" bestFit="1" customWidth="1"/>
    <col min="14597" max="14597" width="0.75" customWidth="1"/>
    <col min="14598" max="14598" width="10" bestFit="1" customWidth="1"/>
    <col min="14599" max="14599" width="8.75" bestFit="1" customWidth="1"/>
    <col min="14600" max="14600" width="31.375" bestFit="1" customWidth="1"/>
    <col min="14601" max="14601" width="1.375" customWidth="1"/>
    <col min="14602" max="14602" width="13.625" customWidth="1"/>
    <col min="14850" max="14850" width="10" bestFit="1" customWidth="1"/>
    <col min="14851" max="14851" width="8.75" bestFit="1" customWidth="1"/>
    <col min="14852" max="14852" width="39.75" bestFit="1" customWidth="1"/>
    <col min="14853" max="14853" width="0.75" customWidth="1"/>
    <col min="14854" max="14854" width="10" bestFit="1" customWidth="1"/>
    <col min="14855" max="14855" width="8.75" bestFit="1" customWidth="1"/>
    <col min="14856" max="14856" width="31.375" bestFit="1" customWidth="1"/>
    <col min="14857" max="14857" width="1.375" customWidth="1"/>
    <col min="14858" max="14858" width="13.625" customWidth="1"/>
    <col min="15106" max="15106" width="10" bestFit="1" customWidth="1"/>
    <col min="15107" max="15107" width="8.75" bestFit="1" customWidth="1"/>
    <col min="15108" max="15108" width="39.75" bestFit="1" customWidth="1"/>
    <col min="15109" max="15109" width="0.75" customWidth="1"/>
    <col min="15110" max="15110" width="10" bestFit="1" customWidth="1"/>
    <col min="15111" max="15111" width="8.75" bestFit="1" customWidth="1"/>
    <col min="15112" max="15112" width="31.375" bestFit="1" customWidth="1"/>
    <col min="15113" max="15113" width="1.375" customWidth="1"/>
    <col min="15114" max="15114" width="13.625" customWidth="1"/>
    <col min="15362" max="15362" width="10" bestFit="1" customWidth="1"/>
    <col min="15363" max="15363" width="8.75" bestFit="1" customWidth="1"/>
    <col min="15364" max="15364" width="39.75" bestFit="1" customWidth="1"/>
    <col min="15365" max="15365" width="0.75" customWidth="1"/>
    <col min="15366" max="15366" width="10" bestFit="1" customWidth="1"/>
    <col min="15367" max="15367" width="8.75" bestFit="1" customWidth="1"/>
    <col min="15368" max="15368" width="31.375" bestFit="1" customWidth="1"/>
    <col min="15369" max="15369" width="1.375" customWidth="1"/>
    <col min="15370" max="15370" width="13.625" customWidth="1"/>
    <col min="15618" max="15618" width="10" bestFit="1" customWidth="1"/>
    <col min="15619" max="15619" width="8.75" bestFit="1" customWidth="1"/>
    <col min="15620" max="15620" width="39.75" bestFit="1" customWidth="1"/>
    <col min="15621" max="15621" width="0.75" customWidth="1"/>
    <col min="15622" max="15622" width="10" bestFit="1" customWidth="1"/>
    <col min="15623" max="15623" width="8.75" bestFit="1" customWidth="1"/>
    <col min="15624" max="15624" width="31.375" bestFit="1" customWidth="1"/>
    <col min="15625" max="15625" width="1.375" customWidth="1"/>
    <col min="15626" max="15626" width="13.625" customWidth="1"/>
    <col min="15874" max="15874" width="10" bestFit="1" customWidth="1"/>
    <col min="15875" max="15875" width="8.75" bestFit="1" customWidth="1"/>
    <col min="15876" max="15876" width="39.75" bestFit="1" customWidth="1"/>
    <col min="15877" max="15877" width="0.75" customWidth="1"/>
    <col min="15878" max="15878" width="10" bestFit="1" customWidth="1"/>
    <col min="15879" max="15879" width="8.75" bestFit="1" customWidth="1"/>
    <col min="15880" max="15880" width="31.375" bestFit="1" customWidth="1"/>
    <col min="15881" max="15881" width="1.375" customWidth="1"/>
    <col min="15882" max="15882" width="13.625" customWidth="1"/>
    <col min="16130" max="16130" width="10" bestFit="1" customWidth="1"/>
    <col min="16131" max="16131" width="8.75" bestFit="1" customWidth="1"/>
    <col min="16132" max="16132" width="39.75" bestFit="1" customWidth="1"/>
    <col min="16133" max="16133" width="0.75" customWidth="1"/>
    <col min="16134" max="16134" width="10" bestFit="1" customWidth="1"/>
    <col min="16135" max="16135" width="8.75" bestFit="1" customWidth="1"/>
    <col min="16136" max="16136" width="31.375" bestFit="1" customWidth="1"/>
    <col min="16137" max="16137" width="1.375" customWidth="1"/>
    <col min="16138" max="16138" width="13.625" customWidth="1"/>
  </cols>
  <sheetData>
    <row r="2" spans="2:10" ht="25.5">
      <c r="B2" s="305" t="s">
        <v>443</v>
      </c>
      <c r="C2" s="305"/>
      <c r="D2" s="305"/>
      <c r="E2" s="305"/>
      <c r="F2" s="305"/>
      <c r="G2" s="305"/>
      <c r="H2" s="305"/>
      <c r="I2" s="305"/>
      <c r="J2" s="305"/>
    </row>
    <row r="3" spans="2:10" ht="20.25">
      <c r="B3" s="83"/>
      <c r="C3" s="83"/>
      <c r="D3" s="83"/>
      <c r="E3" s="83"/>
      <c r="F3" s="83"/>
      <c r="G3" s="83"/>
      <c r="H3" s="83"/>
    </row>
    <row r="4" spans="2:10" ht="15" thickBot="1"/>
    <row r="5" spans="2:10" ht="48" customHeight="1" thickTop="1" thickBot="1">
      <c r="B5" s="299" t="s">
        <v>435</v>
      </c>
      <c r="C5" s="300"/>
      <c r="D5" s="301"/>
      <c r="F5" s="302" t="s">
        <v>436</v>
      </c>
      <c r="G5" s="303"/>
      <c r="H5" s="304"/>
      <c r="J5" s="297" t="s">
        <v>439</v>
      </c>
    </row>
    <row r="6" spans="2:10" ht="17.25" thickTop="1" thickBot="1">
      <c r="B6" s="158" t="s">
        <v>0</v>
      </c>
      <c r="C6" s="40" t="s">
        <v>116</v>
      </c>
      <c r="D6" s="149" t="s">
        <v>1</v>
      </c>
      <c r="F6" s="158" t="s">
        <v>0</v>
      </c>
      <c r="G6" s="40" t="s">
        <v>116</v>
      </c>
      <c r="H6" s="167" t="s">
        <v>1</v>
      </c>
      <c r="J6" s="298"/>
    </row>
    <row r="7" spans="2:10" ht="25.5" customHeight="1" thickTop="1">
      <c r="B7" s="168">
        <v>42101</v>
      </c>
      <c r="C7" s="41" t="s">
        <v>117</v>
      </c>
      <c r="D7" s="245">
        <f>'تقرير المصروفات '!D213</f>
        <v>0</v>
      </c>
      <c r="F7" s="159">
        <v>31101</v>
      </c>
      <c r="G7" s="42" t="s">
        <v>118</v>
      </c>
      <c r="H7" s="250">
        <f>'تقرير الايرادات والتبرعات '!I6</f>
        <v>1300</v>
      </c>
      <c r="J7" s="176">
        <f>H7-D7</f>
        <v>1300</v>
      </c>
    </row>
    <row r="8" spans="2:10" ht="25.5" customHeight="1">
      <c r="B8" s="168">
        <v>42102</v>
      </c>
      <c r="C8" s="43" t="s">
        <v>20</v>
      </c>
      <c r="D8" s="245"/>
      <c r="F8" s="159">
        <v>31102</v>
      </c>
      <c r="G8" s="44" t="s">
        <v>119</v>
      </c>
      <c r="H8" s="251"/>
      <c r="J8" s="176">
        <f t="shared" ref="J8:J47" si="0">H8-D8</f>
        <v>0</v>
      </c>
    </row>
    <row r="9" spans="2:10" ht="25.5" customHeight="1">
      <c r="B9" s="160">
        <v>42102001</v>
      </c>
      <c r="C9" s="169" t="s">
        <v>398</v>
      </c>
      <c r="D9" s="245"/>
      <c r="E9" s="150"/>
      <c r="F9" s="160">
        <v>31102001</v>
      </c>
      <c r="G9" s="45" t="s">
        <v>190</v>
      </c>
      <c r="H9" s="251"/>
      <c r="J9" s="176">
        <f t="shared" si="0"/>
        <v>0</v>
      </c>
    </row>
    <row r="10" spans="2:10" ht="25.5" customHeight="1">
      <c r="B10" s="160">
        <v>42102002</v>
      </c>
      <c r="C10" s="169" t="s">
        <v>399</v>
      </c>
      <c r="D10" s="245"/>
      <c r="E10" s="150"/>
      <c r="F10" s="160">
        <v>31102002</v>
      </c>
      <c r="G10" s="45" t="s">
        <v>191</v>
      </c>
      <c r="H10" s="251"/>
      <c r="J10" s="176">
        <f t="shared" si="0"/>
        <v>0</v>
      </c>
    </row>
    <row r="11" spans="2:10" ht="25.5" customHeight="1">
      <c r="B11" s="160">
        <v>42102003</v>
      </c>
      <c r="C11" s="169" t="s">
        <v>400</v>
      </c>
      <c r="D11" s="245"/>
      <c r="E11" s="150"/>
      <c r="F11" s="160">
        <v>31102003</v>
      </c>
      <c r="G11" s="45" t="s">
        <v>192</v>
      </c>
      <c r="H11" s="251"/>
      <c r="J11" s="176">
        <f t="shared" si="0"/>
        <v>0</v>
      </c>
    </row>
    <row r="12" spans="2:10" ht="25.5" customHeight="1">
      <c r="B12" s="160">
        <v>42102004</v>
      </c>
      <c r="C12" s="169" t="s">
        <v>401</v>
      </c>
      <c r="D12" s="245"/>
      <c r="E12" s="150"/>
      <c r="F12" s="160">
        <v>31102004</v>
      </c>
      <c r="G12" s="45" t="s">
        <v>193</v>
      </c>
      <c r="H12" s="251"/>
      <c r="J12" s="176">
        <f t="shared" si="0"/>
        <v>0</v>
      </c>
    </row>
    <row r="13" spans="2:10" ht="25.5" customHeight="1">
      <c r="B13" s="160">
        <v>42102005</v>
      </c>
      <c r="C13" s="169" t="s">
        <v>402</v>
      </c>
      <c r="D13" s="245">
        <f>'تقرير المصروفات '!D215+'تقرير المصروفات '!D216+'تقرير المصروفات '!D217+'تقرير المصروفات '!D218+'تقرير المصروفات '!D219+'تقرير المصروفات '!D221+'تقرير المصروفات '!D222</f>
        <v>63389</v>
      </c>
      <c r="E13" s="150"/>
      <c r="F13" s="160">
        <v>31102005</v>
      </c>
      <c r="G13" s="45" t="s">
        <v>194</v>
      </c>
      <c r="H13" s="251">
        <f>'تقرير الايرادات والتبرعات '!I7</f>
        <v>45483</v>
      </c>
      <c r="J13" s="176">
        <f t="shared" si="0"/>
        <v>-17906</v>
      </c>
    </row>
    <row r="14" spans="2:10" ht="25.5" customHeight="1">
      <c r="B14" s="160">
        <v>42102006</v>
      </c>
      <c r="C14" s="169" t="s">
        <v>403</v>
      </c>
      <c r="D14" s="245"/>
      <c r="E14" s="150"/>
      <c r="F14" s="160">
        <v>31102006</v>
      </c>
      <c r="G14" s="45" t="s">
        <v>195</v>
      </c>
      <c r="H14" s="251"/>
      <c r="J14" s="176">
        <f t="shared" si="0"/>
        <v>0</v>
      </c>
    </row>
    <row r="15" spans="2:10" ht="25.5" customHeight="1">
      <c r="B15" s="160">
        <v>42102007</v>
      </c>
      <c r="C15" s="169" t="s">
        <v>404</v>
      </c>
      <c r="D15" s="245"/>
      <c r="E15" s="150"/>
      <c r="F15" s="160">
        <v>31102007</v>
      </c>
      <c r="G15" s="46" t="s">
        <v>196</v>
      </c>
      <c r="H15" s="251"/>
      <c r="J15" s="176">
        <f t="shared" si="0"/>
        <v>0</v>
      </c>
    </row>
    <row r="16" spans="2:10" ht="25.5" customHeight="1">
      <c r="B16" s="160">
        <v>42102008</v>
      </c>
      <c r="C16" s="170" t="s">
        <v>405</v>
      </c>
      <c r="D16" s="245"/>
      <c r="E16" s="150"/>
      <c r="F16" s="160">
        <v>31102008</v>
      </c>
      <c r="G16" s="46" t="s">
        <v>197</v>
      </c>
      <c r="H16" s="251"/>
      <c r="J16" s="176">
        <f t="shared" si="0"/>
        <v>0</v>
      </c>
    </row>
    <row r="17" spans="2:10" ht="25.5" customHeight="1">
      <c r="B17" s="159">
        <v>42103</v>
      </c>
      <c r="C17" s="44" t="s">
        <v>120</v>
      </c>
      <c r="D17" s="245"/>
      <c r="E17" s="151"/>
      <c r="F17" s="159">
        <v>31103</v>
      </c>
      <c r="G17" s="44" t="s">
        <v>121</v>
      </c>
      <c r="H17" s="251"/>
      <c r="J17" s="176">
        <f t="shared" si="0"/>
        <v>0</v>
      </c>
    </row>
    <row r="18" spans="2:10" ht="25.5" customHeight="1">
      <c r="B18" s="160">
        <v>42103001</v>
      </c>
      <c r="C18" s="171" t="s">
        <v>406</v>
      </c>
      <c r="D18" s="245"/>
      <c r="E18" s="151"/>
      <c r="F18" s="160">
        <v>31103001</v>
      </c>
      <c r="G18" s="161" t="s">
        <v>198</v>
      </c>
      <c r="H18" s="251"/>
      <c r="J18" s="176">
        <f t="shared" si="0"/>
        <v>0</v>
      </c>
    </row>
    <row r="19" spans="2:10" ht="25.5" customHeight="1">
      <c r="B19" s="160">
        <v>42103002</v>
      </c>
      <c r="C19" s="171" t="s">
        <v>122</v>
      </c>
      <c r="D19" s="245"/>
      <c r="E19" s="152"/>
      <c r="F19" s="160">
        <v>31103002</v>
      </c>
      <c r="G19" s="161" t="s">
        <v>123</v>
      </c>
      <c r="H19" s="252"/>
      <c r="J19" s="176">
        <f t="shared" si="0"/>
        <v>0</v>
      </c>
    </row>
    <row r="20" spans="2:10" ht="25.5" customHeight="1">
      <c r="B20" s="160">
        <v>42103003</v>
      </c>
      <c r="C20" s="171" t="s">
        <v>124</v>
      </c>
      <c r="D20" s="245">
        <f>'تقرير المصروفات '!D253</f>
        <v>96000</v>
      </c>
      <c r="E20" s="152"/>
      <c r="F20" s="160">
        <v>31103003</v>
      </c>
      <c r="G20" s="161" t="s">
        <v>125</v>
      </c>
      <c r="H20" s="252">
        <f>'تقرير الايرادات والتبرعات '!G8</f>
        <v>9600</v>
      </c>
      <c r="J20" s="176">
        <f t="shared" si="0"/>
        <v>-86400</v>
      </c>
    </row>
    <row r="21" spans="2:10" ht="25.5" customHeight="1">
      <c r="B21" s="160">
        <v>42103004</v>
      </c>
      <c r="C21" s="171" t="s">
        <v>126</v>
      </c>
      <c r="D21" s="245"/>
      <c r="E21" s="152"/>
      <c r="F21" s="160">
        <v>31103004</v>
      </c>
      <c r="G21" s="161" t="s">
        <v>127</v>
      </c>
      <c r="H21" s="252"/>
      <c r="J21" s="176">
        <f t="shared" si="0"/>
        <v>0</v>
      </c>
    </row>
    <row r="22" spans="2:10" ht="25.5" customHeight="1">
      <c r="B22" s="160">
        <v>42103005</v>
      </c>
      <c r="C22" s="171" t="s">
        <v>128</v>
      </c>
      <c r="D22" s="245"/>
      <c r="E22" s="152"/>
      <c r="F22" s="160">
        <v>31103005</v>
      </c>
      <c r="G22" s="161" t="s">
        <v>129</v>
      </c>
      <c r="H22" s="252"/>
      <c r="J22" s="176">
        <f t="shared" si="0"/>
        <v>0</v>
      </c>
    </row>
    <row r="23" spans="2:10" ht="25.5" customHeight="1">
      <c r="B23" s="160">
        <v>42103006</v>
      </c>
      <c r="C23" s="171" t="s">
        <v>130</v>
      </c>
      <c r="D23" s="245"/>
      <c r="E23" s="152"/>
      <c r="F23" s="160">
        <v>31103006</v>
      </c>
      <c r="G23" s="161" t="s">
        <v>131</v>
      </c>
      <c r="H23" s="252"/>
      <c r="J23" s="176">
        <f t="shared" si="0"/>
        <v>0</v>
      </c>
    </row>
    <row r="24" spans="2:10" ht="25.5" customHeight="1">
      <c r="B24" s="160">
        <v>42103007</v>
      </c>
      <c r="C24" s="171" t="s">
        <v>132</v>
      </c>
      <c r="D24" s="245"/>
      <c r="E24" s="152"/>
      <c r="F24" s="160">
        <v>31103007</v>
      </c>
      <c r="G24" s="161" t="s">
        <v>133</v>
      </c>
      <c r="H24" s="252"/>
      <c r="J24" s="176">
        <f t="shared" si="0"/>
        <v>0</v>
      </c>
    </row>
    <row r="25" spans="2:10" ht="25.5" customHeight="1">
      <c r="B25" s="160">
        <v>42103008</v>
      </c>
      <c r="C25" s="171" t="s">
        <v>134</v>
      </c>
      <c r="D25" s="245"/>
      <c r="E25" s="152"/>
      <c r="F25" s="160">
        <v>31103008</v>
      </c>
      <c r="G25" s="161" t="s">
        <v>199</v>
      </c>
      <c r="H25" s="252"/>
      <c r="J25" s="176">
        <f t="shared" si="0"/>
        <v>0</v>
      </c>
    </row>
    <row r="26" spans="2:10" ht="25.5" customHeight="1">
      <c r="B26" s="159">
        <v>42104</v>
      </c>
      <c r="C26" s="47" t="s">
        <v>23</v>
      </c>
      <c r="D26" s="245"/>
      <c r="E26" s="152"/>
      <c r="F26" s="159">
        <v>31104</v>
      </c>
      <c r="G26" s="162" t="s">
        <v>135</v>
      </c>
      <c r="H26" s="252"/>
      <c r="J26" s="176">
        <f t="shared" si="0"/>
        <v>0</v>
      </c>
    </row>
    <row r="27" spans="2:10" ht="25.5" customHeight="1">
      <c r="B27" s="160">
        <v>42104001</v>
      </c>
      <c r="C27" s="171" t="s">
        <v>407</v>
      </c>
      <c r="D27" s="245"/>
      <c r="E27" s="153"/>
      <c r="F27" s="160">
        <v>31104001</v>
      </c>
      <c r="G27" s="161" t="s">
        <v>200</v>
      </c>
      <c r="H27" s="252"/>
      <c r="J27" s="176">
        <f t="shared" si="0"/>
        <v>0</v>
      </c>
    </row>
    <row r="28" spans="2:10" ht="25.5" customHeight="1">
      <c r="B28" s="160">
        <v>42104002</v>
      </c>
      <c r="C28" s="171" t="s">
        <v>136</v>
      </c>
      <c r="D28" s="245"/>
      <c r="E28" s="152"/>
      <c r="F28" s="160">
        <v>31104002</v>
      </c>
      <c r="G28" s="161" t="s">
        <v>137</v>
      </c>
      <c r="H28" s="252"/>
      <c r="J28" s="176">
        <f t="shared" si="0"/>
        <v>0</v>
      </c>
    </row>
    <row r="29" spans="2:10" ht="25.5" customHeight="1">
      <c r="B29" s="160">
        <v>42104003</v>
      </c>
      <c r="C29" s="171" t="s">
        <v>138</v>
      </c>
      <c r="D29" s="245"/>
      <c r="E29" s="152"/>
      <c r="F29" s="160">
        <v>31104003</v>
      </c>
      <c r="G29" s="161" t="s">
        <v>139</v>
      </c>
      <c r="H29" s="252"/>
      <c r="J29" s="176">
        <f t="shared" si="0"/>
        <v>0</v>
      </c>
    </row>
    <row r="30" spans="2:10" ht="25.5" customHeight="1">
      <c r="B30" s="160">
        <v>42104004</v>
      </c>
      <c r="C30" s="171" t="s">
        <v>140</v>
      </c>
      <c r="D30" s="245"/>
      <c r="E30" s="152"/>
      <c r="F30" s="160">
        <v>31104004</v>
      </c>
      <c r="G30" s="161" t="s">
        <v>141</v>
      </c>
      <c r="H30" s="252"/>
      <c r="J30" s="176">
        <f t="shared" si="0"/>
        <v>0</v>
      </c>
    </row>
    <row r="31" spans="2:10" ht="25.5" customHeight="1">
      <c r="B31" s="160">
        <v>42104005</v>
      </c>
      <c r="C31" s="171" t="s">
        <v>142</v>
      </c>
      <c r="D31" s="245"/>
      <c r="E31" s="152"/>
      <c r="F31" s="160">
        <v>31104005</v>
      </c>
      <c r="G31" s="161" t="s">
        <v>143</v>
      </c>
      <c r="H31" s="252"/>
      <c r="J31" s="176">
        <f t="shared" si="0"/>
        <v>0</v>
      </c>
    </row>
    <row r="32" spans="2:10" ht="25.5" customHeight="1">
      <c r="B32" s="159">
        <v>42105</v>
      </c>
      <c r="C32" s="47" t="s">
        <v>24</v>
      </c>
      <c r="D32" s="245"/>
      <c r="E32" s="152"/>
      <c r="F32" s="159">
        <v>31105</v>
      </c>
      <c r="G32" s="162" t="s">
        <v>144</v>
      </c>
      <c r="H32" s="252"/>
      <c r="J32" s="176">
        <f t="shared" si="0"/>
        <v>0</v>
      </c>
    </row>
    <row r="33" spans="2:10" ht="25.5" customHeight="1">
      <c r="B33" s="160">
        <v>42105001</v>
      </c>
      <c r="C33" s="171" t="s">
        <v>145</v>
      </c>
      <c r="D33" s="245"/>
      <c r="E33" s="153"/>
      <c r="F33" s="160">
        <v>31105001</v>
      </c>
      <c r="G33" s="161" t="s">
        <v>146</v>
      </c>
      <c r="H33" s="252"/>
      <c r="J33" s="176">
        <f t="shared" si="0"/>
        <v>0</v>
      </c>
    </row>
    <row r="34" spans="2:10" ht="25.5" customHeight="1">
      <c r="B34" s="160">
        <v>42105002</v>
      </c>
      <c r="C34" s="171" t="s">
        <v>147</v>
      </c>
      <c r="D34" s="245"/>
      <c r="E34" s="152"/>
      <c r="F34" s="160">
        <v>31105002</v>
      </c>
      <c r="G34" s="161" t="s">
        <v>148</v>
      </c>
      <c r="H34" s="252">
        <f>'تقرير الايرادات والتبرعات '!I10</f>
        <v>42000</v>
      </c>
      <c r="J34" s="176">
        <f t="shared" si="0"/>
        <v>42000</v>
      </c>
    </row>
    <row r="35" spans="2:10" ht="25.5" customHeight="1">
      <c r="B35" s="160">
        <v>42105003</v>
      </c>
      <c r="C35" s="171" t="s">
        <v>149</v>
      </c>
      <c r="D35" s="245"/>
      <c r="E35" s="152"/>
      <c r="F35" s="160">
        <v>31105003</v>
      </c>
      <c r="G35" s="161" t="s">
        <v>150</v>
      </c>
      <c r="H35" s="252"/>
      <c r="J35" s="176">
        <f t="shared" si="0"/>
        <v>0</v>
      </c>
    </row>
    <row r="36" spans="2:10" ht="25.5" customHeight="1">
      <c r="B36" s="160">
        <v>42105004</v>
      </c>
      <c r="C36" s="171" t="s">
        <v>151</v>
      </c>
      <c r="D36" s="245"/>
      <c r="E36" s="152"/>
      <c r="F36" s="160">
        <v>31105004</v>
      </c>
      <c r="G36" s="161" t="s">
        <v>152</v>
      </c>
      <c r="H36" s="252"/>
      <c r="J36" s="176">
        <f t="shared" si="0"/>
        <v>0</v>
      </c>
    </row>
    <row r="37" spans="2:10" ht="25.5" customHeight="1">
      <c r="B37" s="160">
        <v>42105005</v>
      </c>
      <c r="C37" s="171" t="s">
        <v>153</v>
      </c>
      <c r="D37" s="245"/>
      <c r="E37" s="152"/>
      <c r="F37" s="160">
        <v>31105005</v>
      </c>
      <c r="G37" s="161" t="s">
        <v>154</v>
      </c>
      <c r="H37" s="252"/>
      <c r="J37" s="176">
        <f t="shared" si="0"/>
        <v>0</v>
      </c>
    </row>
    <row r="38" spans="2:10" ht="25.5" customHeight="1">
      <c r="B38" s="160">
        <v>42105006</v>
      </c>
      <c r="C38" s="171" t="s">
        <v>155</v>
      </c>
      <c r="D38" s="245"/>
      <c r="E38" s="152"/>
      <c r="F38" s="160">
        <v>31105006</v>
      </c>
      <c r="G38" s="161" t="s">
        <v>156</v>
      </c>
      <c r="H38" s="252"/>
      <c r="J38" s="176">
        <f t="shared" si="0"/>
        <v>0</v>
      </c>
    </row>
    <row r="39" spans="2:10" ht="25.5" customHeight="1">
      <c r="B39" s="160">
        <v>42105007</v>
      </c>
      <c r="C39" s="171" t="s">
        <v>157</v>
      </c>
      <c r="D39" s="245"/>
      <c r="E39" s="152"/>
      <c r="F39" s="160">
        <v>31105007</v>
      </c>
      <c r="G39" s="161" t="s">
        <v>158</v>
      </c>
      <c r="H39" s="252"/>
      <c r="J39" s="176">
        <f t="shared" si="0"/>
        <v>0</v>
      </c>
    </row>
    <row r="40" spans="2:10" ht="25.5" customHeight="1">
      <c r="B40" s="160">
        <v>42105008</v>
      </c>
      <c r="C40" s="171" t="s">
        <v>159</v>
      </c>
      <c r="D40" s="245"/>
      <c r="E40" s="152"/>
      <c r="F40" s="160">
        <v>31105008</v>
      </c>
      <c r="G40" s="161" t="s">
        <v>160</v>
      </c>
      <c r="H40" s="252"/>
      <c r="J40" s="176">
        <f t="shared" si="0"/>
        <v>0</v>
      </c>
    </row>
    <row r="41" spans="2:10" ht="25.5" customHeight="1">
      <c r="B41" s="160">
        <v>42105009</v>
      </c>
      <c r="C41" s="171" t="s">
        <v>161</v>
      </c>
      <c r="D41" s="245"/>
      <c r="E41" s="152"/>
      <c r="F41" s="160">
        <v>31105009</v>
      </c>
      <c r="G41" s="161" t="s">
        <v>162</v>
      </c>
      <c r="H41" s="252"/>
      <c r="J41" s="176">
        <f t="shared" si="0"/>
        <v>0</v>
      </c>
    </row>
    <row r="42" spans="2:10" ht="25.5" customHeight="1">
      <c r="B42" s="160">
        <v>42105010</v>
      </c>
      <c r="C42" s="171" t="s">
        <v>163</v>
      </c>
      <c r="D42" s="245"/>
      <c r="E42" s="152"/>
      <c r="F42" s="160">
        <v>31105010</v>
      </c>
      <c r="G42" s="161" t="s">
        <v>164</v>
      </c>
      <c r="H42" s="252"/>
      <c r="J42" s="176">
        <f t="shared" si="0"/>
        <v>0</v>
      </c>
    </row>
    <row r="43" spans="2:10" ht="25.5" customHeight="1">
      <c r="B43" s="172"/>
      <c r="C43" s="48"/>
      <c r="D43" s="245"/>
      <c r="E43" s="152"/>
      <c r="F43" s="159">
        <v>31106</v>
      </c>
      <c r="G43" s="162" t="s">
        <v>165</v>
      </c>
      <c r="H43" s="252"/>
      <c r="J43" s="176">
        <f t="shared" si="0"/>
        <v>0</v>
      </c>
    </row>
    <row r="44" spans="2:10" ht="25.5" customHeight="1">
      <c r="B44" s="173"/>
      <c r="C44" s="48"/>
      <c r="D44" s="245"/>
      <c r="E44" s="153"/>
      <c r="F44" s="160">
        <v>31106001</v>
      </c>
      <c r="G44" s="161" t="s">
        <v>166</v>
      </c>
      <c r="H44" s="252"/>
      <c r="J44" s="176">
        <f t="shared" si="0"/>
        <v>0</v>
      </c>
    </row>
    <row r="45" spans="2:10" ht="25.5" customHeight="1">
      <c r="B45" s="172"/>
      <c r="C45" s="48"/>
      <c r="D45" s="245"/>
      <c r="E45" s="152"/>
      <c r="F45" s="160">
        <v>31106002</v>
      </c>
      <c r="G45" s="161" t="s">
        <v>167</v>
      </c>
      <c r="H45" s="252"/>
      <c r="J45" s="176">
        <f t="shared" si="0"/>
        <v>0</v>
      </c>
    </row>
    <row r="46" spans="2:10" ht="25.5" customHeight="1">
      <c r="B46" s="172"/>
      <c r="C46" s="48"/>
      <c r="D46" s="245"/>
      <c r="E46" s="152"/>
      <c r="F46" s="160">
        <v>31106003</v>
      </c>
      <c r="G46" s="161" t="s">
        <v>201</v>
      </c>
      <c r="H46" s="252"/>
      <c r="J46" s="176">
        <f t="shared" si="0"/>
        <v>0</v>
      </c>
    </row>
    <row r="47" spans="2:10" ht="25.5" customHeight="1" thickBot="1">
      <c r="B47" s="163"/>
      <c r="C47" s="49"/>
      <c r="D47" s="246"/>
      <c r="E47" s="154"/>
      <c r="F47" s="163"/>
      <c r="G47" s="49"/>
      <c r="H47" s="253"/>
      <c r="J47" s="176">
        <f t="shared" si="0"/>
        <v>0</v>
      </c>
    </row>
    <row r="48" spans="2:10" ht="25.5" customHeight="1" thickTop="1" thickBot="1">
      <c r="B48" s="174"/>
      <c r="C48" s="50" t="s">
        <v>168</v>
      </c>
      <c r="D48" s="247">
        <f>SUM(D7:D47)</f>
        <v>159389</v>
      </c>
      <c r="E48" s="155"/>
      <c r="F48" s="164"/>
      <c r="G48" s="50" t="s">
        <v>42</v>
      </c>
      <c r="H48" s="257">
        <f>SUM(H7:H47)</f>
        <v>98383</v>
      </c>
      <c r="J48" s="51">
        <f>H48-D48</f>
        <v>-61006</v>
      </c>
    </row>
    <row r="49" spans="2:10" ht="25.5" customHeight="1" thickBot="1">
      <c r="B49" s="175"/>
      <c r="C49" s="52" t="s">
        <v>169</v>
      </c>
      <c r="D49" s="248"/>
      <c r="E49" s="156"/>
      <c r="F49" s="165"/>
      <c r="G49" s="53"/>
      <c r="H49" s="254">
        <v>1178613</v>
      </c>
      <c r="J49" s="54">
        <f>H49</f>
        <v>1178613</v>
      </c>
    </row>
    <row r="50" spans="2:10" ht="25.5" customHeight="1" thickBot="1">
      <c r="B50" s="166"/>
      <c r="C50" s="55" t="s">
        <v>170</v>
      </c>
      <c r="D50" s="249"/>
      <c r="E50" s="157"/>
      <c r="F50" s="166"/>
      <c r="G50" s="55"/>
      <c r="H50" s="255"/>
      <c r="J50" s="56">
        <f>J48+J49</f>
        <v>1117607</v>
      </c>
    </row>
    <row r="51" spans="2:10" ht="15" thickTop="1"/>
  </sheetData>
  <mergeCells count="4">
    <mergeCell ref="J5:J6"/>
    <mergeCell ref="B5:D5"/>
    <mergeCell ref="F5:H5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9</vt:i4>
      </vt:variant>
    </vt:vector>
  </HeadingPairs>
  <TitlesOfParts>
    <vt:vector size="9" baseType="lpstr">
      <vt:lpstr>الغلاف </vt:lpstr>
      <vt:lpstr>السجلات والمستندات </vt:lpstr>
      <vt:lpstr>تقرير الايرادات والتبرعات </vt:lpstr>
      <vt:lpstr>تقرير المصروفات </vt:lpstr>
      <vt:lpstr>الملاحظات </vt:lpstr>
      <vt:lpstr>بيانات الاصول </vt:lpstr>
      <vt:lpstr>بيانات الالتزامات وصافي الاصول</vt:lpstr>
      <vt:lpstr>مصاريف الزكاة 1</vt:lpstr>
      <vt:lpstr>تقرير ايرادات ومصروفات مقيدة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bandar</cp:lastModifiedBy>
  <cp:lastPrinted>2019-04-10T08:14:35Z</cp:lastPrinted>
  <dcterms:created xsi:type="dcterms:W3CDTF">2019-03-19T22:52:13Z</dcterms:created>
  <dcterms:modified xsi:type="dcterms:W3CDTF">2021-01-18T05:46:20Z</dcterms:modified>
</cp:coreProperties>
</file>