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USA3015\Report 2\"/>
    </mc:Choice>
  </mc:AlternateContent>
  <xr:revisionPtr revIDLastSave="0" documentId="13_ncr:1_{1760C6ED-43E3-4150-B9E3-01C7DC37D7A4}" xr6:coauthVersionLast="46" xr6:coauthVersionMax="46" xr10:uidLastSave="{00000000-0000-0000-0000-000000000000}"/>
  <bookViews>
    <workbookView xWindow="-28920" yWindow="330" windowWidth="29040" windowHeight="15990" activeTab="4" xr2:uid="{262E2AFA-CD4A-41B9-8440-72203CECF688}"/>
  </bookViews>
  <sheets>
    <sheet name="test" sheetId="6" r:id="rId1"/>
    <sheet name="Simple Regression Model" sheetId="1" r:id="rId2"/>
    <sheet name="Simple Linear Regression" sheetId="2" r:id="rId3"/>
    <sheet name="Multiple Regression" sheetId="5" r:id="rId4"/>
    <sheet name="Multiple Regression Model" sheetId="4" r:id="rId5"/>
    <sheet name="Answer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09" i="4" l="1"/>
  <c r="E7" i="3" l="1"/>
  <c r="E10" i="3"/>
  <c r="E9" i="3"/>
  <c r="E8" i="3"/>
  <c r="E6" i="3"/>
  <c r="W112" i="4"/>
  <c r="X112" i="4"/>
  <c r="V112" i="4"/>
  <c r="W114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2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2" i="4"/>
  <c r="P111" i="4"/>
  <c r="P112" i="4"/>
  <c r="P113" i="4"/>
  <c r="P114" i="4"/>
  <c r="P115" i="4"/>
  <c r="P116" i="4"/>
  <c r="P117" i="4"/>
  <c r="P118" i="4"/>
  <c r="P119" i="4"/>
  <c r="P120" i="4"/>
  <c r="P121" i="4"/>
  <c r="P110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2" i="4"/>
  <c r="E5" i="3"/>
  <c r="E4" i="3"/>
  <c r="E3" i="3"/>
  <c r="E2" i="3"/>
  <c r="E1" i="3"/>
  <c r="E109" i="1"/>
  <c r="B10" i="3"/>
  <c r="B9" i="3"/>
  <c r="B8" i="3"/>
  <c r="B7" i="3"/>
  <c r="B6" i="3"/>
  <c r="B5" i="3"/>
  <c r="B4" i="3"/>
  <c r="B3" i="3"/>
  <c r="B2" i="3"/>
  <c r="B1" i="3"/>
  <c r="E111" i="1"/>
  <c r="E112" i="1"/>
  <c r="E113" i="1"/>
  <c r="E114" i="1"/>
  <c r="E115" i="1"/>
  <c r="E116" i="1"/>
  <c r="E117" i="1"/>
  <c r="E118" i="1"/>
  <c r="E119" i="1"/>
  <c r="E120" i="1"/>
  <c r="E121" i="1"/>
  <c r="E110" i="1"/>
  <c r="K54" i="1"/>
  <c r="M54" i="1" s="1"/>
  <c r="K62" i="1"/>
  <c r="M62" i="1" s="1"/>
  <c r="K94" i="1"/>
  <c r="M94" i="1" s="1"/>
  <c r="J14" i="1"/>
  <c r="J20" i="1"/>
  <c r="J32" i="1"/>
  <c r="J36" i="1"/>
  <c r="J48" i="1"/>
  <c r="J52" i="1"/>
  <c r="J64" i="1"/>
  <c r="J68" i="1"/>
  <c r="J80" i="1"/>
  <c r="J84" i="1"/>
  <c r="J96" i="1"/>
  <c r="J100" i="1"/>
  <c r="J5" i="1"/>
  <c r="D3" i="1"/>
  <c r="J3" i="1" s="1"/>
  <c r="D4" i="1"/>
  <c r="J4" i="1" s="1"/>
  <c r="D5" i="1"/>
  <c r="D6" i="1"/>
  <c r="J6" i="1" s="1"/>
  <c r="D7" i="1"/>
  <c r="J7" i="1" s="1"/>
  <c r="D8" i="1"/>
  <c r="J8" i="1" s="1"/>
  <c r="D9" i="1"/>
  <c r="J9" i="1" s="1"/>
  <c r="D10" i="1"/>
  <c r="J10" i="1" s="1"/>
  <c r="D11" i="1"/>
  <c r="J11" i="1" s="1"/>
  <c r="D12" i="1"/>
  <c r="J12" i="1" s="1"/>
  <c r="D13" i="1"/>
  <c r="J13" i="1" s="1"/>
  <c r="D14" i="1"/>
  <c r="D15" i="1"/>
  <c r="J15" i="1" s="1"/>
  <c r="D16" i="1"/>
  <c r="J16" i="1" s="1"/>
  <c r="D17" i="1"/>
  <c r="J17" i="1" s="1"/>
  <c r="D18" i="1"/>
  <c r="J18" i="1" s="1"/>
  <c r="D19" i="1"/>
  <c r="J19" i="1" s="1"/>
  <c r="D20" i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L30" i="1" s="1"/>
  <c r="D31" i="1"/>
  <c r="J31" i="1" s="1"/>
  <c r="D32" i="1"/>
  <c r="D33" i="1"/>
  <c r="J33" i="1" s="1"/>
  <c r="D34" i="1"/>
  <c r="J34" i="1" s="1"/>
  <c r="D35" i="1"/>
  <c r="J35" i="1" s="1"/>
  <c r="D36" i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L46" i="1" s="1"/>
  <c r="D47" i="1"/>
  <c r="J47" i="1" s="1"/>
  <c r="D48" i="1"/>
  <c r="D49" i="1"/>
  <c r="J49" i="1" s="1"/>
  <c r="D50" i="1"/>
  <c r="J50" i="1" s="1"/>
  <c r="D51" i="1"/>
  <c r="J51" i="1" s="1"/>
  <c r="D52" i="1"/>
  <c r="D53" i="1"/>
  <c r="J53" i="1" s="1"/>
  <c r="D54" i="1"/>
  <c r="J54" i="1" s="1"/>
  <c r="L54" i="1" s="1"/>
  <c r="D55" i="1"/>
  <c r="J55" i="1" s="1"/>
  <c r="D56" i="1"/>
  <c r="J56" i="1" s="1"/>
  <c r="D57" i="1"/>
  <c r="J57" i="1" s="1"/>
  <c r="D58" i="1"/>
  <c r="J58" i="1" s="1"/>
  <c r="D59" i="1"/>
  <c r="J59" i="1" s="1"/>
  <c r="D60" i="1"/>
  <c r="J60" i="1" s="1"/>
  <c r="D61" i="1"/>
  <c r="J61" i="1" s="1"/>
  <c r="D62" i="1"/>
  <c r="J62" i="1" s="1"/>
  <c r="L62" i="1" s="1"/>
  <c r="D63" i="1"/>
  <c r="J63" i="1" s="1"/>
  <c r="D64" i="1"/>
  <c r="D65" i="1"/>
  <c r="J65" i="1" s="1"/>
  <c r="D66" i="1"/>
  <c r="J66" i="1" s="1"/>
  <c r="D67" i="1"/>
  <c r="J67" i="1" s="1"/>
  <c r="D68" i="1"/>
  <c r="D69" i="1"/>
  <c r="J69" i="1" s="1"/>
  <c r="D70" i="1"/>
  <c r="J70" i="1" s="1"/>
  <c r="L70" i="1" s="1"/>
  <c r="D71" i="1"/>
  <c r="J71" i="1" s="1"/>
  <c r="D72" i="1"/>
  <c r="J72" i="1" s="1"/>
  <c r="D73" i="1"/>
  <c r="J73" i="1" s="1"/>
  <c r="D74" i="1"/>
  <c r="J74" i="1" s="1"/>
  <c r="D75" i="1"/>
  <c r="J75" i="1" s="1"/>
  <c r="D76" i="1"/>
  <c r="J76" i="1" s="1"/>
  <c r="D77" i="1"/>
  <c r="J77" i="1" s="1"/>
  <c r="D78" i="1"/>
  <c r="J78" i="1" s="1"/>
  <c r="L78" i="1" s="1"/>
  <c r="D79" i="1"/>
  <c r="J79" i="1" s="1"/>
  <c r="D80" i="1"/>
  <c r="D81" i="1"/>
  <c r="J81" i="1" s="1"/>
  <c r="D82" i="1"/>
  <c r="J82" i="1" s="1"/>
  <c r="D83" i="1"/>
  <c r="J83" i="1" s="1"/>
  <c r="D84" i="1"/>
  <c r="D85" i="1"/>
  <c r="J85" i="1" s="1"/>
  <c r="D86" i="1"/>
  <c r="J86" i="1" s="1"/>
  <c r="L86" i="1" s="1"/>
  <c r="D87" i="1"/>
  <c r="J87" i="1" s="1"/>
  <c r="D88" i="1"/>
  <c r="J88" i="1" s="1"/>
  <c r="D89" i="1"/>
  <c r="J89" i="1" s="1"/>
  <c r="D90" i="1"/>
  <c r="J90" i="1" s="1"/>
  <c r="D91" i="1"/>
  <c r="J91" i="1" s="1"/>
  <c r="D92" i="1"/>
  <c r="J92" i="1" s="1"/>
  <c r="D93" i="1"/>
  <c r="J93" i="1" s="1"/>
  <c r="D94" i="1"/>
  <c r="J94" i="1" s="1"/>
  <c r="L94" i="1" s="1"/>
  <c r="D95" i="1"/>
  <c r="J95" i="1" s="1"/>
  <c r="D96" i="1"/>
  <c r="D97" i="1"/>
  <c r="J97" i="1" s="1"/>
  <c r="D98" i="1"/>
  <c r="J98" i="1" s="1"/>
  <c r="D99" i="1"/>
  <c r="J99" i="1" s="1"/>
  <c r="D100" i="1"/>
  <c r="D101" i="1"/>
  <c r="J101" i="1" s="1"/>
  <c r="D102" i="1"/>
  <c r="J102" i="1" s="1"/>
  <c r="L102" i="1" s="1"/>
  <c r="D103" i="1"/>
  <c r="J103" i="1" s="1"/>
  <c r="D104" i="1"/>
  <c r="J104" i="1" s="1"/>
  <c r="D105" i="1"/>
  <c r="J105" i="1" s="1"/>
  <c r="D106" i="1"/>
  <c r="J106" i="1" s="1"/>
  <c r="D107" i="1"/>
  <c r="J107" i="1" s="1"/>
  <c r="D108" i="1"/>
  <c r="J108" i="1" s="1"/>
  <c r="D109" i="1"/>
  <c r="J109" i="1" s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  <c r="J2" i="1" s="1"/>
  <c r="L2" i="1" s="1"/>
  <c r="L108" i="1" l="1"/>
  <c r="K108" i="1"/>
  <c r="M108" i="1" s="1"/>
  <c r="L104" i="1"/>
  <c r="K104" i="1"/>
  <c r="M104" i="1" s="1"/>
  <c r="L92" i="1"/>
  <c r="K92" i="1"/>
  <c r="M92" i="1" s="1"/>
  <c r="L88" i="1"/>
  <c r="K88" i="1"/>
  <c r="M88" i="1" s="1"/>
  <c r="L76" i="1"/>
  <c r="K76" i="1"/>
  <c r="M76" i="1" s="1"/>
  <c r="L72" i="1"/>
  <c r="K72" i="1"/>
  <c r="M72" i="1" s="1"/>
  <c r="L60" i="1"/>
  <c r="K60" i="1"/>
  <c r="M60" i="1" s="1"/>
  <c r="L56" i="1"/>
  <c r="K56" i="1"/>
  <c r="M56" i="1" s="1"/>
  <c r="L44" i="1"/>
  <c r="K44" i="1"/>
  <c r="M44" i="1" s="1"/>
  <c r="L40" i="1"/>
  <c r="K40" i="1"/>
  <c r="M40" i="1" s="1"/>
  <c r="L28" i="1"/>
  <c r="K28" i="1"/>
  <c r="M28" i="1" s="1"/>
  <c r="L24" i="1"/>
  <c r="K24" i="1"/>
  <c r="M24" i="1" s="1"/>
  <c r="L109" i="1"/>
  <c r="K109" i="1"/>
  <c r="M109" i="1" s="1"/>
  <c r="L105" i="1"/>
  <c r="K105" i="1"/>
  <c r="M105" i="1" s="1"/>
  <c r="L101" i="1"/>
  <c r="K101" i="1"/>
  <c r="M101" i="1" s="1"/>
  <c r="L97" i="1"/>
  <c r="K97" i="1"/>
  <c r="M97" i="1" s="1"/>
  <c r="L93" i="1"/>
  <c r="K93" i="1"/>
  <c r="M93" i="1" s="1"/>
  <c r="L89" i="1"/>
  <c r="K89" i="1"/>
  <c r="M89" i="1" s="1"/>
  <c r="L85" i="1"/>
  <c r="K85" i="1"/>
  <c r="M85" i="1" s="1"/>
  <c r="L81" i="1"/>
  <c r="K81" i="1"/>
  <c r="M81" i="1" s="1"/>
  <c r="L77" i="1"/>
  <c r="K77" i="1"/>
  <c r="M77" i="1" s="1"/>
  <c r="L73" i="1"/>
  <c r="K73" i="1"/>
  <c r="M73" i="1" s="1"/>
  <c r="L69" i="1"/>
  <c r="K69" i="1"/>
  <c r="M69" i="1" s="1"/>
  <c r="L65" i="1"/>
  <c r="K65" i="1"/>
  <c r="M65" i="1" s="1"/>
  <c r="L61" i="1"/>
  <c r="K61" i="1"/>
  <c r="M61" i="1" s="1"/>
  <c r="L57" i="1"/>
  <c r="K57" i="1"/>
  <c r="M57" i="1" s="1"/>
  <c r="L53" i="1"/>
  <c r="K53" i="1"/>
  <c r="M53" i="1" s="1"/>
  <c r="L49" i="1"/>
  <c r="K49" i="1"/>
  <c r="M49" i="1" s="1"/>
  <c r="L45" i="1"/>
  <c r="K45" i="1"/>
  <c r="M45" i="1" s="1"/>
  <c r="L41" i="1"/>
  <c r="K41" i="1"/>
  <c r="M41" i="1" s="1"/>
  <c r="L37" i="1"/>
  <c r="K37" i="1"/>
  <c r="M37" i="1" s="1"/>
  <c r="L33" i="1"/>
  <c r="K33" i="1"/>
  <c r="M33" i="1" s="1"/>
  <c r="L29" i="1"/>
  <c r="K29" i="1"/>
  <c r="M29" i="1" s="1"/>
  <c r="L25" i="1"/>
  <c r="K25" i="1"/>
  <c r="M25" i="1" s="1"/>
  <c r="L21" i="1"/>
  <c r="K21" i="1"/>
  <c r="M21" i="1" s="1"/>
  <c r="K2" i="1"/>
  <c r="K78" i="1"/>
  <c r="M78" i="1" s="1"/>
  <c r="K46" i="1"/>
  <c r="M46" i="1" s="1"/>
  <c r="L107" i="1"/>
  <c r="K107" i="1"/>
  <c r="M107" i="1" s="1"/>
  <c r="K103" i="1"/>
  <c r="M103" i="1" s="1"/>
  <c r="L103" i="1"/>
  <c r="L99" i="1"/>
  <c r="K99" i="1"/>
  <c r="M99" i="1" s="1"/>
  <c r="K95" i="1"/>
  <c r="M95" i="1" s="1"/>
  <c r="L95" i="1"/>
  <c r="L91" i="1"/>
  <c r="K91" i="1"/>
  <c r="M91" i="1" s="1"/>
  <c r="K87" i="1"/>
  <c r="M87" i="1" s="1"/>
  <c r="L87" i="1"/>
  <c r="L83" i="1"/>
  <c r="K83" i="1"/>
  <c r="M83" i="1" s="1"/>
  <c r="K79" i="1"/>
  <c r="M79" i="1" s="1"/>
  <c r="L79" i="1"/>
  <c r="L75" i="1"/>
  <c r="K75" i="1"/>
  <c r="M75" i="1" s="1"/>
  <c r="K71" i="1"/>
  <c r="M71" i="1" s="1"/>
  <c r="L71" i="1"/>
  <c r="L67" i="1"/>
  <c r="K67" i="1"/>
  <c r="M67" i="1" s="1"/>
  <c r="K63" i="1"/>
  <c r="M63" i="1" s="1"/>
  <c r="L63" i="1"/>
  <c r="L59" i="1"/>
  <c r="K59" i="1"/>
  <c r="M59" i="1" s="1"/>
  <c r="K55" i="1"/>
  <c r="M55" i="1" s="1"/>
  <c r="L55" i="1"/>
  <c r="L51" i="1"/>
  <c r="K51" i="1"/>
  <c r="M51" i="1" s="1"/>
  <c r="K47" i="1"/>
  <c r="M47" i="1" s="1"/>
  <c r="L47" i="1"/>
  <c r="L43" i="1"/>
  <c r="K43" i="1"/>
  <c r="M43" i="1" s="1"/>
  <c r="K39" i="1"/>
  <c r="M39" i="1" s="1"/>
  <c r="L39" i="1"/>
  <c r="L35" i="1"/>
  <c r="K35" i="1"/>
  <c r="M35" i="1" s="1"/>
  <c r="K31" i="1"/>
  <c r="M31" i="1" s="1"/>
  <c r="L31" i="1"/>
  <c r="L27" i="1"/>
  <c r="K27" i="1"/>
  <c r="M27" i="1" s="1"/>
  <c r="K23" i="1"/>
  <c r="M23" i="1" s="1"/>
  <c r="L23" i="1"/>
  <c r="L19" i="1"/>
  <c r="K19" i="1"/>
  <c r="M19" i="1" s="1"/>
  <c r="K15" i="1"/>
  <c r="M15" i="1" s="1"/>
  <c r="L15" i="1"/>
  <c r="L11" i="1"/>
  <c r="K11" i="1"/>
  <c r="M11" i="1" s="1"/>
  <c r="K7" i="1"/>
  <c r="M7" i="1" s="1"/>
  <c r="L7" i="1"/>
  <c r="L3" i="1"/>
  <c r="K3" i="1"/>
  <c r="M3" i="1" s="1"/>
  <c r="L100" i="1"/>
  <c r="K100" i="1"/>
  <c r="M100" i="1" s="1"/>
  <c r="L84" i="1"/>
  <c r="K84" i="1"/>
  <c r="M84" i="1" s="1"/>
  <c r="L68" i="1"/>
  <c r="K68" i="1"/>
  <c r="M68" i="1" s="1"/>
  <c r="L52" i="1"/>
  <c r="K52" i="1"/>
  <c r="M52" i="1" s="1"/>
  <c r="L36" i="1"/>
  <c r="K36" i="1"/>
  <c r="M36" i="1" s="1"/>
  <c r="L20" i="1"/>
  <c r="K20" i="1"/>
  <c r="M20" i="1" s="1"/>
  <c r="K106" i="1"/>
  <c r="M106" i="1" s="1"/>
  <c r="L106" i="1"/>
  <c r="L98" i="1"/>
  <c r="K98" i="1"/>
  <c r="M98" i="1" s="1"/>
  <c r="K90" i="1"/>
  <c r="M90" i="1" s="1"/>
  <c r="L90" i="1"/>
  <c r="K82" i="1"/>
  <c r="M82" i="1" s="1"/>
  <c r="L82" i="1"/>
  <c r="L74" i="1"/>
  <c r="K74" i="1"/>
  <c r="M74" i="1" s="1"/>
  <c r="K66" i="1"/>
  <c r="M66" i="1" s="1"/>
  <c r="L66" i="1"/>
  <c r="K58" i="1"/>
  <c r="M58" i="1" s="1"/>
  <c r="L58" i="1"/>
  <c r="K50" i="1"/>
  <c r="M50" i="1" s="1"/>
  <c r="L50" i="1"/>
  <c r="K42" i="1"/>
  <c r="M42" i="1" s="1"/>
  <c r="L42" i="1"/>
  <c r="L38" i="1"/>
  <c r="K38" i="1"/>
  <c r="M38" i="1" s="1"/>
  <c r="L34" i="1"/>
  <c r="K34" i="1"/>
  <c r="M34" i="1" s="1"/>
  <c r="K26" i="1"/>
  <c r="M26" i="1" s="1"/>
  <c r="L26" i="1"/>
  <c r="K22" i="1"/>
  <c r="M22" i="1" s="1"/>
  <c r="L22" i="1"/>
  <c r="K18" i="1"/>
  <c r="M18" i="1" s="1"/>
  <c r="L18" i="1"/>
  <c r="K10" i="1"/>
  <c r="M10" i="1" s="1"/>
  <c r="L10" i="1"/>
  <c r="L6" i="1"/>
  <c r="K6" i="1"/>
  <c r="M6" i="1" s="1"/>
  <c r="L5" i="1"/>
  <c r="K5" i="1"/>
  <c r="M5" i="1" s="1"/>
  <c r="L96" i="1"/>
  <c r="K96" i="1"/>
  <c r="M96" i="1" s="1"/>
  <c r="L80" i="1"/>
  <c r="K80" i="1"/>
  <c r="M80" i="1" s="1"/>
  <c r="L64" i="1"/>
  <c r="K64" i="1"/>
  <c r="M64" i="1" s="1"/>
  <c r="L48" i="1"/>
  <c r="K48" i="1"/>
  <c r="M48" i="1" s="1"/>
  <c r="L32" i="1"/>
  <c r="K32" i="1"/>
  <c r="M32" i="1" s="1"/>
  <c r="K14" i="1"/>
  <c r="M14" i="1" s="1"/>
  <c r="L14" i="1"/>
  <c r="K86" i="1"/>
  <c r="M86" i="1" s="1"/>
  <c r="L16" i="1"/>
  <c r="K16" i="1"/>
  <c r="M16" i="1" s="1"/>
  <c r="L12" i="1"/>
  <c r="K12" i="1"/>
  <c r="M12" i="1" s="1"/>
  <c r="L8" i="1"/>
  <c r="L112" i="1" s="1"/>
  <c r="L114" i="1" s="1"/>
  <c r="K8" i="1"/>
  <c r="M8" i="1" s="1"/>
  <c r="L4" i="1"/>
  <c r="K4" i="1"/>
  <c r="M4" i="1" s="1"/>
  <c r="K102" i="1"/>
  <c r="M102" i="1" s="1"/>
  <c r="K70" i="1"/>
  <c r="M70" i="1" s="1"/>
  <c r="K30" i="1"/>
  <c r="M30" i="1" s="1"/>
  <c r="L17" i="1"/>
  <c r="K17" i="1"/>
  <c r="M17" i="1" s="1"/>
  <c r="L13" i="1"/>
  <c r="K13" i="1"/>
  <c r="M13" i="1" s="1"/>
  <c r="L9" i="1"/>
  <c r="K9" i="1"/>
  <c r="M9" i="1" s="1"/>
  <c r="K112" i="1" l="1"/>
  <c r="M2" i="1"/>
  <c r="M112" i="1" s="1"/>
</calcChain>
</file>

<file path=xl/sharedStrings.xml><?xml version="1.0" encoding="utf-8"?>
<sst xmlns="http://schemas.openxmlformats.org/spreadsheetml/2006/main" count="152" uniqueCount="54">
  <si>
    <t>Date</t>
  </si>
  <si>
    <t>$ Millions</t>
  </si>
  <si>
    <t>time (t)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</si>
  <si>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</si>
  <si>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</si>
  <si>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</si>
  <si>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</si>
  <si>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</si>
  <si>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</si>
  <si>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</si>
  <si>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</si>
  <si>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</si>
  <si>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</si>
  <si>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</si>
  <si>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</si>
  <si>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</si>
  <si>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</si>
  <si>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</si>
  <si>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</si>
  <si>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</si>
  <si>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</si>
  <si>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</si>
  <si>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</si>
  <si>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</si>
  <si>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</si>
  <si>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</si>
  <si>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</si>
  <si>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</si>
  <si>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</si>
  <si>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$ Millions</t>
  </si>
  <si>
    <t>Residuals</t>
  </si>
  <si>
    <t>Forecast</t>
  </si>
  <si>
    <t xml:space="preserve">Errors (e) </t>
  </si>
  <si>
    <t>AbsErrs</t>
  </si>
  <si>
    <t>SquareErrs</t>
  </si>
  <si>
    <t>Abs%Errs</t>
  </si>
  <si>
    <t>MAE</t>
  </si>
  <si>
    <t>MSE</t>
  </si>
  <si>
    <t>MAPE</t>
  </si>
  <si>
    <t>RMSE</t>
  </si>
  <si>
    <t xml:space="preserve">Out of Sample 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</si>
  <si>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</si>
  <si>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</si>
  <si>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</si>
  <si>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</si>
  <si>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</si>
  <si>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</si>
  <si>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</si>
  <si>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</si>
  <si>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</si>
  <si>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Feb</t>
  </si>
  <si>
    <t>Jan</t>
  </si>
  <si>
    <t>Out of Sample</t>
  </si>
  <si>
    <t xml:space="preserve">Observed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</si>
</sst>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;\-0.0;0.0;@"/>
    <numFmt numFmtId="17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2" fontId="0" fillId="0" borderId="0" xfId="0" applyNumberFormat="1"/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174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time (t)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'Simple Regression Model'!$C$2:$C$109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test!$C$25:$C$132</c:f>
              <c:numCache>
                <c:formatCode>General</c:formatCode>
                <c:ptCount val="108"/>
                <c:pt idx="0">
                  <c:v>-40.930581039755452</c:v>
                </c:pt>
                <c:pt idx="1">
                  <c:v>-50.421753979821915</c:v>
                </c:pt>
                <c:pt idx="2">
                  <c:v>-60.912926919889287</c:v>
                </c:pt>
                <c:pt idx="3">
                  <c:v>-75.704099859955932</c:v>
                </c:pt>
                <c:pt idx="4">
                  <c:v>-60.09527280002294</c:v>
                </c:pt>
                <c:pt idx="5">
                  <c:v>-42.586445740089403</c:v>
                </c:pt>
                <c:pt idx="6">
                  <c:v>-38.377618680156502</c:v>
                </c:pt>
                <c:pt idx="7">
                  <c:v>-34.368791620223419</c:v>
                </c:pt>
                <c:pt idx="8">
                  <c:v>-55.959964560290246</c:v>
                </c:pt>
                <c:pt idx="9">
                  <c:v>-97.25113750035689</c:v>
                </c:pt>
                <c:pt idx="10">
                  <c:v>-50.642310440423898</c:v>
                </c:pt>
                <c:pt idx="11">
                  <c:v>-56.933483380490543</c:v>
                </c:pt>
                <c:pt idx="12">
                  <c:v>-26.924656320557915</c:v>
                </c:pt>
                <c:pt idx="13">
                  <c:v>-20.71582926062456</c:v>
                </c:pt>
                <c:pt idx="14">
                  <c:v>11.09299779930825</c:v>
                </c:pt>
                <c:pt idx="15">
                  <c:v>31.90182485924197</c:v>
                </c:pt>
                <c:pt idx="16">
                  <c:v>30.510651919174506</c:v>
                </c:pt>
                <c:pt idx="17">
                  <c:v>-7.8805210208920471</c:v>
                </c:pt>
                <c:pt idx="18">
                  <c:v>-20.571693960959237</c:v>
                </c:pt>
                <c:pt idx="19">
                  <c:v>-42.962866901025791</c:v>
                </c:pt>
                <c:pt idx="20">
                  <c:v>-57.654039841092981</c:v>
                </c:pt>
                <c:pt idx="21">
                  <c:v>-86.245212781159807</c:v>
                </c:pt>
                <c:pt idx="22">
                  <c:v>-97.036385721226452</c:v>
                </c:pt>
                <c:pt idx="23">
                  <c:v>-65.127558661293278</c:v>
                </c:pt>
                <c:pt idx="24">
                  <c:v>-74.518731601360287</c:v>
                </c:pt>
                <c:pt idx="25">
                  <c:v>-86.609904541427568</c:v>
                </c:pt>
                <c:pt idx="26">
                  <c:v>-78.101077481494031</c:v>
                </c:pt>
                <c:pt idx="27">
                  <c:v>-61.792250421561221</c:v>
                </c:pt>
                <c:pt idx="28">
                  <c:v>-85.583423361627865</c:v>
                </c:pt>
                <c:pt idx="29">
                  <c:v>-71.574596301694783</c:v>
                </c:pt>
                <c:pt idx="30">
                  <c:v>-71.465769241761336</c:v>
                </c:pt>
                <c:pt idx="31">
                  <c:v>-8.3569421818287992</c:v>
                </c:pt>
                <c:pt idx="32">
                  <c:v>31.351884878104556</c:v>
                </c:pt>
                <c:pt idx="33">
                  <c:v>62.360711938037639</c:v>
                </c:pt>
                <c:pt idx="34">
                  <c:v>101.96953899797109</c:v>
                </c:pt>
                <c:pt idx="35">
                  <c:v>82.878366057903804</c:v>
                </c:pt>
                <c:pt idx="36">
                  <c:v>112.08719311783716</c:v>
                </c:pt>
                <c:pt idx="37">
                  <c:v>103.79602017777006</c:v>
                </c:pt>
                <c:pt idx="38">
                  <c:v>95.004847237703416</c:v>
                </c:pt>
                <c:pt idx="39">
                  <c:v>56.913674297636589</c:v>
                </c:pt>
                <c:pt idx="40">
                  <c:v>97.12250135756949</c:v>
                </c:pt>
                <c:pt idx="41">
                  <c:v>89.331328417502846</c:v>
                </c:pt>
                <c:pt idx="42">
                  <c:v>101.84015547743593</c:v>
                </c:pt>
                <c:pt idx="43">
                  <c:v>53.248982537369102</c:v>
                </c:pt>
                <c:pt idx="44">
                  <c:v>69.357809597301639</c:v>
                </c:pt>
                <c:pt idx="45">
                  <c:v>63.966636657235085</c:v>
                </c:pt>
                <c:pt idx="46">
                  <c:v>115.77546371716835</c:v>
                </c:pt>
                <c:pt idx="47">
                  <c:v>95.184290777101523</c:v>
                </c:pt>
                <c:pt idx="48">
                  <c:v>40.293117837034515</c:v>
                </c:pt>
                <c:pt idx="49">
                  <c:v>67.10194489696778</c:v>
                </c:pt>
                <c:pt idx="50">
                  <c:v>49.210771956900771</c:v>
                </c:pt>
                <c:pt idx="51">
                  <c:v>87.019599016834036</c:v>
                </c:pt>
                <c:pt idx="52">
                  <c:v>65.928426076766755</c:v>
                </c:pt>
                <c:pt idx="53">
                  <c:v>30.13725313670011</c:v>
                </c:pt>
                <c:pt idx="54">
                  <c:v>38.546080196633284</c:v>
                </c:pt>
                <c:pt idx="55">
                  <c:v>7.3549072565665483</c:v>
                </c:pt>
                <c:pt idx="56">
                  <c:v>26.96373431649954</c:v>
                </c:pt>
                <c:pt idx="57">
                  <c:v>16.172561376432895</c:v>
                </c:pt>
                <c:pt idx="58">
                  <c:v>12.581388436365614</c:v>
                </c:pt>
                <c:pt idx="59">
                  <c:v>-4.6097845037015759</c:v>
                </c:pt>
                <c:pt idx="60">
                  <c:v>10.399042556231961</c:v>
                </c:pt>
                <c:pt idx="61">
                  <c:v>30.607869616165317</c:v>
                </c:pt>
                <c:pt idx="62">
                  <c:v>19.116696676097945</c:v>
                </c:pt>
                <c:pt idx="63">
                  <c:v>15.325523736030846</c:v>
                </c:pt>
                <c:pt idx="64">
                  <c:v>42.434350795964292</c:v>
                </c:pt>
                <c:pt idx="65">
                  <c:v>93.443177855897829</c:v>
                </c:pt>
                <c:pt idx="66">
                  <c:v>101.75200491583064</c:v>
                </c:pt>
                <c:pt idx="67">
                  <c:v>74.260831975763722</c:v>
                </c:pt>
                <c:pt idx="68">
                  <c:v>46.869659035696714</c:v>
                </c:pt>
                <c:pt idx="69">
                  <c:v>47.078486095629614</c:v>
                </c:pt>
                <c:pt idx="70">
                  <c:v>57.387313155563334</c:v>
                </c:pt>
                <c:pt idx="71">
                  <c:v>47.996140215495871</c:v>
                </c:pt>
                <c:pt idx="72">
                  <c:v>20.904967275429499</c:v>
                </c:pt>
                <c:pt idx="73">
                  <c:v>39.713794335362309</c:v>
                </c:pt>
                <c:pt idx="74">
                  <c:v>56.022621395295573</c:v>
                </c:pt>
                <c:pt idx="75">
                  <c:v>64.231448455228474</c:v>
                </c:pt>
                <c:pt idx="76">
                  <c:v>41.640275515162102</c:v>
                </c:pt>
                <c:pt idx="77">
                  <c:v>-8.9508974249051789</c:v>
                </c:pt>
                <c:pt idx="78">
                  <c:v>-1.2420703649718234</c:v>
                </c:pt>
                <c:pt idx="79">
                  <c:v>30.166756694960895</c:v>
                </c:pt>
                <c:pt idx="80">
                  <c:v>33.475583754894615</c:v>
                </c:pt>
                <c:pt idx="81">
                  <c:v>18.884410814827334</c:v>
                </c:pt>
                <c:pt idx="82">
                  <c:v>2.1932378747601433</c:v>
                </c:pt>
                <c:pt idx="83">
                  <c:v>23.202064934693681</c:v>
                </c:pt>
                <c:pt idx="84">
                  <c:v>-19.689108005372873</c:v>
                </c:pt>
                <c:pt idx="85">
                  <c:v>6.0197190545600279</c:v>
                </c:pt>
                <c:pt idx="86">
                  <c:v>-35.671453885507162</c:v>
                </c:pt>
                <c:pt idx="87">
                  <c:v>-5.4626268255738069</c:v>
                </c:pt>
                <c:pt idx="88">
                  <c:v>9.1462002343596396</c:v>
                </c:pt>
                <c:pt idx="89">
                  <c:v>28.155027294292267</c:v>
                </c:pt>
                <c:pt idx="90">
                  <c:v>9.2638543542252592</c:v>
                </c:pt>
                <c:pt idx="91">
                  <c:v>-52.327318585841567</c:v>
                </c:pt>
                <c:pt idx="92">
                  <c:v>-68.918491525907939</c:v>
                </c:pt>
                <c:pt idx="93">
                  <c:v>-32.00966446597522</c:v>
                </c:pt>
                <c:pt idx="94">
                  <c:v>-29.100837406042046</c:v>
                </c:pt>
                <c:pt idx="95">
                  <c:v>-38.392010346108691</c:v>
                </c:pt>
                <c:pt idx="96">
                  <c:v>1.5168167138240278</c:v>
                </c:pt>
                <c:pt idx="97">
                  <c:v>-37.47435622624289</c:v>
                </c:pt>
                <c:pt idx="98">
                  <c:v>-30.665529166309625</c:v>
                </c:pt>
                <c:pt idx="99">
                  <c:v>-28.85670210637636</c:v>
                </c:pt>
                <c:pt idx="100">
                  <c:v>-61.64787504644346</c:v>
                </c:pt>
                <c:pt idx="101">
                  <c:v>-88.83904798651065</c:v>
                </c:pt>
                <c:pt idx="102">
                  <c:v>-94.830220926577113</c:v>
                </c:pt>
                <c:pt idx="103">
                  <c:v>-108.82139386664403</c:v>
                </c:pt>
                <c:pt idx="104">
                  <c:v>-70.912566806710856</c:v>
                </c:pt>
                <c:pt idx="105">
                  <c:v>-120.50373974677814</c:v>
                </c:pt>
                <c:pt idx="106">
                  <c:v>-132.29491268684478</c:v>
                </c:pt>
                <c:pt idx="107">
                  <c:v>-119.68608562691134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FC-4347-82A4-0A16679C2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066287"/>
        <c:axId val="1297057967"/>
      </c:scatterChart>
      <c:valAx>
        <c:axId val="1297066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 (t)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057967"/>
        <c:crosses val="autoZero"/>
        <c:crossBetween val="midCat"/>
      </c:valAx>
      <c:valAx>
        <c:axId val="12970579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70662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Jul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 Model'!$J$2:$J$109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xVal>
          <c:yVal>
            <c:numRef>
              <c:f>'Multiple Regression'!$C$36:$C$143</c:f>
              <c:numCache>
                <c:formatCode>General</c:formatCode>
                <c:ptCount val="108"/>
                <c:pt idx="0">
                  <c:v>-36.538333333332503</c:v>
                </c:pt>
                <c:pt idx="1">
                  <c:v>-24.104999999998654</c:v>
                </c:pt>
                <c:pt idx="2">
                  <c:v>-48.371666666665533</c:v>
                </c:pt>
                <c:pt idx="3">
                  <c:v>-43.849444444443634</c:v>
                </c:pt>
                <c:pt idx="4">
                  <c:v>-58.616111111110058</c:v>
                </c:pt>
                <c:pt idx="5">
                  <c:v>-62.293888888887523</c:v>
                </c:pt>
                <c:pt idx="6">
                  <c:v>-44.82722222222128</c:v>
                </c:pt>
                <c:pt idx="7">
                  <c:v>-64.082777777776755</c:v>
                </c:pt>
                <c:pt idx="8">
                  <c:v>-83.004999999999654</c:v>
                </c:pt>
                <c:pt idx="9">
                  <c:v>-134.10499999999865</c:v>
                </c:pt>
                <c:pt idx="10">
                  <c:v>-60.58277777777721</c:v>
                </c:pt>
                <c:pt idx="11">
                  <c:v>63.095000000000709</c:v>
                </c:pt>
                <c:pt idx="12">
                  <c:v>4.0694444445762201E-2</c:v>
                </c:pt>
                <c:pt idx="13">
                  <c:v>-39.425972222220935</c:v>
                </c:pt>
                <c:pt idx="14">
                  <c:v>30.407361111112095</c:v>
                </c:pt>
                <c:pt idx="15">
                  <c:v>67.629583333334267</c:v>
                </c:pt>
                <c:pt idx="16">
                  <c:v>17.862916666667388</c:v>
                </c:pt>
                <c:pt idx="17">
                  <c:v>6.9851388888901056</c:v>
                </c:pt>
                <c:pt idx="18">
                  <c:v>-57.048194444443197</c:v>
                </c:pt>
                <c:pt idx="19">
                  <c:v>-65.603749999999309</c:v>
                </c:pt>
                <c:pt idx="20">
                  <c:v>-47.925972222221844</c:v>
                </c:pt>
                <c:pt idx="21">
                  <c:v>-157.02597222222084</c:v>
                </c:pt>
                <c:pt idx="22">
                  <c:v>-94.303749999999582</c:v>
                </c:pt>
                <c:pt idx="23">
                  <c:v>-39.025972222221753</c:v>
                </c:pt>
                <c:pt idx="24">
                  <c:v>-69.080277777777155</c:v>
                </c:pt>
                <c:pt idx="25">
                  <c:v>-77.146944444443307</c:v>
                </c:pt>
                <c:pt idx="26">
                  <c:v>-58.613611111110004</c:v>
                </c:pt>
                <c:pt idx="27">
                  <c:v>-57.991388888888196</c:v>
                </c:pt>
                <c:pt idx="28">
                  <c:v>-99.758055555554165</c:v>
                </c:pt>
                <c:pt idx="29">
                  <c:v>-44.435833333332084</c:v>
                </c:pt>
                <c:pt idx="30">
                  <c:v>-108.06916666666621</c:v>
                </c:pt>
                <c:pt idx="31">
                  <c:v>-10.724722222221317</c:v>
                </c:pt>
                <c:pt idx="32">
                  <c:v>35.953055555556148</c:v>
                </c:pt>
                <c:pt idx="33">
                  <c:v>48.453055555557057</c:v>
                </c:pt>
                <c:pt idx="34">
                  <c:v>111.37527777777814</c:v>
                </c:pt>
                <c:pt idx="35">
                  <c:v>79.353055555556239</c:v>
                </c:pt>
                <c:pt idx="36">
                  <c:v>85.098750000001019</c:v>
                </c:pt>
                <c:pt idx="37">
                  <c:v>97.632083333334322</c:v>
                </c:pt>
                <c:pt idx="38">
                  <c:v>114.3654166666679</c:v>
                </c:pt>
                <c:pt idx="39">
                  <c:v>42.687638888889524</c:v>
                </c:pt>
                <c:pt idx="40">
                  <c:v>93.82097222222319</c:v>
                </c:pt>
                <c:pt idx="41">
                  <c:v>87.343194444445544</c:v>
                </c:pt>
                <c:pt idx="42">
                  <c:v>109.80986111111224</c:v>
                </c:pt>
                <c:pt idx="43">
                  <c:v>61.65430555555622</c:v>
                </c:pt>
                <c:pt idx="44">
                  <c:v>46.232083333334231</c:v>
                </c:pt>
                <c:pt idx="45">
                  <c:v>50.532083333334413</c:v>
                </c:pt>
                <c:pt idx="46">
                  <c:v>139.75430555555613</c:v>
                </c:pt>
                <c:pt idx="47">
                  <c:v>73.132083333333867</c:v>
                </c:pt>
                <c:pt idx="48">
                  <c:v>61.177777777779283</c:v>
                </c:pt>
                <c:pt idx="49">
                  <c:v>28.211111111112132</c:v>
                </c:pt>
                <c:pt idx="50">
                  <c:v>46.244444444445435</c:v>
                </c:pt>
                <c:pt idx="51">
                  <c:v>78.866666666667697</c:v>
                </c:pt>
                <c:pt idx="52">
                  <c:v>69.500000000001364</c:v>
                </c:pt>
                <c:pt idx="53">
                  <c:v>3.922222222223354</c:v>
                </c:pt>
                <c:pt idx="54">
                  <c:v>39.988888888889505</c:v>
                </c:pt>
                <c:pt idx="55">
                  <c:v>32.033333333334213</c:v>
                </c:pt>
                <c:pt idx="56">
                  <c:v>8.8111111111120408</c:v>
                </c:pt>
                <c:pt idx="57">
                  <c:v>23.911111111112405</c:v>
                </c:pt>
                <c:pt idx="58">
                  <c:v>26.433333333333849</c:v>
                </c:pt>
                <c:pt idx="59">
                  <c:v>78.711111111112132</c:v>
                </c:pt>
                <c:pt idx="60">
                  <c:v>-19.343194444443725</c:v>
                </c:pt>
                <c:pt idx="61">
                  <c:v>59.590138888889669</c:v>
                </c:pt>
                <c:pt idx="62">
                  <c:v>9.4234722222231539</c:v>
                </c:pt>
                <c:pt idx="63">
                  <c:v>-18.554305555554947</c:v>
                </c:pt>
                <c:pt idx="64">
                  <c:v>43.379027777778902</c:v>
                </c:pt>
                <c:pt idx="65">
                  <c:v>76.501250000001164</c:v>
                </c:pt>
                <c:pt idx="66">
                  <c:v>138.06791666666777</c:v>
                </c:pt>
                <c:pt idx="67">
                  <c:v>69.012361111112114</c:v>
                </c:pt>
                <c:pt idx="68">
                  <c:v>42.190138888889578</c:v>
                </c:pt>
                <c:pt idx="69">
                  <c:v>97.490138888890215</c:v>
                </c:pt>
                <c:pt idx="70">
                  <c:v>62.212361111111477</c:v>
                </c:pt>
                <c:pt idx="71">
                  <c:v>-1.4098611111107857</c:v>
                </c:pt>
                <c:pt idx="72">
                  <c:v>10.635833333334631</c:v>
                </c:pt>
                <c:pt idx="73">
                  <c:v>21.06916666666757</c:v>
                </c:pt>
                <c:pt idx="74">
                  <c:v>23.202500000000782</c:v>
                </c:pt>
                <c:pt idx="75">
                  <c:v>57.924722222222954</c:v>
                </c:pt>
                <c:pt idx="76">
                  <c:v>14.65805555555653</c:v>
                </c:pt>
                <c:pt idx="77">
                  <c:v>-13.619722222221299</c:v>
                </c:pt>
                <c:pt idx="78">
                  <c:v>17.646944444444671</c:v>
                </c:pt>
                <c:pt idx="79">
                  <c:v>69.691388888889378</c:v>
                </c:pt>
                <c:pt idx="80">
                  <c:v>37.969166666667206</c:v>
                </c:pt>
                <c:pt idx="81">
                  <c:v>71.269166666666933</c:v>
                </c:pt>
                <c:pt idx="82">
                  <c:v>-14.208611111110258</c:v>
                </c:pt>
                <c:pt idx="83">
                  <c:v>-38.030833333332339</c:v>
                </c:pt>
                <c:pt idx="84">
                  <c:v>-13.085138888888196</c:v>
                </c:pt>
                <c:pt idx="85">
                  <c:v>-20.451805555554529</c:v>
                </c:pt>
                <c:pt idx="86">
                  <c:v>-62.618472222221499</c:v>
                </c:pt>
                <c:pt idx="87">
                  <c:v>-38.796249999999418</c:v>
                </c:pt>
                <c:pt idx="88">
                  <c:v>6.7370833333347946</c:v>
                </c:pt>
                <c:pt idx="89">
                  <c:v>29.659305555557239</c:v>
                </c:pt>
                <c:pt idx="90">
                  <c:v>-2.4740277777768824</c:v>
                </c:pt>
                <c:pt idx="91">
                  <c:v>-26.129583333332448</c:v>
                </c:pt>
                <c:pt idx="92">
                  <c:v>-9.7518055555551655</c:v>
                </c:pt>
                <c:pt idx="93">
                  <c:v>21.448194444445107</c:v>
                </c:pt>
                <c:pt idx="94">
                  <c:v>-40.129583333333358</c:v>
                </c:pt>
                <c:pt idx="95">
                  <c:v>-113.65180555555526</c:v>
                </c:pt>
                <c:pt idx="96">
                  <c:v>-18.906111111110931</c:v>
                </c:pt>
                <c:pt idx="97">
                  <c:v>-45.372777777776719</c:v>
                </c:pt>
                <c:pt idx="98">
                  <c:v>-54.039444444443234</c:v>
                </c:pt>
                <c:pt idx="99">
                  <c:v>-87.917222222221426</c:v>
                </c:pt>
                <c:pt idx="100">
                  <c:v>-87.583888888887941</c:v>
                </c:pt>
                <c:pt idx="101">
                  <c:v>-84.061666666665587</c:v>
                </c:pt>
                <c:pt idx="102">
                  <c:v>-93.0949999999998</c:v>
                </c:pt>
                <c:pt idx="103">
                  <c:v>-65.85055555555391</c:v>
                </c:pt>
                <c:pt idx="104">
                  <c:v>-30.472777777776173</c:v>
                </c:pt>
                <c:pt idx="105">
                  <c:v>-21.972777777776173</c:v>
                </c:pt>
                <c:pt idx="106">
                  <c:v>-130.55055555555509</c:v>
                </c:pt>
                <c:pt idx="107">
                  <c:v>-102.1727777777769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85-4461-BC20-6BF585833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43599"/>
        <c:axId val="636255247"/>
      </c:scatterChart>
      <c:valAx>
        <c:axId val="6362435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Jul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255247"/>
        <c:crosses val="autoZero"/>
        <c:crossBetween val="midCat"/>
      </c:valAx>
      <c:valAx>
        <c:axId val="6362552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2435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Aug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 Model'!$K$2:$K$109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xVal>
          <c:yVal>
            <c:numRef>
              <c:f>'Multiple Regression'!$C$36:$C$143</c:f>
              <c:numCache>
                <c:formatCode>General</c:formatCode>
                <c:ptCount val="108"/>
                <c:pt idx="0">
                  <c:v>-36.538333333332503</c:v>
                </c:pt>
                <c:pt idx="1">
                  <c:v>-24.104999999998654</c:v>
                </c:pt>
                <c:pt idx="2">
                  <c:v>-48.371666666665533</c:v>
                </c:pt>
                <c:pt idx="3">
                  <c:v>-43.849444444443634</c:v>
                </c:pt>
                <c:pt idx="4">
                  <c:v>-58.616111111110058</c:v>
                </c:pt>
                <c:pt idx="5">
                  <c:v>-62.293888888887523</c:v>
                </c:pt>
                <c:pt idx="6">
                  <c:v>-44.82722222222128</c:v>
                </c:pt>
                <c:pt idx="7">
                  <c:v>-64.082777777776755</c:v>
                </c:pt>
                <c:pt idx="8">
                  <c:v>-83.004999999999654</c:v>
                </c:pt>
                <c:pt idx="9">
                  <c:v>-134.10499999999865</c:v>
                </c:pt>
                <c:pt idx="10">
                  <c:v>-60.58277777777721</c:v>
                </c:pt>
                <c:pt idx="11">
                  <c:v>63.095000000000709</c:v>
                </c:pt>
                <c:pt idx="12">
                  <c:v>4.0694444445762201E-2</c:v>
                </c:pt>
                <c:pt idx="13">
                  <c:v>-39.425972222220935</c:v>
                </c:pt>
                <c:pt idx="14">
                  <c:v>30.407361111112095</c:v>
                </c:pt>
                <c:pt idx="15">
                  <c:v>67.629583333334267</c:v>
                </c:pt>
                <c:pt idx="16">
                  <c:v>17.862916666667388</c:v>
                </c:pt>
                <c:pt idx="17">
                  <c:v>6.9851388888901056</c:v>
                </c:pt>
                <c:pt idx="18">
                  <c:v>-57.048194444443197</c:v>
                </c:pt>
                <c:pt idx="19">
                  <c:v>-65.603749999999309</c:v>
                </c:pt>
                <c:pt idx="20">
                  <c:v>-47.925972222221844</c:v>
                </c:pt>
                <c:pt idx="21">
                  <c:v>-157.02597222222084</c:v>
                </c:pt>
                <c:pt idx="22">
                  <c:v>-94.303749999999582</c:v>
                </c:pt>
                <c:pt idx="23">
                  <c:v>-39.025972222221753</c:v>
                </c:pt>
                <c:pt idx="24">
                  <c:v>-69.080277777777155</c:v>
                </c:pt>
                <c:pt idx="25">
                  <c:v>-77.146944444443307</c:v>
                </c:pt>
                <c:pt idx="26">
                  <c:v>-58.613611111110004</c:v>
                </c:pt>
                <c:pt idx="27">
                  <c:v>-57.991388888888196</c:v>
                </c:pt>
                <c:pt idx="28">
                  <c:v>-99.758055555554165</c:v>
                </c:pt>
                <c:pt idx="29">
                  <c:v>-44.435833333332084</c:v>
                </c:pt>
                <c:pt idx="30">
                  <c:v>-108.06916666666621</c:v>
                </c:pt>
                <c:pt idx="31">
                  <c:v>-10.724722222221317</c:v>
                </c:pt>
                <c:pt idx="32">
                  <c:v>35.953055555556148</c:v>
                </c:pt>
                <c:pt idx="33">
                  <c:v>48.453055555557057</c:v>
                </c:pt>
                <c:pt idx="34">
                  <c:v>111.37527777777814</c:v>
                </c:pt>
                <c:pt idx="35">
                  <c:v>79.353055555556239</c:v>
                </c:pt>
                <c:pt idx="36">
                  <c:v>85.098750000001019</c:v>
                </c:pt>
                <c:pt idx="37">
                  <c:v>97.632083333334322</c:v>
                </c:pt>
                <c:pt idx="38">
                  <c:v>114.3654166666679</c:v>
                </c:pt>
                <c:pt idx="39">
                  <c:v>42.687638888889524</c:v>
                </c:pt>
                <c:pt idx="40">
                  <c:v>93.82097222222319</c:v>
                </c:pt>
                <c:pt idx="41">
                  <c:v>87.343194444445544</c:v>
                </c:pt>
                <c:pt idx="42">
                  <c:v>109.80986111111224</c:v>
                </c:pt>
                <c:pt idx="43">
                  <c:v>61.65430555555622</c:v>
                </c:pt>
                <c:pt idx="44">
                  <c:v>46.232083333334231</c:v>
                </c:pt>
                <c:pt idx="45">
                  <c:v>50.532083333334413</c:v>
                </c:pt>
                <c:pt idx="46">
                  <c:v>139.75430555555613</c:v>
                </c:pt>
                <c:pt idx="47">
                  <c:v>73.132083333333867</c:v>
                </c:pt>
                <c:pt idx="48">
                  <c:v>61.177777777779283</c:v>
                </c:pt>
                <c:pt idx="49">
                  <c:v>28.211111111112132</c:v>
                </c:pt>
                <c:pt idx="50">
                  <c:v>46.244444444445435</c:v>
                </c:pt>
                <c:pt idx="51">
                  <c:v>78.866666666667697</c:v>
                </c:pt>
                <c:pt idx="52">
                  <c:v>69.500000000001364</c:v>
                </c:pt>
                <c:pt idx="53">
                  <c:v>3.922222222223354</c:v>
                </c:pt>
                <c:pt idx="54">
                  <c:v>39.988888888889505</c:v>
                </c:pt>
                <c:pt idx="55">
                  <c:v>32.033333333334213</c:v>
                </c:pt>
                <c:pt idx="56">
                  <c:v>8.8111111111120408</c:v>
                </c:pt>
                <c:pt idx="57">
                  <c:v>23.911111111112405</c:v>
                </c:pt>
                <c:pt idx="58">
                  <c:v>26.433333333333849</c:v>
                </c:pt>
                <c:pt idx="59">
                  <c:v>78.711111111112132</c:v>
                </c:pt>
                <c:pt idx="60">
                  <c:v>-19.343194444443725</c:v>
                </c:pt>
                <c:pt idx="61">
                  <c:v>59.590138888889669</c:v>
                </c:pt>
                <c:pt idx="62">
                  <c:v>9.4234722222231539</c:v>
                </c:pt>
                <c:pt idx="63">
                  <c:v>-18.554305555554947</c:v>
                </c:pt>
                <c:pt idx="64">
                  <c:v>43.379027777778902</c:v>
                </c:pt>
                <c:pt idx="65">
                  <c:v>76.501250000001164</c:v>
                </c:pt>
                <c:pt idx="66">
                  <c:v>138.06791666666777</c:v>
                </c:pt>
                <c:pt idx="67">
                  <c:v>69.012361111112114</c:v>
                </c:pt>
                <c:pt idx="68">
                  <c:v>42.190138888889578</c:v>
                </c:pt>
                <c:pt idx="69">
                  <c:v>97.490138888890215</c:v>
                </c:pt>
                <c:pt idx="70">
                  <c:v>62.212361111111477</c:v>
                </c:pt>
                <c:pt idx="71">
                  <c:v>-1.4098611111107857</c:v>
                </c:pt>
                <c:pt idx="72">
                  <c:v>10.635833333334631</c:v>
                </c:pt>
                <c:pt idx="73">
                  <c:v>21.06916666666757</c:v>
                </c:pt>
                <c:pt idx="74">
                  <c:v>23.202500000000782</c:v>
                </c:pt>
                <c:pt idx="75">
                  <c:v>57.924722222222954</c:v>
                </c:pt>
                <c:pt idx="76">
                  <c:v>14.65805555555653</c:v>
                </c:pt>
                <c:pt idx="77">
                  <c:v>-13.619722222221299</c:v>
                </c:pt>
                <c:pt idx="78">
                  <c:v>17.646944444444671</c:v>
                </c:pt>
                <c:pt idx="79">
                  <c:v>69.691388888889378</c:v>
                </c:pt>
                <c:pt idx="80">
                  <c:v>37.969166666667206</c:v>
                </c:pt>
                <c:pt idx="81">
                  <c:v>71.269166666666933</c:v>
                </c:pt>
                <c:pt idx="82">
                  <c:v>-14.208611111110258</c:v>
                </c:pt>
                <c:pt idx="83">
                  <c:v>-38.030833333332339</c:v>
                </c:pt>
                <c:pt idx="84">
                  <c:v>-13.085138888888196</c:v>
                </c:pt>
                <c:pt idx="85">
                  <c:v>-20.451805555554529</c:v>
                </c:pt>
                <c:pt idx="86">
                  <c:v>-62.618472222221499</c:v>
                </c:pt>
                <c:pt idx="87">
                  <c:v>-38.796249999999418</c:v>
                </c:pt>
                <c:pt idx="88">
                  <c:v>6.7370833333347946</c:v>
                </c:pt>
                <c:pt idx="89">
                  <c:v>29.659305555557239</c:v>
                </c:pt>
                <c:pt idx="90">
                  <c:v>-2.4740277777768824</c:v>
                </c:pt>
                <c:pt idx="91">
                  <c:v>-26.129583333332448</c:v>
                </c:pt>
                <c:pt idx="92">
                  <c:v>-9.7518055555551655</c:v>
                </c:pt>
                <c:pt idx="93">
                  <c:v>21.448194444445107</c:v>
                </c:pt>
                <c:pt idx="94">
                  <c:v>-40.129583333333358</c:v>
                </c:pt>
                <c:pt idx="95">
                  <c:v>-113.65180555555526</c:v>
                </c:pt>
                <c:pt idx="96">
                  <c:v>-18.906111111110931</c:v>
                </c:pt>
                <c:pt idx="97">
                  <c:v>-45.372777777776719</c:v>
                </c:pt>
                <c:pt idx="98">
                  <c:v>-54.039444444443234</c:v>
                </c:pt>
                <c:pt idx="99">
                  <c:v>-87.917222222221426</c:v>
                </c:pt>
                <c:pt idx="100">
                  <c:v>-87.583888888887941</c:v>
                </c:pt>
                <c:pt idx="101">
                  <c:v>-84.061666666665587</c:v>
                </c:pt>
                <c:pt idx="102">
                  <c:v>-93.0949999999998</c:v>
                </c:pt>
                <c:pt idx="103">
                  <c:v>-65.85055555555391</c:v>
                </c:pt>
                <c:pt idx="104">
                  <c:v>-30.472777777776173</c:v>
                </c:pt>
                <c:pt idx="105">
                  <c:v>-21.972777777776173</c:v>
                </c:pt>
                <c:pt idx="106">
                  <c:v>-130.55055555555509</c:v>
                </c:pt>
                <c:pt idx="107">
                  <c:v>-102.1727777777769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22-4830-B6D0-8638886A3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54415"/>
        <c:axId val="636248175"/>
      </c:scatterChart>
      <c:valAx>
        <c:axId val="636254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Aug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248175"/>
        <c:crosses val="autoZero"/>
        <c:crossBetween val="midCat"/>
      </c:valAx>
      <c:valAx>
        <c:axId val="636248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2544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Sep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 Model'!$L$2:$L$109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xVal>
          <c:yVal>
            <c:numRef>
              <c:f>'Multiple Regression'!$C$36:$C$143</c:f>
              <c:numCache>
                <c:formatCode>General</c:formatCode>
                <c:ptCount val="108"/>
                <c:pt idx="0">
                  <c:v>-36.538333333332503</c:v>
                </c:pt>
                <c:pt idx="1">
                  <c:v>-24.104999999998654</c:v>
                </c:pt>
                <c:pt idx="2">
                  <c:v>-48.371666666665533</c:v>
                </c:pt>
                <c:pt idx="3">
                  <c:v>-43.849444444443634</c:v>
                </c:pt>
                <c:pt idx="4">
                  <c:v>-58.616111111110058</c:v>
                </c:pt>
                <c:pt idx="5">
                  <c:v>-62.293888888887523</c:v>
                </c:pt>
                <c:pt idx="6">
                  <c:v>-44.82722222222128</c:v>
                </c:pt>
                <c:pt idx="7">
                  <c:v>-64.082777777776755</c:v>
                </c:pt>
                <c:pt idx="8">
                  <c:v>-83.004999999999654</c:v>
                </c:pt>
                <c:pt idx="9">
                  <c:v>-134.10499999999865</c:v>
                </c:pt>
                <c:pt idx="10">
                  <c:v>-60.58277777777721</c:v>
                </c:pt>
                <c:pt idx="11">
                  <c:v>63.095000000000709</c:v>
                </c:pt>
                <c:pt idx="12">
                  <c:v>4.0694444445762201E-2</c:v>
                </c:pt>
                <c:pt idx="13">
                  <c:v>-39.425972222220935</c:v>
                </c:pt>
                <c:pt idx="14">
                  <c:v>30.407361111112095</c:v>
                </c:pt>
                <c:pt idx="15">
                  <c:v>67.629583333334267</c:v>
                </c:pt>
                <c:pt idx="16">
                  <c:v>17.862916666667388</c:v>
                </c:pt>
                <c:pt idx="17">
                  <c:v>6.9851388888901056</c:v>
                </c:pt>
                <c:pt idx="18">
                  <c:v>-57.048194444443197</c:v>
                </c:pt>
                <c:pt idx="19">
                  <c:v>-65.603749999999309</c:v>
                </c:pt>
                <c:pt idx="20">
                  <c:v>-47.925972222221844</c:v>
                </c:pt>
                <c:pt idx="21">
                  <c:v>-157.02597222222084</c:v>
                </c:pt>
                <c:pt idx="22">
                  <c:v>-94.303749999999582</c:v>
                </c:pt>
                <c:pt idx="23">
                  <c:v>-39.025972222221753</c:v>
                </c:pt>
                <c:pt idx="24">
                  <c:v>-69.080277777777155</c:v>
                </c:pt>
                <c:pt idx="25">
                  <c:v>-77.146944444443307</c:v>
                </c:pt>
                <c:pt idx="26">
                  <c:v>-58.613611111110004</c:v>
                </c:pt>
                <c:pt idx="27">
                  <c:v>-57.991388888888196</c:v>
                </c:pt>
                <c:pt idx="28">
                  <c:v>-99.758055555554165</c:v>
                </c:pt>
                <c:pt idx="29">
                  <c:v>-44.435833333332084</c:v>
                </c:pt>
                <c:pt idx="30">
                  <c:v>-108.06916666666621</c:v>
                </c:pt>
                <c:pt idx="31">
                  <c:v>-10.724722222221317</c:v>
                </c:pt>
                <c:pt idx="32">
                  <c:v>35.953055555556148</c:v>
                </c:pt>
                <c:pt idx="33">
                  <c:v>48.453055555557057</c:v>
                </c:pt>
                <c:pt idx="34">
                  <c:v>111.37527777777814</c:v>
                </c:pt>
                <c:pt idx="35">
                  <c:v>79.353055555556239</c:v>
                </c:pt>
                <c:pt idx="36">
                  <c:v>85.098750000001019</c:v>
                </c:pt>
                <c:pt idx="37">
                  <c:v>97.632083333334322</c:v>
                </c:pt>
                <c:pt idx="38">
                  <c:v>114.3654166666679</c:v>
                </c:pt>
                <c:pt idx="39">
                  <c:v>42.687638888889524</c:v>
                </c:pt>
                <c:pt idx="40">
                  <c:v>93.82097222222319</c:v>
                </c:pt>
                <c:pt idx="41">
                  <c:v>87.343194444445544</c:v>
                </c:pt>
                <c:pt idx="42">
                  <c:v>109.80986111111224</c:v>
                </c:pt>
                <c:pt idx="43">
                  <c:v>61.65430555555622</c:v>
                </c:pt>
                <c:pt idx="44">
                  <c:v>46.232083333334231</c:v>
                </c:pt>
                <c:pt idx="45">
                  <c:v>50.532083333334413</c:v>
                </c:pt>
                <c:pt idx="46">
                  <c:v>139.75430555555613</c:v>
                </c:pt>
                <c:pt idx="47">
                  <c:v>73.132083333333867</c:v>
                </c:pt>
                <c:pt idx="48">
                  <c:v>61.177777777779283</c:v>
                </c:pt>
                <c:pt idx="49">
                  <c:v>28.211111111112132</c:v>
                </c:pt>
                <c:pt idx="50">
                  <c:v>46.244444444445435</c:v>
                </c:pt>
                <c:pt idx="51">
                  <c:v>78.866666666667697</c:v>
                </c:pt>
                <c:pt idx="52">
                  <c:v>69.500000000001364</c:v>
                </c:pt>
                <c:pt idx="53">
                  <c:v>3.922222222223354</c:v>
                </c:pt>
                <c:pt idx="54">
                  <c:v>39.988888888889505</c:v>
                </c:pt>
                <c:pt idx="55">
                  <c:v>32.033333333334213</c:v>
                </c:pt>
                <c:pt idx="56">
                  <c:v>8.8111111111120408</c:v>
                </c:pt>
                <c:pt idx="57">
                  <c:v>23.911111111112405</c:v>
                </c:pt>
                <c:pt idx="58">
                  <c:v>26.433333333333849</c:v>
                </c:pt>
                <c:pt idx="59">
                  <c:v>78.711111111112132</c:v>
                </c:pt>
                <c:pt idx="60">
                  <c:v>-19.343194444443725</c:v>
                </c:pt>
                <c:pt idx="61">
                  <c:v>59.590138888889669</c:v>
                </c:pt>
                <c:pt idx="62">
                  <c:v>9.4234722222231539</c:v>
                </c:pt>
                <c:pt idx="63">
                  <c:v>-18.554305555554947</c:v>
                </c:pt>
                <c:pt idx="64">
                  <c:v>43.379027777778902</c:v>
                </c:pt>
                <c:pt idx="65">
                  <c:v>76.501250000001164</c:v>
                </c:pt>
                <c:pt idx="66">
                  <c:v>138.06791666666777</c:v>
                </c:pt>
                <c:pt idx="67">
                  <c:v>69.012361111112114</c:v>
                </c:pt>
                <c:pt idx="68">
                  <c:v>42.190138888889578</c:v>
                </c:pt>
                <c:pt idx="69">
                  <c:v>97.490138888890215</c:v>
                </c:pt>
                <c:pt idx="70">
                  <c:v>62.212361111111477</c:v>
                </c:pt>
                <c:pt idx="71">
                  <c:v>-1.4098611111107857</c:v>
                </c:pt>
                <c:pt idx="72">
                  <c:v>10.635833333334631</c:v>
                </c:pt>
                <c:pt idx="73">
                  <c:v>21.06916666666757</c:v>
                </c:pt>
                <c:pt idx="74">
                  <c:v>23.202500000000782</c:v>
                </c:pt>
                <c:pt idx="75">
                  <c:v>57.924722222222954</c:v>
                </c:pt>
                <c:pt idx="76">
                  <c:v>14.65805555555653</c:v>
                </c:pt>
                <c:pt idx="77">
                  <c:v>-13.619722222221299</c:v>
                </c:pt>
                <c:pt idx="78">
                  <c:v>17.646944444444671</c:v>
                </c:pt>
                <c:pt idx="79">
                  <c:v>69.691388888889378</c:v>
                </c:pt>
                <c:pt idx="80">
                  <c:v>37.969166666667206</c:v>
                </c:pt>
                <c:pt idx="81">
                  <c:v>71.269166666666933</c:v>
                </c:pt>
                <c:pt idx="82">
                  <c:v>-14.208611111110258</c:v>
                </c:pt>
                <c:pt idx="83">
                  <c:v>-38.030833333332339</c:v>
                </c:pt>
                <c:pt idx="84">
                  <c:v>-13.085138888888196</c:v>
                </c:pt>
                <c:pt idx="85">
                  <c:v>-20.451805555554529</c:v>
                </c:pt>
                <c:pt idx="86">
                  <c:v>-62.618472222221499</c:v>
                </c:pt>
                <c:pt idx="87">
                  <c:v>-38.796249999999418</c:v>
                </c:pt>
                <c:pt idx="88">
                  <c:v>6.7370833333347946</c:v>
                </c:pt>
                <c:pt idx="89">
                  <c:v>29.659305555557239</c:v>
                </c:pt>
                <c:pt idx="90">
                  <c:v>-2.4740277777768824</c:v>
                </c:pt>
                <c:pt idx="91">
                  <c:v>-26.129583333332448</c:v>
                </c:pt>
                <c:pt idx="92">
                  <c:v>-9.7518055555551655</c:v>
                </c:pt>
                <c:pt idx="93">
                  <c:v>21.448194444445107</c:v>
                </c:pt>
                <c:pt idx="94">
                  <c:v>-40.129583333333358</c:v>
                </c:pt>
                <c:pt idx="95">
                  <c:v>-113.65180555555526</c:v>
                </c:pt>
                <c:pt idx="96">
                  <c:v>-18.906111111110931</c:v>
                </c:pt>
                <c:pt idx="97">
                  <c:v>-45.372777777776719</c:v>
                </c:pt>
                <c:pt idx="98">
                  <c:v>-54.039444444443234</c:v>
                </c:pt>
                <c:pt idx="99">
                  <c:v>-87.917222222221426</c:v>
                </c:pt>
                <c:pt idx="100">
                  <c:v>-87.583888888887941</c:v>
                </c:pt>
                <c:pt idx="101">
                  <c:v>-84.061666666665587</c:v>
                </c:pt>
                <c:pt idx="102">
                  <c:v>-93.0949999999998</c:v>
                </c:pt>
                <c:pt idx="103">
                  <c:v>-65.85055555555391</c:v>
                </c:pt>
                <c:pt idx="104">
                  <c:v>-30.472777777776173</c:v>
                </c:pt>
                <c:pt idx="105">
                  <c:v>-21.972777777776173</c:v>
                </c:pt>
                <c:pt idx="106">
                  <c:v>-130.55055555555509</c:v>
                </c:pt>
                <c:pt idx="107">
                  <c:v>-102.1727777777769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87-4DA5-93FB-051D1C2BA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53583"/>
        <c:axId val="636251087"/>
      </c:scatterChart>
      <c:valAx>
        <c:axId val="636253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Sep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251087"/>
        <c:crosses val="autoZero"/>
        <c:crossBetween val="midCat"/>
      </c:valAx>
      <c:valAx>
        <c:axId val="6362510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2535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Oct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 Model'!$M$2:$M$109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xVal>
          <c:yVal>
            <c:numRef>
              <c:f>'Multiple Regression'!$C$36:$C$143</c:f>
              <c:numCache>
                <c:formatCode>General</c:formatCode>
                <c:ptCount val="108"/>
                <c:pt idx="0">
                  <c:v>-36.538333333332503</c:v>
                </c:pt>
                <c:pt idx="1">
                  <c:v>-24.104999999998654</c:v>
                </c:pt>
                <c:pt idx="2">
                  <c:v>-48.371666666665533</c:v>
                </c:pt>
                <c:pt idx="3">
                  <c:v>-43.849444444443634</c:v>
                </c:pt>
                <c:pt idx="4">
                  <c:v>-58.616111111110058</c:v>
                </c:pt>
                <c:pt idx="5">
                  <c:v>-62.293888888887523</c:v>
                </c:pt>
                <c:pt idx="6">
                  <c:v>-44.82722222222128</c:v>
                </c:pt>
                <c:pt idx="7">
                  <c:v>-64.082777777776755</c:v>
                </c:pt>
                <c:pt idx="8">
                  <c:v>-83.004999999999654</c:v>
                </c:pt>
                <c:pt idx="9">
                  <c:v>-134.10499999999865</c:v>
                </c:pt>
                <c:pt idx="10">
                  <c:v>-60.58277777777721</c:v>
                </c:pt>
                <c:pt idx="11">
                  <c:v>63.095000000000709</c:v>
                </c:pt>
                <c:pt idx="12">
                  <c:v>4.0694444445762201E-2</c:v>
                </c:pt>
                <c:pt idx="13">
                  <c:v>-39.425972222220935</c:v>
                </c:pt>
                <c:pt idx="14">
                  <c:v>30.407361111112095</c:v>
                </c:pt>
                <c:pt idx="15">
                  <c:v>67.629583333334267</c:v>
                </c:pt>
                <c:pt idx="16">
                  <c:v>17.862916666667388</c:v>
                </c:pt>
                <c:pt idx="17">
                  <c:v>6.9851388888901056</c:v>
                </c:pt>
                <c:pt idx="18">
                  <c:v>-57.048194444443197</c:v>
                </c:pt>
                <c:pt idx="19">
                  <c:v>-65.603749999999309</c:v>
                </c:pt>
                <c:pt idx="20">
                  <c:v>-47.925972222221844</c:v>
                </c:pt>
                <c:pt idx="21">
                  <c:v>-157.02597222222084</c:v>
                </c:pt>
                <c:pt idx="22">
                  <c:v>-94.303749999999582</c:v>
                </c:pt>
                <c:pt idx="23">
                  <c:v>-39.025972222221753</c:v>
                </c:pt>
                <c:pt idx="24">
                  <c:v>-69.080277777777155</c:v>
                </c:pt>
                <c:pt idx="25">
                  <c:v>-77.146944444443307</c:v>
                </c:pt>
                <c:pt idx="26">
                  <c:v>-58.613611111110004</c:v>
                </c:pt>
                <c:pt idx="27">
                  <c:v>-57.991388888888196</c:v>
                </c:pt>
                <c:pt idx="28">
                  <c:v>-99.758055555554165</c:v>
                </c:pt>
                <c:pt idx="29">
                  <c:v>-44.435833333332084</c:v>
                </c:pt>
                <c:pt idx="30">
                  <c:v>-108.06916666666621</c:v>
                </c:pt>
                <c:pt idx="31">
                  <c:v>-10.724722222221317</c:v>
                </c:pt>
                <c:pt idx="32">
                  <c:v>35.953055555556148</c:v>
                </c:pt>
                <c:pt idx="33">
                  <c:v>48.453055555557057</c:v>
                </c:pt>
                <c:pt idx="34">
                  <c:v>111.37527777777814</c:v>
                </c:pt>
                <c:pt idx="35">
                  <c:v>79.353055555556239</c:v>
                </c:pt>
                <c:pt idx="36">
                  <c:v>85.098750000001019</c:v>
                </c:pt>
                <c:pt idx="37">
                  <c:v>97.632083333334322</c:v>
                </c:pt>
                <c:pt idx="38">
                  <c:v>114.3654166666679</c:v>
                </c:pt>
                <c:pt idx="39">
                  <c:v>42.687638888889524</c:v>
                </c:pt>
                <c:pt idx="40">
                  <c:v>93.82097222222319</c:v>
                </c:pt>
                <c:pt idx="41">
                  <c:v>87.343194444445544</c:v>
                </c:pt>
                <c:pt idx="42">
                  <c:v>109.80986111111224</c:v>
                </c:pt>
                <c:pt idx="43">
                  <c:v>61.65430555555622</c:v>
                </c:pt>
                <c:pt idx="44">
                  <c:v>46.232083333334231</c:v>
                </c:pt>
                <c:pt idx="45">
                  <c:v>50.532083333334413</c:v>
                </c:pt>
                <c:pt idx="46">
                  <c:v>139.75430555555613</c:v>
                </c:pt>
                <c:pt idx="47">
                  <c:v>73.132083333333867</c:v>
                </c:pt>
                <c:pt idx="48">
                  <c:v>61.177777777779283</c:v>
                </c:pt>
                <c:pt idx="49">
                  <c:v>28.211111111112132</c:v>
                </c:pt>
                <c:pt idx="50">
                  <c:v>46.244444444445435</c:v>
                </c:pt>
                <c:pt idx="51">
                  <c:v>78.866666666667697</c:v>
                </c:pt>
                <c:pt idx="52">
                  <c:v>69.500000000001364</c:v>
                </c:pt>
                <c:pt idx="53">
                  <c:v>3.922222222223354</c:v>
                </c:pt>
                <c:pt idx="54">
                  <c:v>39.988888888889505</c:v>
                </c:pt>
                <c:pt idx="55">
                  <c:v>32.033333333334213</c:v>
                </c:pt>
                <c:pt idx="56">
                  <c:v>8.8111111111120408</c:v>
                </c:pt>
                <c:pt idx="57">
                  <c:v>23.911111111112405</c:v>
                </c:pt>
                <c:pt idx="58">
                  <c:v>26.433333333333849</c:v>
                </c:pt>
                <c:pt idx="59">
                  <c:v>78.711111111112132</c:v>
                </c:pt>
                <c:pt idx="60">
                  <c:v>-19.343194444443725</c:v>
                </c:pt>
                <c:pt idx="61">
                  <c:v>59.590138888889669</c:v>
                </c:pt>
                <c:pt idx="62">
                  <c:v>9.4234722222231539</c:v>
                </c:pt>
                <c:pt idx="63">
                  <c:v>-18.554305555554947</c:v>
                </c:pt>
                <c:pt idx="64">
                  <c:v>43.379027777778902</c:v>
                </c:pt>
                <c:pt idx="65">
                  <c:v>76.501250000001164</c:v>
                </c:pt>
                <c:pt idx="66">
                  <c:v>138.06791666666777</c:v>
                </c:pt>
                <c:pt idx="67">
                  <c:v>69.012361111112114</c:v>
                </c:pt>
                <c:pt idx="68">
                  <c:v>42.190138888889578</c:v>
                </c:pt>
                <c:pt idx="69">
                  <c:v>97.490138888890215</c:v>
                </c:pt>
                <c:pt idx="70">
                  <c:v>62.212361111111477</c:v>
                </c:pt>
                <c:pt idx="71">
                  <c:v>-1.4098611111107857</c:v>
                </c:pt>
                <c:pt idx="72">
                  <c:v>10.635833333334631</c:v>
                </c:pt>
                <c:pt idx="73">
                  <c:v>21.06916666666757</c:v>
                </c:pt>
                <c:pt idx="74">
                  <c:v>23.202500000000782</c:v>
                </c:pt>
                <c:pt idx="75">
                  <c:v>57.924722222222954</c:v>
                </c:pt>
                <c:pt idx="76">
                  <c:v>14.65805555555653</c:v>
                </c:pt>
                <c:pt idx="77">
                  <c:v>-13.619722222221299</c:v>
                </c:pt>
                <c:pt idx="78">
                  <c:v>17.646944444444671</c:v>
                </c:pt>
                <c:pt idx="79">
                  <c:v>69.691388888889378</c:v>
                </c:pt>
                <c:pt idx="80">
                  <c:v>37.969166666667206</c:v>
                </c:pt>
                <c:pt idx="81">
                  <c:v>71.269166666666933</c:v>
                </c:pt>
                <c:pt idx="82">
                  <c:v>-14.208611111110258</c:v>
                </c:pt>
                <c:pt idx="83">
                  <c:v>-38.030833333332339</c:v>
                </c:pt>
                <c:pt idx="84">
                  <c:v>-13.085138888888196</c:v>
                </c:pt>
                <c:pt idx="85">
                  <c:v>-20.451805555554529</c:v>
                </c:pt>
                <c:pt idx="86">
                  <c:v>-62.618472222221499</c:v>
                </c:pt>
                <c:pt idx="87">
                  <c:v>-38.796249999999418</c:v>
                </c:pt>
                <c:pt idx="88">
                  <c:v>6.7370833333347946</c:v>
                </c:pt>
                <c:pt idx="89">
                  <c:v>29.659305555557239</c:v>
                </c:pt>
                <c:pt idx="90">
                  <c:v>-2.4740277777768824</c:v>
                </c:pt>
                <c:pt idx="91">
                  <c:v>-26.129583333332448</c:v>
                </c:pt>
                <c:pt idx="92">
                  <c:v>-9.7518055555551655</c:v>
                </c:pt>
                <c:pt idx="93">
                  <c:v>21.448194444445107</c:v>
                </c:pt>
                <c:pt idx="94">
                  <c:v>-40.129583333333358</c:v>
                </c:pt>
                <c:pt idx="95">
                  <c:v>-113.65180555555526</c:v>
                </c:pt>
                <c:pt idx="96">
                  <c:v>-18.906111111110931</c:v>
                </c:pt>
                <c:pt idx="97">
                  <c:v>-45.372777777776719</c:v>
                </c:pt>
                <c:pt idx="98">
                  <c:v>-54.039444444443234</c:v>
                </c:pt>
                <c:pt idx="99">
                  <c:v>-87.917222222221426</c:v>
                </c:pt>
                <c:pt idx="100">
                  <c:v>-87.583888888887941</c:v>
                </c:pt>
                <c:pt idx="101">
                  <c:v>-84.061666666665587</c:v>
                </c:pt>
                <c:pt idx="102">
                  <c:v>-93.0949999999998</c:v>
                </c:pt>
                <c:pt idx="103">
                  <c:v>-65.85055555555391</c:v>
                </c:pt>
                <c:pt idx="104">
                  <c:v>-30.472777777776173</c:v>
                </c:pt>
                <c:pt idx="105">
                  <c:v>-21.972777777776173</c:v>
                </c:pt>
                <c:pt idx="106">
                  <c:v>-130.55055555555509</c:v>
                </c:pt>
                <c:pt idx="107">
                  <c:v>-102.1727777777769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66-44F3-95F3-2E3627254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54415"/>
        <c:axId val="636244847"/>
      </c:scatterChart>
      <c:valAx>
        <c:axId val="636254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Oct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244847"/>
        <c:crosses val="autoZero"/>
        <c:crossBetween val="midCat"/>
      </c:valAx>
      <c:valAx>
        <c:axId val="6362448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2544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Nov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 Model'!$N$2:$N$109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xVal>
          <c:yVal>
            <c:numRef>
              <c:f>'Multiple Regression'!$C$36:$C$143</c:f>
              <c:numCache>
                <c:formatCode>General</c:formatCode>
                <c:ptCount val="108"/>
                <c:pt idx="0">
                  <c:v>-36.538333333332503</c:v>
                </c:pt>
                <c:pt idx="1">
                  <c:v>-24.104999999998654</c:v>
                </c:pt>
                <c:pt idx="2">
                  <c:v>-48.371666666665533</c:v>
                </c:pt>
                <c:pt idx="3">
                  <c:v>-43.849444444443634</c:v>
                </c:pt>
                <c:pt idx="4">
                  <c:v>-58.616111111110058</c:v>
                </c:pt>
                <c:pt idx="5">
                  <c:v>-62.293888888887523</c:v>
                </c:pt>
                <c:pt idx="6">
                  <c:v>-44.82722222222128</c:v>
                </c:pt>
                <c:pt idx="7">
                  <c:v>-64.082777777776755</c:v>
                </c:pt>
                <c:pt idx="8">
                  <c:v>-83.004999999999654</c:v>
                </c:pt>
                <c:pt idx="9">
                  <c:v>-134.10499999999865</c:v>
                </c:pt>
                <c:pt idx="10">
                  <c:v>-60.58277777777721</c:v>
                </c:pt>
                <c:pt idx="11">
                  <c:v>63.095000000000709</c:v>
                </c:pt>
                <c:pt idx="12">
                  <c:v>4.0694444445762201E-2</c:v>
                </c:pt>
                <c:pt idx="13">
                  <c:v>-39.425972222220935</c:v>
                </c:pt>
                <c:pt idx="14">
                  <c:v>30.407361111112095</c:v>
                </c:pt>
                <c:pt idx="15">
                  <c:v>67.629583333334267</c:v>
                </c:pt>
                <c:pt idx="16">
                  <c:v>17.862916666667388</c:v>
                </c:pt>
                <c:pt idx="17">
                  <c:v>6.9851388888901056</c:v>
                </c:pt>
                <c:pt idx="18">
                  <c:v>-57.048194444443197</c:v>
                </c:pt>
                <c:pt idx="19">
                  <c:v>-65.603749999999309</c:v>
                </c:pt>
                <c:pt idx="20">
                  <c:v>-47.925972222221844</c:v>
                </c:pt>
                <c:pt idx="21">
                  <c:v>-157.02597222222084</c:v>
                </c:pt>
                <c:pt idx="22">
                  <c:v>-94.303749999999582</c:v>
                </c:pt>
                <c:pt idx="23">
                  <c:v>-39.025972222221753</c:v>
                </c:pt>
                <c:pt idx="24">
                  <c:v>-69.080277777777155</c:v>
                </c:pt>
                <c:pt idx="25">
                  <c:v>-77.146944444443307</c:v>
                </c:pt>
                <c:pt idx="26">
                  <c:v>-58.613611111110004</c:v>
                </c:pt>
                <c:pt idx="27">
                  <c:v>-57.991388888888196</c:v>
                </c:pt>
                <c:pt idx="28">
                  <c:v>-99.758055555554165</c:v>
                </c:pt>
                <c:pt idx="29">
                  <c:v>-44.435833333332084</c:v>
                </c:pt>
                <c:pt idx="30">
                  <c:v>-108.06916666666621</c:v>
                </c:pt>
                <c:pt idx="31">
                  <c:v>-10.724722222221317</c:v>
                </c:pt>
                <c:pt idx="32">
                  <c:v>35.953055555556148</c:v>
                </c:pt>
                <c:pt idx="33">
                  <c:v>48.453055555557057</c:v>
                </c:pt>
                <c:pt idx="34">
                  <c:v>111.37527777777814</c:v>
                </c:pt>
                <c:pt idx="35">
                  <c:v>79.353055555556239</c:v>
                </c:pt>
                <c:pt idx="36">
                  <c:v>85.098750000001019</c:v>
                </c:pt>
                <c:pt idx="37">
                  <c:v>97.632083333334322</c:v>
                </c:pt>
                <c:pt idx="38">
                  <c:v>114.3654166666679</c:v>
                </c:pt>
                <c:pt idx="39">
                  <c:v>42.687638888889524</c:v>
                </c:pt>
                <c:pt idx="40">
                  <c:v>93.82097222222319</c:v>
                </c:pt>
                <c:pt idx="41">
                  <c:v>87.343194444445544</c:v>
                </c:pt>
                <c:pt idx="42">
                  <c:v>109.80986111111224</c:v>
                </c:pt>
                <c:pt idx="43">
                  <c:v>61.65430555555622</c:v>
                </c:pt>
                <c:pt idx="44">
                  <c:v>46.232083333334231</c:v>
                </c:pt>
                <c:pt idx="45">
                  <c:v>50.532083333334413</c:v>
                </c:pt>
                <c:pt idx="46">
                  <c:v>139.75430555555613</c:v>
                </c:pt>
                <c:pt idx="47">
                  <c:v>73.132083333333867</c:v>
                </c:pt>
                <c:pt idx="48">
                  <c:v>61.177777777779283</c:v>
                </c:pt>
                <c:pt idx="49">
                  <c:v>28.211111111112132</c:v>
                </c:pt>
                <c:pt idx="50">
                  <c:v>46.244444444445435</c:v>
                </c:pt>
                <c:pt idx="51">
                  <c:v>78.866666666667697</c:v>
                </c:pt>
                <c:pt idx="52">
                  <c:v>69.500000000001364</c:v>
                </c:pt>
                <c:pt idx="53">
                  <c:v>3.922222222223354</c:v>
                </c:pt>
                <c:pt idx="54">
                  <c:v>39.988888888889505</c:v>
                </c:pt>
                <c:pt idx="55">
                  <c:v>32.033333333334213</c:v>
                </c:pt>
                <c:pt idx="56">
                  <c:v>8.8111111111120408</c:v>
                </c:pt>
                <c:pt idx="57">
                  <c:v>23.911111111112405</c:v>
                </c:pt>
                <c:pt idx="58">
                  <c:v>26.433333333333849</c:v>
                </c:pt>
                <c:pt idx="59">
                  <c:v>78.711111111112132</c:v>
                </c:pt>
                <c:pt idx="60">
                  <c:v>-19.343194444443725</c:v>
                </c:pt>
                <c:pt idx="61">
                  <c:v>59.590138888889669</c:v>
                </c:pt>
                <c:pt idx="62">
                  <c:v>9.4234722222231539</c:v>
                </c:pt>
                <c:pt idx="63">
                  <c:v>-18.554305555554947</c:v>
                </c:pt>
                <c:pt idx="64">
                  <c:v>43.379027777778902</c:v>
                </c:pt>
                <c:pt idx="65">
                  <c:v>76.501250000001164</c:v>
                </c:pt>
                <c:pt idx="66">
                  <c:v>138.06791666666777</c:v>
                </c:pt>
                <c:pt idx="67">
                  <c:v>69.012361111112114</c:v>
                </c:pt>
                <c:pt idx="68">
                  <c:v>42.190138888889578</c:v>
                </c:pt>
                <c:pt idx="69">
                  <c:v>97.490138888890215</c:v>
                </c:pt>
                <c:pt idx="70">
                  <c:v>62.212361111111477</c:v>
                </c:pt>
                <c:pt idx="71">
                  <c:v>-1.4098611111107857</c:v>
                </c:pt>
                <c:pt idx="72">
                  <c:v>10.635833333334631</c:v>
                </c:pt>
                <c:pt idx="73">
                  <c:v>21.06916666666757</c:v>
                </c:pt>
                <c:pt idx="74">
                  <c:v>23.202500000000782</c:v>
                </c:pt>
                <c:pt idx="75">
                  <c:v>57.924722222222954</c:v>
                </c:pt>
                <c:pt idx="76">
                  <c:v>14.65805555555653</c:v>
                </c:pt>
                <c:pt idx="77">
                  <c:v>-13.619722222221299</c:v>
                </c:pt>
                <c:pt idx="78">
                  <c:v>17.646944444444671</c:v>
                </c:pt>
                <c:pt idx="79">
                  <c:v>69.691388888889378</c:v>
                </c:pt>
                <c:pt idx="80">
                  <c:v>37.969166666667206</c:v>
                </c:pt>
                <c:pt idx="81">
                  <c:v>71.269166666666933</c:v>
                </c:pt>
                <c:pt idx="82">
                  <c:v>-14.208611111110258</c:v>
                </c:pt>
                <c:pt idx="83">
                  <c:v>-38.030833333332339</c:v>
                </c:pt>
                <c:pt idx="84">
                  <c:v>-13.085138888888196</c:v>
                </c:pt>
                <c:pt idx="85">
                  <c:v>-20.451805555554529</c:v>
                </c:pt>
                <c:pt idx="86">
                  <c:v>-62.618472222221499</c:v>
                </c:pt>
                <c:pt idx="87">
                  <c:v>-38.796249999999418</c:v>
                </c:pt>
                <c:pt idx="88">
                  <c:v>6.7370833333347946</c:v>
                </c:pt>
                <c:pt idx="89">
                  <c:v>29.659305555557239</c:v>
                </c:pt>
                <c:pt idx="90">
                  <c:v>-2.4740277777768824</c:v>
                </c:pt>
                <c:pt idx="91">
                  <c:v>-26.129583333332448</c:v>
                </c:pt>
                <c:pt idx="92">
                  <c:v>-9.7518055555551655</c:v>
                </c:pt>
                <c:pt idx="93">
                  <c:v>21.448194444445107</c:v>
                </c:pt>
                <c:pt idx="94">
                  <c:v>-40.129583333333358</c:v>
                </c:pt>
                <c:pt idx="95">
                  <c:v>-113.65180555555526</c:v>
                </c:pt>
                <c:pt idx="96">
                  <c:v>-18.906111111110931</c:v>
                </c:pt>
                <c:pt idx="97">
                  <c:v>-45.372777777776719</c:v>
                </c:pt>
                <c:pt idx="98">
                  <c:v>-54.039444444443234</c:v>
                </c:pt>
                <c:pt idx="99">
                  <c:v>-87.917222222221426</c:v>
                </c:pt>
                <c:pt idx="100">
                  <c:v>-87.583888888887941</c:v>
                </c:pt>
                <c:pt idx="101">
                  <c:v>-84.061666666665587</c:v>
                </c:pt>
                <c:pt idx="102">
                  <c:v>-93.0949999999998</c:v>
                </c:pt>
                <c:pt idx="103">
                  <c:v>-65.85055555555391</c:v>
                </c:pt>
                <c:pt idx="104">
                  <c:v>-30.472777777776173</c:v>
                </c:pt>
                <c:pt idx="105">
                  <c:v>-21.972777777776173</c:v>
                </c:pt>
                <c:pt idx="106">
                  <c:v>-130.55055555555509</c:v>
                </c:pt>
                <c:pt idx="107">
                  <c:v>-102.1727777777769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33-4F2A-B58E-17249E6DD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53583"/>
        <c:axId val="636249423"/>
      </c:scatterChart>
      <c:valAx>
        <c:axId val="636253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Nov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249423"/>
        <c:crosses val="autoZero"/>
        <c:crossBetween val="midCat"/>
      </c:valAx>
      <c:valAx>
        <c:axId val="636249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2535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Retail Turnover for Cafes, Restaurants and Takeaway Food </a:t>
            </a:r>
          </a:p>
        </c:rich>
      </c:tx>
      <c:layout>
        <c:manualLayout>
          <c:xMode val="edge"/>
          <c:yMode val="edge"/>
          <c:x val="0.29884839796146856"/>
          <c:y val="1.4606153051453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693435522980866E-2"/>
          <c:y val="7.7391745239774212E-2"/>
          <c:w val="0.90132592398239975"/>
          <c:h val="0.81214762039643296"/>
        </c:manualLayout>
      </c:layout>
      <c:lineChart>
        <c:grouping val="standard"/>
        <c:varyColors val="0"/>
        <c:ser>
          <c:idx val="0"/>
          <c:order val="0"/>
          <c:tx>
            <c:strRef>
              <c:f>'Multiple Regression Model'!$B$1</c:f>
              <c:strCache>
                <c:ptCount val="1"/>
                <c:pt idx="0">
                  <c:v>$ Millions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'Multiple Regression Model'!$A$2:$A$121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'Multiple Regression Model'!$B$2:$B$121</c:f>
              <c:numCache>
                <c:formatCode>0.0;\-0.0;0.0;@</c:formatCode>
                <c:ptCount val="120"/>
                <c:pt idx="0">
                  <c:v>2648.9</c:v>
                </c:pt>
                <c:pt idx="1">
                  <c:v>2598.9</c:v>
                </c:pt>
                <c:pt idx="2">
                  <c:v>2604.1</c:v>
                </c:pt>
                <c:pt idx="3">
                  <c:v>2519.5</c:v>
                </c:pt>
                <c:pt idx="4">
                  <c:v>2701.9</c:v>
                </c:pt>
                <c:pt idx="5">
                  <c:v>2739.6</c:v>
                </c:pt>
                <c:pt idx="6">
                  <c:v>2744.3</c:v>
                </c:pt>
                <c:pt idx="7">
                  <c:v>2814.4</c:v>
                </c:pt>
                <c:pt idx="8">
                  <c:v>2784.2</c:v>
                </c:pt>
                <c:pt idx="9">
                  <c:v>3046.6</c:v>
                </c:pt>
                <c:pt idx="10">
                  <c:v>2729.5</c:v>
                </c:pt>
                <c:pt idx="11">
                  <c:v>2556</c:v>
                </c:pt>
                <c:pt idx="12">
                  <c:v>2839.3</c:v>
                </c:pt>
                <c:pt idx="13">
                  <c:v>2737.4</c:v>
                </c:pt>
                <c:pt idx="14">
                  <c:v>2836.7</c:v>
                </c:pt>
                <c:pt idx="15">
                  <c:v>2784.8</c:v>
                </c:pt>
                <c:pt idx="16">
                  <c:v>2932.2</c:v>
                </c:pt>
                <c:pt idx="17">
                  <c:v>2962.7</c:v>
                </c:pt>
                <c:pt idx="18">
                  <c:v>2885.9</c:v>
                </c:pt>
                <c:pt idx="19">
                  <c:v>2966.7</c:v>
                </c:pt>
                <c:pt idx="20">
                  <c:v>2973.1</c:v>
                </c:pt>
                <c:pt idx="21">
                  <c:v>3177.5</c:v>
                </c:pt>
                <c:pt idx="22">
                  <c:v>2849.6</c:v>
                </c:pt>
                <c:pt idx="23">
                  <c:v>2607.6999999999998</c:v>
                </c:pt>
                <c:pt idx="24">
                  <c:v>2924</c:v>
                </c:pt>
                <c:pt idx="25">
                  <c:v>2853.5</c:v>
                </c:pt>
                <c:pt idx="26">
                  <c:v>2901.5</c:v>
                </c:pt>
                <c:pt idx="27">
                  <c:v>2813</c:v>
                </c:pt>
                <c:pt idx="28">
                  <c:v>2968.4</c:v>
                </c:pt>
                <c:pt idx="29">
                  <c:v>3065.1</c:v>
                </c:pt>
                <c:pt idx="30">
                  <c:v>2988.7</c:v>
                </c:pt>
                <c:pt idx="31">
                  <c:v>3175.4</c:v>
                </c:pt>
                <c:pt idx="32">
                  <c:v>3210.8</c:v>
                </c:pt>
                <c:pt idx="33">
                  <c:v>3536.8</c:v>
                </c:pt>
                <c:pt idx="34">
                  <c:v>3209.1</c:v>
                </c:pt>
                <c:pt idx="35">
                  <c:v>2879.9</c:v>
                </c:pt>
                <c:pt idx="36">
                  <c:v>3232</c:v>
                </c:pt>
                <c:pt idx="37">
                  <c:v>3182.1</c:v>
                </c:pt>
                <c:pt idx="38">
                  <c:v>3228.3</c:v>
                </c:pt>
                <c:pt idx="39">
                  <c:v>3067.5</c:v>
                </c:pt>
                <c:pt idx="40">
                  <c:v>3315.8</c:v>
                </c:pt>
                <c:pt idx="41">
                  <c:v>3350.7</c:v>
                </c:pt>
                <c:pt idx="42">
                  <c:v>3360.4</c:v>
                </c:pt>
                <c:pt idx="43">
                  <c:v>3401.6</c:v>
                </c:pt>
                <c:pt idx="44">
                  <c:v>3374.9</c:v>
                </c:pt>
                <c:pt idx="45">
                  <c:v>3692.7</c:v>
                </c:pt>
                <c:pt idx="46">
                  <c:v>3391.3</c:v>
                </c:pt>
                <c:pt idx="47">
                  <c:v>3027.5</c:v>
                </c:pt>
                <c:pt idx="48">
                  <c:v>3361.9</c:v>
                </c:pt>
                <c:pt idx="49">
                  <c:v>3266.5</c:v>
                </c:pt>
                <c:pt idx="50">
                  <c:v>3314</c:v>
                </c:pt>
                <c:pt idx="51">
                  <c:v>3257.5</c:v>
                </c:pt>
                <c:pt idx="52">
                  <c:v>3445.3</c:v>
                </c:pt>
                <c:pt idx="53">
                  <c:v>3421.1</c:v>
                </c:pt>
                <c:pt idx="54">
                  <c:v>3444.4</c:v>
                </c:pt>
                <c:pt idx="55">
                  <c:v>3525.8</c:v>
                </c:pt>
                <c:pt idx="56">
                  <c:v>3491.3</c:v>
                </c:pt>
                <c:pt idx="57">
                  <c:v>3819.9</c:v>
                </c:pt>
                <c:pt idx="58">
                  <c:v>3431.8</c:v>
                </c:pt>
                <c:pt idx="59">
                  <c:v>3186.9</c:v>
                </c:pt>
                <c:pt idx="60">
                  <c:v>3435.2</c:v>
                </c:pt>
                <c:pt idx="61">
                  <c:v>3451.7</c:v>
                </c:pt>
                <c:pt idx="62">
                  <c:v>3431</c:v>
                </c:pt>
                <c:pt idx="63">
                  <c:v>3313.9</c:v>
                </c:pt>
                <c:pt idx="64">
                  <c:v>3573</c:v>
                </c:pt>
                <c:pt idx="65">
                  <c:v>3647.5</c:v>
                </c:pt>
                <c:pt idx="66">
                  <c:v>3696.3</c:v>
                </c:pt>
                <c:pt idx="67">
                  <c:v>3716.6</c:v>
                </c:pt>
                <c:pt idx="68">
                  <c:v>3678.5</c:v>
                </c:pt>
                <c:pt idx="69">
                  <c:v>4047.3</c:v>
                </c:pt>
                <c:pt idx="70">
                  <c:v>3621.4</c:v>
                </c:pt>
                <c:pt idx="71">
                  <c:v>3260.6</c:v>
                </c:pt>
                <c:pt idx="72">
                  <c:v>3619</c:v>
                </c:pt>
                <c:pt idx="73">
                  <c:v>3567</c:v>
                </c:pt>
                <c:pt idx="74">
                  <c:v>3598.6</c:v>
                </c:pt>
                <c:pt idx="75">
                  <c:v>3544.2</c:v>
                </c:pt>
                <c:pt idx="76">
                  <c:v>3698.1</c:v>
                </c:pt>
                <c:pt idx="77">
                  <c:v>3711.2</c:v>
                </c:pt>
                <c:pt idx="78">
                  <c:v>3729.7</c:v>
                </c:pt>
                <c:pt idx="79">
                  <c:v>3871.1</c:v>
                </c:pt>
                <c:pt idx="80">
                  <c:v>3828.1</c:v>
                </c:pt>
                <c:pt idx="81">
                  <c:v>4174.8999999999996</c:v>
                </c:pt>
                <c:pt idx="82">
                  <c:v>3698.8</c:v>
                </c:pt>
                <c:pt idx="83">
                  <c:v>3377.8</c:v>
                </c:pt>
                <c:pt idx="84">
                  <c:v>3749.1</c:v>
                </c:pt>
                <c:pt idx="85">
                  <c:v>3679.3</c:v>
                </c:pt>
                <c:pt idx="86">
                  <c:v>3666.6</c:v>
                </c:pt>
                <c:pt idx="87">
                  <c:v>3601.3</c:v>
                </c:pt>
                <c:pt idx="88">
                  <c:v>3844</c:v>
                </c:pt>
                <c:pt idx="89">
                  <c:v>3908.3</c:v>
                </c:pt>
                <c:pt idx="90">
                  <c:v>3863.4</c:v>
                </c:pt>
                <c:pt idx="91">
                  <c:v>3929.1</c:v>
                </c:pt>
                <c:pt idx="92">
                  <c:v>3934.2</c:v>
                </c:pt>
                <c:pt idx="93">
                  <c:v>4278.8999999999996</c:v>
                </c:pt>
                <c:pt idx="94">
                  <c:v>3826.7</c:v>
                </c:pt>
                <c:pt idx="95">
                  <c:v>3456</c:v>
                </c:pt>
                <c:pt idx="96">
                  <c:v>3897.1</c:v>
                </c:pt>
                <c:pt idx="97">
                  <c:v>3808.2</c:v>
                </c:pt>
                <c:pt idx="98">
                  <c:v>3829</c:v>
                </c:pt>
                <c:pt idx="99">
                  <c:v>3706</c:v>
                </c:pt>
                <c:pt idx="100">
                  <c:v>3903.5</c:v>
                </c:pt>
                <c:pt idx="101">
                  <c:v>3948.4</c:v>
                </c:pt>
                <c:pt idx="102">
                  <c:v>3926.6</c:v>
                </c:pt>
                <c:pt idx="103">
                  <c:v>4043.2</c:v>
                </c:pt>
                <c:pt idx="104">
                  <c:v>4067.3</c:v>
                </c:pt>
                <c:pt idx="105">
                  <c:v>4389.3</c:v>
                </c:pt>
                <c:pt idx="106">
                  <c:v>3890.1</c:v>
                </c:pt>
                <c:pt idx="107">
                  <c:v>3621.3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C-40D3-AE7F-40934C04B922}"/>
            </c:ext>
          </c:extLst>
        </c:ser>
        <c:ser>
          <c:idx val="1"/>
          <c:order val="1"/>
          <c:tx>
            <c:strRef>
              <c:f>'Multiple Regression Model'!$O$1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'Multiple Regression Model'!$A$2:$A$121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'Multiple Regression Model'!$O$2:$O$109</c:f>
              <c:numCache>
                <c:formatCode>0.00</c:formatCode>
                <c:ptCount val="108"/>
                <c:pt idx="0">
                  <c:v>2685.4383333333326</c:v>
                </c:pt>
                <c:pt idx="1">
                  <c:v>2623.0049999999987</c:v>
                </c:pt>
                <c:pt idx="2">
                  <c:v>2652.4716666666654</c:v>
                </c:pt>
                <c:pt idx="3">
                  <c:v>2563.3494444444436</c:v>
                </c:pt>
                <c:pt idx="4">
                  <c:v>2760.5161111111101</c:v>
                </c:pt>
                <c:pt idx="5">
                  <c:v>2801.8938888888874</c:v>
                </c:pt>
                <c:pt idx="6">
                  <c:v>2789.1272222222215</c:v>
                </c:pt>
                <c:pt idx="7">
                  <c:v>2878.4827777777768</c:v>
                </c:pt>
                <c:pt idx="8">
                  <c:v>2867.2049999999995</c:v>
                </c:pt>
                <c:pt idx="9">
                  <c:v>3180.7049999999986</c:v>
                </c:pt>
                <c:pt idx="10">
                  <c:v>2790.0827777777772</c:v>
                </c:pt>
                <c:pt idx="11">
                  <c:v>2492.9049999999993</c:v>
                </c:pt>
                <c:pt idx="12">
                  <c:v>2839.2593055555544</c:v>
                </c:pt>
                <c:pt idx="13">
                  <c:v>2776.825972222221</c:v>
                </c:pt>
                <c:pt idx="14">
                  <c:v>2806.2926388888877</c:v>
                </c:pt>
                <c:pt idx="15">
                  <c:v>2717.1704166666659</c:v>
                </c:pt>
                <c:pt idx="16">
                  <c:v>2914.3370833333324</c:v>
                </c:pt>
                <c:pt idx="17">
                  <c:v>2955.7148611111097</c:v>
                </c:pt>
                <c:pt idx="18">
                  <c:v>2942.9481944444433</c:v>
                </c:pt>
                <c:pt idx="19">
                  <c:v>3032.3037499999991</c:v>
                </c:pt>
                <c:pt idx="20">
                  <c:v>3021.0259722222218</c:v>
                </c:pt>
                <c:pt idx="21">
                  <c:v>3334.5259722222208</c:v>
                </c:pt>
                <c:pt idx="22">
                  <c:v>2943.9037499999995</c:v>
                </c:pt>
                <c:pt idx="23">
                  <c:v>2646.7259722222216</c:v>
                </c:pt>
                <c:pt idx="24">
                  <c:v>2993.0802777777772</c:v>
                </c:pt>
                <c:pt idx="25">
                  <c:v>2930.6469444444433</c:v>
                </c:pt>
                <c:pt idx="26">
                  <c:v>2960.11361111111</c:v>
                </c:pt>
                <c:pt idx="27">
                  <c:v>2870.9913888888882</c:v>
                </c:pt>
                <c:pt idx="28">
                  <c:v>3068.1580555555543</c:v>
                </c:pt>
                <c:pt idx="29">
                  <c:v>3109.535833333332</c:v>
                </c:pt>
                <c:pt idx="30">
                  <c:v>3096.769166666666</c:v>
                </c:pt>
                <c:pt idx="31">
                  <c:v>3186.1247222222214</c:v>
                </c:pt>
                <c:pt idx="32">
                  <c:v>3174.846944444444</c:v>
                </c:pt>
                <c:pt idx="33">
                  <c:v>3488.3469444444431</c:v>
                </c:pt>
                <c:pt idx="34">
                  <c:v>3097.7247222222218</c:v>
                </c:pt>
                <c:pt idx="35">
                  <c:v>2800.5469444444439</c:v>
                </c:pt>
                <c:pt idx="36">
                  <c:v>3146.901249999999</c:v>
                </c:pt>
                <c:pt idx="37">
                  <c:v>3084.4679166666656</c:v>
                </c:pt>
                <c:pt idx="38">
                  <c:v>3113.9345833333323</c:v>
                </c:pt>
                <c:pt idx="39">
                  <c:v>3024.8123611111105</c:v>
                </c:pt>
                <c:pt idx="40">
                  <c:v>3221.979027777777</c:v>
                </c:pt>
                <c:pt idx="41">
                  <c:v>3263.3568055555543</c:v>
                </c:pt>
                <c:pt idx="42">
                  <c:v>3250.5901388888879</c:v>
                </c:pt>
                <c:pt idx="43">
                  <c:v>3339.9456944444437</c:v>
                </c:pt>
                <c:pt idx="44">
                  <c:v>3328.6679166666659</c:v>
                </c:pt>
                <c:pt idx="45">
                  <c:v>3642.1679166666654</c:v>
                </c:pt>
                <c:pt idx="46">
                  <c:v>3251.5456944444441</c:v>
                </c:pt>
                <c:pt idx="47">
                  <c:v>2954.3679166666661</c:v>
                </c:pt>
                <c:pt idx="48">
                  <c:v>3300.7222222222208</c:v>
                </c:pt>
                <c:pt idx="49">
                  <c:v>3238.2888888888879</c:v>
                </c:pt>
                <c:pt idx="50">
                  <c:v>3267.7555555555546</c:v>
                </c:pt>
                <c:pt idx="51">
                  <c:v>3178.6333333333323</c:v>
                </c:pt>
                <c:pt idx="52">
                  <c:v>3375.7999999999988</c:v>
                </c:pt>
                <c:pt idx="53">
                  <c:v>3417.1777777777766</c:v>
                </c:pt>
                <c:pt idx="54">
                  <c:v>3404.4111111111106</c:v>
                </c:pt>
                <c:pt idx="55">
                  <c:v>3493.766666666666</c:v>
                </c:pt>
                <c:pt idx="56">
                  <c:v>3482.4888888888881</c:v>
                </c:pt>
                <c:pt idx="57">
                  <c:v>3795.9888888888877</c:v>
                </c:pt>
                <c:pt idx="58">
                  <c:v>3405.3666666666663</c:v>
                </c:pt>
                <c:pt idx="59">
                  <c:v>3108.188888888888</c:v>
                </c:pt>
                <c:pt idx="60">
                  <c:v>3454.5431944444435</c:v>
                </c:pt>
                <c:pt idx="61">
                  <c:v>3392.1098611111101</c:v>
                </c:pt>
                <c:pt idx="62">
                  <c:v>3421.5765277777768</c:v>
                </c:pt>
                <c:pt idx="63">
                  <c:v>3332.454305555555</c:v>
                </c:pt>
                <c:pt idx="64">
                  <c:v>3529.6209722222211</c:v>
                </c:pt>
                <c:pt idx="65">
                  <c:v>3570.9987499999988</c:v>
                </c:pt>
                <c:pt idx="66">
                  <c:v>3558.2320833333324</c:v>
                </c:pt>
                <c:pt idx="67">
                  <c:v>3647.5876388888878</c:v>
                </c:pt>
                <c:pt idx="68">
                  <c:v>3636.3098611111104</c:v>
                </c:pt>
                <c:pt idx="69">
                  <c:v>3949.80986111111</c:v>
                </c:pt>
                <c:pt idx="70">
                  <c:v>3559.1876388888886</c:v>
                </c:pt>
                <c:pt idx="71">
                  <c:v>3262.0098611111107</c:v>
                </c:pt>
                <c:pt idx="72">
                  <c:v>3608.3641666666654</c:v>
                </c:pt>
                <c:pt idx="73">
                  <c:v>3545.9308333333324</c:v>
                </c:pt>
                <c:pt idx="74">
                  <c:v>3575.3974999999991</c:v>
                </c:pt>
                <c:pt idx="75">
                  <c:v>3486.2752777777769</c:v>
                </c:pt>
                <c:pt idx="76">
                  <c:v>3683.4419444444434</c:v>
                </c:pt>
                <c:pt idx="77">
                  <c:v>3724.8197222222211</c:v>
                </c:pt>
                <c:pt idx="78">
                  <c:v>3712.0530555555551</c:v>
                </c:pt>
                <c:pt idx="79">
                  <c:v>3801.4086111111105</c:v>
                </c:pt>
                <c:pt idx="80">
                  <c:v>3790.1308333333327</c:v>
                </c:pt>
                <c:pt idx="81">
                  <c:v>4103.6308333333327</c:v>
                </c:pt>
                <c:pt idx="82">
                  <c:v>3713.0086111111104</c:v>
                </c:pt>
                <c:pt idx="83">
                  <c:v>3415.8308333333325</c:v>
                </c:pt>
                <c:pt idx="84">
                  <c:v>3762.1851388888881</c:v>
                </c:pt>
                <c:pt idx="85">
                  <c:v>3699.7518055555547</c:v>
                </c:pt>
                <c:pt idx="86">
                  <c:v>3729.2184722222214</c:v>
                </c:pt>
                <c:pt idx="87">
                  <c:v>3640.0962499999996</c:v>
                </c:pt>
                <c:pt idx="88">
                  <c:v>3837.2629166666652</c:v>
                </c:pt>
                <c:pt idx="89">
                  <c:v>3878.6406944444429</c:v>
                </c:pt>
                <c:pt idx="90">
                  <c:v>3865.874027777777</c:v>
                </c:pt>
                <c:pt idx="91">
                  <c:v>3955.2295833333324</c:v>
                </c:pt>
                <c:pt idx="92">
                  <c:v>3943.951805555555</c:v>
                </c:pt>
                <c:pt idx="93">
                  <c:v>4257.4518055555545</c:v>
                </c:pt>
                <c:pt idx="94">
                  <c:v>3866.8295833333332</c:v>
                </c:pt>
                <c:pt idx="95">
                  <c:v>3569.6518055555553</c:v>
                </c:pt>
                <c:pt idx="96">
                  <c:v>3916.0061111111108</c:v>
                </c:pt>
                <c:pt idx="97">
                  <c:v>3853.5727777777765</c:v>
                </c:pt>
                <c:pt idx="98">
                  <c:v>3883.0394444444432</c:v>
                </c:pt>
                <c:pt idx="99">
                  <c:v>3793.9172222222214</c:v>
                </c:pt>
                <c:pt idx="100">
                  <c:v>3991.0838888888879</c:v>
                </c:pt>
                <c:pt idx="101">
                  <c:v>4032.4616666666657</c:v>
                </c:pt>
                <c:pt idx="102">
                  <c:v>4019.6949999999997</c:v>
                </c:pt>
                <c:pt idx="103">
                  <c:v>4109.0505555555537</c:v>
                </c:pt>
                <c:pt idx="104">
                  <c:v>4097.7727777777764</c:v>
                </c:pt>
                <c:pt idx="105">
                  <c:v>4411.2727777777764</c:v>
                </c:pt>
                <c:pt idx="106">
                  <c:v>4020.650555555555</c:v>
                </c:pt>
                <c:pt idx="107">
                  <c:v>3723.4727777777771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C-40D3-AE7F-40934C04B922}"/>
            </c:ext>
          </c:extLst>
        </c:ser>
        <c:ser>
          <c:idx val="2"/>
          <c:order val="2"/>
          <c:tx>
            <c:strRef>
              <c:f>'Multiple Regression Model'!$P$1</c:f>
              <c:strCache>
                <c:ptCount val="1"/>
                <c:pt idx="0">
                  <c:v>Out of Sample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'Multiple Regression Model'!$A$2:$A$121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'Multiple Regression Model'!$P$2:$P$121</c:f>
              <c:numCache>
                <c:formatCode>General</c:formatCode>
                <c:ptCount val="120"/>
                <c:pt idx="107" formatCode="0.00">
                  <c:v>3621.3</c:v>
                </c:pt>
                <c:pt idx="108" formatCode="0.00">
                  <c:v>4069.8270833333327</c:v>
                </c:pt>
                <c:pt idx="109" formatCode="0.00">
                  <c:v>4007.3937499999993</c:v>
                </c:pt>
                <c:pt idx="110" formatCode="0.00">
                  <c:v>4036.860416666666</c:v>
                </c:pt>
                <c:pt idx="111" formatCode="0.00">
                  <c:v>3947.7381944444442</c:v>
                </c:pt>
                <c:pt idx="112" formatCode="0.00">
                  <c:v>4144.9048611111111</c:v>
                </c:pt>
                <c:pt idx="113" formatCode="0.00">
                  <c:v>4186.282638888888</c:v>
                </c:pt>
                <c:pt idx="114" formatCode="0.00">
                  <c:v>4173.5159722222215</c:v>
                </c:pt>
                <c:pt idx="115" formatCode="0.00">
                  <c:v>4262.8715277777774</c:v>
                </c:pt>
                <c:pt idx="116" formatCode="0.00">
                  <c:v>4251.5937499999991</c:v>
                </c:pt>
                <c:pt idx="117" formatCode="0.00">
                  <c:v>4565.0937499999991</c:v>
                </c:pt>
                <c:pt idx="118" formatCode="0.00">
                  <c:v>4174.4715277777777</c:v>
                </c:pt>
                <c:pt idx="119" formatCode="0.00">
                  <c:v>3877.2937499999989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C-40D3-AE7F-40934C04B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92462095"/>
        <c:axId val="792460015"/>
      </c:lineChart>
      <c:dateAx>
        <c:axId val="79246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60015"/>
        <c:crosses val="autoZero"/>
        <c:auto val="1"/>
        <c:lblOffset val="100"/>
        <c:baseTimeUnit val="months"/>
        <c:majorUnit val="3"/>
        <c:majorTimeUnit val="months"/>
      </c:dateAx>
      <c:valAx>
        <c:axId val="792460015"/>
        <c:scaling>
          <c:orientation val="minMax"/>
          <c:max val="4600"/>
          <c:min val="2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62095"/>
        <c:crosses val="autoZero"/>
        <c:crossBetween val="between"/>
        <c:majorUnit val="10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164906845572062"/>
          <c:y val="0.14263393135863839"/>
          <c:w val="9.5110264006428274E-2"/>
          <c:h val="0.105634524805486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Retail Turnover for Cafes, Restaurants and Takeaway Food </a:t>
            </a:r>
          </a:p>
        </c:rich>
      </c:tx>
      <c:layout>
        <c:manualLayout>
          <c:xMode val="edge"/>
          <c:yMode val="edge"/>
          <c:x val="0.29884839796146856"/>
          <c:y val="1.4606153051453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008250126836344E-2"/>
          <c:y val="7.7391745239774226E-2"/>
          <c:w val="0.90132592398239975"/>
          <c:h val="0.81214762039643296"/>
        </c:manualLayout>
      </c:layout>
      <c:lineChart>
        <c:grouping val="standard"/>
        <c:varyColors val="0"/>
        <c:ser>
          <c:idx val="0"/>
          <c:order val="0"/>
          <c:tx>
            <c:strRef>
              <c:f>'Multiple Regression Model'!$B$1</c:f>
              <c:strCache>
                <c:ptCount val="1"/>
                <c:pt idx="0">
                  <c:v>$ Millions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'Multiple Regression Model'!$A$2:$A$121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'Multiple Regression Model'!$B$2:$B$121</c:f>
              <c:numCache>
                <c:formatCode>0.0;\-0.0;0.0;@</c:formatCode>
                <c:ptCount val="120"/>
                <c:pt idx="0">
                  <c:v>2648.9</c:v>
                </c:pt>
                <c:pt idx="1">
                  <c:v>2598.9</c:v>
                </c:pt>
                <c:pt idx="2">
                  <c:v>2604.1</c:v>
                </c:pt>
                <c:pt idx="3">
                  <c:v>2519.5</c:v>
                </c:pt>
                <c:pt idx="4">
                  <c:v>2701.9</c:v>
                </c:pt>
                <c:pt idx="5">
                  <c:v>2739.6</c:v>
                </c:pt>
                <c:pt idx="6">
                  <c:v>2744.3</c:v>
                </c:pt>
                <c:pt idx="7">
                  <c:v>2814.4</c:v>
                </c:pt>
                <c:pt idx="8">
                  <c:v>2784.2</c:v>
                </c:pt>
                <c:pt idx="9">
                  <c:v>3046.6</c:v>
                </c:pt>
                <c:pt idx="10">
                  <c:v>2729.5</c:v>
                </c:pt>
                <c:pt idx="11">
                  <c:v>2556</c:v>
                </c:pt>
                <c:pt idx="12">
                  <c:v>2839.3</c:v>
                </c:pt>
                <c:pt idx="13">
                  <c:v>2737.4</c:v>
                </c:pt>
                <c:pt idx="14">
                  <c:v>2836.7</c:v>
                </c:pt>
                <c:pt idx="15">
                  <c:v>2784.8</c:v>
                </c:pt>
                <c:pt idx="16">
                  <c:v>2932.2</c:v>
                </c:pt>
                <c:pt idx="17">
                  <c:v>2962.7</c:v>
                </c:pt>
                <c:pt idx="18">
                  <c:v>2885.9</c:v>
                </c:pt>
                <c:pt idx="19">
                  <c:v>2966.7</c:v>
                </c:pt>
                <c:pt idx="20">
                  <c:v>2973.1</c:v>
                </c:pt>
                <c:pt idx="21">
                  <c:v>3177.5</c:v>
                </c:pt>
                <c:pt idx="22">
                  <c:v>2849.6</c:v>
                </c:pt>
                <c:pt idx="23">
                  <c:v>2607.6999999999998</c:v>
                </c:pt>
                <c:pt idx="24">
                  <c:v>2924</c:v>
                </c:pt>
                <c:pt idx="25">
                  <c:v>2853.5</c:v>
                </c:pt>
                <c:pt idx="26">
                  <c:v>2901.5</c:v>
                </c:pt>
                <c:pt idx="27">
                  <c:v>2813</c:v>
                </c:pt>
                <c:pt idx="28">
                  <c:v>2968.4</c:v>
                </c:pt>
                <c:pt idx="29">
                  <c:v>3065.1</c:v>
                </c:pt>
                <c:pt idx="30">
                  <c:v>2988.7</c:v>
                </c:pt>
                <c:pt idx="31">
                  <c:v>3175.4</c:v>
                </c:pt>
                <c:pt idx="32">
                  <c:v>3210.8</c:v>
                </c:pt>
                <c:pt idx="33">
                  <c:v>3536.8</c:v>
                </c:pt>
                <c:pt idx="34">
                  <c:v>3209.1</c:v>
                </c:pt>
                <c:pt idx="35">
                  <c:v>2879.9</c:v>
                </c:pt>
                <c:pt idx="36">
                  <c:v>3232</c:v>
                </c:pt>
                <c:pt idx="37">
                  <c:v>3182.1</c:v>
                </c:pt>
                <c:pt idx="38">
                  <c:v>3228.3</c:v>
                </c:pt>
                <c:pt idx="39">
                  <c:v>3067.5</c:v>
                </c:pt>
                <c:pt idx="40">
                  <c:v>3315.8</c:v>
                </c:pt>
                <c:pt idx="41">
                  <c:v>3350.7</c:v>
                </c:pt>
                <c:pt idx="42">
                  <c:v>3360.4</c:v>
                </c:pt>
                <c:pt idx="43">
                  <c:v>3401.6</c:v>
                </c:pt>
                <c:pt idx="44">
                  <c:v>3374.9</c:v>
                </c:pt>
                <c:pt idx="45">
                  <c:v>3692.7</c:v>
                </c:pt>
                <c:pt idx="46">
                  <c:v>3391.3</c:v>
                </c:pt>
                <c:pt idx="47">
                  <c:v>3027.5</c:v>
                </c:pt>
                <c:pt idx="48">
                  <c:v>3361.9</c:v>
                </c:pt>
                <c:pt idx="49">
                  <c:v>3266.5</c:v>
                </c:pt>
                <c:pt idx="50">
                  <c:v>3314</c:v>
                </c:pt>
                <c:pt idx="51">
                  <c:v>3257.5</c:v>
                </c:pt>
                <c:pt idx="52">
                  <c:v>3445.3</c:v>
                </c:pt>
                <c:pt idx="53">
                  <c:v>3421.1</c:v>
                </c:pt>
                <c:pt idx="54">
                  <c:v>3444.4</c:v>
                </c:pt>
                <c:pt idx="55">
                  <c:v>3525.8</c:v>
                </c:pt>
                <c:pt idx="56">
                  <c:v>3491.3</c:v>
                </c:pt>
                <c:pt idx="57">
                  <c:v>3819.9</c:v>
                </c:pt>
                <c:pt idx="58">
                  <c:v>3431.8</c:v>
                </c:pt>
                <c:pt idx="59">
                  <c:v>3186.9</c:v>
                </c:pt>
                <c:pt idx="60">
                  <c:v>3435.2</c:v>
                </c:pt>
                <c:pt idx="61">
                  <c:v>3451.7</c:v>
                </c:pt>
                <c:pt idx="62">
                  <c:v>3431</c:v>
                </c:pt>
                <c:pt idx="63">
                  <c:v>3313.9</c:v>
                </c:pt>
                <c:pt idx="64">
                  <c:v>3573</c:v>
                </c:pt>
                <c:pt idx="65">
                  <c:v>3647.5</c:v>
                </c:pt>
                <c:pt idx="66">
                  <c:v>3696.3</c:v>
                </c:pt>
                <c:pt idx="67">
                  <c:v>3716.6</c:v>
                </c:pt>
                <c:pt idx="68">
                  <c:v>3678.5</c:v>
                </c:pt>
                <c:pt idx="69">
                  <c:v>4047.3</c:v>
                </c:pt>
                <c:pt idx="70">
                  <c:v>3621.4</c:v>
                </c:pt>
                <c:pt idx="71">
                  <c:v>3260.6</c:v>
                </c:pt>
                <c:pt idx="72">
                  <c:v>3619</c:v>
                </c:pt>
                <c:pt idx="73">
                  <c:v>3567</c:v>
                </c:pt>
                <c:pt idx="74">
                  <c:v>3598.6</c:v>
                </c:pt>
                <c:pt idx="75">
                  <c:v>3544.2</c:v>
                </c:pt>
                <c:pt idx="76">
                  <c:v>3698.1</c:v>
                </c:pt>
                <c:pt idx="77">
                  <c:v>3711.2</c:v>
                </c:pt>
                <c:pt idx="78">
                  <c:v>3729.7</c:v>
                </c:pt>
                <c:pt idx="79">
                  <c:v>3871.1</c:v>
                </c:pt>
                <c:pt idx="80">
                  <c:v>3828.1</c:v>
                </c:pt>
                <c:pt idx="81">
                  <c:v>4174.8999999999996</c:v>
                </c:pt>
                <c:pt idx="82">
                  <c:v>3698.8</c:v>
                </c:pt>
                <c:pt idx="83">
                  <c:v>3377.8</c:v>
                </c:pt>
                <c:pt idx="84">
                  <c:v>3749.1</c:v>
                </c:pt>
                <c:pt idx="85">
                  <c:v>3679.3</c:v>
                </c:pt>
                <c:pt idx="86">
                  <c:v>3666.6</c:v>
                </c:pt>
                <c:pt idx="87">
                  <c:v>3601.3</c:v>
                </c:pt>
                <c:pt idx="88">
                  <c:v>3844</c:v>
                </c:pt>
                <c:pt idx="89">
                  <c:v>3908.3</c:v>
                </c:pt>
                <c:pt idx="90">
                  <c:v>3863.4</c:v>
                </c:pt>
                <c:pt idx="91">
                  <c:v>3929.1</c:v>
                </c:pt>
                <c:pt idx="92">
                  <c:v>3934.2</c:v>
                </c:pt>
                <c:pt idx="93">
                  <c:v>4278.8999999999996</c:v>
                </c:pt>
                <c:pt idx="94">
                  <c:v>3826.7</c:v>
                </c:pt>
                <c:pt idx="95">
                  <c:v>3456</c:v>
                </c:pt>
                <c:pt idx="96">
                  <c:v>3897.1</c:v>
                </c:pt>
                <c:pt idx="97">
                  <c:v>3808.2</c:v>
                </c:pt>
                <c:pt idx="98">
                  <c:v>3829</c:v>
                </c:pt>
                <c:pt idx="99">
                  <c:v>3706</c:v>
                </c:pt>
                <c:pt idx="100">
                  <c:v>3903.5</c:v>
                </c:pt>
                <c:pt idx="101">
                  <c:v>3948.4</c:v>
                </c:pt>
                <c:pt idx="102">
                  <c:v>3926.6</c:v>
                </c:pt>
                <c:pt idx="103">
                  <c:v>4043.2</c:v>
                </c:pt>
                <c:pt idx="104">
                  <c:v>4067.3</c:v>
                </c:pt>
                <c:pt idx="105">
                  <c:v>4389.3</c:v>
                </c:pt>
                <c:pt idx="106">
                  <c:v>3890.1</c:v>
                </c:pt>
                <c:pt idx="107">
                  <c:v>3621.3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E-42DF-AB6F-79EED40F0EDF}"/>
            </c:ext>
          </c:extLst>
        </c:ser>
        <c:ser>
          <c:idx val="1"/>
          <c:order val="1"/>
          <c:tx>
            <c:strRef>
              <c:f>'Multiple Regression Model'!$O$1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'Multiple Regression Model'!$A$2:$A$121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'Multiple Regression Model'!$O$2:$O$109</c:f>
              <c:numCache>
                <c:formatCode>0.00</c:formatCode>
                <c:ptCount val="108"/>
                <c:pt idx="0">
                  <c:v>2685.4383333333326</c:v>
                </c:pt>
                <c:pt idx="1">
                  <c:v>2623.0049999999987</c:v>
                </c:pt>
                <c:pt idx="2">
                  <c:v>2652.4716666666654</c:v>
                </c:pt>
                <c:pt idx="3">
                  <c:v>2563.3494444444436</c:v>
                </c:pt>
                <c:pt idx="4">
                  <c:v>2760.5161111111101</c:v>
                </c:pt>
                <c:pt idx="5">
                  <c:v>2801.8938888888874</c:v>
                </c:pt>
                <c:pt idx="6">
                  <c:v>2789.1272222222215</c:v>
                </c:pt>
                <c:pt idx="7">
                  <c:v>2878.4827777777768</c:v>
                </c:pt>
                <c:pt idx="8">
                  <c:v>2867.2049999999995</c:v>
                </c:pt>
                <c:pt idx="9">
                  <c:v>3180.7049999999986</c:v>
                </c:pt>
                <c:pt idx="10">
                  <c:v>2790.0827777777772</c:v>
                </c:pt>
                <c:pt idx="11">
                  <c:v>2492.9049999999993</c:v>
                </c:pt>
                <c:pt idx="12">
                  <c:v>2839.2593055555544</c:v>
                </c:pt>
                <c:pt idx="13">
                  <c:v>2776.825972222221</c:v>
                </c:pt>
                <c:pt idx="14">
                  <c:v>2806.2926388888877</c:v>
                </c:pt>
                <c:pt idx="15">
                  <c:v>2717.1704166666659</c:v>
                </c:pt>
                <c:pt idx="16">
                  <c:v>2914.3370833333324</c:v>
                </c:pt>
                <c:pt idx="17">
                  <c:v>2955.7148611111097</c:v>
                </c:pt>
                <c:pt idx="18">
                  <c:v>2942.9481944444433</c:v>
                </c:pt>
                <c:pt idx="19">
                  <c:v>3032.3037499999991</c:v>
                </c:pt>
                <c:pt idx="20">
                  <c:v>3021.0259722222218</c:v>
                </c:pt>
                <c:pt idx="21">
                  <c:v>3334.5259722222208</c:v>
                </c:pt>
                <c:pt idx="22">
                  <c:v>2943.9037499999995</c:v>
                </c:pt>
                <c:pt idx="23">
                  <c:v>2646.7259722222216</c:v>
                </c:pt>
                <c:pt idx="24">
                  <c:v>2993.0802777777772</c:v>
                </c:pt>
                <c:pt idx="25">
                  <c:v>2930.6469444444433</c:v>
                </c:pt>
                <c:pt idx="26">
                  <c:v>2960.11361111111</c:v>
                </c:pt>
                <c:pt idx="27">
                  <c:v>2870.9913888888882</c:v>
                </c:pt>
                <c:pt idx="28">
                  <c:v>3068.1580555555543</c:v>
                </c:pt>
                <c:pt idx="29">
                  <c:v>3109.535833333332</c:v>
                </c:pt>
                <c:pt idx="30">
                  <c:v>3096.769166666666</c:v>
                </c:pt>
                <c:pt idx="31">
                  <c:v>3186.1247222222214</c:v>
                </c:pt>
                <c:pt idx="32">
                  <c:v>3174.846944444444</c:v>
                </c:pt>
                <c:pt idx="33">
                  <c:v>3488.3469444444431</c:v>
                </c:pt>
                <c:pt idx="34">
                  <c:v>3097.7247222222218</c:v>
                </c:pt>
                <c:pt idx="35">
                  <c:v>2800.5469444444439</c:v>
                </c:pt>
                <c:pt idx="36">
                  <c:v>3146.901249999999</c:v>
                </c:pt>
                <c:pt idx="37">
                  <c:v>3084.4679166666656</c:v>
                </c:pt>
                <c:pt idx="38">
                  <c:v>3113.9345833333323</c:v>
                </c:pt>
                <c:pt idx="39">
                  <c:v>3024.8123611111105</c:v>
                </c:pt>
                <c:pt idx="40">
                  <c:v>3221.979027777777</c:v>
                </c:pt>
                <c:pt idx="41">
                  <c:v>3263.3568055555543</c:v>
                </c:pt>
                <c:pt idx="42">
                  <c:v>3250.5901388888879</c:v>
                </c:pt>
                <c:pt idx="43">
                  <c:v>3339.9456944444437</c:v>
                </c:pt>
                <c:pt idx="44">
                  <c:v>3328.6679166666659</c:v>
                </c:pt>
                <c:pt idx="45">
                  <c:v>3642.1679166666654</c:v>
                </c:pt>
                <c:pt idx="46">
                  <c:v>3251.5456944444441</c:v>
                </c:pt>
                <c:pt idx="47">
                  <c:v>2954.3679166666661</c:v>
                </c:pt>
                <c:pt idx="48">
                  <c:v>3300.7222222222208</c:v>
                </c:pt>
                <c:pt idx="49">
                  <c:v>3238.2888888888879</c:v>
                </c:pt>
                <c:pt idx="50">
                  <c:v>3267.7555555555546</c:v>
                </c:pt>
                <c:pt idx="51">
                  <c:v>3178.6333333333323</c:v>
                </c:pt>
                <c:pt idx="52">
                  <c:v>3375.7999999999988</c:v>
                </c:pt>
                <c:pt idx="53">
                  <c:v>3417.1777777777766</c:v>
                </c:pt>
                <c:pt idx="54">
                  <c:v>3404.4111111111106</c:v>
                </c:pt>
                <c:pt idx="55">
                  <c:v>3493.766666666666</c:v>
                </c:pt>
                <c:pt idx="56">
                  <c:v>3482.4888888888881</c:v>
                </c:pt>
                <c:pt idx="57">
                  <c:v>3795.9888888888877</c:v>
                </c:pt>
                <c:pt idx="58">
                  <c:v>3405.3666666666663</c:v>
                </c:pt>
                <c:pt idx="59">
                  <c:v>3108.188888888888</c:v>
                </c:pt>
                <c:pt idx="60">
                  <c:v>3454.5431944444435</c:v>
                </c:pt>
                <c:pt idx="61">
                  <c:v>3392.1098611111101</c:v>
                </c:pt>
                <c:pt idx="62">
                  <c:v>3421.5765277777768</c:v>
                </c:pt>
                <c:pt idx="63">
                  <c:v>3332.454305555555</c:v>
                </c:pt>
                <c:pt idx="64">
                  <c:v>3529.6209722222211</c:v>
                </c:pt>
                <c:pt idx="65">
                  <c:v>3570.9987499999988</c:v>
                </c:pt>
                <c:pt idx="66">
                  <c:v>3558.2320833333324</c:v>
                </c:pt>
                <c:pt idx="67">
                  <c:v>3647.5876388888878</c:v>
                </c:pt>
                <c:pt idx="68">
                  <c:v>3636.3098611111104</c:v>
                </c:pt>
                <c:pt idx="69">
                  <c:v>3949.80986111111</c:v>
                </c:pt>
                <c:pt idx="70">
                  <c:v>3559.1876388888886</c:v>
                </c:pt>
                <c:pt idx="71">
                  <c:v>3262.0098611111107</c:v>
                </c:pt>
                <c:pt idx="72">
                  <c:v>3608.3641666666654</c:v>
                </c:pt>
                <c:pt idx="73">
                  <c:v>3545.9308333333324</c:v>
                </c:pt>
                <c:pt idx="74">
                  <c:v>3575.3974999999991</c:v>
                </c:pt>
                <c:pt idx="75">
                  <c:v>3486.2752777777769</c:v>
                </c:pt>
                <c:pt idx="76">
                  <c:v>3683.4419444444434</c:v>
                </c:pt>
                <c:pt idx="77">
                  <c:v>3724.8197222222211</c:v>
                </c:pt>
                <c:pt idx="78">
                  <c:v>3712.0530555555551</c:v>
                </c:pt>
                <c:pt idx="79">
                  <c:v>3801.4086111111105</c:v>
                </c:pt>
                <c:pt idx="80">
                  <c:v>3790.1308333333327</c:v>
                </c:pt>
                <c:pt idx="81">
                  <c:v>4103.6308333333327</c:v>
                </c:pt>
                <c:pt idx="82">
                  <c:v>3713.0086111111104</c:v>
                </c:pt>
                <c:pt idx="83">
                  <c:v>3415.8308333333325</c:v>
                </c:pt>
                <c:pt idx="84">
                  <c:v>3762.1851388888881</c:v>
                </c:pt>
                <c:pt idx="85">
                  <c:v>3699.7518055555547</c:v>
                </c:pt>
                <c:pt idx="86">
                  <c:v>3729.2184722222214</c:v>
                </c:pt>
                <c:pt idx="87">
                  <c:v>3640.0962499999996</c:v>
                </c:pt>
                <c:pt idx="88">
                  <c:v>3837.2629166666652</c:v>
                </c:pt>
                <c:pt idx="89">
                  <c:v>3878.6406944444429</c:v>
                </c:pt>
                <c:pt idx="90">
                  <c:v>3865.874027777777</c:v>
                </c:pt>
                <c:pt idx="91">
                  <c:v>3955.2295833333324</c:v>
                </c:pt>
                <c:pt idx="92">
                  <c:v>3943.951805555555</c:v>
                </c:pt>
                <c:pt idx="93">
                  <c:v>4257.4518055555545</c:v>
                </c:pt>
                <c:pt idx="94">
                  <c:v>3866.8295833333332</c:v>
                </c:pt>
                <c:pt idx="95">
                  <c:v>3569.6518055555553</c:v>
                </c:pt>
                <c:pt idx="96">
                  <c:v>3916.0061111111108</c:v>
                </c:pt>
                <c:pt idx="97">
                  <c:v>3853.5727777777765</c:v>
                </c:pt>
                <c:pt idx="98">
                  <c:v>3883.0394444444432</c:v>
                </c:pt>
                <c:pt idx="99">
                  <c:v>3793.9172222222214</c:v>
                </c:pt>
                <c:pt idx="100">
                  <c:v>3991.0838888888879</c:v>
                </c:pt>
                <c:pt idx="101">
                  <c:v>4032.4616666666657</c:v>
                </c:pt>
                <c:pt idx="102">
                  <c:v>4019.6949999999997</c:v>
                </c:pt>
                <c:pt idx="103">
                  <c:v>4109.0505555555537</c:v>
                </c:pt>
                <c:pt idx="104">
                  <c:v>4097.7727777777764</c:v>
                </c:pt>
                <c:pt idx="105">
                  <c:v>4411.2727777777764</c:v>
                </c:pt>
                <c:pt idx="106">
                  <c:v>4020.650555555555</c:v>
                </c:pt>
                <c:pt idx="107">
                  <c:v>3723.4727777777771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FE-42DF-AB6F-79EED40F0EDF}"/>
            </c:ext>
          </c:extLst>
        </c:ser>
        <c:ser>
          <c:idx val="2"/>
          <c:order val="2"/>
          <c:tx>
            <c:strRef>
              <c:f>'Multiple Regression Model'!$P$1</c:f>
              <c:strCache>
                <c:ptCount val="1"/>
                <c:pt idx="0">
                  <c:v>Out of Sample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'Multiple Regression Model'!$A$2:$A$121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'Multiple Regression Model'!$P$2:$P$121</c:f>
              <c:numCache>
                <c:formatCode>General</c:formatCode>
                <c:ptCount val="120"/>
                <c:pt idx="107" formatCode="0.00">
                  <c:v>3621.3</c:v>
                </c:pt>
                <c:pt idx="108" formatCode="0.00">
                  <c:v>4069.8270833333327</c:v>
                </c:pt>
                <c:pt idx="109" formatCode="0.00">
                  <c:v>4007.3937499999993</c:v>
                </c:pt>
                <c:pt idx="110" formatCode="0.00">
                  <c:v>4036.860416666666</c:v>
                </c:pt>
                <c:pt idx="111" formatCode="0.00">
                  <c:v>3947.7381944444442</c:v>
                </c:pt>
                <c:pt idx="112" formatCode="0.00">
                  <c:v>4144.9048611111111</c:v>
                </c:pt>
                <c:pt idx="113" formatCode="0.00">
                  <c:v>4186.282638888888</c:v>
                </c:pt>
                <c:pt idx="114" formatCode="0.00">
                  <c:v>4173.5159722222215</c:v>
                </c:pt>
                <c:pt idx="115" formatCode="0.00">
                  <c:v>4262.8715277777774</c:v>
                </c:pt>
                <c:pt idx="116" formatCode="0.00">
                  <c:v>4251.5937499999991</c:v>
                </c:pt>
                <c:pt idx="117" formatCode="0.00">
                  <c:v>4565.0937499999991</c:v>
                </c:pt>
                <c:pt idx="118" formatCode="0.00">
                  <c:v>4174.4715277777777</c:v>
                </c:pt>
                <c:pt idx="119" formatCode="0.00">
                  <c:v>3877.2937499999989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FE-42DF-AB6F-79EED40F0EDF}"/>
            </c:ext>
          </c:extLst>
        </c:ser>
        <c:ser>
          <c:idx val="3"/>
          <c:order val="3"/>
          <c:tx>
            <c:strRef>
              <c:f>'Multiple Regression Model'!$Z$1</c:f>
              <c:strCache>
                <c:ptCount val="1"/>
                <c:pt idx="0">
                  <c:v>Observed 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'Multiple Regression Model'!$A$2:$A$121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'Multiple Regression Model'!$Z$2:$Z$121</c:f>
              <c:numCache>
                <c:formatCode>General</c:formatCode>
                <c:ptCount val="120"/>
                <c:pt idx="107">
                  <c:v>3621.3</c:v>
                </c:pt>
                <c:pt idx="108">
                  <c:v>3007.1</c:v>
                </c:pt>
                <c:pt idx="109">
                  <c:v>1907.9</c:v>
                </c:pt>
                <c:pt idx="110">
                  <c:v>2499.1</c:v>
                </c:pt>
                <c:pt idx="111">
                  <c:v>3111.8</c:v>
                </c:pt>
                <c:pt idx="112">
                  <c:v>3458</c:v>
                </c:pt>
                <c:pt idx="113">
                  <c:v>3229.6</c:v>
                </c:pt>
                <c:pt idx="114">
                  <c:v>3342.5</c:v>
                </c:pt>
                <c:pt idx="115">
                  <c:v>3615.8</c:v>
                </c:pt>
                <c:pt idx="116">
                  <c:v>3805.6</c:v>
                </c:pt>
                <c:pt idx="117">
                  <c:v>4260.1000000000004</c:v>
                </c:pt>
                <c:pt idx="118">
                  <c:v>3783.9</c:v>
                </c:pt>
                <c:pt idx="119">
                  <c:v>3440.4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FE-42DF-AB6F-79EED40F0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92462095"/>
        <c:axId val="792460015"/>
      </c:lineChart>
      <c:dateAx>
        <c:axId val="792462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60015"/>
        <c:crosses val="autoZero"/>
        <c:auto val="1"/>
        <c:lblOffset val="100"/>
        <c:baseTimeUnit val="months"/>
        <c:majorUnit val="3"/>
        <c:majorTimeUnit val="months"/>
      </c:dateAx>
      <c:valAx>
        <c:axId val="792460015"/>
        <c:scaling>
          <c:orientation val="minMax"/>
          <c:max val="4600"/>
          <c:min val="2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62095"/>
        <c:crosses val="autoZero"/>
        <c:crossBetween val="between"/>
        <c:majorUnit val="100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164906845572062"/>
          <c:y val="0.14263393135863839"/>
          <c:w val="9.5110264006428274E-2"/>
          <c:h val="0.14084603307398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Seasonally-adjusted Retail Turnover for Cafes, Restaurants and Takeaway Food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576146167714867E-2"/>
          <c:y val="9.0852696115073128E-2"/>
          <c:w val="0.8970491680267132"/>
          <c:h val="0.7496405280068873"/>
        </c:manualLayout>
      </c:layout>
      <c:lineChart>
        <c:grouping val="standard"/>
        <c:varyColors val="0"/>
        <c:ser>
          <c:idx val="0"/>
          <c:order val="0"/>
          <c:tx>
            <c:strRef>
              <c:f>'Simple Regression Model'!$B$1</c:f>
              <c:strCache>
                <c:ptCount val="1"/>
                <c:pt idx="0">
                  <c:v>$ Millions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'Simple Regression Model'!$A$2:$A$121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'Simple Regression Model'!$B$2:$B$121</c:f>
              <c:numCache>
                <c:formatCode>0.0;\-0.0;0.0;@</c:formatCode>
                <c:ptCount val="120"/>
                <c:pt idx="0">
                  <c:v>2645.6</c:v>
                </c:pt>
                <c:pt idx="1">
                  <c:v>2648.9</c:v>
                </c:pt>
                <c:pt idx="2">
                  <c:v>2651.2</c:v>
                </c:pt>
                <c:pt idx="3">
                  <c:v>2649.2</c:v>
                </c:pt>
                <c:pt idx="4">
                  <c:v>2677.6</c:v>
                </c:pt>
                <c:pt idx="5">
                  <c:v>2707.9</c:v>
                </c:pt>
                <c:pt idx="6">
                  <c:v>2724.9</c:v>
                </c:pt>
                <c:pt idx="7">
                  <c:v>2741.7</c:v>
                </c:pt>
                <c:pt idx="8">
                  <c:v>2732.9</c:v>
                </c:pt>
                <c:pt idx="9">
                  <c:v>2704.4</c:v>
                </c:pt>
                <c:pt idx="10">
                  <c:v>2763.8</c:v>
                </c:pt>
                <c:pt idx="11">
                  <c:v>2770.3</c:v>
                </c:pt>
                <c:pt idx="12">
                  <c:v>2813.1</c:v>
                </c:pt>
                <c:pt idx="13">
                  <c:v>2832.1</c:v>
                </c:pt>
                <c:pt idx="14">
                  <c:v>2876.7</c:v>
                </c:pt>
                <c:pt idx="15">
                  <c:v>2910.3</c:v>
                </c:pt>
                <c:pt idx="16">
                  <c:v>2921.7</c:v>
                </c:pt>
                <c:pt idx="17">
                  <c:v>2896.1</c:v>
                </c:pt>
                <c:pt idx="18">
                  <c:v>2896.2</c:v>
                </c:pt>
                <c:pt idx="19">
                  <c:v>2886.6</c:v>
                </c:pt>
                <c:pt idx="20">
                  <c:v>2884.7</c:v>
                </c:pt>
                <c:pt idx="21">
                  <c:v>2868.9</c:v>
                </c:pt>
                <c:pt idx="22">
                  <c:v>2870.9</c:v>
                </c:pt>
                <c:pt idx="23">
                  <c:v>2915.6</c:v>
                </c:pt>
                <c:pt idx="24">
                  <c:v>2919</c:v>
                </c:pt>
                <c:pt idx="25">
                  <c:v>2919.7</c:v>
                </c:pt>
                <c:pt idx="26">
                  <c:v>2941</c:v>
                </c:pt>
                <c:pt idx="27">
                  <c:v>2970.1</c:v>
                </c:pt>
                <c:pt idx="28">
                  <c:v>2959.1</c:v>
                </c:pt>
                <c:pt idx="29">
                  <c:v>2985.9</c:v>
                </c:pt>
                <c:pt idx="30">
                  <c:v>2998.8</c:v>
                </c:pt>
                <c:pt idx="31">
                  <c:v>3074.7</c:v>
                </c:pt>
                <c:pt idx="32">
                  <c:v>3127.2</c:v>
                </c:pt>
                <c:pt idx="33">
                  <c:v>3171</c:v>
                </c:pt>
                <c:pt idx="34">
                  <c:v>3223.4</c:v>
                </c:pt>
                <c:pt idx="35">
                  <c:v>3217.1</c:v>
                </c:pt>
                <c:pt idx="36">
                  <c:v>3259.1</c:v>
                </c:pt>
                <c:pt idx="37">
                  <c:v>3263.6</c:v>
                </c:pt>
                <c:pt idx="38">
                  <c:v>3267.6</c:v>
                </c:pt>
                <c:pt idx="39">
                  <c:v>3242.3</c:v>
                </c:pt>
                <c:pt idx="40">
                  <c:v>3295.3</c:v>
                </c:pt>
                <c:pt idx="41">
                  <c:v>3300.3</c:v>
                </c:pt>
                <c:pt idx="42">
                  <c:v>3325.6</c:v>
                </c:pt>
                <c:pt idx="43">
                  <c:v>3289.8</c:v>
                </c:pt>
                <c:pt idx="44">
                  <c:v>3318.7</c:v>
                </c:pt>
                <c:pt idx="45">
                  <c:v>3326.1</c:v>
                </c:pt>
                <c:pt idx="46">
                  <c:v>3390.7</c:v>
                </c:pt>
                <c:pt idx="47">
                  <c:v>3382.9</c:v>
                </c:pt>
                <c:pt idx="48">
                  <c:v>3340.8</c:v>
                </c:pt>
                <c:pt idx="49">
                  <c:v>3380.4</c:v>
                </c:pt>
                <c:pt idx="50">
                  <c:v>3375.3</c:v>
                </c:pt>
                <c:pt idx="51">
                  <c:v>3425.9</c:v>
                </c:pt>
                <c:pt idx="52">
                  <c:v>3417.6</c:v>
                </c:pt>
                <c:pt idx="53">
                  <c:v>3394.6</c:v>
                </c:pt>
                <c:pt idx="54">
                  <c:v>3415.8</c:v>
                </c:pt>
                <c:pt idx="55">
                  <c:v>3397.4</c:v>
                </c:pt>
                <c:pt idx="56">
                  <c:v>3429.8</c:v>
                </c:pt>
                <c:pt idx="57">
                  <c:v>3431.8</c:v>
                </c:pt>
                <c:pt idx="58">
                  <c:v>3441</c:v>
                </c:pt>
                <c:pt idx="59">
                  <c:v>3436.6</c:v>
                </c:pt>
                <c:pt idx="60">
                  <c:v>3464.4</c:v>
                </c:pt>
                <c:pt idx="61">
                  <c:v>3497.4</c:v>
                </c:pt>
                <c:pt idx="62">
                  <c:v>3498.7</c:v>
                </c:pt>
                <c:pt idx="63">
                  <c:v>3507.7</c:v>
                </c:pt>
                <c:pt idx="64">
                  <c:v>3547.6</c:v>
                </c:pt>
                <c:pt idx="65">
                  <c:v>3611.4</c:v>
                </c:pt>
                <c:pt idx="66">
                  <c:v>3632.5</c:v>
                </c:pt>
                <c:pt idx="67">
                  <c:v>3617.8</c:v>
                </c:pt>
                <c:pt idx="68">
                  <c:v>3603.2</c:v>
                </c:pt>
                <c:pt idx="69">
                  <c:v>3616.2</c:v>
                </c:pt>
                <c:pt idx="70">
                  <c:v>3639.3</c:v>
                </c:pt>
                <c:pt idx="71">
                  <c:v>3642.7</c:v>
                </c:pt>
                <c:pt idx="72">
                  <c:v>3628.4</c:v>
                </c:pt>
                <c:pt idx="73">
                  <c:v>3660</c:v>
                </c:pt>
                <c:pt idx="74">
                  <c:v>3689.1</c:v>
                </c:pt>
                <c:pt idx="75">
                  <c:v>3710.1</c:v>
                </c:pt>
                <c:pt idx="76">
                  <c:v>3700.3</c:v>
                </c:pt>
                <c:pt idx="77">
                  <c:v>3662.5</c:v>
                </c:pt>
                <c:pt idx="78">
                  <c:v>3683</c:v>
                </c:pt>
                <c:pt idx="79">
                  <c:v>3727.2</c:v>
                </c:pt>
                <c:pt idx="80">
                  <c:v>3743.3</c:v>
                </c:pt>
                <c:pt idx="81">
                  <c:v>3741.5</c:v>
                </c:pt>
                <c:pt idx="82">
                  <c:v>3737.6</c:v>
                </c:pt>
                <c:pt idx="83">
                  <c:v>3771.4</c:v>
                </c:pt>
                <c:pt idx="84">
                  <c:v>3741.3</c:v>
                </c:pt>
                <c:pt idx="85">
                  <c:v>3779.8</c:v>
                </c:pt>
                <c:pt idx="86">
                  <c:v>3750.9</c:v>
                </c:pt>
                <c:pt idx="87">
                  <c:v>3793.9</c:v>
                </c:pt>
                <c:pt idx="88">
                  <c:v>3821.3</c:v>
                </c:pt>
                <c:pt idx="89">
                  <c:v>3853.1</c:v>
                </c:pt>
                <c:pt idx="90">
                  <c:v>3847</c:v>
                </c:pt>
                <c:pt idx="91">
                  <c:v>3798.2</c:v>
                </c:pt>
                <c:pt idx="92">
                  <c:v>3794.4</c:v>
                </c:pt>
                <c:pt idx="93">
                  <c:v>3844.1</c:v>
                </c:pt>
                <c:pt idx="94">
                  <c:v>3859.8</c:v>
                </c:pt>
                <c:pt idx="95">
                  <c:v>3863.3</c:v>
                </c:pt>
                <c:pt idx="96">
                  <c:v>3916</c:v>
                </c:pt>
                <c:pt idx="97">
                  <c:v>3889.8</c:v>
                </c:pt>
                <c:pt idx="98">
                  <c:v>3909.4</c:v>
                </c:pt>
                <c:pt idx="99">
                  <c:v>3924</c:v>
                </c:pt>
                <c:pt idx="100">
                  <c:v>3904</c:v>
                </c:pt>
                <c:pt idx="101">
                  <c:v>3889.6</c:v>
                </c:pt>
                <c:pt idx="102">
                  <c:v>3896.4</c:v>
                </c:pt>
                <c:pt idx="103">
                  <c:v>3895.2</c:v>
                </c:pt>
                <c:pt idx="104">
                  <c:v>3945.9</c:v>
                </c:pt>
                <c:pt idx="105">
                  <c:v>3909.1</c:v>
                </c:pt>
                <c:pt idx="106">
                  <c:v>3910.1</c:v>
                </c:pt>
                <c:pt idx="107">
                  <c:v>3935.5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96-452D-8BFA-AD3B83A34768}"/>
            </c:ext>
          </c:extLst>
        </c:ser>
        <c:ser>
          <c:idx val="1"/>
          <c:order val="1"/>
          <c:tx>
            <c:strRef>
              <c:f>'Simple Regression Model'!$D$1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'Simple Regression Model'!$A$2:$A$121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'Simple Regression Model'!$D$2:$D$109</c:f>
              <c:numCache>
                <c:formatCode>0.00</c:formatCode>
                <c:ptCount val="108"/>
                <c:pt idx="0">
                  <c:v>2686.5305810397554</c:v>
                </c:pt>
                <c:pt idx="1">
                  <c:v>2699.321753979822</c:v>
                </c:pt>
                <c:pt idx="2">
                  <c:v>2712.1129269198891</c:v>
                </c:pt>
                <c:pt idx="3">
                  <c:v>2724.9040998599557</c:v>
                </c:pt>
                <c:pt idx="4">
                  <c:v>2737.6952728000228</c:v>
                </c:pt>
                <c:pt idx="5">
                  <c:v>2750.4864457400895</c:v>
                </c:pt>
                <c:pt idx="6">
                  <c:v>2763.2776186801566</c:v>
                </c:pt>
                <c:pt idx="7">
                  <c:v>2776.0687916202232</c:v>
                </c:pt>
                <c:pt idx="8">
                  <c:v>2788.8599645602903</c:v>
                </c:pt>
                <c:pt idx="9">
                  <c:v>2801.651137500357</c:v>
                </c:pt>
                <c:pt idx="10">
                  <c:v>2814.4423104404241</c:v>
                </c:pt>
                <c:pt idx="11">
                  <c:v>2827.2334833804907</c:v>
                </c:pt>
                <c:pt idx="12">
                  <c:v>2840.0246563205578</c:v>
                </c:pt>
                <c:pt idx="13">
                  <c:v>2852.8158292606245</c:v>
                </c:pt>
                <c:pt idx="14">
                  <c:v>2865.6070022006916</c:v>
                </c:pt>
                <c:pt idx="15">
                  <c:v>2878.3981751407582</c:v>
                </c:pt>
                <c:pt idx="16">
                  <c:v>2891.1893480808253</c:v>
                </c:pt>
                <c:pt idx="17">
                  <c:v>2903.980521020892</c:v>
                </c:pt>
                <c:pt idx="18">
                  <c:v>2916.7716939609591</c:v>
                </c:pt>
                <c:pt idx="19">
                  <c:v>2929.5628669010257</c:v>
                </c:pt>
                <c:pt idx="20">
                  <c:v>2942.3540398410928</c:v>
                </c:pt>
                <c:pt idx="21">
                  <c:v>2955.1452127811599</c:v>
                </c:pt>
                <c:pt idx="22">
                  <c:v>2967.9363857212265</c:v>
                </c:pt>
                <c:pt idx="23">
                  <c:v>2980.7275586612932</c:v>
                </c:pt>
                <c:pt idx="24">
                  <c:v>2993.5187316013603</c:v>
                </c:pt>
                <c:pt idx="25">
                  <c:v>3006.3099045414274</c:v>
                </c:pt>
                <c:pt idx="26">
                  <c:v>3019.101077481494</c:v>
                </c:pt>
                <c:pt idx="27">
                  <c:v>3031.8922504215611</c:v>
                </c:pt>
                <c:pt idx="28">
                  <c:v>3044.6834233616278</c:v>
                </c:pt>
                <c:pt idx="29">
                  <c:v>3057.4745963016949</c:v>
                </c:pt>
                <c:pt idx="30">
                  <c:v>3070.2657692417615</c:v>
                </c:pt>
                <c:pt idx="31">
                  <c:v>3083.0569421818286</c:v>
                </c:pt>
                <c:pt idx="32">
                  <c:v>3095.8481151218953</c:v>
                </c:pt>
                <c:pt idx="33">
                  <c:v>3108.6392880619624</c:v>
                </c:pt>
                <c:pt idx="34">
                  <c:v>3121.430461002029</c:v>
                </c:pt>
                <c:pt idx="35">
                  <c:v>3134.2216339420961</c:v>
                </c:pt>
                <c:pt idx="36">
                  <c:v>3147.0128068821627</c:v>
                </c:pt>
                <c:pt idx="37">
                  <c:v>3159.8039798222298</c:v>
                </c:pt>
                <c:pt idx="38">
                  <c:v>3172.5951527622965</c:v>
                </c:pt>
                <c:pt idx="39">
                  <c:v>3185.3863257023636</c:v>
                </c:pt>
                <c:pt idx="40">
                  <c:v>3198.1774986424307</c:v>
                </c:pt>
                <c:pt idx="41">
                  <c:v>3210.9686715824973</c:v>
                </c:pt>
                <c:pt idx="42">
                  <c:v>3223.759844522564</c:v>
                </c:pt>
                <c:pt idx="43">
                  <c:v>3236.5510174626311</c:v>
                </c:pt>
                <c:pt idx="44">
                  <c:v>3249.3421904026982</c:v>
                </c:pt>
                <c:pt idx="45">
                  <c:v>3262.1333633427648</c:v>
                </c:pt>
                <c:pt idx="46">
                  <c:v>3274.9245362828315</c:v>
                </c:pt>
                <c:pt idx="47">
                  <c:v>3287.7157092228986</c:v>
                </c:pt>
                <c:pt idx="48">
                  <c:v>3300.5068821629657</c:v>
                </c:pt>
                <c:pt idx="49">
                  <c:v>3313.2980551030323</c:v>
                </c:pt>
                <c:pt idx="50">
                  <c:v>3326.0892280430994</c:v>
                </c:pt>
                <c:pt idx="51">
                  <c:v>3338.8804009831661</c:v>
                </c:pt>
                <c:pt idx="52">
                  <c:v>3351.6715739232332</c:v>
                </c:pt>
                <c:pt idx="53">
                  <c:v>3364.4627468632998</c:v>
                </c:pt>
                <c:pt idx="54">
                  <c:v>3377.2539198033669</c:v>
                </c:pt>
                <c:pt idx="55">
                  <c:v>3390.0450927434335</c:v>
                </c:pt>
                <c:pt idx="56">
                  <c:v>3402.8362656835006</c:v>
                </c:pt>
                <c:pt idx="57">
                  <c:v>3415.6274386235673</c:v>
                </c:pt>
                <c:pt idx="58">
                  <c:v>3428.4186115636344</c:v>
                </c:pt>
                <c:pt idx="59">
                  <c:v>3441.2097845037015</c:v>
                </c:pt>
                <c:pt idx="60">
                  <c:v>3454.0009574437681</c:v>
                </c:pt>
                <c:pt idx="61">
                  <c:v>3466.7921303838348</c:v>
                </c:pt>
                <c:pt idx="62">
                  <c:v>3479.5833033239019</c:v>
                </c:pt>
                <c:pt idx="63">
                  <c:v>3492.374476263969</c:v>
                </c:pt>
                <c:pt idx="64">
                  <c:v>3505.1656492040356</c:v>
                </c:pt>
                <c:pt idx="65">
                  <c:v>3517.9568221441023</c:v>
                </c:pt>
                <c:pt idx="66">
                  <c:v>3530.7479950841694</c:v>
                </c:pt>
                <c:pt idx="67">
                  <c:v>3543.5391680242365</c:v>
                </c:pt>
                <c:pt idx="68">
                  <c:v>3556.3303409643031</c:v>
                </c:pt>
                <c:pt idx="69">
                  <c:v>3569.1215139043702</c:v>
                </c:pt>
                <c:pt idx="70">
                  <c:v>3581.9126868444368</c:v>
                </c:pt>
                <c:pt idx="71">
                  <c:v>3594.7038597845039</c:v>
                </c:pt>
                <c:pt idx="72">
                  <c:v>3607.4950327245706</c:v>
                </c:pt>
                <c:pt idx="73">
                  <c:v>3620.2862056646377</c:v>
                </c:pt>
                <c:pt idx="74">
                  <c:v>3633.0773786047043</c:v>
                </c:pt>
                <c:pt idx="75">
                  <c:v>3645.8685515447714</c:v>
                </c:pt>
                <c:pt idx="76">
                  <c:v>3658.6597244848381</c:v>
                </c:pt>
                <c:pt idx="77">
                  <c:v>3671.4508974249052</c:v>
                </c:pt>
                <c:pt idx="78">
                  <c:v>3684.2420703649718</c:v>
                </c:pt>
                <c:pt idx="79">
                  <c:v>3697.0332433050389</c:v>
                </c:pt>
                <c:pt idx="80">
                  <c:v>3709.8244162451056</c:v>
                </c:pt>
                <c:pt idx="81">
                  <c:v>3722.6155891851727</c:v>
                </c:pt>
                <c:pt idx="82">
                  <c:v>3735.4067621252398</c:v>
                </c:pt>
                <c:pt idx="83">
                  <c:v>3748.1979350653064</c:v>
                </c:pt>
                <c:pt idx="84">
                  <c:v>3760.9891080053731</c:v>
                </c:pt>
                <c:pt idx="85">
                  <c:v>3773.7802809454402</c:v>
                </c:pt>
                <c:pt idx="86">
                  <c:v>3786.5714538855073</c:v>
                </c:pt>
                <c:pt idx="87">
                  <c:v>3799.3626268255739</c:v>
                </c:pt>
                <c:pt idx="88">
                  <c:v>3812.1537997656405</c:v>
                </c:pt>
                <c:pt idx="89">
                  <c:v>3824.9449727057076</c:v>
                </c:pt>
                <c:pt idx="90">
                  <c:v>3837.7361456457747</c:v>
                </c:pt>
                <c:pt idx="91">
                  <c:v>3850.5273185858414</c:v>
                </c:pt>
                <c:pt idx="92">
                  <c:v>3863.318491525908</c:v>
                </c:pt>
                <c:pt idx="93">
                  <c:v>3876.1096644659751</c:v>
                </c:pt>
                <c:pt idx="94">
                  <c:v>3888.9008374060422</c:v>
                </c:pt>
                <c:pt idx="95">
                  <c:v>3901.6920103461089</c:v>
                </c:pt>
                <c:pt idx="96">
                  <c:v>3914.483183286176</c:v>
                </c:pt>
                <c:pt idx="97">
                  <c:v>3927.2743562262431</c:v>
                </c:pt>
                <c:pt idx="98">
                  <c:v>3940.0655291663097</c:v>
                </c:pt>
                <c:pt idx="99">
                  <c:v>3952.8567021063764</c:v>
                </c:pt>
                <c:pt idx="100">
                  <c:v>3965.6478750464435</c:v>
                </c:pt>
                <c:pt idx="101">
                  <c:v>3978.4390479865106</c:v>
                </c:pt>
                <c:pt idx="102">
                  <c:v>3991.2302209265772</c:v>
                </c:pt>
                <c:pt idx="103">
                  <c:v>4004.0213938666438</c:v>
                </c:pt>
                <c:pt idx="104">
                  <c:v>4016.8125668067109</c:v>
                </c:pt>
                <c:pt idx="105">
                  <c:v>4029.603739746778</c:v>
                </c:pt>
                <c:pt idx="106">
                  <c:v>4042.3949126868447</c:v>
                </c:pt>
                <c:pt idx="107">
                  <c:v>4055.1860856269113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96-452D-8BFA-AD3B83A34768}"/>
            </c:ext>
          </c:extLst>
        </c:ser>
        <c:ser>
          <c:idx val="2"/>
          <c:order val="2"/>
          <c:tx>
            <c:strRef>
              <c:f>'Simple Regression Model'!$E$1</c:f>
              <c:strCache>
                <c:ptCount val="1"/>
                <c:pt idx="0">
                  <c:v>Out of Sample 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'Simple Regression Model'!$A$2:$A$121</c:f>
              <c:numCache>
                <c:formatCode>mmm\-yyyy</c:formatCode>
                <c:ptCount val="120"/>
                <c:pt idx="0">
                  <c:v>40603</c:v>
                </c:pt>
                <c:pt idx="1">
                  <c:v>40634</c:v>
                </c:pt>
                <c:pt idx="2">
                  <c:v>40664</c:v>
                </c:pt>
                <c:pt idx="3">
                  <c:v>40695</c:v>
                </c:pt>
                <c:pt idx="4">
                  <c:v>40725</c:v>
                </c:pt>
                <c:pt idx="5">
                  <c:v>40756</c:v>
                </c:pt>
                <c:pt idx="6">
                  <c:v>40787</c:v>
                </c:pt>
                <c:pt idx="7">
                  <c:v>40817</c:v>
                </c:pt>
                <c:pt idx="8">
                  <c:v>40848</c:v>
                </c:pt>
                <c:pt idx="9">
                  <c:v>40878</c:v>
                </c:pt>
                <c:pt idx="10">
                  <c:v>40909</c:v>
                </c:pt>
                <c:pt idx="11">
                  <c:v>40940</c:v>
                </c:pt>
                <c:pt idx="12">
                  <c:v>40969</c:v>
                </c:pt>
                <c:pt idx="13">
                  <c:v>41000</c:v>
                </c:pt>
                <c:pt idx="14">
                  <c:v>41030</c:v>
                </c:pt>
                <c:pt idx="15">
                  <c:v>41061</c:v>
                </c:pt>
                <c:pt idx="16">
                  <c:v>41091</c:v>
                </c:pt>
                <c:pt idx="17">
                  <c:v>41122</c:v>
                </c:pt>
                <c:pt idx="18">
                  <c:v>41153</c:v>
                </c:pt>
                <c:pt idx="19">
                  <c:v>41183</c:v>
                </c:pt>
                <c:pt idx="20">
                  <c:v>41214</c:v>
                </c:pt>
                <c:pt idx="21">
                  <c:v>41244</c:v>
                </c:pt>
                <c:pt idx="22">
                  <c:v>41275</c:v>
                </c:pt>
                <c:pt idx="23">
                  <c:v>41306</c:v>
                </c:pt>
                <c:pt idx="24">
                  <c:v>41334</c:v>
                </c:pt>
                <c:pt idx="25">
                  <c:v>41365</c:v>
                </c:pt>
                <c:pt idx="26">
                  <c:v>41395</c:v>
                </c:pt>
                <c:pt idx="27">
                  <c:v>41426</c:v>
                </c:pt>
                <c:pt idx="28">
                  <c:v>41456</c:v>
                </c:pt>
                <c:pt idx="29">
                  <c:v>41487</c:v>
                </c:pt>
                <c:pt idx="30">
                  <c:v>41518</c:v>
                </c:pt>
                <c:pt idx="31">
                  <c:v>41548</c:v>
                </c:pt>
                <c:pt idx="32">
                  <c:v>41579</c:v>
                </c:pt>
                <c:pt idx="33">
                  <c:v>41609</c:v>
                </c:pt>
                <c:pt idx="34">
                  <c:v>41640</c:v>
                </c:pt>
                <c:pt idx="35">
                  <c:v>41671</c:v>
                </c:pt>
                <c:pt idx="36">
                  <c:v>41699</c:v>
                </c:pt>
                <c:pt idx="37">
                  <c:v>41730</c:v>
                </c:pt>
                <c:pt idx="38">
                  <c:v>41760</c:v>
                </c:pt>
                <c:pt idx="39">
                  <c:v>41791</c:v>
                </c:pt>
                <c:pt idx="40">
                  <c:v>41821</c:v>
                </c:pt>
                <c:pt idx="41">
                  <c:v>41852</c:v>
                </c:pt>
                <c:pt idx="42">
                  <c:v>41883</c:v>
                </c:pt>
                <c:pt idx="43">
                  <c:v>41913</c:v>
                </c:pt>
                <c:pt idx="44">
                  <c:v>41944</c:v>
                </c:pt>
                <c:pt idx="45">
                  <c:v>41974</c:v>
                </c:pt>
                <c:pt idx="46">
                  <c:v>42005</c:v>
                </c:pt>
                <c:pt idx="47">
                  <c:v>42036</c:v>
                </c:pt>
                <c:pt idx="48">
                  <c:v>42064</c:v>
                </c:pt>
                <c:pt idx="49">
                  <c:v>42095</c:v>
                </c:pt>
                <c:pt idx="50">
                  <c:v>42125</c:v>
                </c:pt>
                <c:pt idx="51">
                  <c:v>42156</c:v>
                </c:pt>
                <c:pt idx="52">
                  <c:v>42186</c:v>
                </c:pt>
                <c:pt idx="53">
                  <c:v>42217</c:v>
                </c:pt>
                <c:pt idx="54">
                  <c:v>42248</c:v>
                </c:pt>
                <c:pt idx="55">
                  <c:v>42278</c:v>
                </c:pt>
                <c:pt idx="56">
                  <c:v>42309</c:v>
                </c:pt>
                <c:pt idx="57">
                  <c:v>42339</c:v>
                </c:pt>
                <c:pt idx="58">
                  <c:v>42370</c:v>
                </c:pt>
                <c:pt idx="59">
                  <c:v>42401</c:v>
                </c:pt>
                <c:pt idx="60">
                  <c:v>42430</c:v>
                </c:pt>
                <c:pt idx="61">
                  <c:v>42461</c:v>
                </c:pt>
                <c:pt idx="62">
                  <c:v>42491</c:v>
                </c:pt>
                <c:pt idx="63">
                  <c:v>42522</c:v>
                </c:pt>
                <c:pt idx="64">
                  <c:v>42552</c:v>
                </c:pt>
                <c:pt idx="65">
                  <c:v>42583</c:v>
                </c:pt>
                <c:pt idx="66">
                  <c:v>42614</c:v>
                </c:pt>
                <c:pt idx="67">
                  <c:v>42644</c:v>
                </c:pt>
                <c:pt idx="68">
                  <c:v>42675</c:v>
                </c:pt>
                <c:pt idx="69">
                  <c:v>42705</c:v>
                </c:pt>
                <c:pt idx="70">
                  <c:v>42736</c:v>
                </c:pt>
                <c:pt idx="71">
                  <c:v>42767</c:v>
                </c:pt>
                <c:pt idx="72">
                  <c:v>42795</c:v>
                </c:pt>
                <c:pt idx="73">
                  <c:v>42826</c:v>
                </c:pt>
                <c:pt idx="74">
                  <c:v>42856</c:v>
                </c:pt>
                <c:pt idx="75">
                  <c:v>42887</c:v>
                </c:pt>
                <c:pt idx="76">
                  <c:v>42917</c:v>
                </c:pt>
                <c:pt idx="77">
                  <c:v>42948</c:v>
                </c:pt>
                <c:pt idx="78">
                  <c:v>42979</c:v>
                </c:pt>
                <c:pt idx="79">
                  <c:v>43009</c:v>
                </c:pt>
                <c:pt idx="80">
                  <c:v>43040</c:v>
                </c:pt>
                <c:pt idx="81">
                  <c:v>43070</c:v>
                </c:pt>
                <c:pt idx="82">
                  <c:v>43101</c:v>
                </c:pt>
                <c:pt idx="83">
                  <c:v>43132</c:v>
                </c:pt>
                <c:pt idx="84">
                  <c:v>43160</c:v>
                </c:pt>
                <c:pt idx="85">
                  <c:v>43191</c:v>
                </c:pt>
                <c:pt idx="86">
                  <c:v>43221</c:v>
                </c:pt>
                <c:pt idx="87">
                  <c:v>43252</c:v>
                </c:pt>
                <c:pt idx="88">
                  <c:v>43282</c:v>
                </c:pt>
                <c:pt idx="89">
                  <c:v>43313</c:v>
                </c:pt>
                <c:pt idx="90">
                  <c:v>43344</c:v>
                </c:pt>
                <c:pt idx="91">
                  <c:v>43374</c:v>
                </c:pt>
                <c:pt idx="92">
                  <c:v>43405</c:v>
                </c:pt>
                <c:pt idx="93">
                  <c:v>43435</c:v>
                </c:pt>
                <c:pt idx="94">
                  <c:v>43466</c:v>
                </c:pt>
                <c:pt idx="95">
                  <c:v>43497</c:v>
                </c:pt>
                <c:pt idx="96">
                  <c:v>43525</c:v>
                </c:pt>
                <c:pt idx="97">
                  <c:v>43556</c:v>
                </c:pt>
                <c:pt idx="98">
                  <c:v>43586</c:v>
                </c:pt>
                <c:pt idx="99">
                  <c:v>43617</c:v>
                </c:pt>
                <c:pt idx="100">
                  <c:v>43647</c:v>
                </c:pt>
                <c:pt idx="101">
                  <c:v>43678</c:v>
                </c:pt>
                <c:pt idx="102">
                  <c:v>43709</c:v>
                </c:pt>
                <c:pt idx="103">
                  <c:v>43739</c:v>
                </c:pt>
                <c:pt idx="104">
                  <c:v>43770</c:v>
                </c:pt>
                <c:pt idx="105">
                  <c:v>43800</c:v>
                </c:pt>
                <c:pt idx="106">
                  <c:v>43831</c:v>
                </c:pt>
                <c:pt idx="107">
                  <c:v>43862</c:v>
                </c:pt>
                <c:pt idx="108">
                  <c:v>43891</c:v>
                </c:pt>
                <c:pt idx="109">
                  <c:v>43922</c:v>
                </c:pt>
                <c:pt idx="110">
                  <c:v>43952</c:v>
                </c:pt>
                <c:pt idx="111">
                  <c:v>43983</c:v>
                </c:pt>
                <c:pt idx="112">
                  <c:v>44013</c:v>
                </c:pt>
                <c:pt idx="113">
                  <c:v>44044</c:v>
                </c:pt>
                <c:pt idx="114">
                  <c:v>44075</c:v>
                </c:pt>
                <c:pt idx="115">
                  <c:v>44105</c:v>
                </c:pt>
                <c:pt idx="116">
                  <c:v>44136</c:v>
                </c:pt>
                <c:pt idx="117">
                  <c:v>44166</c:v>
                </c:pt>
                <c:pt idx="118">
                  <c:v>44197</c:v>
                </c:pt>
                <c:pt idx="119">
                  <c:v>44228</c:v>
                </c:pt>
              </c:numCache>
            </c:numRef>
          </c:cat>
          <c:val>
            <c:numRef>
              <c:f>'Simple Regression Model'!$E$2:$E$121</c:f>
              <c:numCache>
                <c:formatCode>0.00</c:formatCode>
                <c:ptCount val="120"/>
                <c:pt idx="107">
                  <c:v>4055.1860856269113</c:v>
                </c:pt>
                <c:pt idx="108">
                  <c:v>4067.9772585669784</c:v>
                </c:pt>
                <c:pt idx="109">
                  <c:v>4080.7684315070455</c:v>
                </c:pt>
                <c:pt idx="110">
                  <c:v>4093.5596044471122</c:v>
                </c:pt>
                <c:pt idx="111">
                  <c:v>4106.3507773871788</c:v>
                </c:pt>
                <c:pt idx="112">
                  <c:v>4119.1419503272464</c:v>
                </c:pt>
                <c:pt idx="113">
                  <c:v>4131.933123267313</c:v>
                </c:pt>
                <c:pt idx="114">
                  <c:v>4144.7242962073797</c:v>
                </c:pt>
                <c:pt idx="115">
                  <c:v>4157.5154691474463</c:v>
                </c:pt>
                <c:pt idx="116">
                  <c:v>4170.306642087513</c:v>
                </c:pt>
                <c:pt idx="117">
                  <c:v>4183.0978150275805</c:v>
                </c:pt>
                <c:pt idx="118">
                  <c:v>4195.8889879676472</c:v>
                </c:pt>
                <c:pt idx="119">
                  <c:v>4208.6801609077138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96-452D-8BFA-AD3B83A34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52675295"/>
        <c:axId val="652679455"/>
      </c:lineChart>
      <c:dateAx>
        <c:axId val="652675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79455"/>
        <c:crosses val="autoZero"/>
        <c:auto val="1"/>
        <c:lblOffset val="100"/>
        <c:baseTimeUnit val="months"/>
        <c:majorUnit val="1"/>
        <c:majorTimeUnit val="months"/>
      </c:dateAx>
      <c:valAx>
        <c:axId val="652679455"/>
        <c:scaling>
          <c:orientation val="minMax"/>
          <c:min val="2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$ Millions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7529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811120787918738"/>
          <c:y val="0.12965369737792037"/>
          <c:w val="0.11875240745250136"/>
          <c:h val="0.13473145368445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time (t)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 Model'!$C$2:$C$109</c:f>
              <c:numCache>
                <c:formatCode>General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'Multiple Regression'!$C$36:$C$143</c:f>
              <c:numCache>
                <c:formatCode>General</c:formatCode>
                <c:ptCount val="108"/>
                <c:pt idx="0">
                  <c:v>-36.538333333332503</c:v>
                </c:pt>
                <c:pt idx="1">
                  <c:v>-24.104999999998654</c:v>
                </c:pt>
                <c:pt idx="2">
                  <c:v>-48.371666666665533</c:v>
                </c:pt>
                <c:pt idx="3">
                  <c:v>-43.849444444443634</c:v>
                </c:pt>
                <c:pt idx="4">
                  <c:v>-58.616111111110058</c:v>
                </c:pt>
                <c:pt idx="5">
                  <c:v>-62.293888888887523</c:v>
                </c:pt>
                <c:pt idx="6">
                  <c:v>-44.82722222222128</c:v>
                </c:pt>
                <c:pt idx="7">
                  <c:v>-64.082777777776755</c:v>
                </c:pt>
                <c:pt idx="8">
                  <c:v>-83.004999999999654</c:v>
                </c:pt>
                <c:pt idx="9">
                  <c:v>-134.10499999999865</c:v>
                </c:pt>
                <c:pt idx="10">
                  <c:v>-60.58277777777721</c:v>
                </c:pt>
                <c:pt idx="11">
                  <c:v>63.095000000000709</c:v>
                </c:pt>
                <c:pt idx="12">
                  <c:v>4.0694444445762201E-2</c:v>
                </c:pt>
                <c:pt idx="13">
                  <c:v>-39.425972222220935</c:v>
                </c:pt>
                <c:pt idx="14">
                  <c:v>30.407361111112095</c:v>
                </c:pt>
                <c:pt idx="15">
                  <c:v>67.629583333334267</c:v>
                </c:pt>
                <c:pt idx="16">
                  <c:v>17.862916666667388</c:v>
                </c:pt>
                <c:pt idx="17">
                  <c:v>6.9851388888901056</c:v>
                </c:pt>
                <c:pt idx="18">
                  <c:v>-57.048194444443197</c:v>
                </c:pt>
                <c:pt idx="19">
                  <c:v>-65.603749999999309</c:v>
                </c:pt>
                <c:pt idx="20">
                  <c:v>-47.925972222221844</c:v>
                </c:pt>
                <c:pt idx="21">
                  <c:v>-157.02597222222084</c:v>
                </c:pt>
                <c:pt idx="22">
                  <c:v>-94.303749999999582</c:v>
                </c:pt>
                <c:pt idx="23">
                  <c:v>-39.025972222221753</c:v>
                </c:pt>
                <c:pt idx="24">
                  <c:v>-69.080277777777155</c:v>
                </c:pt>
                <c:pt idx="25">
                  <c:v>-77.146944444443307</c:v>
                </c:pt>
                <c:pt idx="26">
                  <c:v>-58.613611111110004</c:v>
                </c:pt>
                <c:pt idx="27">
                  <c:v>-57.991388888888196</c:v>
                </c:pt>
                <c:pt idx="28">
                  <c:v>-99.758055555554165</c:v>
                </c:pt>
                <c:pt idx="29">
                  <c:v>-44.435833333332084</c:v>
                </c:pt>
                <c:pt idx="30">
                  <c:v>-108.06916666666621</c:v>
                </c:pt>
                <c:pt idx="31">
                  <c:v>-10.724722222221317</c:v>
                </c:pt>
                <c:pt idx="32">
                  <c:v>35.953055555556148</c:v>
                </c:pt>
                <c:pt idx="33">
                  <c:v>48.453055555557057</c:v>
                </c:pt>
                <c:pt idx="34">
                  <c:v>111.37527777777814</c:v>
                </c:pt>
                <c:pt idx="35">
                  <c:v>79.353055555556239</c:v>
                </c:pt>
                <c:pt idx="36">
                  <c:v>85.098750000001019</c:v>
                </c:pt>
                <c:pt idx="37">
                  <c:v>97.632083333334322</c:v>
                </c:pt>
                <c:pt idx="38">
                  <c:v>114.3654166666679</c:v>
                </c:pt>
                <c:pt idx="39">
                  <c:v>42.687638888889524</c:v>
                </c:pt>
                <c:pt idx="40">
                  <c:v>93.82097222222319</c:v>
                </c:pt>
                <c:pt idx="41">
                  <c:v>87.343194444445544</c:v>
                </c:pt>
                <c:pt idx="42">
                  <c:v>109.80986111111224</c:v>
                </c:pt>
                <c:pt idx="43">
                  <c:v>61.65430555555622</c:v>
                </c:pt>
                <c:pt idx="44">
                  <c:v>46.232083333334231</c:v>
                </c:pt>
                <c:pt idx="45">
                  <c:v>50.532083333334413</c:v>
                </c:pt>
                <c:pt idx="46">
                  <c:v>139.75430555555613</c:v>
                </c:pt>
                <c:pt idx="47">
                  <c:v>73.132083333333867</c:v>
                </c:pt>
                <c:pt idx="48">
                  <c:v>61.177777777779283</c:v>
                </c:pt>
                <c:pt idx="49">
                  <c:v>28.211111111112132</c:v>
                </c:pt>
                <c:pt idx="50">
                  <c:v>46.244444444445435</c:v>
                </c:pt>
                <c:pt idx="51">
                  <c:v>78.866666666667697</c:v>
                </c:pt>
                <c:pt idx="52">
                  <c:v>69.500000000001364</c:v>
                </c:pt>
                <c:pt idx="53">
                  <c:v>3.922222222223354</c:v>
                </c:pt>
                <c:pt idx="54">
                  <c:v>39.988888888889505</c:v>
                </c:pt>
                <c:pt idx="55">
                  <c:v>32.033333333334213</c:v>
                </c:pt>
                <c:pt idx="56">
                  <c:v>8.8111111111120408</c:v>
                </c:pt>
                <c:pt idx="57">
                  <c:v>23.911111111112405</c:v>
                </c:pt>
                <c:pt idx="58">
                  <c:v>26.433333333333849</c:v>
                </c:pt>
                <c:pt idx="59">
                  <c:v>78.711111111112132</c:v>
                </c:pt>
                <c:pt idx="60">
                  <c:v>-19.343194444443725</c:v>
                </c:pt>
                <c:pt idx="61">
                  <c:v>59.590138888889669</c:v>
                </c:pt>
                <c:pt idx="62">
                  <c:v>9.4234722222231539</c:v>
                </c:pt>
                <c:pt idx="63">
                  <c:v>-18.554305555554947</c:v>
                </c:pt>
                <c:pt idx="64">
                  <c:v>43.379027777778902</c:v>
                </c:pt>
                <c:pt idx="65">
                  <c:v>76.501250000001164</c:v>
                </c:pt>
                <c:pt idx="66">
                  <c:v>138.06791666666777</c:v>
                </c:pt>
                <c:pt idx="67">
                  <c:v>69.012361111112114</c:v>
                </c:pt>
                <c:pt idx="68">
                  <c:v>42.190138888889578</c:v>
                </c:pt>
                <c:pt idx="69">
                  <c:v>97.490138888890215</c:v>
                </c:pt>
                <c:pt idx="70">
                  <c:v>62.212361111111477</c:v>
                </c:pt>
                <c:pt idx="71">
                  <c:v>-1.4098611111107857</c:v>
                </c:pt>
                <c:pt idx="72">
                  <c:v>10.635833333334631</c:v>
                </c:pt>
                <c:pt idx="73">
                  <c:v>21.06916666666757</c:v>
                </c:pt>
                <c:pt idx="74">
                  <c:v>23.202500000000782</c:v>
                </c:pt>
                <c:pt idx="75">
                  <c:v>57.924722222222954</c:v>
                </c:pt>
                <c:pt idx="76">
                  <c:v>14.65805555555653</c:v>
                </c:pt>
                <c:pt idx="77">
                  <c:v>-13.619722222221299</c:v>
                </c:pt>
                <c:pt idx="78">
                  <c:v>17.646944444444671</c:v>
                </c:pt>
                <c:pt idx="79">
                  <c:v>69.691388888889378</c:v>
                </c:pt>
                <c:pt idx="80">
                  <c:v>37.969166666667206</c:v>
                </c:pt>
                <c:pt idx="81">
                  <c:v>71.269166666666933</c:v>
                </c:pt>
                <c:pt idx="82">
                  <c:v>-14.208611111110258</c:v>
                </c:pt>
                <c:pt idx="83">
                  <c:v>-38.030833333332339</c:v>
                </c:pt>
                <c:pt idx="84">
                  <c:v>-13.085138888888196</c:v>
                </c:pt>
                <c:pt idx="85">
                  <c:v>-20.451805555554529</c:v>
                </c:pt>
                <c:pt idx="86">
                  <c:v>-62.618472222221499</c:v>
                </c:pt>
                <c:pt idx="87">
                  <c:v>-38.796249999999418</c:v>
                </c:pt>
                <c:pt idx="88">
                  <c:v>6.7370833333347946</c:v>
                </c:pt>
                <c:pt idx="89">
                  <c:v>29.659305555557239</c:v>
                </c:pt>
                <c:pt idx="90">
                  <c:v>-2.4740277777768824</c:v>
                </c:pt>
                <c:pt idx="91">
                  <c:v>-26.129583333332448</c:v>
                </c:pt>
                <c:pt idx="92">
                  <c:v>-9.7518055555551655</c:v>
                </c:pt>
                <c:pt idx="93">
                  <c:v>21.448194444445107</c:v>
                </c:pt>
                <c:pt idx="94">
                  <c:v>-40.129583333333358</c:v>
                </c:pt>
                <c:pt idx="95">
                  <c:v>-113.65180555555526</c:v>
                </c:pt>
                <c:pt idx="96">
                  <c:v>-18.906111111110931</c:v>
                </c:pt>
                <c:pt idx="97">
                  <c:v>-45.372777777776719</c:v>
                </c:pt>
                <c:pt idx="98">
                  <c:v>-54.039444444443234</c:v>
                </c:pt>
                <c:pt idx="99">
                  <c:v>-87.917222222221426</c:v>
                </c:pt>
                <c:pt idx="100">
                  <c:v>-87.583888888887941</c:v>
                </c:pt>
                <c:pt idx="101">
                  <c:v>-84.061666666665587</c:v>
                </c:pt>
                <c:pt idx="102">
                  <c:v>-93.0949999999998</c:v>
                </c:pt>
                <c:pt idx="103">
                  <c:v>-65.85055555555391</c:v>
                </c:pt>
                <c:pt idx="104">
                  <c:v>-30.472777777776173</c:v>
                </c:pt>
                <c:pt idx="105">
                  <c:v>-21.972777777776173</c:v>
                </c:pt>
                <c:pt idx="106">
                  <c:v>-130.55055555555509</c:v>
                </c:pt>
                <c:pt idx="107">
                  <c:v>-102.1727777777769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B0-4AEF-A838-C2B7D434F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552015"/>
        <c:axId val="802570319"/>
      </c:scatterChart>
      <c:valAx>
        <c:axId val="802552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time (t)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2570319"/>
        <c:crosses val="autoZero"/>
        <c:crossBetween val="midCat"/>
      </c:valAx>
      <c:valAx>
        <c:axId val="8025703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255201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Jan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 Model'!$D$2:$D$109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</c:numCache>
            </c:numRef>
          </c:xVal>
          <c:yVal>
            <c:numRef>
              <c:f>'Multiple Regression'!$C$36:$C$143</c:f>
              <c:numCache>
                <c:formatCode>General</c:formatCode>
                <c:ptCount val="108"/>
                <c:pt idx="0">
                  <c:v>-36.538333333332503</c:v>
                </c:pt>
                <c:pt idx="1">
                  <c:v>-24.104999999998654</c:v>
                </c:pt>
                <c:pt idx="2">
                  <c:v>-48.371666666665533</c:v>
                </c:pt>
                <c:pt idx="3">
                  <c:v>-43.849444444443634</c:v>
                </c:pt>
                <c:pt idx="4">
                  <c:v>-58.616111111110058</c:v>
                </c:pt>
                <c:pt idx="5">
                  <c:v>-62.293888888887523</c:v>
                </c:pt>
                <c:pt idx="6">
                  <c:v>-44.82722222222128</c:v>
                </c:pt>
                <c:pt idx="7">
                  <c:v>-64.082777777776755</c:v>
                </c:pt>
                <c:pt idx="8">
                  <c:v>-83.004999999999654</c:v>
                </c:pt>
                <c:pt idx="9">
                  <c:v>-134.10499999999865</c:v>
                </c:pt>
                <c:pt idx="10">
                  <c:v>-60.58277777777721</c:v>
                </c:pt>
                <c:pt idx="11">
                  <c:v>63.095000000000709</c:v>
                </c:pt>
                <c:pt idx="12">
                  <c:v>4.0694444445762201E-2</c:v>
                </c:pt>
                <c:pt idx="13">
                  <c:v>-39.425972222220935</c:v>
                </c:pt>
                <c:pt idx="14">
                  <c:v>30.407361111112095</c:v>
                </c:pt>
                <c:pt idx="15">
                  <c:v>67.629583333334267</c:v>
                </c:pt>
                <c:pt idx="16">
                  <c:v>17.862916666667388</c:v>
                </c:pt>
                <c:pt idx="17">
                  <c:v>6.9851388888901056</c:v>
                </c:pt>
                <c:pt idx="18">
                  <c:v>-57.048194444443197</c:v>
                </c:pt>
                <c:pt idx="19">
                  <c:v>-65.603749999999309</c:v>
                </c:pt>
                <c:pt idx="20">
                  <c:v>-47.925972222221844</c:v>
                </c:pt>
                <c:pt idx="21">
                  <c:v>-157.02597222222084</c:v>
                </c:pt>
                <c:pt idx="22">
                  <c:v>-94.303749999999582</c:v>
                </c:pt>
                <c:pt idx="23">
                  <c:v>-39.025972222221753</c:v>
                </c:pt>
                <c:pt idx="24">
                  <c:v>-69.080277777777155</c:v>
                </c:pt>
                <c:pt idx="25">
                  <c:v>-77.146944444443307</c:v>
                </c:pt>
                <c:pt idx="26">
                  <c:v>-58.613611111110004</c:v>
                </c:pt>
                <c:pt idx="27">
                  <c:v>-57.991388888888196</c:v>
                </c:pt>
                <c:pt idx="28">
                  <c:v>-99.758055555554165</c:v>
                </c:pt>
                <c:pt idx="29">
                  <c:v>-44.435833333332084</c:v>
                </c:pt>
                <c:pt idx="30">
                  <c:v>-108.06916666666621</c:v>
                </c:pt>
                <c:pt idx="31">
                  <c:v>-10.724722222221317</c:v>
                </c:pt>
                <c:pt idx="32">
                  <c:v>35.953055555556148</c:v>
                </c:pt>
                <c:pt idx="33">
                  <c:v>48.453055555557057</c:v>
                </c:pt>
                <c:pt idx="34">
                  <c:v>111.37527777777814</c:v>
                </c:pt>
                <c:pt idx="35">
                  <c:v>79.353055555556239</c:v>
                </c:pt>
                <c:pt idx="36">
                  <c:v>85.098750000001019</c:v>
                </c:pt>
                <c:pt idx="37">
                  <c:v>97.632083333334322</c:v>
                </c:pt>
                <c:pt idx="38">
                  <c:v>114.3654166666679</c:v>
                </c:pt>
                <c:pt idx="39">
                  <c:v>42.687638888889524</c:v>
                </c:pt>
                <c:pt idx="40">
                  <c:v>93.82097222222319</c:v>
                </c:pt>
                <c:pt idx="41">
                  <c:v>87.343194444445544</c:v>
                </c:pt>
                <c:pt idx="42">
                  <c:v>109.80986111111224</c:v>
                </c:pt>
                <c:pt idx="43">
                  <c:v>61.65430555555622</c:v>
                </c:pt>
                <c:pt idx="44">
                  <c:v>46.232083333334231</c:v>
                </c:pt>
                <c:pt idx="45">
                  <c:v>50.532083333334413</c:v>
                </c:pt>
                <c:pt idx="46">
                  <c:v>139.75430555555613</c:v>
                </c:pt>
                <c:pt idx="47">
                  <c:v>73.132083333333867</c:v>
                </c:pt>
                <c:pt idx="48">
                  <c:v>61.177777777779283</c:v>
                </c:pt>
                <c:pt idx="49">
                  <c:v>28.211111111112132</c:v>
                </c:pt>
                <c:pt idx="50">
                  <c:v>46.244444444445435</c:v>
                </c:pt>
                <c:pt idx="51">
                  <c:v>78.866666666667697</c:v>
                </c:pt>
                <c:pt idx="52">
                  <c:v>69.500000000001364</c:v>
                </c:pt>
                <c:pt idx="53">
                  <c:v>3.922222222223354</c:v>
                </c:pt>
                <c:pt idx="54">
                  <c:v>39.988888888889505</c:v>
                </c:pt>
                <c:pt idx="55">
                  <c:v>32.033333333334213</c:v>
                </c:pt>
                <c:pt idx="56">
                  <c:v>8.8111111111120408</c:v>
                </c:pt>
                <c:pt idx="57">
                  <c:v>23.911111111112405</c:v>
                </c:pt>
                <c:pt idx="58">
                  <c:v>26.433333333333849</c:v>
                </c:pt>
                <c:pt idx="59">
                  <c:v>78.711111111112132</c:v>
                </c:pt>
                <c:pt idx="60">
                  <c:v>-19.343194444443725</c:v>
                </c:pt>
                <c:pt idx="61">
                  <c:v>59.590138888889669</c:v>
                </c:pt>
                <c:pt idx="62">
                  <c:v>9.4234722222231539</c:v>
                </c:pt>
                <c:pt idx="63">
                  <c:v>-18.554305555554947</c:v>
                </c:pt>
                <c:pt idx="64">
                  <c:v>43.379027777778902</c:v>
                </c:pt>
                <c:pt idx="65">
                  <c:v>76.501250000001164</c:v>
                </c:pt>
                <c:pt idx="66">
                  <c:v>138.06791666666777</c:v>
                </c:pt>
                <c:pt idx="67">
                  <c:v>69.012361111112114</c:v>
                </c:pt>
                <c:pt idx="68">
                  <c:v>42.190138888889578</c:v>
                </c:pt>
                <c:pt idx="69">
                  <c:v>97.490138888890215</c:v>
                </c:pt>
                <c:pt idx="70">
                  <c:v>62.212361111111477</c:v>
                </c:pt>
                <c:pt idx="71">
                  <c:v>-1.4098611111107857</c:v>
                </c:pt>
                <c:pt idx="72">
                  <c:v>10.635833333334631</c:v>
                </c:pt>
                <c:pt idx="73">
                  <c:v>21.06916666666757</c:v>
                </c:pt>
                <c:pt idx="74">
                  <c:v>23.202500000000782</c:v>
                </c:pt>
                <c:pt idx="75">
                  <c:v>57.924722222222954</c:v>
                </c:pt>
                <c:pt idx="76">
                  <c:v>14.65805555555653</c:v>
                </c:pt>
                <c:pt idx="77">
                  <c:v>-13.619722222221299</c:v>
                </c:pt>
                <c:pt idx="78">
                  <c:v>17.646944444444671</c:v>
                </c:pt>
                <c:pt idx="79">
                  <c:v>69.691388888889378</c:v>
                </c:pt>
                <c:pt idx="80">
                  <c:v>37.969166666667206</c:v>
                </c:pt>
                <c:pt idx="81">
                  <c:v>71.269166666666933</c:v>
                </c:pt>
                <c:pt idx="82">
                  <c:v>-14.208611111110258</c:v>
                </c:pt>
                <c:pt idx="83">
                  <c:v>-38.030833333332339</c:v>
                </c:pt>
                <c:pt idx="84">
                  <c:v>-13.085138888888196</c:v>
                </c:pt>
                <c:pt idx="85">
                  <c:v>-20.451805555554529</c:v>
                </c:pt>
                <c:pt idx="86">
                  <c:v>-62.618472222221499</c:v>
                </c:pt>
                <c:pt idx="87">
                  <c:v>-38.796249999999418</c:v>
                </c:pt>
                <c:pt idx="88">
                  <c:v>6.7370833333347946</c:v>
                </c:pt>
                <c:pt idx="89">
                  <c:v>29.659305555557239</c:v>
                </c:pt>
                <c:pt idx="90">
                  <c:v>-2.4740277777768824</c:v>
                </c:pt>
                <c:pt idx="91">
                  <c:v>-26.129583333332448</c:v>
                </c:pt>
                <c:pt idx="92">
                  <c:v>-9.7518055555551655</c:v>
                </c:pt>
                <c:pt idx="93">
                  <c:v>21.448194444445107</c:v>
                </c:pt>
                <c:pt idx="94">
                  <c:v>-40.129583333333358</c:v>
                </c:pt>
                <c:pt idx="95">
                  <c:v>-113.65180555555526</c:v>
                </c:pt>
                <c:pt idx="96">
                  <c:v>-18.906111111110931</c:v>
                </c:pt>
                <c:pt idx="97">
                  <c:v>-45.372777777776719</c:v>
                </c:pt>
                <c:pt idx="98">
                  <c:v>-54.039444444443234</c:v>
                </c:pt>
                <c:pt idx="99">
                  <c:v>-87.917222222221426</c:v>
                </c:pt>
                <c:pt idx="100">
                  <c:v>-87.583888888887941</c:v>
                </c:pt>
                <c:pt idx="101">
                  <c:v>-84.061666666665587</c:v>
                </c:pt>
                <c:pt idx="102">
                  <c:v>-93.0949999999998</c:v>
                </c:pt>
                <c:pt idx="103">
                  <c:v>-65.85055555555391</c:v>
                </c:pt>
                <c:pt idx="104">
                  <c:v>-30.472777777776173</c:v>
                </c:pt>
                <c:pt idx="105">
                  <c:v>-21.972777777776173</c:v>
                </c:pt>
                <c:pt idx="106">
                  <c:v>-130.55055555555509</c:v>
                </c:pt>
                <c:pt idx="107">
                  <c:v>-102.1727777777769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4D-412D-8E00-EF6A5D476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567407"/>
        <c:axId val="802552015"/>
      </c:scatterChart>
      <c:valAx>
        <c:axId val="802567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Jan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2552015"/>
        <c:crosses val="autoZero"/>
        <c:crossBetween val="midCat"/>
      </c:valAx>
      <c:valAx>
        <c:axId val="8025520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2567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Feb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 Model'!$E$2:$E$109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</c:numCache>
            </c:numRef>
          </c:xVal>
          <c:yVal>
            <c:numRef>
              <c:f>'Multiple Regression'!$C$36:$C$143</c:f>
              <c:numCache>
                <c:formatCode>General</c:formatCode>
                <c:ptCount val="108"/>
                <c:pt idx="0">
                  <c:v>-36.538333333332503</c:v>
                </c:pt>
                <c:pt idx="1">
                  <c:v>-24.104999999998654</c:v>
                </c:pt>
                <c:pt idx="2">
                  <c:v>-48.371666666665533</c:v>
                </c:pt>
                <c:pt idx="3">
                  <c:v>-43.849444444443634</c:v>
                </c:pt>
                <c:pt idx="4">
                  <c:v>-58.616111111110058</c:v>
                </c:pt>
                <c:pt idx="5">
                  <c:v>-62.293888888887523</c:v>
                </c:pt>
                <c:pt idx="6">
                  <c:v>-44.82722222222128</c:v>
                </c:pt>
                <c:pt idx="7">
                  <c:v>-64.082777777776755</c:v>
                </c:pt>
                <c:pt idx="8">
                  <c:v>-83.004999999999654</c:v>
                </c:pt>
                <c:pt idx="9">
                  <c:v>-134.10499999999865</c:v>
                </c:pt>
                <c:pt idx="10">
                  <c:v>-60.58277777777721</c:v>
                </c:pt>
                <c:pt idx="11">
                  <c:v>63.095000000000709</c:v>
                </c:pt>
                <c:pt idx="12">
                  <c:v>4.0694444445762201E-2</c:v>
                </c:pt>
                <c:pt idx="13">
                  <c:v>-39.425972222220935</c:v>
                </c:pt>
                <c:pt idx="14">
                  <c:v>30.407361111112095</c:v>
                </c:pt>
                <c:pt idx="15">
                  <c:v>67.629583333334267</c:v>
                </c:pt>
                <c:pt idx="16">
                  <c:v>17.862916666667388</c:v>
                </c:pt>
                <c:pt idx="17">
                  <c:v>6.9851388888901056</c:v>
                </c:pt>
                <c:pt idx="18">
                  <c:v>-57.048194444443197</c:v>
                </c:pt>
                <c:pt idx="19">
                  <c:v>-65.603749999999309</c:v>
                </c:pt>
                <c:pt idx="20">
                  <c:v>-47.925972222221844</c:v>
                </c:pt>
                <c:pt idx="21">
                  <c:v>-157.02597222222084</c:v>
                </c:pt>
                <c:pt idx="22">
                  <c:v>-94.303749999999582</c:v>
                </c:pt>
                <c:pt idx="23">
                  <c:v>-39.025972222221753</c:v>
                </c:pt>
                <c:pt idx="24">
                  <c:v>-69.080277777777155</c:v>
                </c:pt>
                <c:pt idx="25">
                  <c:v>-77.146944444443307</c:v>
                </c:pt>
                <c:pt idx="26">
                  <c:v>-58.613611111110004</c:v>
                </c:pt>
                <c:pt idx="27">
                  <c:v>-57.991388888888196</c:v>
                </c:pt>
                <c:pt idx="28">
                  <c:v>-99.758055555554165</c:v>
                </c:pt>
                <c:pt idx="29">
                  <c:v>-44.435833333332084</c:v>
                </c:pt>
                <c:pt idx="30">
                  <c:v>-108.06916666666621</c:v>
                </c:pt>
                <c:pt idx="31">
                  <c:v>-10.724722222221317</c:v>
                </c:pt>
                <c:pt idx="32">
                  <c:v>35.953055555556148</c:v>
                </c:pt>
                <c:pt idx="33">
                  <c:v>48.453055555557057</c:v>
                </c:pt>
                <c:pt idx="34">
                  <c:v>111.37527777777814</c:v>
                </c:pt>
                <c:pt idx="35">
                  <c:v>79.353055555556239</c:v>
                </c:pt>
                <c:pt idx="36">
                  <c:v>85.098750000001019</c:v>
                </c:pt>
                <c:pt idx="37">
                  <c:v>97.632083333334322</c:v>
                </c:pt>
                <c:pt idx="38">
                  <c:v>114.3654166666679</c:v>
                </c:pt>
                <c:pt idx="39">
                  <c:v>42.687638888889524</c:v>
                </c:pt>
                <c:pt idx="40">
                  <c:v>93.82097222222319</c:v>
                </c:pt>
                <c:pt idx="41">
                  <c:v>87.343194444445544</c:v>
                </c:pt>
                <c:pt idx="42">
                  <c:v>109.80986111111224</c:v>
                </c:pt>
                <c:pt idx="43">
                  <c:v>61.65430555555622</c:v>
                </c:pt>
                <c:pt idx="44">
                  <c:v>46.232083333334231</c:v>
                </c:pt>
                <c:pt idx="45">
                  <c:v>50.532083333334413</c:v>
                </c:pt>
                <c:pt idx="46">
                  <c:v>139.75430555555613</c:v>
                </c:pt>
                <c:pt idx="47">
                  <c:v>73.132083333333867</c:v>
                </c:pt>
                <c:pt idx="48">
                  <c:v>61.177777777779283</c:v>
                </c:pt>
                <c:pt idx="49">
                  <c:v>28.211111111112132</c:v>
                </c:pt>
                <c:pt idx="50">
                  <c:v>46.244444444445435</c:v>
                </c:pt>
                <c:pt idx="51">
                  <c:v>78.866666666667697</c:v>
                </c:pt>
                <c:pt idx="52">
                  <c:v>69.500000000001364</c:v>
                </c:pt>
                <c:pt idx="53">
                  <c:v>3.922222222223354</c:v>
                </c:pt>
                <c:pt idx="54">
                  <c:v>39.988888888889505</c:v>
                </c:pt>
                <c:pt idx="55">
                  <c:v>32.033333333334213</c:v>
                </c:pt>
                <c:pt idx="56">
                  <c:v>8.8111111111120408</c:v>
                </c:pt>
                <c:pt idx="57">
                  <c:v>23.911111111112405</c:v>
                </c:pt>
                <c:pt idx="58">
                  <c:v>26.433333333333849</c:v>
                </c:pt>
                <c:pt idx="59">
                  <c:v>78.711111111112132</c:v>
                </c:pt>
                <c:pt idx="60">
                  <c:v>-19.343194444443725</c:v>
                </c:pt>
                <c:pt idx="61">
                  <c:v>59.590138888889669</c:v>
                </c:pt>
                <c:pt idx="62">
                  <c:v>9.4234722222231539</c:v>
                </c:pt>
                <c:pt idx="63">
                  <c:v>-18.554305555554947</c:v>
                </c:pt>
                <c:pt idx="64">
                  <c:v>43.379027777778902</c:v>
                </c:pt>
                <c:pt idx="65">
                  <c:v>76.501250000001164</c:v>
                </c:pt>
                <c:pt idx="66">
                  <c:v>138.06791666666777</c:v>
                </c:pt>
                <c:pt idx="67">
                  <c:v>69.012361111112114</c:v>
                </c:pt>
                <c:pt idx="68">
                  <c:v>42.190138888889578</c:v>
                </c:pt>
                <c:pt idx="69">
                  <c:v>97.490138888890215</c:v>
                </c:pt>
                <c:pt idx="70">
                  <c:v>62.212361111111477</c:v>
                </c:pt>
                <c:pt idx="71">
                  <c:v>-1.4098611111107857</c:v>
                </c:pt>
                <c:pt idx="72">
                  <c:v>10.635833333334631</c:v>
                </c:pt>
                <c:pt idx="73">
                  <c:v>21.06916666666757</c:v>
                </c:pt>
                <c:pt idx="74">
                  <c:v>23.202500000000782</c:v>
                </c:pt>
                <c:pt idx="75">
                  <c:v>57.924722222222954</c:v>
                </c:pt>
                <c:pt idx="76">
                  <c:v>14.65805555555653</c:v>
                </c:pt>
                <c:pt idx="77">
                  <c:v>-13.619722222221299</c:v>
                </c:pt>
                <c:pt idx="78">
                  <c:v>17.646944444444671</c:v>
                </c:pt>
                <c:pt idx="79">
                  <c:v>69.691388888889378</c:v>
                </c:pt>
                <c:pt idx="80">
                  <c:v>37.969166666667206</c:v>
                </c:pt>
                <c:pt idx="81">
                  <c:v>71.269166666666933</c:v>
                </c:pt>
                <c:pt idx="82">
                  <c:v>-14.208611111110258</c:v>
                </c:pt>
                <c:pt idx="83">
                  <c:v>-38.030833333332339</c:v>
                </c:pt>
                <c:pt idx="84">
                  <c:v>-13.085138888888196</c:v>
                </c:pt>
                <c:pt idx="85">
                  <c:v>-20.451805555554529</c:v>
                </c:pt>
                <c:pt idx="86">
                  <c:v>-62.618472222221499</c:v>
                </c:pt>
                <c:pt idx="87">
                  <c:v>-38.796249999999418</c:v>
                </c:pt>
                <c:pt idx="88">
                  <c:v>6.7370833333347946</c:v>
                </c:pt>
                <c:pt idx="89">
                  <c:v>29.659305555557239</c:v>
                </c:pt>
                <c:pt idx="90">
                  <c:v>-2.4740277777768824</c:v>
                </c:pt>
                <c:pt idx="91">
                  <c:v>-26.129583333332448</c:v>
                </c:pt>
                <c:pt idx="92">
                  <c:v>-9.7518055555551655</c:v>
                </c:pt>
                <c:pt idx="93">
                  <c:v>21.448194444445107</c:v>
                </c:pt>
                <c:pt idx="94">
                  <c:v>-40.129583333333358</c:v>
                </c:pt>
                <c:pt idx="95">
                  <c:v>-113.65180555555526</c:v>
                </c:pt>
                <c:pt idx="96">
                  <c:v>-18.906111111110931</c:v>
                </c:pt>
                <c:pt idx="97">
                  <c:v>-45.372777777776719</c:v>
                </c:pt>
                <c:pt idx="98">
                  <c:v>-54.039444444443234</c:v>
                </c:pt>
                <c:pt idx="99">
                  <c:v>-87.917222222221426</c:v>
                </c:pt>
                <c:pt idx="100">
                  <c:v>-87.583888888887941</c:v>
                </c:pt>
                <c:pt idx="101">
                  <c:v>-84.061666666665587</c:v>
                </c:pt>
                <c:pt idx="102">
                  <c:v>-93.0949999999998</c:v>
                </c:pt>
                <c:pt idx="103">
                  <c:v>-65.85055555555391</c:v>
                </c:pt>
                <c:pt idx="104">
                  <c:v>-30.472777777776173</c:v>
                </c:pt>
                <c:pt idx="105">
                  <c:v>-21.972777777776173</c:v>
                </c:pt>
                <c:pt idx="106">
                  <c:v>-130.55055555555509</c:v>
                </c:pt>
                <c:pt idx="107">
                  <c:v>-102.1727777777769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46-43E3-99F4-E99DA5B82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171391"/>
        <c:axId val="650168063"/>
      </c:scatterChart>
      <c:valAx>
        <c:axId val="650171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Feb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168063"/>
        <c:crosses val="autoZero"/>
        <c:crossBetween val="midCat"/>
      </c:valAx>
      <c:valAx>
        <c:axId val="6501680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01713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Mar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 Model'!$F$2:$F$109</c:f>
              <c:numCache>
                <c:formatCode>General</c:formatCode>
                <c:ptCount val="10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xVal>
          <c:yVal>
            <c:numRef>
              <c:f>'Multiple Regression'!$C$36:$C$143</c:f>
              <c:numCache>
                <c:formatCode>General</c:formatCode>
                <c:ptCount val="108"/>
                <c:pt idx="0">
                  <c:v>-36.538333333332503</c:v>
                </c:pt>
                <c:pt idx="1">
                  <c:v>-24.104999999998654</c:v>
                </c:pt>
                <c:pt idx="2">
                  <c:v>-48.371666666665533</c:v>
                </c:pt>
                <c:pt idx="3">
                  <c:v>-43.849444444443634</c:v>
                </c:pt>
                <c:pt idx="4">
                  <c:v>-58.616111111110058</c:v>
                </c:pt>
                <c:pt idx="5">
                  <c:v>-62.293888888887523</c:v>
                </c:pt>
                <c:pt idx="6">
                  <c:v>-44.82722222222128</c:v>
                </c:pt>
                <c:pt idx="7">
                  <c:v>-64.082777777776755</c:v>
                </c:pt>
                <c:pt idx="8">
                  <c:v>-83.004999999999654</c:v>
                </c:pt>
                <c:pt idx="9">
                  <c:v>-134.10499999999865</c:v>
                </c:pt>
                <c:pt idx="10">
                  <c:v>-60.58277777777721</c:v>
                </c:pt>
                <c:pt idx="11">
                  <c:v>63.095000000000709</c:v>
                </c:pt>
                <c:pt idx="12">
                  <c:v>4.0694444445762201E-2</c:v>
                </c:pt>
                <c:pt idx="13">
                  <c:v>-39.425972222220935</c:v>
                </c:pt>
                <c:pt idx="14">
                  <c:v>30.407361111112095</c:v>
                </c:pt>
                <c:pt idx="15">
                  <c:v>67.629583333334267</c:v>
                </c:pt>
                <c:pt idx="16">
                  <c:v>17.862916666667388</c:v>
                </c:pt>
                <c:pt idx="17">
                  <c:v>6.9851388888901056</c:v>
                </c:pt>
                <c:pt idx="18">
                  <c:v>-57.048194444443197</c:v>
                </c:pt>
                <c:pt idx="19">
                  <c:v>-65.603749999999309</c:v>
                </c:pt>
                <c:pt idx="20">
                  <c:v>-47.925972222221844</c:v>
                </c:pt>
                <c:pt idx="21">
                  <c:v>-157.02597222222084</c:v>
                </c:pt>
                <c:pt idx="22">
                  <c:v>-94.303749999999582</c:v>
                </c:pt>
                <c:pt idx="23">
                  <c:v>-39.025972222221753</c:v>
                </c:pt>
                <c:pt idx="24">
                  <c:v>-69.080277777777155</c:v>
                </c:pt>
                <c:pt idx="25">
                  <c:v>-77.146944444443307</c:v>
                </c:pt>
                <c:pt idx="26">
                  <c:v>-58.613611111110004</c:v>
                </c:pt>
                <c:pt idx="27">
                  <c:v>-57.991388888888196</c:v>
                </c:pt>
                <c:pt idx="28">
                  <c:v>-99.758055555554165</c:v>
                </c:pt>
                <c:pt idx="29">
                  <c:v>-44.435833333332084</c:v>
                </c:pt>
                <c:pt idx="30">
                  <c:v>-108.06916666666621</c:v>
                </c:pt>
                <c:pt idx="31">
                  <c:v>-10.724722222221317</c:v>
                </c:pt>
                <c:pt idx="32">
                  <c:v>35.953055555556148</c:v>
                </c:pt>
                <c:pt idx="33">
                  <c:v>48.453055555557057</c:v>
                </c:pt>
                <c:pt idx="34">
                  <c:v>111.37527777777814</c:v>
                </c:pt>
                <c:pt idx="35">
                  <c:v>79.353055555556239</c:v>
                </c:pt>
                <c:pt idx="36">
                  <c:v>85.098750000001019</c:v>
                </c:pt>
                <c:pt idx="37">
                  <c:v>97.632083333334322</c:v>
                </c:pt>
                <c:pt idx="38">
                  <c:v>114.3654166666679</c:v>
                </c:pt>
                <c:pt idx="39">
                  <c:v>42.687638888889524</c:v>
                </c:pt>
                <c:pt idx="40">
                  <c:v>93.82097222222319</c:v>
                </c:pt>
                <c:pt idx="41">
                  <c:v>87.343194444445544</c:v>
                </c:pt>
                <c:pt idx="42">
                  <c:v>109.80986111111224</c:v>
                </c:pt>
                <c:pt idx="43">
                  <c:v>61.65430555555622</c:v>
                </c:pt>
                <c:pt idx="44">
                  <c:v>46.232083333334231</c:v>
                </c:pt>
                <c:pt idx="45">
                  <c:v>50.532083333334413</c:v>
                </c:pt>
                <c:pt idx="46">
                  <c:v>139.75430555555613</c:v>
                </c:pt>
                <c:pt idx="47">
                  <c:v>73.132083333333867</c:v>
                </c:pt>
                <c:pt idx="48">
                  <c:v>61.177777777779283</c:v>
                </c:pt>
                <c:pt idx="49">
                  <c:v>28.211111111112132</c:v>
                </c:pt>
                <c:pt idx="50">
                  <c:v>46.244444444445435</c:v>
                </c:pt>
                <c:pt idx="51">
                  <c:v>78.866666666667697</c:v>
                </c:pt>
                <c:pt idx="52">
                  <c:v>69.500000000001364</c:v>
                </c:pt>
                <c:pt idx="53">
                  <c:v>3.922222222223354</c:v>
                </c:pt>
                <c:pt idx="54">
                  <c:v>39.988888888889505</c:v>
                </c:pt>
                <c:pt idx="55">
                  <c:v>32.033333333334213</c:v>
                </c:pt>
                <c:pt idx="56">
                  <c:v>8.8111111111120408</c:v>
                </c:pt>
                <c:pt idx="57">
                  <c:v>23.911111111112405</c:v>
                </c:pt>
                <c:pt idx="58">
                  <c:v>26.433333333333849</c:v>
                </c:pt>
                <c:pt idx="59">
                  <c:v>78.711111111112132</c:v>
                </c:pt>
                <c:pt idx="60">
                  <c:v>-19.343194444443725</c:v>
                </c:pt>
                <c:pt idx="61">
                  <c:v>59.590138888889669</c:v>
                </c:pt>
                <c:pt idx="62">
                  <c:v>9.4234722222231539</c:v>
                </c:pt>
                <c:pt idx="63">
                  <c:v>-18.554305555554947</c:v>
                </c:pt>
                <c:pt idx="64">
                  <c:v>43.379027777778902</c:v>
                </c:pt>
                <c:pt idx="65">
                  <c:v>76.501250000001164</c:v>
                </c:pt>
                <c:pt idx="66">
                  <c:v>138.06791666666777</c:v>
                </c:pt>
                <c:pt idx="67">
                  <c:v>69.012361111112114</c:v>
                </c:pt>
                <c:pt idx="68">
                  <c:v>42.190138888889578</c:v>
                </c:pt>
                <c:pt idx="69">
                  <c:v>97.490138888890215</c:v>
                </c:pt>
                <c:pt idx="70">
                  <c:v>62.212361111111477</c:v>
                </c:pt>
                <c:pt idx="71">
                  <c:v>-1.4098611111107857</c:v>
                </c:pt>
                <c:pt idx="72">
                  <c:v>10.635833333334631</c:v>
                </c:pt>
                <c:pt idx="73">
                  <c:v>21.06916666666757</c:v>
                </c:pt>
                <c:pt idx="74">
                  <c:v>23.202500000000782</c:v>
                </c:pt>
                <c:pt idx="75">
                  <c:v>57.924722222222954</c:v>
                </c:pt>
                <c:pt idx="76">
                  <c:v>14.65805555555653</c:v>
                </c:pt>
                <c:pt idx="77">
                  <c:v>-13.619722222221299</c:v>
                </c:pt>
                <c:pt idx="78">
                  <c:v>17.646944444444671</c:v>
                </c:pt>
                <c:pt idx="79">
                  <c:v>69.691388888889378</c:v>
                </c:pt>
                <c:pt idx="80">
                  <c:v>37.969166666667206</c:v>
                </c:pt>
                <c:pt idx="81">
                  <c:v>71.269166666666933</c:v>
                </c:pt>
                <c:pt idx="82">
                  <c:v>-14.208611111110258</c:v>
                </c:pt>
                <c:pt idx="83">
                  <c:v>-38.030833333332339</c:v>
                </c:pt>
                <c:pt idx="84">
                  <c:v>-13.085138888888196</c:v>
                </c:pt>
                <c:pt idx="85">
                  <c:v>-20.451805555554529</c:v>
                </c:pt>
                <c:pt idx="86">
                  <c:v>-62.618472222221499</c:v>
                </c:pt>
                <c:pt idx="87">
                  <c:v>-38.796249999999418</c:v>
                </c:pt>
                <c:pt idx="88">
                  <c:v>6.7370833333347946</c:v>
                </c:pt>
                <c:pt idx="89">
                  <c:v>29.659305555557239</c:v>
                </c:pt>
                <c:pt idx="90">
                  <c:v>-2.4740277777768824</c:v>
                </c:pt>
                <c:pt idx="91">
                  <c:v>-26.129583333332448</c:v>
                </c:pt>
                <c:pt idx="92">
                  <c:v>-9.7518055555551655</c:v>
                </c:pt>
                <c:pt idx="93">
                  <c:v>21.448194444445107</c:v>
                </c:pt>
                <c:pt idx="94">
                  <c:v>-40.129583333333358</c:v>
                </c:pt>
                <c:pt idx="95">
                  <c:v>-113.65180555555526</c:v>
                </c:pt>
                <c:pt idx="96">
                  <c:v>-18.906111111110931</c:v>
                </c:pt>
                <c:pt idx="97">
                  <c:v>-45.372777777776719</c:v>
                </c:pt>
                <c:pt idx="98">
                  <c:v>-54.039444444443234</c:v>
                </c:pt>
                <c:pt idx="99">
                  <c:v>-87.917222222221426</c:v>
                </c:pt>
                <c:pt idx="100">
                  <c:v>-87.583888888887941</c:v>
                </c:pt>
                <c:pt idx="101">
                  <c:v>-84.061666666665587</c:v>
                </c:pt>
                <c:pt idx="102">
                  <c:v>-93.0949999999998</c:v>
                </c:pt>
                <c:pt idx="103">
                  <c:v>-65.85055555555391</c:v>
                </c:pt>
                <c:pt idx="104">
                  <c:v>-30.472777777776173</c:v>
                </c:pt>
                <c:pt idx="105">
                  <c:v>-21.972777777776173</c:v>
                </c:pt>
                <c:pt idx="106">
                  <c:v>-130.55055555555509</c:v>
                </c:pt>
                <c:pt idx="107">
                  <c:v>-102.1727777777769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A1-41B9-9893-EE61F486C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46927"/>
        <c:axId val="636243183"/>
      </c:scatterChart>
      <c:valAx>
        <c:axId val="636246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Mar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243183"/>
        <c:crosses val="autoZero"/>
        <c:crossBetween val="midCat"/>
      </c:valAx>
      <c:valAx>
        <c:axId val="6362431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24692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Apr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 Model'!$G$2:$G$109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xVal>
          <c:yVal>
            <c:numRef>
              <c:f>'Multiple Regression'!$C$36:$C$143</c:f>
              <c:numCache>
                <c:formatCode>General</c:formatCode>
                <c:ptCount val="108"/>
                <c:pt idx="0">
                  <c:v>-36.538333333332503</c:v>
                </c:pt>
                <c:pt idx="1">
                  <c:v>-24.104999999998654</c:v>
                </c:pt>
                <c:pt idx="2">
                  <c:v>-48.371666666665533</c:v>
                </c:pt>
                <c:pt idx="3">
                  <c:v>-43.849444444443634</c:v>
                </c:pt>
                <c:pt idx="4">
                  <c:v>-58.616111111110058</c:v>
                </c:pt>
                <c:pt idx="5">
                  <c:v>-62.293888888887523</c:v>
                </c:pt>
                <c:pt idx="6">
                  <c:v>-44.82722222222128</c:v>
                </c:pt>
                <c:pt idx="7">
                  <c:v>-64.082777777776755</c:v>
                </c:pt>
                <c:pt idx="8">
                  <c:v>-83.004999999999654</c:v>
                </c:pt>
                <c:pt idx="9">
                  <c:v>-134.10499999999865</c:v>
                </c:pt>
                <c:pt idx="10">
                  <c:v>-60.58277777777721</c:v>
                </c:pt>
                <c:pt idx="11">
                  <c:v>63.095000000000709</c:v>
                </c:pt>
                <c:pt idx="12">
                  <c:v>4.0694444445762201E-2</c:v>
                </c:pt>
                <c:pt idx="13">
                  <c:v>-39.425972222220935</c:v>
                </c:pt>
                <c:pt idx="14">
                  <c:v>30.407361111112095</c:v>
                </c:pt>
                <c:pt idx="15">
                  <c:v>67.629583333334267</c:v>
                </c:pt>
                <c:pt idx="16">
                  <c:v>17.862916666667388</c:v>
                </c:pt>
                <c:pt idx="17">
                  <c:v>6.9851388888901056</c:v>
                </c:pt>
                <c:pt idx="18">
                  <c:v>-57.048194444443197</c:v>
                </c:pt>
                <c:pt idx="19">
                  <c:v>-65.603749999999309</c:v>
                </c:pt>
                <c:pt idx="20">
                  <c:v>-47.925972222221844</c:v>
                </c:pt>
                <c:pt idx="21">
                  <c:v>-157.02597222222084</c:v>
                </c:pt>
                <c:pt idx="22">
                  <c:v>-94.303749999999582</c:v>
                </c:pt>
                <c:pt idx="23">
                  <c:v>-39.025972222221753</c:v>
                </c:pt>
                <c:pt idx="24">
                  <c:v>-69.080277777777155</c:v>
                </c:pt>
                <c:pt idx="25">
                  <c:v>-77.146944444443307</c:v>
                </c:pt>
                <c:pt idx="26">
                  <c:v>-58.613611111110004</c:v>
                </c:pt>
                <c:pt idx="27">
                  <c:v>-57.991388888888196</c:v>
                </c:pt>
                <c:pt idx="28">
                  <c:v>-99.758055555554165</c:v>
                </c:pt>
                <c:pt idx="29">
                  <c:v>-44.435833333332084</c:v>
                </c:pt>
                <c:pt idx="30">
                  <c:v>-108.06916666666621</c:v>
                </c:pt>
                <c:pt idx="31">
                  <c:v>-10.724722222221317</c:v>
                </c:pt>
                <c:pt idx="32">
                  <c:v>35.953055555556148</c:v>
                </c:pt>
                <c:pt idx="33">
                  <c:v>48.453055555557057</c:v>
                </c:pt>
                <c:pt idx="34">
                  <c:v>111.37527777777814</c:v>
                </c:pt>
                <c:pt idx="35">
                  <c:v>79.353055555556239</c:v>
                </c:pt>
                <c:pt idx="36">
                  <c:v>85.098750000001019</c:v>
                </c:pt>
                <c:pt idx="37">
                  <c:v>97.632083333334322</c:v>
                </c:pt>
                <c:pt idx="38">
                  <c:v>114.3654166666679</c:v>
                </c:pt>
                <c:pt idx="39">
                  <c:v>42.687638888889524</c:v>
                </c:pt>
                <c:pt idx="40">
                  <c:v>93.82097222222319</c:v>
                </c:pt>
                <c:pt idx="41">
                  <c:v>87.343194444445544</c:v>
                </c:pt>
                <c:pt idx="42">
                  <c:v>109.80986111111224</c:v>
                </c:pt>
                <c:pt idx="43">
                  <c:v>61.65430555555622</c:v>
                </c:pt>
                <c:pt idx="44">
                  <c:v>46.232083333334231</c:v>
                </c:pt>
                <c:pt idx="45">
                  <c:v>50.532083333334413</c:v>
                </c:pt>
                <c:pt idx="46">
                  <c:v>139.75430555555613</c:v>
                </c:pt>
                <c:pt idx="47">
                  <c:v>73.132083333333867</c:v>
                </c:pt>
                <c:pt idx="48">
                  <c:v>61.177777777779283</c:v>
                </c:pt>
                <c:pt idx="49">
                  <c:v>28.211111111112132</c:v>
                </c:pt>
                <c:pt idx="50">
                  <c:v>46.244444444445435</c:v>
                </c:pt>
                <c:pt idx="51">
                  <c:v>78.866666666667697</c:v>
                </c:pt>
                <c:pt idx="52">
                  <c:v>69.500000000001364</c:v>
                </c:pt>
                <c:pt idx="53">
                  <c:v>3.922222222223354</c:v>
                </c:pt>
                <c:pt idx="54">
                  <c:v>39.988888888889505</c:v>
                </c:pt>
                <c:pt idx="55">
                  <c:v>32.033333333334213</c:v>
                </c:pt>
                <c:pt idx="56">
                  <c:v>8.8111111111120408</c:v>
                </c:pt>
                <c:pt idx="57">
                  <c:v>23.911111111112405</c:v>
                </c:pt>
                <c:pt idx="58">
                  <c:v>26.433333333333849</c:v>
                </c:pt>
                <c:pt idx="59">
                  <c:v>78.711111111112132</c:v>
                </c:pt>
                <c:pt idx="60">
                  <c:v>-19.343194444443725</c:v>
                </c:pt>
                <c:pt idx="61">
                  <c:v>59.590138888889669</c:v>
                </c:pt>
                <c:pt idx="62">
                  <c:v>9.4234722222231539</c:v>
                </c:pt>
                <c:pt idx="63">
                  <c:v>-18.554305555554947</c:v>
                </c:pt>
                <c:pt idx="64">
                  <c:v>43.379027777778902</c:v>
                </c:pt>
                <c:pt idx="65">
                  <c:v>76.501250000001164</c:v>
                </c:pt>
                <c:pt idx="66">
                  <c:v>138.06791666666777</c:v>
                </c:pt>
                <c:pt idx="67">
                  <c:v>69.012361111112114</c:v>
                </c:pt>
                <c:pt idx="68">
                  <c:v>42.190138888889578</c:v>
                </c:pt>
                <c:pt idx="69">
                  <c:v>97.490138888890215</c:v>
                </c:pt>
                <c:pt idx="70">
                  <c:v>62.212361111111477</c:v>
                </c:pt>
                <c:pt idx="71">
                  <c:v>-1.4098611111107857</c:v>
                </c:pt>
                <c:pt idx="72">
                  <c:v>10.635833333334631</c:v>
                </c:pt>
                <c:pt idx="73">
                  <c:v>21.06916666666757</c:v>
                </c:pt>
                <c:pt idx="74">
                  <c:v>23.202500000000782</c:v>
                </c:pt>
                <c:pt idx="75">
                  <c:v>57.924722222222954</c:v>
                </c:pt>
                <c:pt idx="76">
                  <c:v>14.65805555555653</c:v>
                </c:pt>
                <c:pt idx="77">
                  <c:v>-13.619722222221299</c:v>
                </c:pt>
                <c:pt idx="78">
                  <c:v>17.646944444444671</c:v>
                </c:pt>
                <c:pt idx="79">
                  <c:v>69.691388888889378</c:v>
                </c:pt>
                <c:pt idx="80">
                  <c:v>37.969166666667206</c:v>
                </c:pt>
                <c:pt idx="81">
                  <c:v>71.269166666666933</c:v>
                </c:pt>
                <c:pt idx="82">
                  <c:v>-14.208611111110258</c:v>
                </c:pt>
                <c:pt idx="83">
                  <c:v>-38.030833333332339</c:v>
                </c:pt>
                <c:pt idx="84">
                  <c:v>-13.085138888888196</c:v>
                </c:pt>
                <c:pt idx="85">
                  <c:v>-20.451805555554529</c:v>
                </c:pt>
                <c:pt idx="86">
                  <c:v>-62.618472222221499</c:v>
                </c:pt>
                <c:pt idx="87">
                  <c:v>-38.796249999999418</c:v>
                </c:pt>
                <c:pt idx="88">
                  <c:v>6.7370833333347946</c:v>
                </c:pt>
                <c:pt idx="89">
                  <c:v>29.659305555557239</c:v>
                </c:pt>
                <c:pt idx="90">
                  <c:v>-2.4740277777768824</c:v>
                </c:pt>
                <c:pt idx="91">
                  <c:v>-26.129583333332448</c:v>
                </c:pt>
                <c:pt idx="92">
                  <c:v>-9.7518055555551655</c:v>
                </c:pt>
                <c:pt idx="93">
                  <c:v>21.448194444445107</c:v>
                </c:pt>
                <c:pt idx="94">
                  <c:v>-40.129583333333358</c:v>
                </c:pt>
                <c:pt idx="95">
                  <c:v>-113.65180555555526</c:v>
                </c:pt>
                <c:pt idx="96">
                  <c:v>-18.906111111110931</c:v>
                </c:pt>
                <c:pt idx="97">
                  <c:v>-45.372777777776719</c:v>
                </c:pt>
                <c:pt idx="98">
                  <c:v>-54.039444444443234</c:v>
                </c:pt>
                <c:pt idx="99">
                  <c:v>-87.917222222221426</c:v>
                </c:pt>
                <c:pt idx="100">
                  <c:v>-87.583888888887941</c:v>
                </c:pt>
                <c:pt idx="101">
                  <c:v>-84.061666666665587</c:v>
                </c:pt>
                <c:pt idx="102">
                  <c:v>-93.0949999999998</c:v>
                </c:pt>
                <c:pt idx="103">
                  <c:v>-65.85055555555391</c:v>
                </c:pt>
                <c:pt idx="104">
                  <c:v>-30.472777777776173</c:v>
                </c:pt>
                <c:pt idx="105">
                  <c:v>-21.972777777776173</c:v>
                </c:pt>
                <c:pt idx="106">
                  <c:v>-130.55055555555509</c:v>
                </c:pt>
                <c:pt idx="107">
                  <c:v>-102.1727777777769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87-4994-8D7E-21706DB2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50671"/>
        <c:axId val="636246927"/>
      </c:scatterChart>
      <c:valAx>
        <c:axId val="636250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Apr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246927"/>
        <c:crosses val="autoZero"/>
        <c:crossBetween val="midCat"/>
      </c:valAx>
      <c:valAx>
        <c:axId val="6362469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2506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May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 Model'!$H$2:$H$109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xVal>
          <c:yVal>
            <c:numRef>
              <c:f>'Multiple Regression'!$C$36:$C$143</c:f>
              <c:numCache>
                <c:formatCode>General</c:formatCode>
                <c:ptCount val="108"/>
                <c:pt idx="0">
                  <c:v>-36.538333333332503</c:v>
                </c:pt>
                <c:pt idx="1">
                  <c:v>-24.104999999998654</c:v>
                </c:pt>
                <c:pt idx="2">
                  <c:v>-48.371666666665533</c:v>
                </c:pt>
                <c:pt idx="3">
                  <c:v>-43.849444444443634</c:v>
                </c:pt>
                <c:pt idx="4">
                  <c:v>-58.616111111110058</c:v>
                </c:pt>
                <c:pt idx="5">
                  <c:v>-62.293888888887523</c:v>
                </c:pt>
                <c:pt idx="6">
                  <c:v>-44.82722222222128</c:v>
                </c:pt>
                <c:pt idx="7">
                  <c:v>-64.082777777776755</c:v>
                </c:pt>
                <c:pt idx="8">
                  <c:v>-83.004999999999654</c:v>
                </c:pt>
                <c:pt idx="9">
                  <c:v>-134.10499999999865</c:v>
                </c:pt>
                <c:pt idx="10">
                  <c:v>-60.58277777777721</c:v>
                </c:pt>
                <c:pt idx="11">
                  <c:v>63.095000000000709</c:v>
                </c:pt>
                <c:pt idx="12">
                  <c:v>4.0694444445762201E-2</c:v>
                </c:pt>
                <c:pt idx="13">
                  <c:v>-39.425972222220935</c:v>
                </c:pt>
                <c:pt idx="14">
                  <c:v>30.407361111112095</c:v>
                </c:pt>
                <c:pt idx="15">
                  <c:v>67.629583333334267</c:v>
                </c:pt>
                <c:pt idx="16">
                  <c:v>17.862916666667388</c:v>
                </c:pt>
                <c:pt idx="17">
                  <c:v>6.9851388888901056</c:v>
                </c:pt>
                <c:pt idx="18">
                  <c:v>-57.048194444443197</c:v>
                </c:pt>
                <c:pt idx="19">
                  <c:v>-65.603749999999309</c:v>
                </c:pt>
                <c:pt idx="20">
                  <c:v>-47.925972222221844</c:v>
                </c:pt>
                <c:pt idx="21">
                  <c:v>-157.02597222222084</c:v>
                </c:pt>
                <c:pt idx="22">
                  <c:v>-94.303749999999582</c:v>
                </c:pt>
                <c:pt idx="23">
                  <c:v>-39.025972222221753</c:v>
                </c:pt>
                <c:pt idx="24">
                  <c:v>-69.080277777777155</c:v>
                </c:pt>
                <c:pt idx="25">
                  <c:v>-77.146944444443307</c:v>
                </c:pt>
                <c:pt idx="26">
                  <c:v>-58.613611111110004</c:v>
                </c:pt>
                <c:pt idx="27">
                  <c:v>-57.991388888888196</c:v>
                </c:pt>
                <c:pt idx="28">
                  <c:v>-99.758055555554165</c:v>
                </c:pt>
                <c:pt idx="29">
                  <c:v>-44.435833333332084</c:v>
                </c:pt>
                <c:pt idx="30">
                  <c:v>-108.06916666666621</c:v>
                </c:pt>
                <c:pt idx="31">
                  <c:v>-10.724722222221317</c:v>
                </c:pt>
                <c:pt idx="32">
                  <c:v>35.953055555556148</c:v>
                </c:pt>
                <c:pt idx="33">
                  <c:v>48.453055555557057</c:v>
                </c:pt>
                <c:pt idx="34">
                  <c:v>111.37527777777814</c:v>
                </c:pt>
                <c:pt idx="35">
                  <c:v>79.353055555556239</c:v>
                </c:pt>
                <c:pt idx="36">
                  <c:v>85.098750000001019</c:v>
                </c:pt>
                <c:pt idx="37">
                  <c:v>97.632083333334322</c:v>
                </c:pt>
                <c:pt idx="38">
                  <c:v>114.3654166666679</c:v>
                </c:pt>
                <c:pt idx="39">
                  <c:v>42.687638888889524</c:v>
                </c:pt>
                <c:pt idx="40">
                  <c:v>93.82097222222319</c:v>
                </c:pt>
                <c:pt idx="41">
                  <c:v>87.343194444445544</c:v>
                </c:pt>
                <c:pt idx="42">
                  <c:v>109.80986111111224</c:v>
                </c:pt>
                <c:pt idx="43">
                  <c:v>61.65430555555622</c:v>
                </c:pt>
                <c:pt idx="44">
                  <c:v>46.232083333334231</c:v>
                </c:pt>
                <c:pt idx="45">
                  <c:v>50.532083333334413</c:v>
                </c:pt>
                <c:pt idx="46">
                  <c:v>139.75430555555613</c:v>
                </c:pt>
                <c:pt idx="47">
                  <c:v>73.132083333333867</c:v>
                </c:pt>
                <c:pt idx="48">
                  <c:v>61.177777777779283</c:v>
                </c:pt>
                <c:pt idx="49">
                  <c:v>28.211111111112132</c:v>
                </c:pt>
                <c:pt idx="50">
                  <c:v>46.244444444445435</c:v>
                </c:pt>
                <c:pt idx="51">
                  <c:v>78.866666666667697</c:v>
                </c:pt>
                <c:pt idx="52">
                  <c:v>69.500000000001364</c:v>
                </c:pt>
                <c:pt idx="53">
                  <c:v>3.922222222223354</c:v>
                </c:pt>
                <c:pt idx="54">
                  <c:v>39.988888888889505</c:v>
                </c:pt>
                <c:pt idx="55">
                  <c:v>32.033333333334213</c:v>
                </c:pt>
                <c:pt idx="56">
                  <c:v>8.8111111111120408</c:v>
                </c:pt>
                <c:pt idx="57">
                  <c:v>23.911111111112405</c:v>
                </c:pt>
                <c:pt idx="58">
                  <c:v>26.433333333333849</c:v>
                </c:pt>
                <c:pt idx="59">
                  <c:v>78.711111111112132</c:v>
                </c:pt>
                <c:pt idx="60">
                  <c:v>-19.343194444443725</c:v>
                </c:pt>
                <c:pt idx="61">
                  <c:v>59.590138888889669</c:v>
                </c:pt>
                <c:pt idx="62">
                  <c:v>9.4234722222231539</c:v>
                </c:pt>
                <c:pt idx="63">
                  <c:v>-18.554305555554947</c:v>
                </c:pt>
                <c:pt idx="64">
                  <c:v>43.379027777778902</c:v>
                </c:pt>
                <c:pt idx="65">
                  <c:v>76.501250000001164</c:v>
                </c:pt>
                <c:pt idx="66">
                  <c:v>138.06791666666777</c:v>
                </c:pt>
                <c:pt idx="67">
                  <c:v>69.012361111112114</c:v>
                </c:pt>
                <c:pt idx="68">
                  <c:v>42.190138888889578</c:v>
                </c:pt>
                <c:pt idx="69">
                  <c:v>97.490138888890215</c:v>
                </c:pt>
                <c:pt idx="70">
                  <c:v>62.212361111111477</c:v>
                </c:pt>
                <c:pt idx="71">
                  <c:v>-1.4098611111107857</c:v>
                </c:pt>
                <c:pt idx="72">
                  <c:v>10.635833333334631</c:v>
                </c:pt>
                <c:pt idx="73">
                  <c:v>21.06916666666757</c:v>
                </c:pt>
                <c:pt idx="74">
                  <c:v>23.202500000000782</c:v>
                </c:pt>
                <c:pt idx="75">
                  <c:v>57.924722222222954</c:v>
                </c:pt>
                <c:pt idx="76">
                  <c:v>14.65805555555653</c:v>
                </c:pt>
                <c:pt idx="77">
                  <c:v>-13.619722222221299</c:v>
                </c:pt>
                <c:pt idx="78">
                  <c:v>17.646944444444671</c:v>
                </c:pt>
                <c:pt idx="79">
                  <c:v>69.691388888889378</c:v>
                </c:pt>
                <c:pt idx="80">
                  <c:v>37.969166666667206</c:v>
                </c:pt>
                <c:pt idx="81">
                  <c:v>71.269166666666933</c:v>
                </c:pt>
                <c:pt idx="82">
                  <c:v>-14.208611111110258</c:v>
                </c:pt>
                <c:pt idx="83">
                  <c:v>-38.030833333332339</c:v>
                </c:pt>
                <c:pt idx="84">
                  <c:v>-13.085138888888196</c:v>
                </c:pt>
                <c:pt idx="85">
                  <c:v>-20.451805555554529</c:v>
                </c:pt>
                <c:pt idx="86">
                  <c:v>-62.618472222221499</c:v>
                </c:pt>
                <c:pt idx="87">
                  <c:v>-38.796249999999418</c:v>
                </c:pt>
                <c:pt idx="88">
                  <c:v>6.7370833333347946</c:v>
                </c:pt>
                <c:pt idx="89">
                  <c:v>29.659305555557239</c:v>
                </c:pt>
                <c:pt idx="90">
                  <c:v>-2.4740277777768824</c:v>
                </c:pt>
                <c:pt idx="91">
                  <c:v>-26.129583333332448</c:v>
                </c:pt>
                <c:pt idx="92">
                  <c:v>-9.7518055555551655</c:v>
                </c:pt>
                <c:pt idx="93">
                  <c:v>21.448194444445107</c:v>
                </c:pt>
                <c:pt idx="94">
                  <c:v>-40.129583333333358</c:v>
                </c:pt>
                <c:pt idx="95">
                  <c:v>-113.65180555555526</c:v>
                </c:pt>
                <c:pt idx="96">
                  <c:v>-18.906111111110931</c:v>
                </c:pt>
                <c:pt idx="97">
                  <c:v>-45.372777777776719</c:v>
                </c:pt>
                <c:pt idx="98">
                  <c:v>-54.039444444443234</c:v>
                </c:pt>
                <c:pt idx="99">
                  <c:v>-87.917222222221426</c:v>
                </c:pt>
                <c:pt idx="100">
                  <c:v>-87.583888888887941</c:v>
                </c:pt>
                <c:pt idx="101">
                  <c:v>-84.061666666665587</c:v>
                </c:pt>
                <c:pt idx="102">
                  <c:v>-93.0949999999998</c:v>
                </c:pt>
                <c:pt idx="103">
                  <c:v>-65.85055555555391</c:v>
                </c:pt>
                <c:pt idx="104">
                  <c:v>-30.472777777776173</c:v>
                </c:pt>
                <c:pt idx="105">
                  <c:v>-21.972777777776173</c:v>
                </c:pt>
                <c:pt idx="106">
                  <c:v>-130.55055555555509</c:v>
                </c:pt>
                <c:pt idx="107">
                  <c:v>-102.1727777777769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FC-4A2F-AEFD-8D3D329E1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56495"/>
        <c:axId val="636247759"/>
      </c:scatterChart>
      <c:valAx>
        <c:axId val="636256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May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247759"/>
        <c:crosses val="autoZero"/>
        <c:crossBetween val="midCat"/>
      </c:valAx>
      <c:valAx>
        <c:axId val="6362477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2564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Jun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'Multiple Regression Model'!$I$2:$I$109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xVal>
          <c:yVal>
            <c:numRef>
              <c:f>'Multiple Regression'!$C$36:$C$143</c:f>
              <c:numCache>
                <c:formatCode>General</c:formatCode>
                <c:ptCount val="108"/>
                <c:pt idx="0">
                  <c:v>-36.538333333332503</c:v>
                </c:pt>
                <c:pt idx="1">
                  <c:v>-24.104999999998654</c:v>
                </c:pt>
                <c:pt idx="2">
                  <c:v>-48.371666666665533</c:v>
                </c:pt>
                <c:pt idx="3">
                  <c:v>-43.849444444443634</c:v>
                </c:pt>
                <c:pt idx="4">
                  <c:v>-58.616111111110058</c:v>
                </c:pt>
                <c:pt idx="5">
                  <c:v>-62.293888888887523</c:v>
                </c:pt>
                <c:pt idx="6">
                  <c:v>-44.82722222222128</c:v>
                </c:pt>
                <c:pt idx="7">
                  <c:v>-64.082777777776755</c:v>
                </c:pt>
                <c:pt idx="8">
                  <c:v>-83.004999999999654</c:v>
                </c:pt>
                <c:pt idx="9">
                  <c:v>-134.10499999999865</c:v>
                </c:pt>
                <c:pt idx="10">
                  <c:v>-60.58277777777721</c:v>
                </c:pt>
                <c:pt idx="11">
                  <c:v>63.095000000000709</c:v>
                </c:pt>
                <c:pt idx="12">
                  <c:v>4.0694444445762201E-2</c:v>
                </c:pt>
                <c:pt idx="13">
                  <c:v>-39.425972222220935</c:v>
                </c:pt>
                <c:pt idx="14">
                  <c:v>30.407361111112095</c:v>
                </c:pt>
                <c:pt idx="15">
                  <c:v>67.629583333334267</c:v>
                </c:pt>
                <c:pt idx="16">
                  <c:v>17.862916666667388</c:v>
                </c:pt>
                <c:pt idx="17">
                  <c:v>6.9851388888901056</c:v>
                </c:pt>
                <c:pt idx="18">
                  <c:v>-57.048194444443197</c:v>
                </c:pt>
                <c:pt idx="19">
                  <c:v>-65.603749999999309</c:v>
                </c:pt>
                <c:pt idx="20">
                  <c:v>-47.925972222221844</c:v>
                </c:pt>
                <c:pt idx="21">
                  <c:v>-157.02597222222084</c:v>
                </c:pt>
                <c:pt idx="22">
                  <c:v>-94.303749999999582</c:v>
                </c:pt>
                <c:pt idx="23">
                  <c:v>-39.025972222221753</c:v>
                </c:pt>
                <c:pt idx="24">
                  <c:v>-69.080277777777155</c:v>
                </c:pt>
                <c:pt idx="25">
                  <c:v>-77.146944444443307</c:v>
                </c:pt>
                <c:pt idx="26">
                  <c:v>-58.613611111110004</c:v>
                </c:pt>
                <c:pt idx="27">
                  <c:v>-57.991388888888196</c:v>
                </c:pt>
                <c:pt idx="28">
                  <c:v>-99.758055555554165</c:v>
                </c:pt>
                <c:pt idx="29">
                  <c:v>-44.435833333332084</c:v>
                </c:pt>
                <c:pt idx="30">
                  <c:v>-108.06916666666621</c:v>
                </c:pt>
                <c:pt idx="31">
                  <c:v>-10.724722222221317</c:v>
                </c:pt>
                <c:pt idx="32">
                  <c:v>35.953055555556148</c:v>
                </c:pt>
                <c:pt idx="33">
                  <c:v>48.453055555557057</c:v>
                </c:pt>
                <c:pt idx="34">
                  <c:v>111.37527777777814</c:v>
                </c:pt>
                <c:pt idx="35">
                  <c:v>79.353055555556239</c:v>
                </c:pt>
                <c:pt idx="36">
                  <c:v>85.098750000001019</c:v>
                </c:pt>
                <c:pt idx="37">
                  <c:v>97.632083333334322</c:v>
                </c:pt>
                <c:pt idx="38">
                  <c:v>114.3654166666679</c:v>
                </c:pt>
                <c:pt idx="39">
                  <c:v>42.687638888889524</c:v>
                </c:pt>
                <c:pt idx="40">
                  <c:v>93.82097222222319</c:v>
                </c:pt>
                <c:pt idx="41">
                  <c:v>87.343194444445544</c:v>
                </c:pt>
                <c:pt idx="42">
                  <c:v>109.80986111111224</c:v>
                </c:pt>
                <c:pt idx="43">
                  <c:v>61.65430555555622</c:v>
                </c:pt>
                <c:pt idx="44">
                  <c:v>46.232083333334231</c:v>
                </c:pt>
                <c:pt idx="45">
                  <c:v>50.532083333334413</c:v>
                </c:pt>
                <c:pt idx="46">
                  <c:v>139.75430555555613</c:v>
                </c:pt>
                <c:pt idx="47">
                  <c:v>73.132083333333867</c:v>
                </c:pt>
                <c:pt idx="48">
                  <c:v>61.177777777779283</c:v>
                </c:pt>
                <c:pt idx="49">
                  <c:v>28.211111111112132</c:v>
                </c:pt>
                <c:pt idx="50">
                  <c:v>46.244444444445435</c:v>
                </c:pt>
                <c:pt idx="51">
                  <c:v>78.866666666667697</c:v>
                </c:pt>
                <c:pt idx="52">
                  <c:v>69.500000000001364</c:v>
                </c:pt>
                <c:pt idx="53">
                  <c:v>3.922222222223354</c:v>
                </c:pt>
                <c:pt idx="54">
                  <c:v>39.988888888889505</c:v>
                </c:pt>
                <c:pt idx="55">
                  <c:v>32.033333333334213</c:v>
                </c:pt>
                <c:pt idx="56">
                  <c:v>8.8111111111120408</c:v>
                </c:pt>
                <c:pt idx="57">
                  <c:v>23.911111111112405</c:v>
                </c:pt>
                <c:pt idx="58">
                  <c:v>26.433333333333849</c:v>
                </c:pt>
                <c:pt idx="59">
                  <c:v>78.711111111112132</c:v>
                </c:pt>
                <c:pt idx="60">
                  <c:v>-19.343194444443725</c:v>
                </c:pt>
                <c:pt idx="61">
                  <c:v>59.590138888889669</c:v>
                </c:pt>
                <c:pt idx="62">
                  <c:v>9.4234722222231539</c:v>
                </c:pt>
                <c:pt idx="63">
                  <c:v>-18.554305555554947</c:v>
                </c:pt>
                <c:pt idx="64">
                  <c:v>43.379027777778902</c:v>
                </c:pt>
                <c:pt idx="65">
                  <c:v>76.501250000001164</c:v>
                </c:pt>
                <c:pt idx="66">
                  <c:v>138.06791666666777</c:v>
                </c:pt>
                <c:pt idx="67">
                  <c:v>69.012361111112114</c:v>
                </c:pt>
                <c:pt idx="68">
                  <c:v>42.190138888889578</c:v>
                </c:pt>
                <c:pt idx="69">
                  <c:v>97.490138888890215</c:v>
                </c:pt>
                <c:pt idx="70">
                  <c:v>62.212361111111477</c:v>
                </c:pt>
                <c:pt idx="71">
                  <c:v>-1.4098611111107857</c:v>
                </c:pt>
                <c:pt idx="72">
                  <c:v>10.635833333334631</c:v>
                </c:pt>
                <c:pt idx="73">
                  <c:v>21.06916666666757</c:v>
                </c:pt>
                <c:pt idx="74">
                  <c:v>23.202500000000782</c:v>
                </c:pt>
                <c:pt idx="75">
                  <c:v>57.924722222222954</c:v>
                </c:pt>
                <c:pt idx="76">
                  <c:v>14.65805555555653</c:v>
                </c:pt>
                <c:pt idx="77">
                  <c:v>-13.619722222221299</c:v>
                </c:pt>
                <c:pt idx="78">
                  <c:v>17.646944444444671</c:v>
                </c:pt>
                <c:pt idx="79">
                  <c:v>69.691388888889378</c:v>
                </c:pt>
                <c:pt idx="80">
                  <c:v>37.969166666667206</c:v>
                </c:pt>
                <c:pt idx="81">
                  <c:v>71.269166666666933</c:v>
                </c:pt>
                <c:pt idx="82">
                  <c:v>-14.208611111110258</c:v>
                </c:pt>
                <c:pt idx="83">
                  <c:v>-38.030833333332339</c:v>
                </c:pt>
                <c:pt idx="84">
                  <c:v>-13.085138888888196</c:v>
                </c:pt>
                <c:pt idx="85">
                  <c:v>-20.451805555554529</c:v>
                </c:pt>
                <c:pt idx="86">
                  <c:v>-62.618472222221499</c:v>
                </c:pt>
                <c:pt idx="87">
                  <c:v>-38.796249999999418</c:v>
                </c:pt>
                <c:pt idx="88">
                  <c:v>6.7370833333347946</c:v>
                </c:pt>
                <c:pt idx="89">
                  <c:v>29.659305555557239</c:v>
                </c:pt>
                <c:pt idx="90">
                  <c:v>-2.4740277777768824</c:v>
                </c:pt>
                <c:pt idx="91">
                  <c:v>-26.129583333332448</c:v>
                </c:pt>
                <c:pt idx="92">
                  <c:v>-9.7518055555551655</c:v>
                </c:pt>
                <c:pt idx="93">
                  <c:v>21.448194444445107</c:v>
                </c:pt>
                <c:pt idx="94">
                  <c:v>-40.129583333333358</c:v>
                </c:pt>
                <c:pt idx="95">
                  <c:v>-113.65180555555526</c:v>
                </c:pt>
                <c:pt idx="96">
                  <c:v>-18.906111111110931</c:v>
                </c:pt>
                <c:pt idx="97">
                  <c:v>-45.372777777776719</c:v>
                </c:pt>
                <c:pt idx="98">
                  <c:v>-54.039444444443234</c:v>
                </c:pt>
                <c:pt idx="99">
                  <c:v>-87.917222222221426</c:v>
                </c:pt>
                <c:pt idx="100">
                  <c:v>-87.583888888887941</c:v>
                </c:pt>
                <c:pt idx="101">
                  <c:v>-84.061666666665587</c:v>
                </c:pt>
                <c:pt idx="102">
                  <c:v>-93.0949999999998</c:v>
                </c:pt>
                <c:pt idx="103">
                  <c:v>-65.85055555555391</c:v>
                </c:pt>
                <c:pt idx="104">
                  <c:v>-30.472777777776173</c:v>
                </c:pt>
                <c:pt idx="105">
                  <c:v>-21.972777777776173</c:v>
                </c:pt>
                <c:pt idx="106">
                  <c:v>-130.55055555555509</c:v>
                </c:pt>
                <c:pt idx="107">
                  <c:v>-102.1727777777769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2B-4061-BF6E-B8816564D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47343"/>
        <c:axId val="636253999"/>
      </c:scatterChart>
      <c:valAx>
        <c:axId val="636247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Jun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253999"/>
        <c:crosses val="autoZero"/>
        <c:crossBetween val="midCat"/>
      </c:valAx>
      <c:valAx>
        <c:axId val="636253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2473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B2D53-525C-49F4-B9AF-BE312D20C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271460</xdr:colOff>
      <xdr:row>122</xdr:row>
      <xdr:rowOff>66674</xdr:rowOff>
    </xdr:from>
    <xdr:to>
      <xdr:col>13</xdr:col>
      <xdr:colOff>590549</xdr:colOff>
      <xdr:row>147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35ACD-4C68-4F9C-8859-B46CC08D2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428625</xdr:colOff>
      <xdr:row>148</xdr:row>
      <xdr:rowOff>152400</xdr:rowOff>
    </xdr:from>
    <xdr:to>
      <xdr:col>17</xdr:col>
      <xdr:colOff>495300</xdr:colOff>
      <xdr:row>168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6AAFE0-EDEF-4137-A3B5-E70ADE258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9300" y="28355925"/>
          <a:ext cx="5562600" cy="370840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142874</xdr:colOff>
      <xdr:row>148</xdr:row>
      <xdr:rowOff>133350</xdr:rowOff>
    </xdr:from>
    <xdr:to>
      <xdr:col>8</xdr:col>
      <xdr:colOff>66674</xdr:colOff>
      <xdr:row>168</xdr:row>
      <xdr:rowOff>50800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F057810-6F0E-4C64-8388-FD5387B91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874" y="28336875"/>
          <a:ext cx="5591175" cy="3727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49</xdr:row>
      <xdr:rowOff>95250</xdr:rowOff>
    </xdr:from>
    <xdr:to>
      <xdr:col>16</xdr:col>
      <xdr:colOff>600075</xdr:colOff>
      <xdr:row>64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F1C1D-2DE4-4203-81DE-840FA6CC04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21</xdr:row>
      <xdr:rowOff>161925</xdr:rowOff>
    </xdr:from>
    <xdr:to>
      <xdr:col>13</xdr:col>
      <xdr:colOff>400050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56E184-2A98-4F90-9280-826A4F2BB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533400</xdr:colOff>
      <xdr:row>0</xdr:row>
      <xdr:rowOff>28575</xdr:rowOff>
    </xdr:from>
    <xdr:to>
      <xdr:col>17</xdr:col>
      <xdr:colOff>533400</xdr:colOff>
      <xdr:row>10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B40765-4D67-44BE-84CE-59E3550A2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323850</xdr:colOff>
      <xdr:row>9</xdr:row>
      <xdr:rowOff>171450</xdr:rowOff>
    </xdr:from>
    <xdr:to>
      <xdr:col>21</xdr:col>
      <xdr:colOff>323850</xdr:colOff>
      <xdr:row>19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91081D-851E-4031-9C26-77AFE0E45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238125</xdr:colOff>
      <xdr:row>8</xdr:row>
      <xdr:rowOff>180975</xdr:rowOff>
    </xdr:from>
    <xdr:to>
      <xdr:col>17</xdr:col>
      <xdr:colOff>238125</xdr:colOff>
      <xdr:row>18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20A6126-F8E8-48A6-BBEB-A06A73678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333375</xdr:colOff>
      <xdr:row>18</xdr:row>
      <xdr:rowOff>47625</xdr:rowOff>
    </xdr:from>
    <xdr:to>
      <xdr:col>20</xdr:col>
      <xdr:colOff>333375</xdr:colOff>
      <xdr:row>28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C7BA2F-AE96-4FD9-AC8F-1F28332F0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657225</xdr:colOff>
      <xdr:row>32</xdr:row>
      <xdr:rowOff>161925</xdr:rowOff>
    </xdr:from>
    <xdr:to>
      <xdr:col>12</xdr:col>
      <xdr:colOff>419100</xdr:colOff>
      <xdr:row>42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55CE76-AB24-4517-B31A-00BF3639B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485775</xdr:colOff>
      <xdr:row>30</xdr:row>
      <xdr:rowOff>133350</xdr:rowOff>
    </xdr:from>
    <xdr:to>
      <xdr:col>19</xdr:col>
      <xdr:colOff>485775</xdr:colOff>
      <xdr:row>40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0822BA-2C0C-40AA-857A-9E3EBAA0B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266700</xdr:colOff>
      <xdr:row>0</xdr:row>
      <xdr:rowOff>114300</xdr:rowOff>
    </xdr:from>
    <xdr:to>
      <xdr:col>26</xdr:col>
      <xdr:colOff>266700</xdr:colOff>
      <xdr:row>10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819483-8104-4DAA-B930-FD3F79E07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276225</xdr:colOff>
      <xdr:row>19</xdr:row>
      <xdr:rowOff>47625</xdr:rowOff>
    </xdr:from>
    <xdr:to>
      <xdr:col>27</xdr:col>
      <xdr:colOff>276225</xdr:colOff>
      <xdr:row>29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EAD251-5D38-43EE-AF2B-C85BDB330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247650</xdr:colOff>
      <xdr:row>8</xdr:row>
      <xdr:rowOff>28575</xdr:rowOff>
    </xdr:from>
    <xdr:to>
      <xdr:col>27</xdr:col>
      <xdr:colOff>247650</xdr:colOff>
      <xdr:row>18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35DD55F-85B4-4DCE-BA9B-6836F5B8C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228600</xdr:colOff>
      <xdr:row>29</xdr:row>
      <xdr:rowOff>95250</xdr:rowOff>
    </xdr:from>
    <xdr:to>
      <xdr:col>26</xdr:col>
      <xdr:colOff>228600</xdr:colOff>
      <xdr:row>39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840B86D-DE80-4A7D-B709-9B3A15168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122</xdr:row>
      <xdr:rowOff>9524</xdr:rowOff>
    </xdr:from>
    <xdr:to>
      <xdr:col>18</xdr:col>
      <xdr:colOff>28575</xdr:colOff>
      <xdr:row>154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A5ED85-561A-4BFF-B6D3-E2ACD4930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154</xdr:row>
      <xdr:rowOff>0</xdr:rowOff>
    </xdr:from>
    <xdr:to>
      <xdr:col>10</xdr:col>
      <xdr:colOff>0</xdr:colOff>
      <xdr:row>173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6CADFD-E180-4CAC-81A2-D99E3367F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9337000"/>
          <a:ext cx="5486400" cy="36576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154</xdr:row>
      <xdr:rowOff>0</xdr:rowOff>
    </xdr:from>
    <xdr:to>
      <xdr:col>19</xdr:col>
      <xdr:colOff>66675</xdr:colOff>
      <xdr:row>173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3DBC65-E608-4D69-BB57-852D32C373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05600" y="29346525"/>
          <a:ext cx="5486400" cy="3657600"/>
        </a:xfrm>
        <a:prstGeom prst="rect">
          <a:avLst/>
        </a:prstGeom>
      </xdr:spPr>
    </xdr:pic>
    <xdr:clientData/>
  </xdr:twoCellAnchor>
  <xdr:twoCellAnchor>
    <xdr:from>
      <xdr:col>20</xdr:col>
      <xdr:colOff>0</xdr:colOff>
      <xdr:row>127</xdr:row>
      <xdr:rowOff>0</xdr:rowOff>
    </xdr:from>
    <xdr:to>
      <xdr:col>37</xdr:col>
      <xdr:colOff>495301</xdr:colOff>
      <xdr:row>158</xdr:row>
      <xdr:rowOff>180976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1C2473-819F-46A2-96EF-842896A90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ECAB9-2485-4989-BF38-AAAE01A8CA19}">
  <dimension ref="A1:I132"/>
  <sheetViews>
    <sheetView workbookViewId="0">
      <selection activeCell="E33" sqref="E33"/>
    </sheetView>
  </sheetViews>
  <sheetFormatPr defaultRowHeight="15" x14ac:dyDescent="0.25"/>
  <cols>
    <col min="2" max="2" width="18.5703125" bestFit="1" customWidth="1"/>
    <col min="5" max="5" width="16.5703125" customWidth="1"/>
  </cols>
  <sheetData>
    <row r="1" spans="1:9" x14ac:dyDescent="0.25">
      <c r="A1" t="s">
        <v>3</v>
      </c>
    </row>
    <row r="2" spans="1:9" ht="15.75" thickBot="1" x14ac:dyDescent="0.3"/>
    <row r="3" spans="1:9" x14ac:dyDescent="0.25">
      <c r="A3" s="7" t="s">
        <v>4</v>
      </c>
      <c r="B3" s="7"/>
    </row>
    <row r="4" spans="1:9" x14ac:dyDescent="0.25">
      <c r="A4" s="4" t="s">
        <v>5</v>
      </c>
      <c r="B4" s="4">
        <v>0.98835157613245073</v>
      </c>
    </row>
    <row r="5" spans="1:9" x14ac:dyDescent="0.25">
      <c r="A5" s="4" t="s">
        <v>6</v>
      </c>
      <c r="B5" s="4">
        <v>0.97683883804349947</v>
      </c>
    </row>
    <row r="6" spans="1:9" x14ac:dyDescent="0.25">
      <c r="A6" s="4" t="s">
        <v>7</v>
      </c>
      <c r="B6" s="4">
        <v>0.97662033651560798</v>
      </c>
    </row>
    <row r="7" spans="1:9" x14ac:dyDescent="0.25">
      <c r="A7" s="4" t="s">
        <v>8</v>
      </c>
      <c r="B7" s="4">
        <v>61.980138616350871</v>
      </c>
    </row>
    <row r="8" spans="1:9" ht="15.75" thickBot="1" x14ac:dyDescent="0.3">
      <c r="A8" s="5" t="s">
        <v>9</v>
      </c>
      <c r="B8" s="5">
        <v>108</v>
      </c>
    </row>
    <row r="10" spans="1:9" ht="15.75" thickBot="1" x14ac:dyDescent="0.3">
      <c r="A10" t="s">
        <v>10</v>
      </c>
    </row>
    <row r="11" spans="1:9" x14ac:dyDescent="0.25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</row>
    <row r="12" spans="1:9" x14ac:dyDescent="0.25">
      <c r="A12" s="4" t="s">
        <v>11</v>
      </c>
      <c r="B12" s="4">
        <v>1</v>
      </c>
      <c r="C12" s="4">
        <v>17174081.778712392</v>
      </c>
      <c r="D12" s="4">
        <v>17174081.778712392</v>
      </c>
      <c r="E12" s="4">
        <v>4470.6270362031255</v>
      </c>
      <c r="F12" s="4">
        <v>1.6809481327276614E-88</v>
      </c>
    </row>
    <row r="13" spans="1:9" x14ac:dyDescent="0.25">
      <c r="A13" s="4" t="s">
        <v>12</v>
      </c>
      <c r="B13" s="4">
        <v>106</v>
      </c>
      <c r="C13" s="4">
        <v>407202.98378761928</v>
      </c>
      <c r="D13" s="4">
        <v>3841.5375829020686</v>
      </c>
      <c r="E13" s="4"/>
      <c r="F13" s="4"/>
    </row>
    <row r="14" spans="1:9" ht="15.75" thickBot="1" x14ac:dyDescent="0.3">
      <c r="A14" s="5" t="s">
        <v>13</v>
      </c>
      <c r="B14" s="5">
        <v>107</v>
      </c>
      <c r="C14" s="5">
        <v>17581284.76250001</v>
      </c>
      <c r="D14" s="5"/>
      <c r="E14" s="5"/>
      <c r="F14" s="5"/>
    </row>
    <row r="15" spans="1:9" ht="15.75" thickBot="1" x14ac:dyDescent="0.3"/>
    <row r="16" spans="1:9" x14ac:dyDescent="0.25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  <c r="H16" s="6" t="s">
        <v>25</v>
      </c>
      <c r="I16" s="6" t="s">
        <v>26</v>
      </c>
    </row>
    <row r="17" spans="1:9" x14ac:dyDescent="0.25">
      <c r="A17" s="4" t="s">
        <v>14</v>
      </c>
      <c r="B17" s="4">
        <v>2673.7394080996883</v>
      </c>
      <c r="C17" s="4">
        <v>12.01140031541563</v>
      </c>
      <c r="D17" s="4">
        <v>222.60014135638846</v>
      </c>
      <c r="E17" s="4">
        <v>2.2031591731230337E-143</v>
      </c>
      <c r="F17" s="4">
        <v>2649.9256387243759</v>
      </c>
      <c r="G17" s="4">
        <v>2697.5531774750007</v>
      </c>
      <c r="H17" s="4">
        <v>2649.9256387243759</v>
      </c>
      <c r="I17" s="4">
        <v>2697.5531774750007</v>
      </c>
    </row>
    <row r="18" spans="1:9" ht="15.75" thickBot="1" x14ac:dyDescent="0.3">
      <c r="A18" s="5" t="s">
        <v>2</v>
      </c>
      <c r="B18" s="5">
        <v>12.791172940066883</v>
      </c>
      <c r="C18" s="5">
        <v>0.19130492495724985</v>
      </c>
      <c r="D18" s="5">
        <v>66.862747746432959</v>
      </c>
      <c r="E18" s="5">
        <v>1.6809481327276614E-88</v>
      </c>
      <c r="F18" s="5">
        <v>12.411892319684384</v>
      </c>
      <c r="G18" s="5">
        <v>13.170453560449381</v>
      </c>
      <c r="H18" s="5">
        <v>12.411892319684384</v>
      </c>
      <c r="I18" s="5">
        <v>13.170453560449381</v>
      </c>
    </row>
    <row r="22" spans="1:9" x14ac:dyDescent="0.25">
      <c r="A22" t="s">
        <v>27</v>
      </c>
    </row>
    <row r="23" spans="1:9" ht="15.75" thickBot="1" x14ac:dyDescent="0.3"/>
    <row r="24" spans="1:9" x14ac:dyDescent="0.25">
      <c r="A24" s="6" t="s">
        <v>28</v>
      </c>
      <c r="B24" s="6" t="s">
        <v>29</v>
      </c>
      <c r="C24" s="6" t="s">
        <v>30</v>
      </c>
    </row>
    <row r="25" spans="1:9" x14ac:dyDescent="0.25">
      <c r="A25" s="4">
        <v>1</v>
      </c>
      <c r="B25" s="4">
        <v>2686.5305810397554</v>
      </c>
      <c r="C25" s="4">
        <v>-40.930581039755452</v>
      </c>
    </row>
    <row r="26" spans="1:9" x14ac:dyDescent="0.25">
      <c r="A26" s="4">
        <v>2</v>
      </c>
      <c r="B26" s="4">
        <v>2699.321753979822</v>
      </c>
      <c r="C26" s="4">
        <v>-50.421753979821915</v>
      </c>
    </row>
    <row r="27" spans="1:9" x14ac:dyDescent="0.25">
      <c r="A27" s="4">
        <v>3</v>
      </c>
      <c r="B27" s="4">
        <v>2712.1129269198891</v>
      </c>
      <c r="C27" s="4">
        <v>-60.912926919889287</v>
      </c>
    </row>
    <row r="28" spans="1:9" x14ac:dyDescent="0.25">
      <c r="A28" s="4">
        <v>4</v>
      </c>
      <c r="B28" s="4">
        <v>2724.9040998599557</v>
      </c>
      <c r="C28" s="4">
        <v>-75.704099859955932</v>
      </c>
    </row>
    <row r="29" spans="1:9" x14ac:dyDescent="0.25">
      <c r="A29" s="4">
        <v>5</v>
      </c>
      <c r="B29" s="4">
        <v>2737.6952728000228</v>
      </c>
      <c r="C29" s="4">
        <v>-60.09527280002294</v>
      </c>
    </row>
    <row r="30" spans="1:9" x14ac:dyDescent="0.25">
      <c r="A30" s="4">
        <v>6</v>
      </c>
      <c r="B30" s="4">
        <v>2750.4864457400895</v>
      </c>
      <c r="C30" s="4">
        <v>-42.586445740089403</v>
      </c>
    </row>
    <row r="31" spans="1:9" x14ac:dyDescent="0.25">
      <c r="A31" s="4">
        <v>7</v>
      </c>
      <c r="B31" s="4">
        <v>2763.2776186801566</v>
      </c>
      <c r="C31" s="4">
        <v>-38.377618680156502</v>
      </c>
    </row>
    <row r="32" spans="1:9" x14ac:dyDescent="0.25">
      <c r="A32" s="4">
        <v>8</v>
      </c>
      <c r="B32" s="4">
        <v>2776.0687916202232</v>
      </c>
      <c r="C32" s="4">
        <v>-34.368791620223419</v>
      </c>
    </row>
    <row r="33" spans="1:3" x14ac:dyDescent="0.25">
      <c r="A33" s="4">
        <v>9</v>
      </c>
      <c r="B33" s="4">
        <v>2788.8599645602903</v>
      </c>
      <c r="C33" s="4">
        <v>-55.959964560290246</v>
      </c>
    </row>
    <row r="34" spans="1:3" x14ac:dyDescent="0.25">
      <c r="A34" s="4">
        <v>10</v>
      </c>
      <c r="B34" s="4">
        <v>2801.651137500357</v>
      </c>
      <c r="C34" s="4">
        <v>-97.25113750035689</v>
      </c>
    </row>
    <row r="35" spans="1:3" x14ac:dyDescent="0.25">
      <c r="A35" s="4">
        <v>11</v>
      </c>
      <c r="B35" s="4">
        <v>2814.4423104404241</v>
      </c>
      <c r="C35" s="4">
        <v>-50.642310440423898</v>
      </c>
    </row>
    <row r="36" spans="1:3" x14ac:dyDescent="0.25">
      <c r="A36" s="4">
        <v>12</v>
      </c>
      <c r="B36" s="4">
        <v>2827.2334833804907</v>
      </c>
      <c r="C36" s="4">
        <v>-56.933483380490543</v>
      </c>
    </row>
    <row r="37" spans="1:3" x14ac:dyDescent="0.25">
      <c r="A37" s="4">
        <v>13</v>
      </c>
      <c r="B37" s="4">
        <v>2840.0246563205578</v>
      </c>
      <c r="C37" s="4">
        <v>-26.924656320557915</v>
      </c>
    </row>
    <row r="38" spans="1:3" x14ac:dyDescent="0.25">
      <c r="A38" s="4">
        <v>14</v>
      </c>
      <c r="B38" s="4">
        <v>2852.8158292606245</v>
      </c>
      <c r="C38" s="4">
        <v>-20.71582926062456</v>
      </c>
    </row>
    <row r="39" spans="1:3" x14ac:dyDescent="0.25">
      <c r="A39" s="4">
        <v>15</v>
      </c>
      <c r="B39" s="4">
        <v>2865.6070022006916</v>
      </c>
      <c r="C39" s="4">
        <v>11.09299779930825</v>
      </c>
    </row>
    <row r="40" spans="1:3" x14ac:dyDescent="0.25">
      <c r="A40" s="4">
        <v>16</v>
      </c>
      <c r="B40" s="4">
        <v>2878.3981751407582</v>
      </c>
      <c r="C40" s="4">
        <v>31.90182485924197</v>
      </c>
    </row>
    <row r="41" spans="1:3" x14ac:dyDescent="0.25">
      <c r="A41" s="4">
        <v>17</v>
      </c>
      <c r="B41" s="4">
        <v>2891.1893480808253</v>
      </c>
      <c r="C41" s="4">
        <v>30.510651919174506</v>
      </c>
    </row>
    <row r="42" spans="1:3" x14ac:dyDescent="0.25">
      <c r="A42" s="4">
        <v>18</v>
      </c>
      <c r="B42" s="4">
        <v>2903.980521020892</v>
      </c>
      <c r="C42" s="4">
        <v>-7.8805210208920471</v>
      </c>
    </row>
    <row r="43" spans="1:3" x14ac:dyDescent="0.25">
      <c r="A43" s="4">
        <v>19</v>
      </c>
      <c r="B43" s="4">
        <v>2916.7716939609591</v>
      </c>
      <c r="C43" s="4">
        <v>-20.571693960959237</v>
      </c>
    </row>
    <row r="44" spans="1:3" x14ac:dyDescent="0.25">
      <c r="A44" s="4">
        <v>20</v>
      </c>
      <c r="B44" s="4">
        <v>2929.5628669010257</v>
      </c>
      <c r="C44" s="4">
        <v>-42.962866901025791</v>
      </c>
    </row>
    <row r="45" spans="1:3" x14ac:dyDescent="0.25">
      <c r="A45" s="4">
        <v>21</v>
      </c>
      <c r="B45" s="4">
        <v>2942.3540398410928</v>
      </c>
      <c r="C45" s="4">
        <v>-57.654039841092981</v>
      </c>
    </row>
    <row r="46" spans="1:3" x14ac:dyDescent="0.25">
      <c r="A46" s="4">
        <v>22</v>
      </c>
      <c r="B46" s="4">
        <v>2955.1452127811599</v>
      </c>
      <c r="C46" s="4">
        <v>-86.245212781159807</v>
      </c>
    </row>
    <row r="47" spans="1:3" x14ac:dyDescent="0.25">
      <c r="A47" s="4">
        <v>23</v>
      </c>
      <c r="B47" s="4">
        <v>2967.9363857212265</v>
      </c>
      <c r="C47" s="4">
        <v>-97.036385721226452</v>
      </c>
    </row>
    <row r="48" spans="1:3" x14ac:dyDescent="0.25">
      <c r="A48" s="4">
        <v>24</v>
      </c>
      <c r="B48" s="4">
        <v>2980.7275586612932</v>
      </c>
      <c r="C48" s="4">
        <v>-65.127558661293278</v>
      </c>
    </row>
    <row r="49" spans="1:3" x14ac:dyDescent="0.25">
      <c r="A49" s="4">
        <v>25</v>
      </c>
      <c r="B49" s="4">
        <v>2993.5187316013603</v>
      </c>
      <c r="C49" s="4">
        <v>-74.518731601360287</v>
      </c>
    </row>
    <row r="50" spans="1:3" x14ac:dyDescent="0.25">
      <c r="A50" s="4">
        <v>26</v>
      </c>
      <c r="B50" s="4">
        <v>3006.3099045414274</v>
      </c>
      <c r="C50" s="4">
        <v>-86.609904541427568</v>
      </c>
    </row>
    <row r="51" spans="1:3" x14ac:dyDescent="0.25">
      <c r="A51" s="4">
        <v>27</v>
      </c>
      <c r="B51" s="4">
        <v>3019.101077481494</v>
      </c>
      <c r="C51" s="4">
        <v>-78.101077481494031</v>
      </c>
    </row>
    <row r="52" spans="1:3" x14ac:dyDescent="0.25">
      <c r="A52" s="4">
        <v>28</v>
      </c>
      <c r="B52" s="4">
        <v>3031.8922504215611</v>
      </c>
      <c r="C52" s="4">
        <v>-61.792250421561221</v>
      </c>
    </row>
    <row r="53" spans="1:3" x14ac:dyDescent="0.25">
      <c r="A53" s="4">
        <v>29</v>
      </c>
      <c r="B53" s="4">
        <v>3044.6834233616278</v>
      </c>
      <c r="C53" s="4">
        <v>-85.583423361627865</v>
      </c>
    </row>
    <row r="54" spans="1:3" x14ac:dyDescent="0.25">
      <c r="A54" s="4">
        <v>30</v>
      </c>
      <c r="B54" s="4">
        <v>3057.4745963016949</v>
      </c>
      <c r="C54" s="4">
        <v>-71.574596301694783</v>
      </c>
    </row>
    <row r="55" spans="1:3" x14ac:dyDescent="0.25">
      <c r="A55" s="4">
        <v>31</v>
      </c>
      <c r="B55" s="4">
        <v>3070.2657692417615</v>
      </c>
      <c r="C55" s="4">
        <v>-71.465769241761336</v>
      </c>
    </row>
    <row r="56" spans="1:3" x14ac:dyDescent="0.25">
      <c r="A56" s="4">
        <v>32</v>
      </c>
      <c r="B56" s="4">
        <v>3083.0569421818286</v>
      </c>
      <c r="C56" s="4">
        <v>-8.3569421818287992</v>
      </c>
    </row>
    <row r="57" spans="1:3" x14ac:dyDescent="0.25">
      <c r="A57" s="4">
        <v>33</v>
      </c>
      <c r="B57" s="4">
        <v>3095.8481151218953</v>
      </c>
      <c r="C57" s="4">
        <v>31.351884878104556</v>
      </c>
    </row>
    <row r="58" spans="1:3" x14ac:dyDescent="0.25">
      <c r="A58" s="4">
        <v>34</v>
      </c>
      <c r="B58" s="4">
        <v>3108.6392880619624</v>
      </c>
      <c r="C58" s="4">
        <v>62.360711938037639</v>
      </c>
    </row>
    <row r="59" spans="1:3" x14ac:dyDescent="0.25">
      <c r="A59" s="4">
        <v>35</v>
      </c>
      <c r="B59" s="4">
        <v>3121.430461002029</v>
      </c>
      <c r="C59" s="4">
        <v>101.96953899797109</v>
      </c>
    </row>
    <row r="60" spans="1:3" x14ac:dyDescent="0.25">
      <c r="A60" s="4">
        <v>36</v>
      </c>
      <c r="B60" s="4">
        <v>3134.2216339420961</v>
      </c>
      <c r="C60" s="4">
        <v>82.878366057903804</v>
      </c>
    </row>
    <row r="61" spans="1:3" x14ac:dyDescent="0.25">
      <c r="A61" s="4">
        <v>37</v>
      </c>
      <c r="B61" s="4">
        <v>3147.0128068821627</v>
      </c>
      <c r="C61" s="4">
        <v>112.08719311783716</v>
      </c>
    </row>
    <row r="62" spans="1:3" x14ac:dyDescent="0.25">
      <c r="A62" s="4">
        <v>38</v>
      </c>
      <c r="B62" s="4">
        <v>3159.8039798222298</v>
      </c>
      <c r="C62" s="4">
        <v>103.79602017777006</v>
      </c>
    </row>
    <row r="63" spans="1:3" x14ac:dyDescent="0.25">
      <c r="A63" s="4">
        <v>39</v>
      </c>
      <c r="B63" s="4">
        <v>3172.5951527622965</v>
      </c>
      <c r="C63" s="4">
        <v>95.004847237703416</v>
      </c>
    </row>
    <row r="64" spans="1:3" x14ac:dyDescent="0.25">
      <c r="A64" s="4">
        <v>40</v>
      </c>
      <c r="B64" s="4">
        <v>3185.3863257023636</v>
      </c>
      <c r="C64" s="4">
        <v>56.913674297636589</v>
      </c>
    </row>
    <row r="65" spans="1:3" x14ac:dyDescent="0.25">
      <c r="A65" s="4">
        <v>41</v>
      </c>
      <c r="B65" s="4">
        <v>3198.1774986424307</v>
      </c>
      <c r="C65" s="4">
        <v>97.12250135756949</v>
      </c>
    </row>
    <row r="66" spans="1:3" x14ac:dyDescent="0.25">
      <c r="A66" s="4">
        <v>42</v>
      </c>
      <c r="B66" s="4">
        <v>3210.9686715824973</v>
      </c>
      <c r="C66" s="4">
        <v>89.331328417502846</v>
      </c>
    </row>
    <row r="67" spans="1:3" x14ac:dyDescent="0.25">
      <c r="A67" s="4">
        <v>43</v>
      </c>
      <c r="B67" s="4">
        <v>3223.759844522564</v>
      </c>
      <c r="C67" s="4">
        <v>101.84015547743593</v>
      </c>
    </row>
    <row r="68" spans="1:3" x14ac:dyDescent="0.25">
      <c r="A68" s="4">
        <v>44</v>
      </c>
      <c r="B68" s="4">
        <v>3236.5510174626311</v>
      </c>
      <c r="C68" s="4">
        <v>53.248982537369102</v>
      </c>
    </row>
    <row r="69" spans="1:3" x14ac:dyDescent="0.25">
      <c r="A69" s="4">
        <v>45</v>
      </c>
      <c r="B69" s="4">
        <v>3249.3421904026982</v>
      </c>
      <c r="C69" s="4">
        <v>69.357809597301639</v>
      </c>
    </row>
    <row r="70" spans="1:3" x14ac:dyDescent="0.25">
      <c r="A70" s="4">
        <v>46</v>
      </c>
      <c r="B70" s="4">
        <v>3262.1333633427648</v>
      </c>
      <c r="C70" s="4">
        <v>63.966636657235085</v>
      </c>
    </row>
    <row r="71" spans="1:3" x14ac:dyDescent="0.25">
      <c r="A71" s="4">
        <v>47</v>
      </c>
      <c r="B71" s="4">
        <v>3274.9245362828315</v>
      </c>
      <c r="C71" s="4">
        <v>115.77546371716835</v>
      </c>
    </row>
    <row r="72" spans="1:3" x14ac:dyDescent="0.25">
      <c r="A72" s="4">
        <v>48</v>
      </c>
      <c r="B72" s="4">
        <v>3287.7157092228986</v>
      </c>
      <c r="C72" s="4">
        <v>95.184290777101523</v>
      </c>
    </row>
    <row r="73" spans="1:3" x14ac:dyDescent="0.25">
      <c r="A73" s="4">
        <v>49</v>
      </c>
      <c r="B73" s="4">
        <v>3300.5068821629657</v>
      </c>
      <c r="C73" s="4">
        <v>40.293117837034515</v>
      </c>
    </row>
    <row r="74" spans="1:3" x14ac:dyDescent="0.25">
      <c r="A74" s="4">
        <v>50</v>
      </c>
      <c r="B74" s="4">
        <v>3313.2980551030323</v>
      </c>
      <c r="C74" s="4">
        <v>67.10194489696778</v>
      </c>
    </row>
    <row r="75" spans="1:3" x14ac:dyDescent="0.25">
      <c r="A75" s="4">
        <v>51</v>
      </c>
      <c r="B75" s="4">
        <v>3326.0892280430994</v>
      </c>
      <c r="C75" s="4">
        <v>49.210771956900771</v>
      </c>
    </row>
    <row r="76" spans="1:3" x14ac:dyDescent="0.25">
      <c r="A76" s="4">
        <v>52</v>
      </c>
      <c r="B76" s="4">
        <v>3338.8804009831661</v>
      </c>
      <c r="C76" s="4">
        <v>87.019599016834036</v>
      </c>
    </row>
    <row r="77" spans="1:3" x14ac:dyDescent="0.25">
      <c r="A77" s="4">
        <v>53</v>
      </c>
      <c r="B77" s="4">
        <v>3351.6715739232332</v>
      </c>
      <c r="C77" s="4">
        <v>65.928426076766755</v>
      </c>
    </row>
    <row r="78" spans="1:3" x14ac:dyDescent="0.25">
      <c r="A78" s="4">
        <v>54</v>
      </c>
      <c r="B78" s="4">
        <v>3364.4627468632998</v>
      </c>
      <c r="C78" s="4">
        <v>30.13725313670011</v>
      </c>
    </row>
    <row r="79" spans="1:3" x14ac:dyDescent="0.25">
      <c r="A79" s="4">
        <v>55</v>
      </c>
      <c r="B79" s="4">
        <v>3377.2539198033669</v>
      </c>
      <c r="C79" s="4">
        <v>38.546080196633284</v>
      </c>
    </row>
    <row r="80" spans="1:3" x14ac:dyDescent="0.25">
      <c r="A80" s="4">
        <v>56</v>
      </c>
      <c r="B80" s="4">
        <v>3390.0450927434335</v>
      </c>
      <c r="C80" s="4">
        <v>7.3549072565665483</v>
      </c>
    </row>
    <row r="81" spans="1:3" x14ac:dyDescent="0.25">
      <c r="A81" s="4">
        <v>57</v>
      </c>
      <c r="B81" s="4">
        <v>3402.8362656835006</v>
      </c>
      <c r="C81" s="4">
        <v>26.96373431649954</v>
      </c>
    </row>
    <row r="82" spans="1:3" x14ac:dyDescent="0.25">
      <c r="A82" s="4">
        <v>58</v>
      </c>
      <c r="B82" s="4">
        <v>3415.6274386235673</v>
      </c>
      <c r="C82" s="4">
        <v>16.172561376432895</v>
      </c>
    </row>
    <row r="83" spans="1:3" x14ac:dyDescent="0.25">
      <c r="A83" s="4">
        <v>59</v>
      </c>
      <c r="B83" s="4">
        <v>3428.4186115636344</v>
      </c>
      <c r="C83" s="4">
        <v>12.581388436365614</v>
      </c>
    </row>
    <row r="84" spans="1:3" x14ac:dyDescent="0.25">
      <c r="A84" s="4">
        <v>60</v>
      </c>
      <c r="B84" s="4">
        <v>3441.2097845037015</v>
      </c>
      <c r="C84" s="4">
        <v>-4.6097845037015759</v>
      </c>
    </row>
    <row r="85" spans="1:3" x14ac:dyDescent="0.25">
      <c r="A85" s="4">
        <v>61</v>
      </c>
      <c r="B85" s="4">
        <v>3454.0009574437681</v>
      </c>
      <c r="C85" s="4">
        <v>10.399042556231961</v>
      </c>
    </row>
    <row r="86" spans="1:3" x14ac:dyDescent="0.25">
      <c r="A86" s="4">
        <v>62</v>
      </c>
      <c r="B86" s="4">
        <v>3466.7921303838348</v>
      </c>
      <c r="C86" s="4">
        <v>30.607869616165317</v>
      </c>
    </row>
    <row r="87" spans="1:3" x14ac:dyDescent="0.25">
      <c r="A87" s="4">
        <v>63</v>
      </c>
      <c r="B87" s="4">
        <v>3479.5833033239019</v>
      </c>
      <c r="C87" s="4">
        <v>19.116696676097945</v>
      </c>
    </row>
    <row r="88" spans="1:3" x14ac:dyDescent="0.25">
      <c r="A88" s="4">
        <v>64</v>
      </c>
      <c r="B88" s="4">
        <v>3492.374476263969</v>
      </c>
      <c r="C88" s="4">
        <v>15.325523736030846</v>
      </c>
    </row>
    <row r="89" spans="1:3" x14ac:dyDescent="0.25">
      <c r="A89" s="4">
        <v>65</v>
      </c>
      <c r="B89" s="4">
        <v>3505.1656492040356</v>
      </c>
      <c r="C89" s="4">
        <v>42.434350795964292</v>
      </c>
    </row>
    <row r="90" spans="1:3" x14ac:dyDescent="0.25">
      <c r="A90" s="4">
        <v>66</v>
      </c>
      <c r="B90" s="4">
        <v>3517.9568221441023</v>
      </c>
      <c r="C90" s="4">
        <v>93.443177855897829</v>
      </c>
    </row>
    <row r="91" spans="1:3" x14ac:dyDescent="0.25">
      <c r="A91" s="4">
        <v>67</v>
      </c>
      <c r="B91" s="4">
        <v>3530.7479950841694</v>
      </c>
      <c r="C91" s="4">
        <v>101.75200491583064</v>
      </c>
    </row>
    <row r="92" spans="1:3" x14ac:dyDescent="0.25">
      <c r="A92" s="4">
        <v>68</v>
      </c>
      <c r="B92" s="4">
        <v>3543.5391680242365</v>
      </c>
      <c r="C92" s="4">
        <v>74.260831975763722</v>
      </c>
    </row>
    <row r="93" spans="1:3" x14ac:dyDescent="0.25">
      <c r="A93" s="4">
        <v>69</v>
      </c>
      <c r="B93" s="4">
        <v>3556.3303409643031</v>
      </c>
      <c r="C93" s="4">
        <v>46.869659035696714</v>
      </c>
    </row>
    <row r="94" spans="1:3" x14ac:dyDescent="0.25">
      <c r="A94" s="4">
        <v>70</v>
      </c>
      <c r="B94" s="4">
        <v>3569.1215139043702</v>
      </c>
      <c r="C94" s="4">
        <v>47.078486095629614</v>
      </c>
    </row>
    <row r="95" spans="1:3" x14ac:dyDescent="0.25">
      <c r="A95" s="4">
        <v>71</v>
      </c>
      <c r="B95" s="4">
        <v>3581.9126868444368</v>
      </c>
      <c r="C95" s="4">
        <v>57.387313155563334</v>
      </c>
    </row>
    <row r="96" spans="1:3" x14ac:dyDescent="0.25">
      <c r="A96" s="4">
        <v>72</v>
      </c>
      <c r="B96" s="4">
        <v>3594.7038597845039</v>
      </c>
      <c r="C96" s="4">
        <v>47.996140215495871</v>
      </c>
    </row>
    <row r="97" spans="1:3" x14ac:dyDescent="0.25">
      <c r="A97" s="4">
        <v>73</v>
      </c>
      <c r="B97" s="4">
        <v>3607.4950327245706</v>
      </c>
      <c r="C97" s="4">
        <v>20.904967275429499</v>
      </c>
    </row>
    <row r="98" spans="1:3" x14ac:dyDescent="0.25">
      <c r="A98" s="4">
        <v>74</v>
      </c>
      <c r="B98" s="4">
        <v>3620.2862056646377</v>
      </c>
      <c r="C98" s="4">
        <v>39.713794335362309</v>
      </c>
    </row>
    <row r="99" spans="1:3" x14ac:dyDescent="0.25">
      <c r="A99" s="4">
        <v>75</v>
      </c>
      <c r="B99" s="4">
        <v>3633.0773786047043</v>
      </c>
      <c r="C99" s="4">
        <v>56.022621395295573</v>
      </c>
    </row>
    <row r="100" spans="1:3" x14ac:dyDescent="0.25">
      <c r="A100" s="4">
        <v>76</v>
      </c>
      <c r="B100" s="4">
        <v>3645.8685515447714</v>
      </c>
      <c r="C100" s="4">
        <v>64.231448455228474</v>
      </c>
    </row>
    <row r="101" spans="1:3" x14ac:dyDescent="0.25">
      <c r="A101" s="4">
        <v>77</v>
      </c>
      <c r="B101" s="4">
        <v>3658.6597244848381</v>
      </c>
      <c r="C101" s="4">
        <v>41.640275515162102</v>
      </c>
    </row>
    <row r="102" spans="1:3" x14ac:dyDescent="0.25">
      <c r="A102" s="4">
        <v>78</v>
      </c>
      <c r="B102" s="4">
        <v>3671.4508974249052</v>
      </c>
      <c r="C102" s="4">
        <v>-8.9508974249051789</v>
      </c>
    </row>
    <row r="103" spans="1:3" x14ac:dyDescent="0.25">
      <c r="A103" s="4">
        <v>79</v>
      </c>
      <c r="B103" s="4">
        <v>3684.2420703649718</v>
      </c>
      <c r="C103" s="4">
        <v>-1.2420703649718234</v>
      </c>
    </row>
    <row r="104" spans="1:3" x14ac:dyDescent="0.25">
      <c r="A104" s="4">
        <v>80</v>
      </c>
      <c r="B104" s="4">
        <v>3697.0332433050389</v>
      </c>
      <c r="C104" s="4">
        <v>30.166756694960895</v>
      </c>
    </row>
    <row r="105" spans="1:3" x14ac:dyDescent="0.25">
      <c r="A105" s="4">
        <v>81</v>
      </c>
      <c r="B105" s="4">
        <v>3709.8244162451056</v>
      </c>
      <c r="C105" s="4">
        <v>33.475583754894615</v>
      </c>
    </row>
    <row r="106" spans="1:3" x14ac:dyDescent="0.25">
      <c r="A106" s="4">
        <v>82</v>
      </c>
      <c r="B106" s="4">
        <v>3722.6155891851727</v>
      </c>
      <c r="C106" s="4">
        <v>18.884410814827334</v>
      </c>
    </row>
    <row r="107" spans="1:3" x14ac:dyDescent="0.25">
      <c r="A107" s="4">
        <v>83</v>
      </c>
      <c r="B107" s="4">
        <v>3735.4067621252398</v>
      </c>
      <c r="C107" s="4">
        <v>2.1932378747601433</v>
      </c>
    </row>
    <row r="108" spans="1:3" x14ac:dyDescent="0.25">
      <c r="A108" s="4">
        <v>84</v>
      </c>
      <c r="B108" s="4">
        <v>3748.1979350653064</v>
      </c>
      <c r="C108" s="4">
        <v>23.202064934693681</v>
      </c>
    </row>
    <row r="109" spans="1:3" x14ac:dyDescent="0.25">
      <c r="A109" s="4">
        <v>85</v>
      </c>
      <c r="B109" s="4">
        <v>3760.9891080053731</v>
      </c>
      <c r="C109" s="4">
        <v>-19.689108005372873</v>
      </c>
    </row>
    <row r="110" spans="1:3" x14ac:dyDescent="0.25">
      <c r="A110" s="4">
        <v>86</v>
      </c>
      <c r="B110" s="4">
        <v>3773.7802809454402</v>
      </c>
      <c r="C110" s="4">
        <v>6.0197190545600279</v>
      </c>
    </row>
    <row r="111" spans="1:3" x14ac:dyDescent="0.25">
      <c r="A111" s="4">
        <v>87</v>
      </c>
      <c r="B111" s="4">
        <v>3786.5714538855073</v>
      </c>
      <c r="C111" s="4">
        <v>-35.671453885507162</v>
      </c>
    </row>
    <row r="112" spans="1:3" x14ac:dyDescent="0.25">
      <c r="A112" s="4">
        <v>88</v>
      </c>
      <c r="B112" s="4">
        <v>3799.3626268255739</v>
      </c>
      <c r="C112" s="4">
        <v>-5.4626268255738069</v>
      </c>
    </row>
    <row r="113" spans="1:3" x14ac:dyDescent="0.25">
      <c r="A113" s="4">
        <v>89</v>
      </c>
      <c r="B113" s="4">
        <v>3812.1537997656405</v>
      </c>
      <c r="C113" s="4">
        <v>9.1462002343596396</v>
      </c>
    </row>
    <row r="114" spans="1:3" x14ac:dyDescent="0.25">
      <c r="A114" s="4">
        <v>90</v>
      </c>
      <c r="B114" s="4">
        <v>3824.9449727057076</v>
      </c>
      <c r="C114" s="4">
        <v>28.155027294292267</v>
      </c>
    </row>
    <row r="115" spans="1:3" x14ac:dyDescent="0.25">
      <c r="A115" s="4">
        <v>91</v>
      </c>
      <c r="B115" s="4">
        <v>3837.7361456457747</v>
      </c>
      <c r="C115" s="4">
        <v>9.2638543542252592</v>
      </c>
    </row>
    <row r="116" spans="1:3" x14ac:dyDescent="0.25">
      <c r="A116" s="4">
        <v>92</v>
      </c>
      <c r="B116" s="4">
        <v>3850.5273185858414</v>
      </c>
      <c r="C116" s="4">
        <v>-52.327318585841567</v>
      </c>
    </row>
    <row r="117" spans="1:3" x14ac:dyDescent="0.25">
      <c r="A117" s="4">
        <v>93</v>
      </c>
      <c r="B117" s="4">
        <v>3863.318491525908</v>
      </c>
      <c r="C117" s="4">
        <v>-68.918491525907939</v>
      </c>
    </row>
    <row r="118" spans="1:3" x14ac:dyDescent="0.25">
      <c r="A118" s="4">
        <v>94</v>
      </c>
      <c r="B118" s="4">
        <v>3876.1096644659751</v>
      </c>
      <c r="C118" s="4">
        <v>-32.00966446597522</v>
      </c>
    </row>
    <row r="119" spans="1:3" x14ac:dyDescent="0.25">
      <c r="A119" s="4">
        <v>95</v>
      </c>
      <c r="B119" s="4">
        <v>3888.9008374060422</v>
      </c>
      <c r="C119" s="4">
        <v>-29.100837406042046</v>
      </c>
    </row>
    <row r="120" spans="1:3" x14ac:dyDescent="0.25">
      <c r="A120" s="4">
        <v>96</v>
      </c>
      <c r="B120" s="4">
        <v>3901.6920103461089</v>
      </c>
      <c r="C120" s="4">
        <v>-38.392010346108691</v>
      </c>
    </row>
    <row r="121" spans="1:3" x14ac:dyDescent="0.25">
      <c r="A121" s="4">
        <v>97</v>
      </c>
      <c r="B121" s="4">
        <v>3914.483183286176</v>
      </c>
      <c r="C121" s="4">
        <v>1.5168167138240278</v>
      </c>
    </row>
    <row r="122" spans="1:3" x14ac:dyDescent="0.25">
      <c r="A122" s="4">
        <v>98</v>
      </c>
      <c r="B122" s="4">
        <v>3927.2743562262431</v>
      </c>
      <c r="C122" s="4">
        <v>-37.47435622624289</v>
      </c>
    </row>
    <row r="123" spans="1:3" x14ac:dyDescent="0.25">
      <c r="A123" s="4">
        <v>99</v>
      </c>
      <c r="B123" s="4">
        <v>3940.0655291663097</v>
      </c>
      <c r="C123" s="4">
        <v>-30.665529166309625</v>
      </c>
    </row>
    <row r="124" spans="1:3" x14ac:dyDescent="0.25">
      <c r="A124" s="4">
        <v>100</v>
      </c>
      <c r="B124" s="4">
        <v>3952.8567021063764</v>
      </c>
      <c r="C124" s="4">
        <v>-28.85670210637636</v>
      </c>
    </row>
    <row r="125" spans="1:3" x14ac:dyDescent="0.25">
      <c r="A125" s="4">
        <v>101</v>
      </c>
      <c r="B125" s="4">
        <v>3965.6478750464435</v>
      </c>
      <c r="C125" s="4">
        <v>-61.64787504644346</v>
      </c>
    </row>
    <row r="126" spans="1:3" x14ac:dyDescent="0.25">
      <c r="A126" s="4">
        <v>102</v>
      </c>
      <c r="B126" s="4">
        <v>3978.4390479865106</v>
      </c>
      <c r="C126" s="4">
        <v>-88.83904798651065</v>
      </c>
    </row>
    <row r="127" spans="1:3" x14ac:dyDescent="0.25">
      <c r="A127" s="4">
        <v>103</v>
      </c>
      <c r="B127" s="4">
        <v>3991.2302209265772</v>
      </c>
      <c r="C127" s="4">
        <v>-94.830220926577113</v>
      </c>
    </row>
    <row r="128" spans="1:3" x14ac:dyDescent="0.25">
      <c r="A128" s="4">
        <v>104</v>
      </c>
      <c r="B128" s="4">
        <v>4004.0213938666438</v>
      </c>
      <c r="C128" s="4">
        <v>-108.82139386664403</v>
      </c>
    </row>
    <row r="129" spans="1:3" x14ac:dyDescent="0.25">
      <c r="A129" s="4">
        <v>105</v>
      </c>
      <c r="B129" s="4">
        <v>4016.8125668067109</v>
      </c>
      <c r="C129" s="4">
        <v>-70.912566806710856</v>
      </c>
    </row>
    <row r="130" spans="1:3" x14ac:dyDescent="0.25">
      <c r="A130" s="4">
        <v>106</v>
      </c>
      <c r="B130" s="4">
        <v>4029.603739746778</v>
      </c>
      <c r="C130" s="4">
        <v>-120.50373974677814</v>
      </c>
    </row>
    <row r="131" spans="1:3" x14ac:dyDescent="0.25">
      <c r="A131" s="4">
        <v>107</v>
      </c>
      <c r="B131" s="4">
        <v>4042.3949126868447</v>
      </c>
      <c r="C131" s="4">
        <v>-132.29491268684478</v>
      </c>
    </row>
    <row r="132" spans="1:3" ht="15.75" thickBot="1" x14ac:dyDescent="0.3">
      <c r="A132" s="5">
        <v>108</v>
      </c>
      <c r="B132" s="5">
        <v>4055.1860856269113</v>
      </c>
      <c r="C132" s="5">
        <v>-119.68608562691134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B7F4-AFD6-4E2B-9964-1D077CD8DA9A}">
  <dimension ref="A1:M121"/>
  <sheetViews>
    <sheetView topLeftCell="A80" workbookViewId="0">
      <selection activeCell="R108" sqref="R108"/>
    </sheetView>
  </sheetViews>
  <sheetFormatPr defaultRowHeight="15" x14ac:dyDescent="0.25"/>
  <cols>
    <col min="2" max="2" width="9.7109375" bestFit="1" customWidth="1"/>
    <col min="4" max="4" width="12.5703125" bestFit="1" customWidth="1"/>
    <col min="5" max="5" width="14.140625" bestFit="1" customWidth="1"/>
    <col min="8" max="8" width="12" bestFit="1" customWidth="1"/>
    <col min="10" max="10" width="9.5703125" bestFit="1" customWidth="1"/>
    <col min="11" max="11" width="7.5703125" bestFit="1" customWidth="1"/>
    <col min="12" max="12" width="10.42578125" bestFit="1" customWidth="1"/>
    <col min="13" max="13" width="9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31</v>
      </c>
      <c r="E1" s="1" t="s">
        <v>40</v>
      </c>
      <c r="G1" s="6"/>
      <c r="H1" s="6" t="s">
        <v>20</v>
      </c>
      <c r="J1" s="1" t="s">
        <v>32</v>
      </c>
      <c r="K1" s="1" t="s">
        <v>33</v>
      </c>
      <c r="L1" s="1" t="s">
        <v>34</v>
      </c>
      <c r="M1" s="1" t="s">
        <v>35</v>
      </c>
    </row>
    <row r="2" spans="1:13" x14ac:dyDescent="0.25">
      <c r="A2" s="2">
        <v>40603</v>
      </c>
      <c r="B2" s="3">
        <v>2645.6</v>
      </c>
      <c r="C2">
        <v>1</v>
      </c>
      <c r="D2" s="8">
        <f>$H$2+(C2*$H$3)</f>
        <v>2686.5305810397554</v>
      </c>
      <c r="E2" s="8"/>
      <c r="G2" s="4" t="s">
        <v>14</v>
      </c>
      <c r="H2" s="4">
        <v>2673.7394080996883</v>
      </c>
      <c r="J2" s="8">
        <f>B2-D2</f>
        <v>-40.930581039755452</v>
      </c>
      <c r="K2" s="8">
        <f>ABS(J2)</f>
        <v>40.930581039755452</v>
      </c>
      <c r="L2" s="8">
        <f>J2^2</f>
        <v>1675.3124642519886</v>
      </c>
      <c r="M2" s="8">
        <f>(K2/B2)*100</f>
        <v>1.547119029322477</v>
      </c>
    </row>
    <row r="3" spans="1:13" ht="15.75" thickBot="1" x14ac:dyDescent="0.3">
      <c r="A3" s="2">
        <v>40634</v>
      </c>
      <c r="B3" s="3">
        <v>2648.9</v>
      </c>
      <c r="C3">
        <v>2</v>
      </c>
      <c r="D3" s="8">
        <f t="shared" ref="D3:D66" si="0">$H$2+(C3*$H$3)</f>
        <v>2699.321753979822</v>
      </c>
      <c r="E3" s="8"/>
      <c r="G3" s="5" t="s">
        <v>2</v>
      </c>
      <c r="H3" s="5">
        <v>12.791172940066883</v>
      </c>
      <c r="J3" s="8">
        <f t="shared" ref="J3:J66" si="1">B3-D3</f>
        <v>-50.421753979821915</v>
      </c>
      <c r="K3" s="8">
        <f t="shared" ref="K3:K66" si="2">ABS(J3)</f>
        <v>50.421753979821915</v>
      </c>
      <c r="L3" s="8">
        <f t="shared" ref="L3:L66" si="3">J3^2</f>
        <v>2542.353274401687</v>
      </c>
      <c r="M3" s="8">
        <f t="shared" ref="M3:M66" si="4">(K3/B3)*100</f>
        <v>1.9034978285258755</v>
      </c>
    </row>
    <row r="4" spans="1:13" x14ac:dyDescent="0.25">
      <c r="A4" s="2">
        <v>40664</v>
      </c>
      <c r="B4" s="3">
        <v>2651.2</v>
      </c>
      <c r="C4">
        <v>3</v>
      </c>
      <c r="D4" s="8">
        <f t="shared" si="0"/>
        <v>2712.1129269198891</v>
      </c>
      <c r="E4" s="8"/>
      <c r="J4" s="8">
        <f t="shared" si="1"/>
        <v>-60.912926919889287</v>
      </c>
      <c r="K4" s="8">
        <f t="shared" si="2"/>
        <v>60.912926919889287</v>
      </c>
      <c r="L4" s="8">
        <f t="shared" si="3"/>
        <v>3710.3846659477731</v>
      </c>
      <c r="M4" s="8">
        <f t="shared" si="4"/>
        <v>2.2975606110398799</v>
      </c>
    </row>
    <row r="5" spans="1:13" x14ac:dyDescent="0.25">
      <c r="A5" s="2">
        <v>40695</v>
      </c>
      <c r="B5" s="3">
        <v>2649.2</v>
      </c>
      <c r="C5">
        <v>4</v>
      </c>
      <c r="D5" s="8">
        <f t="shared" si="0"/>
        <v>2724.9040998599557</v>
      </c>
      <c r="E5" s="8"/>
      <c r="J5" s="8">
        <f t="shared" si="1"/>
        <v>-75.704099859955932</v>
      </c>
      <c r="K5" s="8">
        <f t="shared" si="2"/>
        <v>75.704099859955932</v>
      </c>
      <c r="L5" s="8">
        <f t="shared" si="3"/>
        <v>5731.1107356061793</v>
      </c>
      <c r="M5" s="8">
        <f t="shared" si="4"/>
        <v>2.8576211633684108</v>
      </c>
    </row>
    <row r="6" spans="1:13" x14ac:dyDescent="0.25">
      <c r="A6" s="2">
        <v>40725</v>
      </c>
      <c r="B6" s="3">
        <v>2677.6</v>
      </c>
      <c r="C6">
        <v>5</v>
      </c>
      <c r="D6" s="8">
        <f t="shared" si="0"/>
        <v>2737.6952728000228</v>
      </c>
      <c r="E6" s="8"/>
      <c r="J6" s="8">
        <f t="shared" si="1"/>
        <v>-60.09527280002294</v>
      </c>
      <c r="K6" s="8">
        <f t="shared" si="2"/>
        <v>60.09527280002294</v>
      </c>
      <c r="L6" s="8">
        <f t="shared" si="3"/>
        <v>3611.4418129091769</v>
      </c>
      <c r="M6" s="8">
        <f t="shared" si="4"/>
        <v>2.2443708096811674</v>
      </c>
    </row>
    <row r="7" spans="1:13" x14ac:dyDescent="0.25">
      <c r="A7" s="2">
        <v>40756</v>
      </c>
      <c r="B7" s="3">
        <v>2707.9</v>
      </c>
      <c r="C7">
        <v>6</v>
      </c>
      <c r="D7" s="8">
        <f t="shared" si="0"/>
        <v>2750.4864457400895</v>
      </c>
      <c r="E7" s="8"/>
      <c r="J7" s="8">
        <f t="shared" si="1"/>
        <v>-42.586445740089403</v>
      </c>
      <c r="K7" s="8">
        <f t="shared" si="2"/>
        <v>42.586445740089403</v>
      </c>
      <c r="L7" s="8">
        <f t="shared" si="3"/>
        <v>1813.6053607735789</v>
      </c>
      <c r="M7" s="8">
        <f t="shared" si="4"/>
        <v>1.5726742398201339</v>
      </c>
    </row>
    <row r="8" spans="1:13" x14ac:dyDescent="0.25">
      <c r="A8" s="2">
        <v>40787</v>
      </c>
      <c r="B8" s="3">
        <v>2724.9</v>
      </c>
      <c r="C8">
        <v>7</v>
      </c>
      <c r="D8" s="8">
        <f t="shared" si="0"/>
        <v>2763.2776186801566</v>
      </c>
      <c r="E8" s="8"/>
      <c r="J8" s="8">
        <f t="shared" si="1"/>
        <v>-38.377618680156502</v>
      </c>
      <c r="K8" s="8">
        <f t="shared" si="2"/>
        <v>38.377618680156502</v>
      </c>
      <c r="L8" s="8">
        <f t="shared" si="3"/>
        <v>1472.8416155594973</v>
      </c>
      <c r="M8" s="8">
        <f t="shared" si="4"/>
        <v>1.4084046636631253</v>
      </c>
    </row>
    <row r="9" spans="1:13" x14ac:dyDescent="0.25">
      <c r="A9" s="2">
        <v>40817</v>
      </c>
      <c r="B9" s="3">
        <v>2741.7</v>
      </c>
      <c r="C9">
        <v>8</v>
      </c>
      <c r="D9" s="8">
        <f t="shared" si="0"/>
        <v>2776.0687916202232</v>
      </c>
      <c r="E9" s="8"/>
      <c r="J9" s="8">
        <f t="shared" si="1"/>
        <v>-34.368791620223419</v>
      </c>
      <c r="K9" s="8">
        <f t="shared" si="2"/>
        <v>34.368791620223419</v>
      </c>
      <c r="L9" s="8">
        <f t="shared" si="3"/>
        <v>1181.2138374343394</v>
      </c>
      <c r="M9" s="8">
        <f t="shared" si="4"/>
        <v>1.253557705811118</v>
      </c>
    </row>
    <row r="10" spans="1:13" x14ac:dyDescent="0.25">
      <c r="A10" s="2">
        <v>40848</v>
      </c>
      <c r="B10" s="3">
        <v>2732.9</v>
      </c>
      <c r="C10">
        <v>9</v>
      </c>
      <c r="D10" s="8">
        <f t="shared" si="0"/>
        <v>2788.8599645602903</v>
      </c>
      <c r="E10" s="8"/>
      <c r="J10" s="8">
        <f t="shared" si="1"/>
        <v>-55.959964560290246</v>
      </c>
      <c r="K10" s="8">
        <f t="shared" si="2"/>
        <v>55.959964560290246</v>
      </c>
      <c r="L10" s="8">
        <f t="shared" si="3"/>
        <v>3131.51763358894</v>
      </c>
      <c r="M10" s="8">
        <f t="shared" si="4"/>
        <v>2.0476404025134562</v>
      </c>
    </row>
    <row r="11" spans="1:13" x14ac:dyDescent="0.25">
      <c r="A11" s="2">
        <v>40878</v>
      </c>
      <c r="B11" s="3">
        <v>2704.4</v>
      </c>
      <c r="C11">
        <v>10</v>
      </c>
      <c r="D11" s="8">
        <f t="shared" si="0"/>
        <v>2801.651137500357</v>
      </c>
      <c r="E11" s="8"/>
      <c r="J11" s="8">
        <f t="shared" si="1"/>
        <v>-97.25113750035689</v>
      </c>
      <c r="K11" s="8">
        <f t="shared" si="2"/>
        <v>97.25113750035689</v>
      </c>
      <c r="L11" s="8">
        <f t="shared" si="3"/>
        <v>9457.7837451133219</v>
      </c>
      <c r="M11" s="8">
        <f t="shared" si="4"/>
        <v>3.5960337783004324</v>
      </c>
    </row>
    <row r="12" spans="1:13" x14ac:dyDescent="0.25">
      <c r="A12" s="2">
        <v>40909</v>
      </c>
      <c r="B12" s="3">
        <v>2763.8</v>
      </c>
      <c r="C12">
        <v>11</v>
      </c>
      <c r="D12" s="8">
        <f t="shared" si="0"/>
        <v>2814.4423104404241</v>
      </c>
      <c r="E12" s="8"/>
      <c r="J12" s="8">
        <f t="shared" si="1"/>
        <v>-50.642310440423898</v>
      </c>
      <c r="K12" s="8">
        <f t="shared" si="2"/>
        <v>50.642310440423898</v>
      </c>
      <c r="L12" s="8">
        <f t="shared" si="3"/>
        <v>2564.6436067442673</v>
      </c>
      <c r="M12" s="8">
        <f t="shared" si="4"/>
        <v>1.8323435284906251</v>
      </c>
    </row>
    <row r="13" spans="1:13" x14ac:dyDescent="0.25">
      <c r="A13" s="2">
        <v>40940</v>
      </c>
      <c r="B13" s="3">
        <v>2770.3</v>
      </c>
      <c r="C13">
        <v>12</v>
      </c>
      <c r="D13" s="8">
        <f t="shared" si="0"/>
        <v>2827.2334833804907</v>
      </c>
      <c r="E13" s="8"/>
      <c r="J13" s="8">
        <f t="shared" si="1"/>
        <v>-56.933483380490543</v>
      </c>
      <c r="K13" s="8">
        <f t="shared" si="2"/>
        <v>56.933483380490543</v>
      </c>
      <c r="L13" s="8">
        <f t="shared" si="3"/>
        <v>3241.421529836593</v>
      </c>
      <c r="M13" s="8">
        <f t="shared" si="4"/>
        <v>2.0551378327434047</v>
      </c>
    </row>
    <row r="14" spans="1:13" x14ac:dyDescent="0.25">
      <c r="A14" s="2">
        <v>40969</v>
      </c>
      <c r="B14" s="3">
        <v>2813.1</v>
      </c>
      <c r="C14">
        <v>13</v>
      </c>
      <c r="D14" s="8">
        <f t="shared" si="0"/>
        <v>2840.0246563205578</v>
      </c>
      <c r="E14" s="8"/>
      <c r="J14" s="8">
        <f t="shared" si="1"/>
        <v>-26.924656320557915</v>
      </c>
      <c r="K14" s="8">
        <f t="shared" si="2"/>
        <v>26.924656320557915</v>
      </c>
      <c r="L14" s="8">
        <f t="shared" si="3"/>
        <v>724.93711798015931</v>
      </c>
      <c r="M14" s="8">
        <f t="shared" si="4"/>
        <v>0.95711692867505305</v>
      </c>
    </row>
    <row r="15" spans="1:13" x14ac:dyDescent="0.25">
      <c r="A15" s="2">
        <v>41000</v>
      </c>
      <c r="B15" s="3">
        <v>2832.1</v>
      </c>
      <c r="C15">
        <v>14</v>
      </c>
      <c r="D15" s="8">
        <f t="shared" si="0"/>
        <v>2852.8158292606245</v>
      </c>
      <c r="E15" s="8"/>
      <c r="J15" s="8">
        <f t="shared" si="1"/>
        <v>-20.71582926062456</v>
      </c>
      <c r="K15" s="8">
        <f t="shared" si="2"/>
        <v>20.71582926062456</v>
      </c>
      <c r="L15" s="8">
        <f t="shared" si="3"/>
        <v>429.14558195534869</v>
      </c>
      <c r="M15" s="8">
        <f t="shared" si="4"/>
        <v>0.7314653176308944</v>
      </c>
    </row>
    <row r="16" spans="1:13" x14ac:dyDescent="0.25">
      <c r="A16" s="2">
        <v>41030</v>
      </c>
      <c r="B16" s="3">
        <v>2876.7</v>
      </c>
      <c r="C16">
        <v>15</v>
      </c>
      <c r="D16" s="8">
        <f t="shared" si="0"/>
        <v>2865.6070022006916</v>
      </c>
      <c r="E16" s="8"/>
      <c r="J16" s="8">
        <f t="shared" si="1"/>
        <v>11.09299779930825</v>
      </c>
      <c r="K16" s="8">
        <f t="shared" si="2"/>
        <v>11.09299779930825</v>
      </c>
      <c r="L16" s="8">
        <f t="shared" si="3"/>
        <v>123.05460017545768</v>
      </c>
      <c r="M16" s="8">
        <f t="shared" si="4"/>
        <v>0.38561538566093967</v>
      </c>
    </row>
    <row r="17" spans="1:13" x14ac:dyDescent="0.25">
      <c r="A17" s="2">
        <v>41061</v>
      </c>
      <c r="B17" s="3">
        <v>2910.3</v>
      </c>
      <c r="C17">
        <v>16</v>
      </c>
      <c r="D17" s="8">
        <f t="shared" si="0"/>
        <v>2878.3981751407582</v>
      </c>
      <c r="E17" s="8"/>
      <c r="J17" s="8">
        <f t="shared" si="1"/>
        <v>31.90182485924197</v>
      </c>
      <c r="K17" s="8">
        <f t="shared" si="2"/>
        <v>31.90182485924197</v>
      </c>
      <c r="L17" s="8">
        <f t="shared" si="3"/>
        <v>1017.7264293497489</v>
      </c>
      <c r="M17" s="8">
        <f t="shared" si="4"/>
        <v>1.0961696340322979</v>
      </c>
    </row>
    <row r="18" spans="1:13" x14ac:dyDescent="0.25">
      <c r="A18" s="2">
        <v>41091</v>
      </c>
      <c r="B18" s="3">
        <v>2921.7</v>
      </c>
      <c r="C18">
        <v>17</v>
      </c>
      <c r="D18" s="8">
        <f t="shared" si="0"/>
        <v>2891.1893480808253</v>
      </c>
      <c r="E18" s="8"/>
      <c r="J18" s="8">
        <f t="shared" si="1"/>
        <v>30.510651919174506</v>
      </c>
      <c r="K18" s="8">
        <f t="shared" si="2"/>
        <v>30.510651919174506</v>
      </c>
      <c r="L18" s="8">
        <f t="shared" si="3"/>
        <v>930.89988053302704</v>
      </c>
      <c r="M18" s="8">
        <f t="shared" si="4"/>
        <v>1.044277369996047</v>
      </c>
    </row>
    <row r="19" spans="1:13" x14ac:dyDescent="0.25">
      <c r="A19" s="2">
        <v>41122</v>
      </c>
      <c r="B19" s="3">
        <v>2896.1</v>
      </c>
      <c r="C19">
        <v>18</v>
      </c>
      <c r="D19" s="8">
        <f t="shared" si="0"/>
        <v>2903.980521020892</v>
      </c>
      <c r="E19" s="8"/>
      <c r="J19" s="8">
        <f t="shared" si="1"/>
        <v>-7.8805210208920471</v>
      </c>
      <c r="K19" s="8">
        <f t="shared" si="2"/>
        <v>7.8805210208920471</v>
      </c>
      <c r="L19" s="8">
        <f t="shared" si="3"/>
        <v>62.102611560721435</v>
      </c>
      <c r="M19" s="8">
        <f t="shared" si="4"/>
        <v>0.2721080425707692</v>
      </c>
    </row>
    <row r="20" spans="1:13" x14ac:dyDescent="0.25">
      <c r="A20" s="2">
        <v>41153</v>
      </c>
      <c r="B20" s="3">
        <v>2896.2</v>
      </c>
      <c r="C20">
        <v>19</v>
      </c>
      <c r="D20" s="8">
        <f t="shared" si="0"/>
        <v>2916.7716939609591</v>
      </c>
      <c r="E20" s="8"/>
      <c r="J20" s="8">
        <f t="shared" si="1"/>
        <v>-20.571693960959237</v>
      </c>
      <c r="K20" s="8">
        <f t="shared" si="2"/>
        <v>20.571693960959237</v>
      </c>
      <c r="L20" s="8">
        <f t="shared" si="3"/>
        <v>423.19459242336677</v>
      </c>
      <c r="M20" s="8">
        <f t="shared" si="4"/>
        <v>0.71029949454316821</v>
      </c>
    </row>
    <row r="21" spans="1:13" x14ac:dyDescent="0.25">
      <c r="A21" s="2">
        <v>41183</v>
      </c>
      <c r="B21" s="3">
        <v>2886.6</v>
      </c>
      <c r="C21">
        <v>20</v>
      </c>
      <c r="D21" s="8">
        <f t="shared" si="0"/>
        <v>2929.5628669010257</v>
      </c>
      <c r="E21" s="8"/>
      <c r="J21" s="8">
        <f t="shared" si="1"/>
        <v>-42.962866901025791</v>
      </c>
      <c r="K21" s="8">
        <f t="shared" si="2"/>
        <v>42.962866901025791</v>
      </c>
      <c r="L21" s="8">
        <f t="shared" si="3"/>
        <v>1845.8079323552574</v>
      </c>
      <c r="M21" s="8">
        <f t="shared" si="4"/>
        <v>1.4883553973888239</v>
      </c>
    </row>
    <row r="22" spans="1:13" x14ac:dyDescent="0.25">
      <c r="A22" s="2">
        <v>41214</v>
      </c>
      <c r="B22" s="3">
        <v>2884.7</v>
      </c>
      <c r="C22">
        <v>21</v>
      </c>
      <c r="D22" s="8">
        <f t="shared" si="0"/>
        <v>2942.3540398410928</v>
      </c>
      <c r="E22" s="8"/>
      <c r="J22" s="8">
        <f t="shared" si="1"/>
        <v>-57.654039841092981</v>
      </c>
      <c r="K22" s="8">
        <f t="shared" si="2"/>
        <v>57.654039841092981</v>
      </c>
      <c r="L22" s="8">
        <f t="shared" si="3"/>
        <v>3323.9883099983367</v>
      </c>
      <c r="M22" s="8">
        <f t="shared" si="4"/>
        <v>1.9986147551250733</v>
      </c>
    </row>
    <row r="23" spans="1:13" x14ac:dyDescent="0.25">
      <c r="A23" s="2">
        <v>41244</v>
      </c>
      <c r="B23" s="3">
        <v>2868.9</v>
      </c>
      <c r="C23">
        <v>22</v>
      </c>
      <c r="D23" s="8">
        <f t="shared" si="0"/>
        <v>2955.1452127811599</v>
      </c>
      <c r="E23" s="8"/>
      <c r="J23" s="8">
        <f t="shared" si="1"/>
        <v>-86.245212781159807</v>
      </c>
      <c r="K23" s="8">
        <f t="shared" si="2"/>
        <v>86.245212781159807</v>
      </c>
      <c r="L23" s="8">
        <f t="shared" si="3"/>
        <v>7438.2367276675313</v>
      </c>
      <c r="M23" s="8">
        <f t="shared" si="4"/>
        <v>3.0062118854320405</v>
      </c>
    </row>
    <row r="24" spans="1:13" x14ac:dyDescent="0.25">
      <c r="A24" s="2">
        <v>41275</v>
      </c>
      <c r="B24" s="3">
        <v>2870.9</v>
      </c>
      <c r="C24">
        <v>23</v>
      </c>
      <c r="D24" s="8">
        <f t="shared" si="0"/>
        <v>2967.9363857212265</v>
      </c>
      <c r="E24" s="8"/>
      <c r="J24" s="8">
        <f t="shared" si="1"/>
        <v>-97.036385721226452</v>
      </c>
      <c r="K24" s="8">
        <f t="shared" si="2"/>
        <v>97.036385721226452</v>
      </c>
      <c r="L24" s="8">
        <f t="shared" si="3"/>
        <v>9416.06015383864</v>
      </c>
      <c r="M24" s="8">
        <f t="shared" si="4"/>
        <v>3.3799988059920736</v>
      </c>
    </row>
    <row r="25" spans="1:13" x14ac:dyDescent="0.25">
      <c r="A25" s="2">
        <v>41306</v>
      </c>
      <c r="B25" s="3">
        <v>2915.6</v>
      </c>
      <c r="C25">
        <v>24</v>
      </c>
      <c r="D25" s="8">
        <f t="shared" si="0"/>
        <v>2980.7275586612932</v>
      </c>
      <c r="E25" s="8"/>
      <c r="J25" s="8">
        <f t="shared" si="1"/>
        <v>-65.127558661293278</v>
      </c>
      <c r="K25" s="8">
        <f t="shared" si="2"/>
        <v>65.127558661293278</v>
      </c>
      <c r="L25" s="8">
        <f t="shared" si="3"/>
        <v>4241.5988971801971</v>
      </c>
      <c r="M25" s="8">
        <f t="shared" si="4"/>
        <v>2.2337617869835809</v>
      </c>
    </row>
    <row r="26" spans="1:13" x14ac:dyDescent="0.25">
      <c r="A26" s="2">
        <v>41334</v>
      </c>
      <c r="B26" s="3">
        <v>2919</v>
      </c>
      <c r="C26">
        <v>25</v>
      </c>
      <c r="D26" s="8">
        <f t="shared" si="0"/>
        <v>2993.5187316013603</v>
      </c>
      <c r="E26" s="8"/>
      <c r="J26" s="8">
        <f t="shared" si="1"/>
        <v>-74.518731601360287</v>
      </c>
      <c r="K26" s="8">
        <f t="shared" si="2"/>
        <v>74.518731601360287</v>
      </c>
      <c r="L26" s="8">
        <f t="shared" si="3"/>
        <v>5553.0413594755719</v>
      </c>
      <c r="M26" s="8">
        <f t="shared" si="4"/>
        <v>2.552885632112377</v>
      </c>
    </row>
    <row r="27" spans="1:13" x14ac:dyDescent="0.25">
      <c r="A27" s="2">
        <v>41365</v>
      </c>
      <c r="B27" s="3">
        <v>2919.7</v>
      </c>
      <c r="C27">
        <v>26</v>
      </c>
      <c r="D27" s="8">
        <f t="shared" si="0"/>
        <v>3006.3099045414274</v>
      </c>
      <c r="E27" s="8"/>
      <c r="J27" s="8">
        <f t="shared" si="1"/>
        <v>-86.609904541427568</v>
      </c>
      <c r="K27" s="8">
        <f t="shared" si="2"/>
        <v>86.609904541427568</v>
      </c>
      <c r="L27" s="8">
        <f t="shared" si="3"/>
        <v>7501.2755646751957</v>
      </c>
      <c r="M27" s="8">
        <f t="shared" si="4"/>
        <v>2.9663973881367118</v>
      </c>
    </row>
    <row r="28" spans="1:13" x14ac:dyDescent="0.25">
      <c r="A28" s="2">
        <v>41395</v>
      </c>
      <c r="B28" s="3">
        <v>2941</v>
      </c>
      <c r="C28">
        <v>27</v>
      </c>
      <c r="D28" s="8">
        <f t="shared" si="0"/>
        <v>3019.101077481494</v>
      </c>
      <c r="E28" s="8"/>
      <c r="J28" s="8">
        <f t="shared" si="1"/>
        <v>-78.101077481494031</v>
      </c>
      <c r="K28" s="8">
        <f t="shared" si="2"/>
        <v>78.101077481494031</v>
      </c>
      <c r="L28" s="8">
        <f t="shared" si="3"/>
        <v>6099.7783037703339</v>
      </c>
      <c r="M28" s="8">
        <f t="shared" si="4"/>
        <v>2.6555959701290046</v>
      </c>
    </row>
    <row r="29" spans="1:13" x14ac:dyDescent="0.25">
      <c r="A29" s="2">
        <v>41426</v>
      </c>
      <c r="B29" s="3">
        <v>2970.1</v>
      </c>
      <c r="C29">
        <v>28</v>
      </c>
      <c r="D29" s="8">
        <f t="shared" si="0"/>
        <v>3031.8922504215611</v>
      </c>
      <c r="E29" s="8"/>
      <c r="J29" s="8">
        <f t="shared" si="1"/>
        <v>-61.792250421561221</v>
      </c>
      <c r="K29" s="8">
        <f t="shared" si="2"/>
        <v>61.792250421561221</v>
      </c>
      <c r="L29" s="8">
        <f t="shared" si="3"/>
        <v>3818.2822121609329</v>
      </c>
      <c r="M29" s="8">
        <f t="shared" si="4"/>
        <v>2.0804771025070274</v>
      </c>
    </row>
    <row r="30" spans="1:13" x14ac:dyDescent="0.25">
      <c r="A30" s="2">
        <v>41456</v>
      </c>
      <c r="B30" s="3">
        <v>2959.1</v>
      </c>
      <c r="C30">
        <v>29</v>
      </c>
      <c r="D30" s="8">
        <f t="shared" si="0"/>
        <v>3044.6834233616278</v>
      </c>
      <c r="E30" s="8"/>
      <c r="J30" s="8">
        <f t="shared" si="1"/>
        <v>-85.583423361627865</v>
      </c>
      <c r="K30" s="8">
        <f t="shared" si="2"/>
        <v>85.583423361627865</v>
      </c>
      <c r="L30" s="8">
        <f t="shared" si="3"/>
        <v>7324.5223542956301</v>
      </c>
      <c r="M30" s="8">
        <f t="shared" si="4"/>
        <v>2.8922112588837101</v>
      </c>
    </row>
    <row r="31" spans="1:13" x14ac:dyDescent="0.25">
      <c r="A31" s="2">
        <v>41487</v>
      </c>
      <c r="B31" s="3">
        <v>2985.9</v>
      </c>
      <c r="C31">
        <v>30</v>
      </c>
      <c r="D31" s="8">
        <f t="shared" si="0"/>
        <v>3057.4745963016949</v>
      </c>
      <c r="E31" s="8"/>
      <c r="J31" s="8">
        <f t="shared" si="1"/>
        <v>-71.574596301694783</v>
      </c>
      <c r="K31" s="8">
        <f t="shared" si="2"/>
        <v>71.574596301694783</v>
      </c>
      <c r="L31" s="8">
        <f t="shared" si="3"/>
        <v>5122.9228357505808</v>
      </c>
      <c r="M31" s="8">
        <f t="shared" si="4"/>
        <v>2.3970861817775138</v>
      </c>
    </row>
    <row r="32" spans="1:13" x14ac:dyDescent="0.25">
      <c r="A32" s="2">
        <v>41518</v>
      </c>
      <c r="B32" s="3">
        <v>2998.8</v>
      </c>
      <c r="C32">
        <v>31</v>
      </c>
      <c r="D32" s="8">
        <f t="shared" si="0"/>
        <v>3070.2657692417615</v>
      </c>
      <c r="E32" s="8"/>
      <c r="J32" s="8">
        <f t="shared" si="1"/>
        <v>-71.465769241761336</v>
      </c>
      <c r="K32" s="8">
        <f t="shared" si="2"/>
        <v>71.465769241761336</v>
      </c>
      <c r="L32" s="8">
        <f t="shared" si="3"/>
        <v>5107.3561733166807</v>
      </c>
      <c r="M32" s="8">
        <f t="shared" si="4"/>
        <v>2.3831455662852252</v>
      </c>
    </row>
    <row r="33" spans="1:13" x14ac:dyDescent="0.25">
      <c r="A33" s="2">
        <v>41548</v>
      </c>
      <c r="B33" s="3">
        <v>3074.7</v>
      </c>
      <c r="C33">
        <v>32</v>
      </c>
      <c r="D33" s="8">
        <f t="shared" si="0"/>
        <v>3083.0569421818286</v>
      </c>
      <c r="E33" s="8"/>
      <c r="J33" s="8">
        <f t="shared" si="1"/>
        <v>-8.3569421818287992</v>
      </c>
      <c r="K33" s="8">
        <f t="shared" si="2"/>
        <v>8.3569421818287992</v>
      </c>
      <c r="L33" s="8">
        <f t="shared" si="3"/>
        <v>69.838482630429496</v>
      </c>
      <c r="M33" s="8">
        <f t="shared" si="4"/>
        <v>0.27179699423777276</v>
      </c>
    </row>
    <row r="34" spans="1:13" x14ac:dyDescent="0.25">
      <c r="A34" s="2">
        <v>41579</v>
      </c>
      <c r="B34" s="3">
        <v>3127.2</v>
      </c>
      <c r="C34">
        <v>33</v>
      </c>
      <c r="D34" s="8">
        <f t="shared" si="0"/>
        <v>3095.8481151218953</v>
      </c>
      <c r="E34" s="8"/>
      <c r="J34" s="8">
        <f t="shared" si="1"/>
        <v>31.351884878104556</v>
      </c>
      <c r="K34" s="8">
        <f t="shared" si="2"/>
        <v>31.351884878104556</v>
      </c>
      <c r="L34" s="8">
        <f t="shared" si="3"/>
        <v>982.94068540992112</v>
      </c>
      <c r="M34" s="8">
        <f t="shared" si="4"/>
        <v>1.0025545177188717</v>
      </c>
    </row>
    <row r="35" spans="1:13" x14ac:dyDescent="0.25">
      <c r="A35" s="2">
        <v>41609</v>
      </c>
      <c r="B35" s="3">
        <v>3171</v>
      </c>
      <c r="C35">
        <v>34</v>
      </c>
      <c r="D35" s="8">
        <f t="shared" si="0"/>
        <v>3108.6392880619624</v>
      </c>
      <c r="E35" s="8"/>
      <c r="J35" s="8">
        <f t="shared" si="1"/>
        <v>62.360711938037639</v>
      </c>
      <c r="K35" s="8">
        <f t="shared" si="2"/>
        <v>62.360711938037639</v>
      </c>
      <c r="L35" s="8">
        <f t="shared" si="3"/>
        <v>3888.8583934189101</v>
      </c>
      <c r="M35" s="8">
        <f t="shared" si="4"/>
        <v>1.9665945108179639</v>
      </c>
    </row>
    <row r="36" spans="1:13" x14ac:dyDescent="0.25">
      <c r="A36" s="2">
        <v>41640</v>
      </c>
      <c r="B36" s="3">
        <v>3223.4</v>
      </c>
      <c r="C36">
        <v>35</v>
      </c>
      <c r="D36" s="8">
        <f t="shared" si="0"/>
        <v>3121.430461002029</v>
      </c>
      <c r="E36" s="8"/>
      <c r="J36" s="8">
        <f t="shared" si="1"/>
        <v>101.96953899797109</v>
      </c>
      <c r="K36" s="8">
        <f t="shared" si="2"/>
        <v>101.96953899797109</v>
      </c>
      <c r="L36" s="8">
        <f t="shared" si="3"/>
        <v>10397.786883458746</v>
      </c>
      <c r="M36" s="8">
        <f t="shared" si="4"/>
        <v>3.1634156169873764</v>
      </c>
    </row>
    <row r="37" spans="1:13" x14ac:dyDescent="0.25">
      <c r="A37" s="2">
        <v>41671</v>
      </c>
      <c r="B37" s="3">
        <v>3217.1</v>
      </c>
      <c r="C37">
        <v>36</v>
      </c>
      <c r="D37" s="8">
        <f t="shared" si="0"/>
        <v>3134.2216339420961</v>
      </c>
      <c r="E37" s="8"/>
      <c r="J37" s="8">
        <f t="shared" si="1"/>
        <v>82.878366057903804</v>
      </c>
      <c r="K37" s="8">
        <f t="shared" si="2"/>
        <v>82.878366057903804</v>
      </c>
      <c r="L37" s="8">
        <f t="shared" si="3"/>
        <v>6868.8235604279016</v>
      </c>
      <c r="M37" s="8">
        <f t="shared" si="4"/>
        <v>2.5761824642660724</v>
      </c>
    </row>
    <row r="38" spans="1:13" x14ac:dyDescent="0.25">
      <c r="A38" s="2">
        <v>41699</v>
      </c>
      <c r="B38" s="3">
        <v>3259.1</v>
      </c>
      <c r="C38">
        <v>37</v>
      </c>
      <c r="D38" s="8">
        <f t="shared" si="0"/>
        <v>3147.0128068821627</v>
      </c>
      <c r="E38" s="8"/>
      <c r="J38" s="8">
        <f t="shared" si="1"/>
        <v>112.08719311783716</v>
      </c>
      <c r="K38" s="8">
        <f t="shared" si="2"/>
        <v>112.08719311783716</v>
      </c>
      <c r="L38" s="8">
        <f t="shared" si="3"/>
        <v>12563.538861035322</v>
      </c>
      <c r="M38" s="8">
        <f t="shared" si="4"/>
        <v>3.4392069319087217</v>
      </c>
    </row>
    <row r="39" spans="1:13" x14ac:dyDescent="0.25">
      <c r="A39" s="2">
        <v>41730</v>
      </c>
      <c r="B39" s="3">
        <v>3263.6</v>
      </c>
      <c r="C39">
        <v>38</v>
      </c>
      <c r="D39" s="8">
        <f t="shared" si="0"/>
        <v>3159.8039798222298</v>
      </c>
      <c r="E39" s="8"/>
      <c r="J39" s="8">
        <f t="shared" si="1"/>
        <v>103.79602017777006</v>
      </c>
      <c r="K39" s="8">
        <f t="shared" si="2"/>
        <v>103.79602017777006</v>
      </c>
      <c r="L39" s="8">
        <f t="shared" si="3"/>
        <v>10773.613804744049</v>
      </c>
      <c r="M39" s="8">
        <f t="shared" si="4"/>
        <v>3.1804148847214755</v>
      </c>
    </row>
    <row r="40" spans="1:13" x14ac:dyDescent="0.25">
      <c r="A40" s="2">
        <v>41760</v>
      </c>
      <c r="B40" s="3">
        <v>3267.6</v>
      </c>
      <c r="C40">
        <v>39</v>
      </c>
      <c r="D40" s="8">
        <f t="shared" si="0"/>
        <v>3172.5951527622965</v>
      </c>
      <c r="E40" s="8"/>
      <c r="J40" s="8">
        <f t="shared" si="1"/>
        <v>95.004847237703416</v>
      </c>
      <c r="K40" s="8">
        <f t="shared" si="2"/>
        <v>95.004847237703416</v>
      </c>
      <c r="L40" s="8">
        <f t="shared" si="3"/>
        <v>9025.9209986593632</v>
      </c>
      <c r="M40" s="8">
        <f t="shared" si="4"/>
        <v>2.9074809412934086</v>
      </c>
    </row>
    <row r="41" spans="1:13" x14ac:dyDescent="0.25">
      <c r="A41" s="2">
        <v>41791</v>
      </c>
      <c r="B41" s="3">
        <v>3242.3</v>
      </c>
      <c r="C41">
        <v>40</v>
      </c>
      <c r="D41" s="8">
        <f t="shared" si="0"/>
        <v>3185.3863257023636</v>
      </c>
      <c r="E41" s="8"/>
      <c r="J41" s="8">
        <f t="shared" si="1"/>
        <v>56.913674297636589</v>
      </c>
      <c r="K41" s="8">
        <f t="shared" si="2"/>
        <v>56.913674297636589</v>
      </c>
      <c r="L41" s="8">
        <f t="shared" si="3"/>
        <v>3239.1663220574596</v>
      </c>
      <c r="M41" s="8">
        <f t="shared" si="4"/>
        <v>1.755348804787854</v>
      </c>
    </row>
    <row r="42" spans="1:13" x14ac:dyDescent="0.25">
      <c r="A42" s="2">
        <v>41821</v>
      </c>
      <c r="B42" s="3">
        <v>3295.3</v>
      </c>
      <c r="C42">
        <v>41</v>
      </c>
      <c r="D42" s="8">
        <f t="shared" si="0"/>
        <v>3198.1774986424307</v>
      </c>
      <c r="E42" s="8"/>
      <c r="J42" s="8">
        <f t="shared" si="1"/>
        <v>97.12250135756949</v>
      </c>
      <c r="K42" s="8">
        <f t="shared" si="2"/>
        <v>97.12250135756949</v>
      </c>
      <c r="L42" s="8">
        <f t="shared" si="3"/>
        <v>9432.7802699510867</v>
      </c>
      <c r="M42" s="8">
        <f t="shared" si="4"/>
        <v>2.9473037768206076</v>
      </c>
    </row>
    <row r="43" spans="1:13" x14ac:dyDescent="0.25">
      <c r="A43" s="2">
        <v>41852</v>
      </c>
      <c r="B43" s="3">
        <v>3300.3</v>
      </c>
      <c r="C43">
        <v>42</v>
      </c>
      <c r="D43" s="8">
        <f t="shared" si="0"/>
        <v>3210.9686715824973</v>
      </c>
      <c r="E43" s="8"/>
      <c r="J43" s="8">
        <f t="shared" si="1"/>
        <v>89.331328417502846</v>
      </c>
      <c r="K43" s="8">
        <f t="shared" si="2"/>
        <v>89.331328417502846</v>
      </c>
      <c r="L43" s="8">
        <f t="shared" si="3"/>
        <v>7980.0862368357512</v>
      </c>
      <c r="M43" s="8">
        <f t="shared" si="4"/>
        <v>2.7067638826016678</v>
      </c>
    </row>
    <row r="44" spans="1:13" x14ac:dyDescent="0.25">
      <c r="A44" s="2">
        <v>41883</v>
      </c>
      <c r="B44" s="3">
        <v>3325.6</v>
      </c>
      <c r="C44">
        <v>43</v>
      </c>
      <c r="D44" s="8">
        <f t="shared" si="0"/>
        <v>3223.759844522564</v>
      </c>
      <c r="E44" s="8"/>
      <c r="J44" s="8">
        <f t="shared" si="1"/>
        <v>101.84015547743593</v>
      </c>
      <c r="K44" s="8">
        <f t="shared" si="2"/>
        <v>101.84015547743593</v>
      </c>
      <c r="L44" s="8">
        <f t="shared" si="3"/>
        <v>10371.417267668323</v>
      </c>
      <c r="M44" s="8">
        <f t="shared" si="4"/>
        <v>3.0623092217174621</v>
      </c>
    </row>
    <row r="45" spans="1:13" x14ac:dyDescent="0.25">
      <c r="A45" s="2">
        <v>41913</v>
      </c>
      <c r="B45" s="3">
        <v>3289.8</v>
      </c>
      <c r="C45">
        <v>44</v>
      </c>
      <c r="D45" s="8">
        <f t="shared" si="0"/>
        <v>3236.5510174626311</v>
      </c>
      <c r="E45" s="8"/>
      <c r="J45" s="8">
        <f t="shared" si="1"/>
        <v>53.248982537369102</v>
      </c>
      <c r="K45" s="8">
        <f t="shared" si="2"/>
        <v>53.248982537369102</v>
      </c>
      <c r="L45" s="8">
        <f t="shared" si="3"/>
        <v>2835.4541412650397</v>
      </c>
      <c r="M45" s="8">
        <f t="shared" si="4"/>
        <v>1.6186085031725059</v>
      </c>
    </row>
    <row r="46" spans="1:13" x14ac:dyDescent="0.25">
      <c r="A46" s="2">
        <v>41944</v>
      </c>
      <c r="B46" s="3">
        <v>3318.7</v>
      </c>
      <c r="C46">
        <v>45</v>
      </c>
      <c r="D46" s="8">
        <f t="shared" si="0"/>
        <v>3249.3421904026982</v>
      </c>
      <c r="E46" s="8"/>
      <c r="J46" s="8">
        <f t="shared" si="1"/>
        <v>69.357809597301639</v>
      </c>
      <c r="K46" s="8">
        <f t="shared" si="2"/>
        <v>69.357809597301639</v>
      </c>
      <c r="L46" s="8">
        <f t="shared" si="3"/>
        <v>4810.5057521355475</v>
      </c>
      <c r="M46" s="8">
        <f t="shared" si="4"/>
        <v>2.0899089883780286</v>
      </c>
    </row>
    <row r="47" spans="1:13" x14ac:dyDescent="0.25">
      <c r="A47" s="2">
        <v>41974</v>
      </c>
      <c r="B47" s="3">
        <v>3326.1</v>
      </c>
      <c r="C47">
        <v>46</v>
      </c>
      <c r="D47" s="8">
        <f t="shared" si="0"/>
        <v>3262.1333633427648</v>
      </c>
      <c r="E47" s="8"/>
      <c r="J47" s="8">
        <f t="shared" si="1"/>
        <v>63.966636657235085</v>
      </c>
      <c r="K47" s="8">
        <f t="shared" si="2"/>
        <v>63.966636657235085</v>
      </c>
      <c r="L47" s="8">
        <f t="shared" si="3"/>
        <v>4091.7306052387312</v>
      </c>
      <c r="M47" s="8">
        <f t="shared" si="4"/>
        <v>1.9231723837898766</v>
      </c>
    </row>
    <row r="48" spans="1:13" x14ac:dyDescent="0.25">
      <c r="A48" s="2">
        <v>42005</v>
      </c>
      <c r="B48" s="3">
        <v>3390.7</v>
      </c>
      <c r="C48">
        <v>47</v>
      </c>
      <c r="D48" s="8">
        <f t="shared" si="0"/>
        <v>3274.9245362828315</v>
      </c>
      <c r="E48" s="8"/>
      <c r="J48" s="8">
        <f t="shared" si="1"/>
        <v>115.77546371716835</v>
      </c>
      <c r="K48" s="8">
        <f t="shared" si="2"/>
        <v>115.77546371716835</v>
      </c>
      <c r="L48" s="8">
        <f t="shared" si="3"/>
        <v>13403.957998925365</v>
      </c>
      <c r="M48" s="8">
        <f t="shared" si="4"/>
        <v>3.414500360314046</v>
      </c>
    </row>
    <row r="49" spans="1:13" x14ac:dyDescent="0.25">
      <c r="A49" s="2">
        <v>42036</v>
      </c>
      <c r="B49" s="3">
        <v>3382.9</v>
      </c>
      <c r="C49">
        <v>48</v>
      </c>
      <c r="D49" s="8">
        <f t="shared" si="0"/>
        <v>3287.7157092228986</v>
      </c>
      <c r="E49" s="8"/>
      <c r="J49" s="8">
        <f t="shared" si="1"/>
        <v>95.184290777101523</v>
      </c>
      <c r="K49" s="8">
        <f t="shared" si="2"/>
        <v>95.184290777101523</v>
      </c>
      <c r="L49" s="8">
        <f t="shared" si="3"/>
        <v>9060.049210739815</v>
      </c>
      <c r="M49" s="8">
        <f t="shared" si="4"/>
        <v>2.8136891654232028</v>
      </c>
    </row>
    <row r="50" spans="1:13" x14ac:dyDescent="0.25">
      <c r="A50" s="2">
        <v>42064</v>
      </c>
      <c r="B50" s="3">
        <v>3340.8</v>
      </c>
      <c r="C50">
        <v>49</v>
      </c>
      <c r="D50" s="8">
        <f t="shared" si="0"/>
        <v>3300.5068821629657</v>
      </c>
      <c r="E50" s="8"/>
      <c r="J50" s="8">
        <f t="shared" si="1"/>
        <v>40.293117837034515</v>
      </c>
      <c r="K50" s="8">
        <f t="shared" si="2"/>
        <v>40.293117837034515</v>
      </c>
      <c r="L50" s="8">
        <f t="shared" si="3"/>
        <v>1623.5353450291491</v>
      </c>
      <c r="M50" s="8">
        <f t="shared" si="4"/>
        <v>1.2060918892790504</v>
      </c>
    </row>
    <row r="51" spans="1:13" x14ac:dyDescent="0.25">
      <c r="A51" s="2">
        <v>42095</v>
      </c>
      <c r="B51" s="3">
        <v>3380.4</v>
      </c>
      <c r="C51">
        <v>50</v>
      </c>
      <c r="D51" s="8">
        <f t="shared" si="0"/>
        <v>3313.2980551030323</v>
      </c>
      <c r="E51" s="8"/>
      <c r="J51" s="8">
        <f t="shared" si="1"/>
        <v>67.10194489696778</v>
      </c>
      <c r="K51" s="8">
        <f t="shared" si="2"/>
        <v>67.10194489696778</v>
      </c>
      <c r="L51" s="8">
        <f t="shared" si="3"/>
        <v>4502.6710089557</v>
      </c>
      <c r="M51" s="8">
        <f t="shared" si="4"/>
        <v>1.9850297271615129</v>
      </c>
    </row>
    <row r="52" spans="1:13" x14ac:dyDescent="0.25">
      <c r="A52" s="2">
        <v>42125</v>
      </c>
      <c r="B52" s="3">
        <v>3375.3</v>
      </c>
      <c r="C52">
        <v>51</v>
      </c>
      <c r="D52" s="8">
        <f t="shared" si="0"/>
        <v>3326.0892280430994</v>
      </c>
      <c r="E52" s="8"/>
      <c r="J52" s="8">
        <f t="shared" si="1"/>
        <v>49.210771956900771</v>
      </c>
      <c r="K52" s="8">
        <f t="shared" si="2"/>
        <v>49.210771956900771</v>
      </c>
      <c r="L52" s="8">
        <f t="shared" si="3"/>
        <v>2421.7000765940916</v>
      </c>
      <c r="M52" s="8">
        <f t="shared" si="4"/>
        <v>1.4579673497733763</v>
      </c>
    </row>
    <row r="53" spans="1:13" x14ac:dyDescent="0.25">
      <c r="A53" s="2">
        <v>42156</v>
      </c>
      <c r="B53" s="3">
        <v>3425.9</v>
      </c>
      <c r="C53">
        <v>52</v>
      </c>
      <c r="D53" s="8">
        <f t="shared" si="0"/>
        <v>3338.8804009831661</v>
      </c>
      <c r="E53" s="8"/>
      <c r="J53" s="8">
        <f t="shared" si="1"/>
        <v>87.019599016834036</v>
      </c>
      <c r="K53" s="8">
        <f t="shared" si="2"/>
        <v>87.019599016834036</v>
      </c>
      <c r="L53" s="8">
        <f t="shared" si="3"/>
        <v>7572.4106130505834</v>
      </c>
      <c r="M53" s="8">
        <f t="shared" si="4"/>
        <v>2.5400507608755079</v>
      </c>
    </row>
    <row r="54" spans="1:13" x14ac:dyDescent="0.25">
      <c r="A54" s="2">
        <v>42186</v>
      </c>
      <c r="B54" s="3">
        <v>3417.6</v>
      </c>
      <c r="C54">
        <v>53</v>
      </c>
      <c r="D54" s="8">
        <f t="shared" si="0"/>
        <v>3351.6715739232332</v>
      </c>
      <c r="E54" s="8"/>
      <c r="J54" s="8">
        <f t="shared" si="1"/>
        <v>65.928426076766755</v>
      </c>
      <c r="K54" s="8">
        <f t="shared" si="2"/>
        <v>65.928426076766755</v>
      </c>
      <c r="L54" s="8">
        <f t="shared" si="3"/>
        <v>4346.557364959699</v>
      </c>
      <c r="M54" s="8">
        <f t="shared" si="4"/>
        <v>1.9290855008417238</v>
      </c>
    </row>
    <row r="55" spans="1:13" x14ac:dyDescent="0.25">
      <c r="A55" s="2">
        <v>42217</v>
      </c>
      <c r="B55" s="3">
        <v>3394.6</v>
      </c>
      <c r="C55">
        <v>54</v>
      </c>
      <c r="D55" s="8">
        <f t="shared" si="0"/>
        <v>3364.4627468632998</v>
      </c>
      <c r="E55" s="8"/>
      <c r="J55" s="8">
        <f t="shared" si="1"/>
        <v>30.13725313670011</v>
      </c>
      <c r="K55" s="8">
        <f t="shared" si="2"/>
        <v>30.13725313670011</v>
      </c>
      <c r="L55" s="8">
        <f t="shared" si="3"/>
        <v>908.25402662554063</v>
      </c>
      <c r="M55" s="8">
        <f t="shared" si="4"/>
        <v>0.88779983316738664</v>
      </c>
    </row>
    <row r="56" spans="1:13" x14ac:dyDescent="0.25">
      <c r="A56" s="2">
        <v>42248</v>
      </c>
      <c r="B56" s="3">
        <v>3415.8</v>
      </c>
      <c r="C56">
        <v>55</v>
      </c>
      <c r="D56" s="8">
        <f t="shared" si="0"/>
        <v>3377.2539198033669</v>
      </c>
      <c r="E56" s="8"/>
      <c r="J56" s="8">
        <f t="shared" si="1"/>
        <v>38.546080196633284</v>
      </c>
      <c r="K56" s="8">
        <f t="shared" si="2"/>
        <v>38.546080196633284</v>
      </c>
      <c r="L56" s="8">
        <f t="shared" si="3"/>
        <v>1485.8002985252847</v>
      </c>
      <c r="M56" s="8">
        <f t="shared" si="4"/>
        <v>1.1284642015525874</v>
      </c>
    </row>
    <row r="57" spans="1:13" x14ac:dyDescent="0.25">
      <c r="A57" s="2">
        <v>42278</v>
      </c>
      <c r="B57" s="3">
        <v>3397.4</v>
      </c>
      <c r="C57">
        <v>56</v>
      </c>
      <c r="D57" s="8">
        <f t="shared" si="0"/>
        <v>3390.0450927434335</v>
      </c>
      <c r="E57" s="8"/>
      <c r="J57" s="8">
        <f t="shared" si="1"/>
        <v>7.3549072565665483</v>
      </c>
      <c r="K57" s="8">
        <f t="shared" si="2"/>
        <v>7.3549072565665483</v>
      </c>
      <c r="L57" s="8">
        <f t="shared" si="3"/>
        <v>54.094660752695269</v>
      </c>
      <c r="M57" s="8">
        <f t="shared" si="4"/>
        <v>0.21648635004905362</v>
      </c>
    </row>
    <row r="58" spans="1:13" x14ac:dyDescent="0.25">
      <c r="A58" s="2">
        <v>42309</v>
      </c>
      <c r="B58" s="3">
        <v>3429.8</v>
      </c>
      <c r="C58">
        <v>57</v>
      </c>
      <c r="D58" s="8">
        <f t="shared" si="0"/>
        <v>3402.8362656835006</v>
      </c>
      <c r="E58" s="8"/>
      <c r="J58" s="8">
        <f t="shared" si="1"/>
        <v>26.96373431649954</v>
      </c>
      <c r="K58" s="8">
        <f t="shared" si="2"/>
        <v>26.96373431649954</v>
      </c>
      <c r="L58" s="8">
        <f t="shared" si="3"/>
        <v>727.04296829077487</v>
      </c>
      <c r="M58" s="8">
        <f t="shared" si="4"/>
        <v>0.7861605433698623</v>
      </c>
    </row>
    <row r="59" spans="1:13" x14ac:dyDescent="0.25">
      <c r="A59" s="2">
        <v>42339</v>
      </c>
      <c r="B59" s="3">
        <v>3431.8</v>
      </c>
      <c r="C59">
        <v>58</v>
      </c>
      <c r="D59" s="8">
        <f t="shared" si="0"/>
        <v>3415.6274386235673</v>
      </c>
      <c r="E59" s="8"/>
      <c r="J59" s="8">
        <f t="shared" si="1"/>
        <v>16.172561376432895</v>
      </c>
      <c r="K59" s="8">
        <f t="shared" si="2"/>
        <v>16.172561376432895</v>
      </c>
      <c r="L59" s="8">
        <f t="shared" si="3"/>
        <v>261.55174147448906</v>
      </c>
      <c r="M59" s="8">
        <f t="shared" si="4"/>
        <v>0.47125594080170446</v>
      </c>
    </row>
    <row r="60" spans="1:13" x14ac:dyDescent="0.25">
      <c r="A60" s="2">
        <v>42370</v>
      </c>
      <c r="B60" s="3">
        <v>3441</v>
      </c>
      <c r="C60">
        <v>59</v>
      </c>
      <c r="D60" s="8">
        <f t="shared" si="0"/>
        <v>3428.4186115636344</v>
      </c>
      <c r="E60" s="8"/>
      <c r="J60" s="8">
        <f t="shared" si="1"/>
        <v>12.581388436365614</v>
      </c>
      <c r="K60" s="8">
        <f t="shared" si="2"/>
        <v>12.581388436365614</v>
      </c>
      <c r="L60" s="8">
        <f t="shared" si="3"/>
        <v>158.29133498671439</v>
      </c>
      <c r="M60" s="8">
        <f t="shared" si="4"/>
        <v>0.36563174764212769</v>
      </c>
    </row>
    <row r="61" spans="1:13" x14ac:dyDescent="0.25">
      <c r="A61" s="2">
        <v>42401</v>
      </c>
      <c r="B61" s="3">
        <v>3436.6</v>
      </c>
      <c r="C61">
        <v>60</v>
      </c>
      <c r="D61" s="8">
        <f t="shared" si="0"/>
        <v>3441.2097845037015</v>
      </c>
      <c r="E61" s="8"/>
      <c r="J61" s="8">
        <f t="shared" si="1"/>
        <v>-4.6097845037015759</v>
      </c>
      <c r="K61" s="8">
        <f t="shared" si="2"/>
        <v>4.6097845037015759</v>
      </c>
      <c r="L61" s="8">
        <f t="shared" si="3"/>
        <v>21.250113170567186</v>
      </c>
      <c r="M61" s="8">
        <f t="shared" si="4"/>
        <v>0.13413794167786697</v>
      </c>
    </row>
    <row r="62" spans="1:13" x14ac:dyDescent="0.25">
      <c r="A62" s="2">
        <v>42430</v>
      </c>
      <c r="B62" s="3">
        <v>3464.4</v>
      </c>
      <c r="C62">
        <v>61</v>
      </c>
      <c r="D62" s="8">
        <f t="shared" si="0"/>
        <v>3454.0009574437681</v>
      </c>
      <c r="E62" s="8"/>
      <c r="J62" s="8">
        <f t="shared" si="1"/>
        <v>10.399042556231961</v>
      </c>
      <c r="K62" s="8">
        <f t="shared" si="2"/>
        <v>10.399042556231961</v>
      </c>
      <c r="L62" s="8">
        <f t="shared" si="3"/>
        <v>108.14008608632336</v>
      </c>
      <c r="M62" s="8">
        <f t="shared" si="4"/>
        <v>0.30016864554416234</v>
      </c>
    </row>
    <row r="63" spans="1:13" x14ac:dyDescent="0.25">
      <c r="A63" s="2">
        <v>42461</v>
      </c>
      <c r="B63" s="3">
        <v>3497.4</v>
      </c>
      <c r="C63">
        <v>62</v>
      </c>
      <c r="D63" s="8">
        <f t="shared" si="0"/>
        <v>3466.7921303838348</v>
      </c>
      <c r="E63" s="8"/>
      <c r="J63" s="8">
        <f t="shared" si="1"/>
        <v>30.607869616165317</v>
      </c>
      <c r="K63" s="8">
        <f t="shared" si="2"/>
        <v>30.607869616165317</v>
      </c>
      <c r="L63" s="8">
        <f t="shared" si="3"/>
        <v>936.84168244017599</v>
      </c>
      <c r="M63" s="8">
        <f t="shared" si="4"/>
        <v>0.87516067982402124</v>
      </c>
    </row>
    <row r="64" spans="1:13" x14ac:dyDescent="0.25">
      <c r="A64" s="2">
        <v>42491</v>
      </c>
      <c r="B64" s="3">
        <v>3498.7</v>
      </c>
      <c r="C64">
        <v>63</v>
      </c>
      <c r="D64" s="8">
        <f t="shared" si="0"/>
        <v>3479.5833033239019</v>
      </c>
      <c r="E64" s="8"/>
      <c r="J64" s="8">
        <f t="shared" si="1"/>
        <v>19.116696676097945</v>
      </c>
      <c r="K64" s="8">
        <f t="shared" si="2"/>
        <v>19.116696676097945</v>
      </c>
      <c r="L64" s="8">
        <f t="shared" si="3"/>
        <v>365.44809180593421</v>
      </c>
      <c r="M64" s="8">
        <f t="shared" si="4"/>
        <v>0.54639428004967405</v>
      </c>
    </row>
    <row r="65" spans="1:13" x14ac:dyDescent="0.25">
      <c r="A65" s="2">
        <v>42522</v>
      </c>
      <c r="B65" s="3">
        <v>3507.7</v>
      </c>
      <c r="C65">
        <v>64</v>
      </c>
      <c r="D65" s="8">
        <f t="shared" si="0"/>
        <v>3492.374476263969</v>
      </c>
      <c r="E65" s="8"/>
      <c r="J65" s="8">
        <f t="shared" si="1"/>
        <v>15.325523736030846</v>
      </c>
      <c r="K65" s="8">
        <f t="shared" si="2"/>
        <v>15.325523736030846</v>
      </c>
      <c r="L65" s="8">
        <f t="shared" si="3"/>
        <v>234.87167778364486</v>
      </c>
      <c r="M65" s="8">
        <f t="shared" si="4"/>
        <v>0.43691090275767158</v>
      </c>
    </row>
    <row r="66" spans="1:13" x14ac:dyDescent="0.25">
      <c r="A66" s="2">
        <v>42552</v>
      </c>
      <c r="B66" s="3">
        <v>3547.6</v>
      </c>
      <c r="C66">
        <v>65</v>
      </c>
      <c r="D66" s="8">
        <f t="shared" si="0"/>
        <v>3505.1656492040356</v>
      </c>
      <c r="E66" s="8"/>
      <c r="J66" s="8">
        <f t="shared" si="1"/>
        <v>42.434350795964292</v>
      </c>
      <c r="K66" s="8">
        <f t="shared" si="2"/>
        <v>42.434350795964292</v>
      </c>
      <c r="L66" s="8">
        <f t="shared" si="3"/>
        <v>1800.6741274749554</v>
      </c>
      <c r="M66" s="8">
        <f t="shared" si="4"/>
        <v>1.1961424849465636</v>
      </c>
    </row>
    <row r="67" spans="1:13" x14ac:dyDescent="0.25">
      <c r="A67" s="2">
        <v>42583</v>
      </c>
      <c r="B67" s="3">
        <v>3611.4</v>
      </c>
      <c r="C67">
        <v>66</v>
      </c>
      <c r="D67" s="8">
        <f t="shared" ref="D67:D121" si="5">$H$2+(C67*$H$3)</f>
        <v>3517.9568221441023</v>
      </c>
      <c r="E67" s="8"/>
      <c r="J67" s="8">
        <f t="shared" ref="J67:J109" si="6">B67-D67</f>
        <v>93.443177855897829</v>
      </c>
      <c r="K67" s="8">
        <f t="shared" ref="K67:K109" si="7">ABS(J67)</f>
        <v>93.443177855897829</v>
      </c>
      <c r="L67" s="8">
        <f t="shared" ref="L67:L109" si="8">J67^2</f>
        <v>8731.6274878089553</v>
      </c>
      <c r="M67" s="8">
        <f t="shared" ref="M67:M109" si="9">(K67/B67)*100</f>
        <v>2.5874502369136021</v>
      </c>
    </row>
    <row r="68" spans="1:13" x14ac:dyDescent="0.25">
      <c r="A68" s="2">
        <v>42614</v>
      </c>
      <c r="B68" s="3">
        <v>3632.5</v>
      </c>
      <c r="C68">
        <v>67</v>
      </c>
      <c r="D68" s="8">
        <f t="shared" si="5"/>
        <v>3530.7479950841694</v>
      </c>
      <c r="E68" s="8"/>
      <c r="J68" s="8">
        <f t="shared" si="6"/>
        <v>101.75200491583064</v>
      </c>
      <c r="K68" s="8">
        <f t="shared" si="7"/>
        <v>101.75200491583064</v>
      </c>
      <c r="L68" s="8">
        <f t="shared" si="8"/>
        <v>10353.470504391222</v>
      </c>
      <c r="M68" s="8">
        <f t="shared" si="9"/>
        <v>2.8011563638219035</v>
      </c>
    </row>
    <row r="69" spans="1:13" x14ac:dyDescent="0.25">
      <c r="A69" s="2">
        <v>42644</v>
      </c>
      <c r="B69" s="3">
        <v>3617.8</v>
      </c>
      <c r="C69">
        <v>68</v>
      </c>
      <c r="D69" s="8">
        <f t="shared" si="5"/>
        <v>3543.5391680242365</v>
      </c>
      <c r="E69" s="8"/>
      <c r="J69" s="8">
        <f t="shared" si="6"/>
        <v>74.260831975763722</v>
      </c>
      <c r="K69" s="8">
        <f t="shared" si="7"/>
        <v>74.260831975763722</v>
      </c>
      <c r="L69" s="8">
        <f t="shared" si="8"/>
        <v>5514.6711657326114</v>
      </c>
      <c r="M69" s="8">
        <f t="shared" si="9"/>
        <v>2.0526516660888858</v>
      </c>
    </row>
    <row r="70" spans="1:13" x14ac:dyDescent="0.25">
      <c r="A70" s="2">
        <v>42675</v>
      </c>
      <c r="B70" s="3">
        <v>3603.2</v>
      </c>
      <c r="C70">
        <v>69</v>
      </c>
      <c r="D70" s="8">
        <f t="shared" si="5"/>
        <v>3556.3303409643031</v>
      </c>
      <c r="E70" s="8"/>
      <c r="J70" s="8">
        <f t="shared" si="6"/>
        <v>46.869659035696714</v>
      </c>
      <c r="K70" s="8">
        <f t="shared" si="7"/>
        <v>46.869659035696714</v>
      </c>
      <c r="L70" s="8">
        <f t="shared" si="8"/>
        <v>2196.7649381224664</v>
      </c>
      <c r="M70" s="8">
        <f t="shared" si="9"/>
        <v>1.3007787254578351</v>
      </c>
    </row>
    <row r="71" spans="1:13" x14ac:dyDescent="0.25">
      <c r="A71" s="2">
        <v>42705</v>
      </c>
      <c r="B71" s="3">
        <v>3616.2</v>
      </c>
      <c r="C71">
        <v>70</v>
      </c>
      <c r="D71" s="8">
        <f t="shared" si="5"/>
        <v>3569.1215139043702</v>
      </c>
      <c r="E71" s="8"/>
      <c r="J71" s="8">
        <f t="shared" si="6"/>
        <v>47.078486095629614</v>
      </c>
      <c r="K71" s="8">
        <f t="shared" si="7"/>
        <v>47.078486095629614</v>
      </c>
      <c r="L71" s="8">
        <f t="shared" si="8"/>
        <v>2216.3838530563908</v>
      </c>
      <c r="M71" s="8">
        <f t="shared" si="9"/>
        <v>1.3018772771315086</v>
      </c>
    </row>
    <row r="72" spans="1:13" x14ac:dyDescent="0.25">
      <c r="A72" s="2">
        <v>42736</v>
      </c>
      <c r="B72" s="3">
        <v>3639.3</v>
      </c>
      <c r="C72">
        <v>71</v>
      </c>
      <c r="D72" s="8">
        <f t="shared" si="5"/>
        <v>3581.9126868444368</v>
      </c>
      <c r="E72" s="8"/>
      <c r="J72" s="8">
        <f t="shared" si="6"/>
        <v>57.387313155563334</v>
      </c>
      <c r="K72" s="8">
        <f t="shared" si="7"/>
        <v>57.387313155563334</v>
      </c>
      <c r="L72" s="8">
        <f t="shared" si="8"/>
        <v>3293.3037112146926</v>
      </c>
      <c r="M72" s="8">
        <f t="shared" si="9"/>
        <v>1.576877782968245</v>
      </c>
    </row>
    <row r="73" spans="1:13" x14ac:dyDescent="0.25">
      <c r="A73" s="2">
        <v>42767</v>
      </c>
      <c r="B73" s="3">
        <v>3642.7</v>
      </c>
      <c r="C73">
        <v>72</v>
      </c>
      <c r="D73" s="8">
        <f t="shared" si="5"/>
        <v>3594.7038597845039</v>
      </c>
      <c r="E73" s="8"/>
      <c r="J73" s="8">
        <f t="shared" si="6"/>
        <v>47.996140215495871</v>
      </c>
      <c r="K73" s="8">
        <f t="shared" si="7"/>
        <v>47.996140215495871</v>
      </c>
      <c r="L73" s="8">
        <f t="shared" si="8"/>
        <v>2303.6294755855401</v>
      </c>
      <c r="M73" s="8">
        <f t="shared" si="9"/>
        <v>1.3175979415130501</v>
      </c>
    </row>
    <row r="74" spans="1:13" x14ac:dyDescent="0.25">
      <c r="A74" s="2">
        <v>42795</v>
      </c>
      <c r="B74" s="3">
        <v>3628.4</v>
      </c>
      <c r="C74">
        <v>73</v>
      </c>
      <c r="D74" s="8">
        <f t="shared" si="5"/>
        <v>3607.4950327245706</v>
      </c>
      <c r="E74" s="8"/>
      <c r="J74" s="8">
        <f t="shared" si="6"/>
        <v>20.904967275429499</v>
      </c>
      <c r="K74" s="8">
        <f t="shared" si="7"/>
        <v>20.904967275429499</v>
      </c>
      <c r="L74" s="8">
        <f t="shared" si="8"/>
        <v>437.01765678677822</v>
      </c>
      <c r="M74" s="8">
        <f t="shared" si="9"/>
        <v>0.5761483649936473</v>
      </c>
    </row>
    <row r="75" spans="1:13" x14ac:dyDescent="0.25">
      <c r="A75" s="2">
        <v>42826</v>
      </c>
      <c r="B75" s="3">
        <v>3660</v>
      </c>
      <c r="C75">
        <v>74</v>
      </c>
      <c r="D75" s="8">
        <f t="shared" si="5"/>
        <v>3620.2862056646377</v>
      </c>
      <c r="E75" s="8"/>
      <c r="J75" s="8">
        <f t="shared" si="6"/>
        <v>39.713794335362309</v>
      </c>
      <c r="K75" s="8">
        <f t="shared" si="7"/>
        <v>39.713794335362309</v>
      </c>
      <c r="L75" s="8">
        <f t="shared" si="8"/>
        <v>1577.1854605114554</v>
      </c>
      <c r="M75" s="8">
        <f t="shared" si="9"/>
        <v>1.0850763479607188</v>
      </c>
    </row>
    <row r="76" spans="1:13" x14ac:dyDescent="0.25">
      <c r="A76" s="2">
        <v>42856</v>
      </c>
      <c r="B76" s="3">
        <v>3689.1</v>
      </c>
      <c r="C76">
        <v>75</v>
      </c>
      <c r="D76" s="8">
        <f t="shared" si="5"/>
        <v>3633.0773786047043</v>
      </c>
      <c r="E76" s="8"/>
      <c r="J76" s="8">
        <f t="shared" si="6"/>
        <v>56.022621395295573</v>
      </c>
      <c r="K76" s="8">
        <f t="shared" si="7"/>
        <v>56.022621395295573</v>
      </c>
      <c r="L76" s="8">
        <f t="shared" si="8"/>
        <v>3138.5341080006292</v>
      </c>
      <c r="M76" s="8">
        <f t="shared" si="9"/>
        <v>1.5185986120000969</v>
      </c>
    </row>
    <row r="77" spans="1:13" x14ac:dyDescent="0.25">
      <c r="A77" s="2">
        <v>42887</v>
      </c>
      <c r="B77" s="3">
        <v>3710.1</v>
      </c>
      <c r="C77">
        <v>76</v>
      </c>
      <c r="D77" s="8">
        <f t="shared" si="5"/>
        <v>3645.8685515447714</v>
      </c>
      <c r="E77" s="8"/>
      <c r="J77" s="8">
        <f t="shared" si="6"/>
        <v>64.231448455228474</v>
      </c>
      <c r="K77" s="8">
        <f t="shared" si="7"/>
        <v>64.231448455228474</v>
      </c>
      <c r="L77" s="8">
        <f t="shared" si="8"/>
        <v>4125.6789706566724</v>
      </c>
      <c r="M77" s="8">
        <f t="shared" si="9"/>
        <v>1.731259223611991</v>
      </c>
    </row>
    <row r="78" spans="1:13" x14ac:dyDescent="0.25">
      <c r="A78" s="2">
        <v>42917</v>
      </c>
      <c r="B78" s="3">
        <v>3700.3</v>
      </c>
      <c r="C78">
        <v>77</v>
      </c>
      <c r="D78" s="8">
        <f t="shared" si="5"/>
        <v>3658.6597244848381</v>
      </c>
      <c r="E78" s="8"/>
      <c r="J78" s="8">
        <f t="shared" si="6"/>
        <v>41.640275515162102</v>
      </c>
      <c r="K78" s="8">
        <f t="shared" si="7"/>
        <v>41.640275515162102</v>
      </c>
      <c r="L78" s="8">
        <f t="shared" si="8"/>
        <v>1733.9125449786084</v>
      </c>
      <c r="M78" s="8">
        <f t="shared" si="9"/>
        <v>1.1253216094684781</v>
      </c>
    </row>
    <row r="79" spans="1:13" x14ac:dyDescent="0.25">
      <c r="A79" s="2">
        <v>42948</v>
      </c>
      <c r="B79" s="3">
        <v>3662.5</v>
      </c>
      <c r="C79">
        <v>78</v>
      </c>
      <c r="D79" s="8">
        <f t="shared" si="5"/>
        <v>3671.4508974249052</v>
      </c>
      <c r="E79" s="8"/>
      <c r="J79" s="8">
        <f t="shared" si="6"/>
        <v>-8.9508974249051789</v>
      </c>
      <c r="K79" s="8">
        <f t="shared" si="7"/>
        <v>8.9508974249051789</v>
      </c>
      <c r="L79" s="8">
        <f t="shared" si="8"/>
        <v>80.118564711174159</v>
      </c>
      <c r="M79" s="8">
        <f t="shared" si="9"/>
        <v>0.24439310375167725</v>
      </c>
    </row>
    <row r="80" spans="1:13" x14ac:dyDescent="0.25">
      <c r="A80" s="2">
        <v>42979</v>
      </c>
      <c r="B80" s="3">
        <v>3683</v>
      </c>
      <c r="C80">
        <v>79</v>
      </c>
      <c r="D80" s="8">
        <f t="shared" si="5"/>
        <v>3684.2420703649718</v>
      </c>
      <c r="E80" s="8"/>
      <c r="J80" s="8">
        <f t="shared" si="6"/>
        <v>-1.2420703649718234</v>
      </c>
      <c r="K80" s="8">
        <f t="shared" si="7"/>
        <v>1.2420703649718234</v>
      </c>
      <c r="L80" s="8">
        <f t="shared" si="8"/>
        <v>1.5427387915412387</v>
      </c>
      <c r="M80" s="8">
        <f t="shared" si="9"/>
        <v>3.3724419358452988E-2</v>
      </c>
    </row>
    <row r="81" spans="1:13" x14ac:dyDescent="0.25">
      <c r="A81" s="2">
        <v>43009</v>
      </c>
      <c r="B81" s="3">
        <v>3727.2</v>
      </c>
      <c r="C81">
        <v>80</v>
      </c>
      <c r="D81" s="8">
        <f t="shared" si="5"/>
        <v>3697.0332433050389</v>
      </c>
      <c r="E81" s="8"/>
      <c r="J81" s="8">
        <f t="shared" si="6"/>
        <v>30.166756694960895</v>
      </c>
      <c r="K81" s="8">
        <f t="shared" si="7"/>
        <v>30.166756694960895</v>
      </c>
      <c r="L81" s="8">
        <f t="shared" si="8"/>
        <v>910.03320949296801</v>
      </c>
      <c r="M81" s="8">
        <f t="shared" si="9"/>
        <v>0.80936780143166176</v>
      </c>
    </row>
    <row r="82" spans="1:13" x14ac:dyDescent="0.25">
      <c r="A82" s="2">
        <v>43040</v>
      </c>
      <c r="B82" s="3">
        <v>3743.3</v>
      </c>
      <c r="C82">
        <v>81</v>
      </c>
      <c r="D82" s="8">
        <f t="shared" si="5"/>
        <v>3709.8244162451056</v>
      </c>
      <c r="E82" s="8"/>
      <c r="J82" s="8">
        <f t="shared" si="6"/>
        <v>33.475583754894615</v>
      </c>
      <c r="K82" s="8">
        <f t="shared" si="7"/>
        <v>33.475583754894615</v>
      </c>
      <c r="L82" s="8">
        <f t="shared" si="8"/>
        <v>1120.6147077309643</v>
      </c>
      <c r="M82" s="8">
        <f t="shared" si="9"/>
        <v>0.89428001375509891</v>
      </c>
    </row>
    <row r="83" spans="1:13" x14ac:dyDescent="0.25">
      <c r="A83" s="2">
        <v>43070</v>
      </c>
      <c r="B83" s="3">
        <v>3741.5</v>
      </c>
      <c r="C83">
        <v>82</v>
      </c>
      <c r="D83" s="8">
        <f t="shared" si="5"/>
        <v>3722.6155891851727</v>
      </c>
      <c r="E83" s="8"/>
      <c r="J83" s="8">
        <f t="shared" si="6"/>
        <v>18.884410814827334</v>
      </c>
      <c r="K83" s="8">
        <f t="shared" si="7"/>
        <v>18.884410814827334</v>
      </c>
      <c r="L83" s="8">
        <f t="shared" si="8"/>
        <v>356.62097182316757</v>
      </c>
      <c r="M83" s="8">
        <f t="shared" si="9"/>
        <v>0.50472833929780392</v>
      </c>
    </row>
    <row r="84" spans="1:13" x14ac:dyDescent="0.25">
      <c r="A84" s="2">
        <v>43101</v>
      </c>
      <c r="B84" s="3">
        <v>3737.6</v>
      </c>
      <c r="C84">
        <v>83</v>
      </c>
      <c r="D84" s="8">
        <f t="shared" si="5"/>
        <v>3735.4067621252398</v>
      </c>
      <c r="E84" s="8"/>
      <c r="J84" s="8">
        <f t="shared" si="6"/>
        <v>2.1932378747601433</v>
      </c>
      <c r="K84" s="8">
        <f t="shared" si="7"/>
        <v>2.1932378747601433</v>
      </c>
      <c r="L84" s="8">
        <f t="shared" si="8"/>
        <v>4.8102923752823905</v>
      </c>
      <c r="M84" s="8">
        <f t="shared" si="9"/>
        <v>5.8680379782752125E-2</v>
      </c>
    </row>
    <row r="85" spans="1:13" x14ac:dyDescent="0.25">
      <c r="A85" s="2">
        <v>43132</v>
      </c>
      <c r="B85" s="3">
        <v>3771.4</v>
      </c>
      <c r="C85">
        <v>84</v>
      </c>
      <c r="D85" s="8">
        <f t="shared" si="5"/>
        <v>3748.1979350653064</v>
      </c>
      <c r="E85" s="8"/>
      <c r="J85" s="8">
        <f t="shared" si="6"/>
        <v>23.202064934693681</v>
      </c>
      <c r="K85" s="8">
        <f t="shared" si="7"/>
        <v>23.202064934693681</v>
      </c>
      <c r="L85" s="8">
        <f t="shared" si="8"/>
        <v>538.33581723374209</v>
      </c>
      <c r="M85" s="8">
        <f t="shared" si="9"/>
        <v>0.61521092789663467</v>
      </c>
    </row>
    <row r="86" spans="1:13" x14ac:dyDescent="0.25">
      <c r="A86" s="2">
        <v>43160</v>
      </c>
      <c r="B86" s="3">
        <v>3741.3</v>
      </c>
      <c r="C86">
        <v>85</v>
      </c>
      <c r="D86" s="8">
        <f t="shared" si="5"/>
        <v>3760.9891080053731</v>
      </c>
      <c r="E86" s="8"/>
      <c r="J86" s="8">
        <f t="shared" si="6"/>
        <v>-19.689108005372873</v>
      </c>
      <c r="K86" s="8">
        <f t="shared" si="7"/>
        <v>19.689108005372873</v>
      </c>
      <c r="L86" s="8">
        <f t="shared" si="8"/>
        <v>387.66097404723814</v>
      </c>
      <c r="M86" s="8">
        <f t="shared" si="9"/>
        <v>0.52626381218755169</v>
      </c>
    </row>
    <row r="87" spans="1:13" x14ac:dyDescent="0.25">
      <c r="A87" s="2">
        <v>43191</v>
      </c>
      <c r="B87" s="3">
        <v>3779.8</v>
      </c>
      <c r="C87">
        <v>86</v>
      </c>
      <c r="D87" s="8">
        <f t="shared" si="5"/>
        <v>3773.7802809454402</v>
      </c>
      <c r="E87" s="8"/>
      <c r="J87" s="8">
        <f t="shared" si="6"/>
        <v>6.0197190545600279</v>
      </c>
      <c r="K87" s="8">
        <f t="shared" si="7"/>
        <v>6.0197190545600279</v>
      </c>
      <c r="L87" s="8">
        <f t="shared" si="8"/>
        <v>36.237017495833079</v>
      </c>
      <c r="M87" s="8">
        <f t="shared" si="9"/>
        <v>0.15926025330864141</v>
      </c>
    </row>
    <row r="88" spans="1:13" x14ac:dyDescent="0.25">
      <c r="A88" s="2">
        <v>43221</v>
      </c>
      <c r="B88" s="3">
        <v>3750.9</v>
      </c>
      <c r="C88">
        <v>87</v>
      </c>
      <c r="D88" s="8">
        <f t="shared" si="5"/>
        <v>3786.5714538855073</v>
      </c>
      <c r="E88" s="8"/>
      <c r="J88" s="8">
        <f t="shared" si="6"/>
        <v>-35.671453885507162</v>
      </c>
      <c r="K88" s="8">
        <f t="shared" si="7"/>
        <v>35.671453885507162</v>
      </c>
      <c r="L88" s="8">
        <f t="shared" si="8"/>
        <v>1272.452622305864</v>
      </c>
      <c r="M88" s="8">
        <f t="shared" si="9"/>
        <v>0.95101052775353012</v>
      </c>
    </row>
    <row r="89" spans="1:13" x14ac:dyDescent="0.25">
      <c r="A89" s="2">
        <v>43252</v>
      </c>
      <c r="B89" s="3">
        <v>3793.9</v>
      </c>
      <c r="C89">
        <v>88</v>
      </c>
      <c r="D89" s="8">
        <f t="shared" si="5"/>
        <v>3799.3626268255739</v>
      </c>
      <c r="E89" s="8"/>
      <c r="J89" s="8">
        <f t="shared" si="6"/>
        <v>-5.4626268255738069</v>
      </c>
      <c r="K89" s="8">
        <f t="shared" si="7"/>
        <v>5.4626268255738069</v>
      </c>
      <c r="L89" s="8">
        <f t="shared" si="8"/>
        <v>29.840291835478567</v>
      </c>
      <c r="M89" s="8">
        <f t="shared" si="9"/>
        <v>0.1439844704808721</v>
      </c>
    </row>
    <row r="90" spans="1:13" x14ac:dyDescent="0.25">
      <c r="A90" s="2">
        <v>43282</v>
      </c>
      <c r="B90" s="3">
        <v>3821.3</v>
      </c>
      <c r="C90">
        <v>89</v>
      </c>
      <c r="D90" s="8">
        <f t="shared" si="5"/>
        <v>3812.1537997656405</v>
      </c>
      <c r="E90" s="8"/>
      <c r="J90" s="8">
        <f t="shared" si="6"/>
        <v>9.1462002343596396</v>
      </c>
      <c r="K90" s="8">
        <f t="shared" si="7"/>
        <v>9.1462002343596396</v>
      </c>
      <c r="L90" s="8">
        <f t="shared" si="8"/>
        <v>83.652978727000331</v>
      </c>
      <c r="M90" s="8">
        <f t="shared" si="9"/>
        <v>0.23934787204248917</v>
      </c>
    </row>
    <row r="91" spans="1:13" x14ac:dyDescent="0.25">
      <c r="A91" s="2">
        <v>43313</v>
      </c>
      <c r="B91" s="3">
        <v>3853.1</v>
      </c>
      <c r="C91">
        <v>90</v>
      </c>
      <c r="D91" s="8">
        <f t="shared" si="5"/>
        <v>3824.9449727057076</v>
      </c>
      <c r="E91" s="8"/>
      <c r="J91" s="8">
        <f t="shared" si="6"/>
        <v>28.155027294292267</v>
      </c>
      <c r="K91" s="8">
        <f t="shared" si="7"/>
        <v>28.155027294292267</v>
      </c>
      <c r="L91" s="8">
        <f t="shared" si="8"/>
        <v>792.70556194234257</v>
      </c>
      <c r="M91" s="8">
        <f t="shared" si="9"/>
        <v>0.73071104550341981</v>
      </c>
    </row>
    <row r="92" spans="1:13" x14ac:dyDescent="0.25">
      <c r="A92" s="2">
        <v>43344</v>
      </c>
      <c r="B92" s="3">
        <v>3847</v>
      </c>
      <c r="C92">
        <v>91</v>
      </c>
      <c r="D92" s="8">
        <f t="shared" si="5"/>
        <v>3837.7361456457747</v>
      </c>
      <c r="E92" s="8"/>
      <c r="J92" s="8">
        <f t="shared" si="6"/>
        <v>9.2638543542252592</v>
      </c>
      <c r="K92" s="8">
        <f t="shared" si="7"/>
        <v>9.2638543542252592</v>
      </c>
      <c r="L92" s="8">
        <f t="shared" si="8"/>
        <v>85.818997496298294</v>
      </c>
      <c r="M92" s="8">
        <f t="shared" si="9"/>
        <v>0.24080723561802075</v>
      </c>
    </row>
    <row r="93" spans="1:13" x14ac:dyDescent="0.25">
      <c r="A93" s="2">
        <v>43374</v>
      </c>
      <c r="B93" s="3">
        <v>3798.2</v>
      </c>
      <c r="C93">
        <v>92</v>
      </c>
      <c r="D93" s="8">
        <f t="shared" si="5"/>
        <v>3850.5273185858414</v>
      </c>
      <c r="E93" s="8"/>
      <c r="J93" s="8">
        <f t="shared" si="6"/>
        <v>-52.327318585841567</v>
      </c>
      <c r="K93" s="8">
        <f t="shared" si="7"/>
        <v>52.327318585841567</v>
      </c>
      <c r="L93" s="8">
        <f t="shared" si="8"/>
        <v>2738.1482703841602</v>
      </c>
      <c r="M93" s="8">
        <f t="shared" si="9"/>
        <v>1.3776872883429407</v>
      </c>
    </row>
    <row r="94" spans="1:13" x14ac:dyDescent="0.25">
      <c r="A94" s="2">
        <v>43405</v>
      </c>
      <c r="B94" s="3">
        <v>3794.4</v>
      </c>
      <c r="C94">
        <v>93</v>
      </c>
      <c r="D94" s="8">
        <f t="shared" si="5"/>
        <v>3863.318491525908</v>
      </c>
      <c r="E94" s="8"/>
      <c r="J94" s="8">
        <f t="shared" si="6"/>
        <v>-68.918491525907939</v>
      </c>
      <c r="K94" s="8">
        <f t="shared" si="7"/>
        <v>68.918491525907939</v>
      </c>
      <c r="L94" s="8">
        <f t="shared" si="8"/>
        <v>4749.7584742066447</v>
      </c>
      <c r="M94" s="8">
        <f t="shared" si="9"/>
        <v>1.816321197709992</v>
      </c>
    </row>
    <row r="95" spans="1:13" x14ac:dyDescent="0.25">
      <c r="A95" s="2">
        <v>43435</v>
      </c>
      <c r="B95" s="3">
        <v>3844.1</v>
      </c>
      <c r="C95">
        <v>94</v>
      </c>
      <c r="D95" s="8">
        <f t="shared" si="5"/>
        <v>3876.1096644659751</v>
      </c>
      <c r="E95" s="8"/>
      <c r="J95" s="8">
        <f t="shared" si="6"/>
        <v>-32.00966446597522</v>
      </c>
      <c r="K95" s="8">
        <f t="shared" si="7"/>
        <v>32.00966446597522</v>
      </c>
      <c r="L95" s="8">
        <f t="shared" si="8"/>
        <v>1024.6186192243167</v>
      </c>
      <c r="M95" s="8">
        <f t="shared" si="9"/>
        <v>0.83269593574504353</v>
      </c>
    </row>
    <row r="96" spans="1:13" x14ac:dyDescent="0.25">
      <c r="A96" s="2">
        <v>43466</v>
      </c>
      <c r="B96" s="3">
        <v>3859.8</v>
      </c>
      <c r="C96">
        <v>95</v>
      </c>
      <c r="D96" s="8">
        <f t="shared" si="5"/>
        <v>3888.9008374060422</v>
      </c>
      <c r="E96" s="8"/>
      <c r="J96" s="8">
        <f t="shared" si="6"/>
        <v>-29.100837406042046</v>
      </c>
      <c r="K96" s="8">
        <f t="shared" si="7"/>
        <v>29.100837406042046</v>
      </c>
      <c r="L96" s="8">
        <f t="shared" si="8"/>
        <v>846.85873773289597</v>
      </c>
      <c r="M96" s="8">
        <f t="shared" si="9"/>
        <v>0.75394676941919381</v>
      </c>
    </row>
    <row r="97" spans="1:13" x14ac:dyDescent="0.25">
      <c r="A97" s="2">
        <v>43497</v>
      </c>
      <c r="B97" s="3">
        <v>3863.3</v>
      </c>
      <c r="C97">
        <v>96</v>
      </c>
      <c r="D97" s="8">
        <f t="shared" si="5"/>
        <v>3901.6920103461089</v>
      </c>
      <c r="E97" s="8"/>
      <c r="J97" s="8">
        <f t="shared" si="6"/>
        <v>-38.392010346108691</v>
      </c>
      <c r="K97" s="8">
        <f t="shared" si="7"/>
        <v>38.392010346108691</v>
      </c>
      <c r="L97" s="8">
        <f t="shared" si="8"/>
        <v>1473.9464584157167</v>
      </c>
      <c r="M97" s="8">
        <f t="shared" si="9"/>
        <v>0.9937620776566326</v>
      </c>
    </row>
    <row r="98" spans="1:13" x14ac:dyDescent="0.25">
      <c r="A98" s="2">
        <v>43525</v>
      </c>
      <c r="B98" s="3">
        <v>3916</v>
      </c>
      <c r="C98">
        <v>97</v>
      </c>
      <c r="D98" s="8">
        <f t="shared" si="5"/>
        <v>3914.483183286176</v>
      </c>
      <c r="E98" s="8"/>
      <c r="J98" s="8">
        <f t="shared" si="6"/>
        <v>1.5168167138240278</v>
      </c>
      <c r="K98" s="8">
        <f t="shared" si="7"/>
        <v>1.5168167138240278</v>
      </c>
      <c r="L98" s="8">
        <f t="shared" si="8"/>
        <v>2.3007329433359227</v>
      </c>
      <c r="M98" s="8">
        <f t="shared" si="9"/>
        <v>3.8733828238611538E-2</v>
      </c>
    </row>
    <row r="99" spans="1:13" x14ac:dyDescent="0.25">
      <c r="A99" s="2">
        <v>43556</v>
      </c>
      <c r="B99" s="3">
        <v>3889.8</v>
      </c>
      <c r="C99">
        <v>98</v>
      </c>
      <c r="D99" s="8">
        <f t="shared" si="5"/>
        <v>3927.2743562262431</v>
      </c>
      <c r="E99" s="8"/>
      <c r="J99" s="8">
        <f t="shared" si="6"/>
        <v>-37.47435622624289</v>
      </c>
      <c r="K99" s="8">
        <f t="shared" si="7"/>
        <v>37.47435622624289</v>
      </c>
      <c r="L99" s="8">
        <f t="shared" si="8"/>
        <v>1404.3273745713493</v>
      </c>
      <c r="M99" s="8">
        <f t="shared" si="9"/>
        <v>0.96340059196469963</v>
      </c>
    </row>
    <row r="100" spans="1:13" x14ac:dyDescent="0.25">
      <c r="A100" s="2">
        <v>43586</v>
      </c>
      <c r="B100" s="3">
        <v>3909.4</v>
      </c>
      <c r="C100">
        <v>99</v>
      </c>
      <c r="D100" s="8">
        <f t="shared" si="5"/>
        <v>3940.0655291663097</v>
      </c>
      <c r="E100" s="8"/>
      <c r="J100" s="8">
        <f t="shared" si="6"/>
        <v>-30.665529166309625</v>
      </c>
      <c r="K100" s="8">
        <f t="shared" si="7"/>
        <v>30.665529166309625</v>
      </c>
      <c r="L100" s="8">
        <f t="shared" si="8"/>
        <v>940.37467904978632</v>
      </c>
      <c r="M100" s="8">
        <f t="shared" si="9"/>
        <v>0.78440500246353984</v>
      </c>
    </row>
    <row r="101" spans="1:13" x14ac:dyDescent="0.25">
      <c r="A101" s="2">
        <v>43617</v>
      </c>
      <c r="B101" s="3">
        <v>3924</v>
      </c>
      <c r="C101">
        <v>100</v>
      </c>
      <c r="D101" s="8">
        <f t="shared" si="5"/>
        <v>3952.8567021063764</v>
      </c>
      <c r="E101" s="8"/>
      <c r="J101" s="8">
        <f t="shared" si="6"/>
        <v>-28.85670210637636</v>
      </c>
      <c r="K101" s="8">
        <f t="shared" si="7"/>
        <v>28.85670210637636</v>
      </c>
      <c r="L101" s="8">
        <f t="shared" si="8"/>
        <v>832.70925645614591</v>
      </c>
      <c r="M101" s="8">
        <f t="shared" si="9"/>
        <v>0.73538996193619677</v>
      </c>
    </row>
    <row r="102" spans="1:13" x14ac:dyDescent="0.25">
      <c r="A102" s="2">
        <v>43647</v>
      </c>
      <c r="B102" s="3">
        <v>3904</v>
      </c>
      <c r="C102">
        <v>101</v>
      </c>
      <c r="D102" s="8">
        <f t="shared" si="5"/>
        <v>3965.6478750464435</v>
      </c>
      <c r="E102" s="8"/>
      <c r="J102" s="8">
        <f t="shared" si="6"/>
        <v>-61.64787504644346</v>
      </c>
      <c r="K102" s="8">
        <f t="shared" si="7"/>
        <v>61.64787504644346</v>
      </c>
      <c r="L102" s="8">
        <f t="shared" si="8"/>
        <v>3800.4604977419062</v>
      </c>
      <c r="M102" s="8">
        <f t="shared" si="9"/>
        <v>1.5790951600011132</v>
      </c>
    </row>
    <row r="103" spans="1:13" x14ac:dyDescent="0.25">
      <c r="A103" s="2">
        <v>43678</v>
      </c>
      <c r="B103" s="3">
        <v>3889.6</v>
      </c>
      <c r="C103">
        <v>102</v>
      </c>
      <c r="D103" s="8">
        <f t="shared" si="5"/>
        <v>3978.4390479865106</v>
      </c>
      <c r="E103" s="8"/>
      <c r="J103" s="8">
        <f t="shared" si="6"/>
        <v>-88.83904798651065</v>
      </c>
      <c r="K103" s="8">
        <f t="shared" si="7"/>
        <v>88.83904798651065</v>
      </c>
      <c r="L103" s="8">
        <f t="shared" si="8"/>
        <v>7892.3764471495424</v>
      </c>
      <c r="M103" s="8">
        <f t="shared" si="9"/>
        <v>2.2840150140505617</v>
      </c>
    </row>
    <row r="104" spans="1:13" x14ac:dyDescent="0.25">
      <c r="A104" s="2">
        <v>43709</v>
      </c>
      <c r="B104" s="3">
        <v>3896.4</v>
      </c>
      <c r="C104">
        <v>103</v>
      </c>
      <c r="D104" s="8">
        <f t="shared" si="5"/>
        <v>3991.2302209265772</v>
      </c>
      <c r="E104" s="8"/>
      <c r="J104" s="8">
        <f t="shared" si="6"/>
        <v>-94.830220926577113</v>
      </c>
      <c r="K104" s="8">
        <f t="shared" si="7"/>
        <v>94.830220926577113</v>
      </c>
      <c r="L104" s="8">
        <f t="shared" si="8"/>
        <v>8992.7708009834241</v>
      </c>
      <c r="M104" s="8">
        <f t="shared" si="9"/>
        <v>2.4337907023554335</v>
      </c>
    </row>
    <row r="105" spans="1:13" x14ac:dyDescent="0.25">
      <c r="A105" s="2">
        <v>43739</v>
      </c>
      <c r="B105" s="3">
        <v>3895.2</v>
      </c>
      <c r="C105">
        <v>104</v>
      </c>
      <c r="D105" s="8">
        <f t="shared" si="5"/>
        <v>4004.0213938666438</v>
      </c>
      <c r="E105" s="8"/>
      <c r="J105" s="8">
        <f t="shared" si="6"/>
        <v>-108.82139386664403</v>
      </c>
      <c r="K105" s="8">
        <f t="shared" si="7"/>
        <v>108.82139386664403</v>
      </c>
      <c r="L105" s="8">
        <f t="shared" si="8"/>
        <v>11842.095763079271</v>
      </c>
      <c r="M105" s="8">
        <f t="shared" si="9"/>
        <v>2.7937305880736298</v>
      </c>
    </row>
    <row r="106" spans="1:13" x14ac:dyDescent="0.25">
      <c r="A106" s="2">
        <v>43770</v>
      </c>
      <c r="B106" s="3">
        <v>3945.9</v>
      </c>
      <c r="C106">
        <v>105</v>
      </c>
      <c r="D106" s="8">
        <f t="shared" si="5"/>
        <v>4016.8125668067109</v>
      </c>
      <c r="E106" s="8"/>
      <c r="J106" s="8">
        <f t="shared" si="6"/>
        <v>-70.912566806710856</v>
      </c>
      <c r="K106" s="8">
        <f t="shared" si="7"/>
        <v>70.912566806710856</v>
      </c>
      <c r="L106" s="8">
        <f t="shared" si="8"/>
        <v>5028.5921311162301</v>
      </c>
      <c r="M106" s="8">
        <f t="shared" si="9"/>
        <v>1.7971202211589459</v>
      </c>
    </row>
    <row r="107" spans="1:13" x14ac:dyDescent="0.25">
      <c r="A107" s="2">
        <v>43800</v>
      </c>
      <c r="B107" s="3">
        <v>3909.1</v>
      </c>
      <c r="C107">
        <v>106</v>
      </c>
      <c r="D107" s="8">
        <f t="shared" si="5"/>
        <v>4029.603739746778</v>
      </c>
      <c r="E107" s="8"/>
      <c r="J107" s="8">
        <f t="shared" si="6"/>
        <v>-120.50373974677814</v>
      </c>
      <c r="K107" s="8">
        <f t="shared" si="7"/>
        <v>120.50373974677814</v>
      </c>
      <c r="L107" s="8">
        <f t="shared" si="8"/>
        <v>14521.151292959237</v>
      </c>
      <c r="M107" s="8">
        <f t="shared" si="9"/>
        <v>3.0826466385300488</v>
      </c>
    </row>
    <row r="108" spans="1:13" x14ac:dyDescent="0.25">
      <c r="A108" s="2">
        <v>43831</v>
      </c>
      <c r="B108" s="3">
        <v>3910.1</v>
      </c>
      <c r="C108">
        <v>107</v>
      </c>
      <c r="D108" s="8">
        <f t="shared" si="5"/>
        <v>4042.3949126868447</v>
      </c>
      <c r="E108" s="8"/>
      <c r="J108" s="8">
        <f t="shared" si="6"/>
        <v>-132.29491268684478</v>
      </c>
      <c r="K108" s="8">
        <f t="shared" si="7"/>
        <v>132.29491268684478</v>
      </c>
      <c r="L108" s="8">
        <f t="shared" si="8"/>
        <v>17501.943922819886</v>
      </c>
      <c r="M108" s="8">
        <f t="shared" si="9"/>
        <v>3.3834150708893578</v>
      </c>
    </row>
    <row r="109" spans="1:13" x14ac:dyDescent="0.25">
      <c r="A109" s="2">
        <v>43862</v>
      </c>
      <c r="B109" s="3">
        <v>3935.5</v>
      </c>
      <c r="C109">
        <v>108</v>
      </c>
      <c r="D109" s="8">
        <f t="shared" si="5"/>
        <v>4055.1860856269113</v>
      </c>
      <c r="E109" s="8">
        <f>D109</f>
        <v>4055.1860856269113</v>
      </c>
      <c r="J109" s="8">
        <f t="shared" si="6"/>
        <v>-119.68608562691134</v>
      </c>
      <c r="K109" s="8">
        <f t="shared" si="7"/>
        <v>119.68608562691134</v>
      </c>
      <c r="L109" s="8">
        <f t="shared" si="8"/>
        <v>14324.759092692353</v>
      </c>
      <c r="M109" s="8">
        <f t="shared" si="9"/>
        <v>3.0411913512110615</v>
      </c>
    </row>
    <row r="110" spans="1:13" x14ac:dyDescent="0.25">
      <c r="A110" s="2">
        <v>43891</v>
      </c>
      <c r="B110" s="3"/>
      <c r="C110">
        <v>109</v>
      </c>
      <c r="D110" s="8">
        <f t="shared" si="5"/>
        <v>4067.9772585669784</v>
      </c>
      <c r="E110" s="8">
        <f>D110</f>
        <v>4067.9772585669784</v>
      </c>
    </row>
    <row r="111" spans="1:13" x14ac:dyDescent="0.25">
      <c r="A111" s="2">
        <v>43922</v>
      </c>
      <c r="B111" s="3"/>
      <c r="C111">
        <v>110</v>
      </c>
      <c r="D111" s="8">
        <f t="shared" si="5"/>
        <v>4080.7684315070455</v>
      </c>
      <c r="E111" s="8">
        <f t="shared" ref="E111:E121" si="10">D111</f>
        <v>4080.7684315070455</v>
      </c>
      <c r="K111" s="1" t="s">
        <v>36</v>
      </c>
      <c r="L111" s="1" t="s">
        <v>37</v>
      </c>
      <c r="M111" s="1" t="s">
        <v>38</v>
      </c>
    </row>
    <row r="112" spans="1:13" x14ac:dyDescent="0.25">
      <c r="A112" s="2">
        <v>43952</v>
      </c>
      <c r="B112" s="3"/>
      <c r="C112">
        <v>111</v>
      </c>
      <c r="D112" s="8">
        <f t="shared" si="5"/>
        <v>4093.5596044471122</v>
      </c>
      <c r="E112" s="8">
        <f t="shared" si="10"/>
        <v>4093.5596044471122</v>
      </c>
      <c r="K112" s="8">
        <f>AVERAGE(K2:K109)</f>
        <v>52.189121104728144</v>
      </c>
      <c r="L112" s="8">
        <f t="shared" ref="L112:M112" si="11">AVERAGE(L2:L109)</f>
        <v>3770.3979980335116</v>
      </c>
      <c r="M112" s="8">
        <f t="shared" si="11"/>
        <v>1.5830357220301734</v>
      </c>
    </row>
    <row r="113" spans="1:12" x14ac:dyDescent="0.25">
      <c r="A113" s="2">
        <v>43983</v>
      </c>
      <c r="B113" s="3"/>
      <c r="C113">
        <v>112</v>
      </c>
      <c r="D113" s="8">
        <f t="shared" si="5"/>
        <v>4106.3507773871788</v>
      </c>
      <c r="E113" s="8">
        <f t="shared" si="10"/>
        <v>4106.3507773871788</v>
      </c>
      <c r="L113" s="1" t="s">
        <v>39</v>
      </c>
    </row>
    <row r="114" spans="1:12" x14ac:dyDescent="0.25">
      <c r="A114" s="2">
        <v>44013</v>
      </c>
      <c r="B114" s="3"/>
      <c r="C114">
        <v>113</v>
      </c>
      <c r="D114" s="8">
        <f t="shared" si="5"/>
        <v>4119.1419503272464</v>
      </c>
      <c r="E114" s="8">
        <f t="shared" si="10"/>
        <v>4119.1419503272464</v>
      </c>
      <c r="L114" s="8">
        <f>SQRT(L112)</f>
        <v>61.403566655639082</v>
      </c>
    </row>
    <row r="115" spans="1:12" x14ac:dyDescent="0.25">
      <c r="A115" s="2">
        <v>44044</v>
      </c>
      <c r="B115" s="3"/>
      <c r="C115">
        <v>114</v>
      </c>
      <c r="D115" s="8">
        <f t="shared" si="5"/>
        <v>4131.933123267313</v>
      </c>
      <c r="E115" s="8">
        <f t="shared" si="10"/>
        <v>4131.933123267313</v>
      </c>
    </row>
    <row r="116" spans="1:12" x14ac:dyDescent="0.25">
      <c r="A116" s="2">
        <v>44075</v>
      </c>
      <c r="B116" s="3"/>
      <c r="C116">
        <v>115</v>
      </c>
      <c r="D116" s="8">
        <f t="shared" si="5"/>
        <v>4144.7242962073797</v>
      </c>
      <c r="E116" s="8">
        <f t="shared" si="10"/>
        <v>4144.7242962073797</v>
      </c>
    </row>
    <row r="117" spans="1:12" x14ac:dyDescent="0.25">
      <c r="A117" s="2">
        <v>44105</v>
      </c>
      <c r="B117" s="3"/>
      <c r="C117">
        <v>116</v>
      </c>
      <c r="D117" s="8">
        <f t="shared" si="5"/>
        <v>4157.5154691474463</v>
      </c>
      <c r="E117" s="8">
        <f t="shared" si="10"/>
        <v>4157.5154691474463</v>
      </c>
    </row>
    <row r="118" spans="1:12" x14ac:dyDescent="0.25">
      <c r="A118" s="2">
        <v>44136</v>
      </c>
      <c r="B118" s="3"/>
      <c r="C118">
        <v>117</v>
      </c>
      <c r="D118" s="8">
        <f t="shared" si="5"/>
        <v>4170.306642087513</v>
      </c>
      <c r="E118" s="8">
        <f t="shared" si="10"/>
        <v>4170.306642087513</v>
      </c>
    </row>
    <row r="119" spans="1:12" x14ac:dyDescent="0.25">
      <c r="A119" s="2">
        <v>44166</v>
      </c>
      <c r="B119" s="3"/>
      <c r="C119">
        <v>118</v>
      </c>
      <c r="D119" s="8">
        <f t="shared" si="5"/>
        <v>4183.0978150275805</v>
      </c>
      <c r="E119" s="8">
        <f t="shared" si="10"/>
        <v>4183.0978150275805</v>
      </c>
    </row>
    <row r="120" spans="1:12" x14ac:dyDescent="0.25">
      <c r="A120" s="2">
        <v>44197</v>
      </c>
      <c r="B120" s="3"/>
      <c r="C120">
        <v>119</v>
      </c>
      <c r="D120" s="8">
        <f t="shared" si="5"/>
        <v>4195.8889879676472</v>
      </c>
      <c r="E120" s="8">
        <f t="shared" si="10"/>
        <v>4195.8889879676472</v>
      </c>
    </row>
    <row r="121" spans="1:12" x14ac:dyDescent="0.25">
      <c r="A121" s="2">
        <v>44228</v>
      </c>
      <c r="B121" s="3"/>
      <c r="C121">
        <v>120</v>
      </c>
      <c r="D121" s="8">
        <f t="shared" si="5"/>
        <v>4208.6801609077138</v>
      </c>
      <c r="E121" s="8">
        <f t="shared" si="10"/>
        <v>4208.6801609077138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E517E-BF75-48BF-87DE-37436DABE9BD}">
  <dimension ref="A1:G132"/>
  <sheetViews>
    <sheetView zoomScaleNormal="100" workbookViewId="0">
      <selection activeCell="K24" sqref="K24"/>
    </sheetView>
  </sheetViews>
  <sheetFormatPr defaultRowHeight="15" x14ac:dyDescent="0.25"/>
  <cols>
    <col min="1" max="1" width="18" bestFit="1" customWidth="1"/>
    <col min="2" max="2" width="18.5703125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2" bestFit="1" customWidth="1"/>
  </cols>
  <sheetData>
    <row r="1" spans="1:7" x14ac:dyDescent="0.25">
      <c r="A1" t="s">
        <v>3</v>
      </c>
    </row>
    <row r="2" spans="1:7" ht="15.75" thickBot="1" x14ac:dyDescent="0.3"/>
    <row r="3" spans="1:7" x14ac:dyDescent="0.25">
      <c r="A3" s="7" t="s">
        <v>4</v>
      </c>
      <c r="B3" s="7"/>
    </row>
    <row r="4" spans="1:7" x14ac:dyDescent="0.25">
      <c r="A4" s="4" t="s">
        <v>5</v>
      </c>
      <c r="B4" s="4">
        <v>0.98835157613245073</v>
      </c>
    </row>
    <row r="5" spans="1:7" x14ac:dyDescent="0.25">
      <c r="A5" s="4" t="s">
        <v>6</v>
      </c>
      <c r="B5" s="4">
        <v>0.97683883804349947</v>
      </c>
    </row>
    <row r="6" spans="1:7" x14ac:dyDescent="0.25">
      <c r="A6" s="4" t="s">
        <v>7</v>
      </c>
      <c r="B6" s="4">
        <v>0.97662033651560798</v>
      </c>
    </row>
    <row r="7" spans="1:7" x14ac:dyDescent="0.25">
      <c r="A7" s="4" t="s">
        <v>8</v>
      </c>
      <c r="B7" s="4">
        <v>61.980138616350871</v>
      </c>
    </row>
    <row r="8" spans="1:7" ht="15.75" thickBot="1" x14ac:dyDescent="0.3">
      <c r="A8" s="5" t="s">
        <v>9</v>
      </c>
      <c r="B8" s="5">
        <v>108</v>
      </c>
    </row>
    <row r="10" spans="1:7" ht="15.75" thickBot="1" x14ac:dyDescent="0.3">
      <c r="A10" t="s">
        <v>10</v>
      </c>
    </row>
    <row r="11" spans="1:7" x14ac:dyDescent="0.25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</row>
    <row r="12" spans="1:7" x14ac:dyDescent="0.25">
      <c r="A12" s="4" t="s">
        <v>11</v>
      </c>
      <c r="B12" s="4">
        <v>1</v>
      </c>
      <c r="C12" s="4">
        <v>17174081.778712392</v>
      </c>
      <c r="D12" s="4">
        <v>17174081.778712392</v>
      </c>
      <c r="E12" s="4">
        <v>4470.6270362031255</v>
      </c>
      <c r="F12" s="4">
        <v>1.6809481327276614E-88</v>
      </c>
    </row>
    <row r="13" spans="1:7" x14ac:dyDescent="0.25">
      <c r="A13" s="4" t="s">
        <v>12</v>
      </c>
      <c r="B13" s="4">
        <v>106</v>
      </c>
      <c r="C13" s="4">
        <v>407202.98378761928</v>
      </c>
      <c r="D13" s="4">
        <v>3841.5375829020686</v>
      </c>
      <c r="E13" s="4"/>
      <c r="F13" s="4"/>
    </row>
    <row r="14" spans="1:7" ht="15.75" thickBot="1" x14ac:dyDescent="0.3">
      <c r="A14" s="5" t="s">
        <v>13</v>
      </c>
      <c r="B14" s="5">
        <v>107</v>
      </c>
      <c r="C14" s="5">
        <v>17581284.76250001</v>
      </c>
      <c r="D14" s="5"/>
      <c r="E14" s="5"/>
      <c r="F14" s="5"/>
    </row>
    <row r="15" spans="1:7" ht="15.75" thickBot="1" x14ac:dyDescent="0.3"/>
    <row r="16" spans="1:7" x14ac:dyDescent="0.25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</row>
    <row r="17" spans="1:7" x14ac:dyDescent="0.25">
      <c r="A17" s="4" t="s">
        <v>14</v>
      </c>
      <c r="B17" s="4">
        <v>2673.7394080996883</v>
      </c>
      <c r="C17" s="4">
        <v>12.01140031541563</v>
      </c>
      <c r="D17" s="4">
        <v>222.60014135638846</v>
      </c>
      <c r="E17" s="4">
        <v>2.2031591731230337E-143</v>
      </c>
      <c r="F17" s="4">
        <v>2649.9256387243759</v>
      </c>
      <c r="G17" s="4">
        <v>2697.5531774750007</v>
      </c>
    </row>
    <row r="18" spans="1:7" ht="15.75" thickBot="1" x14ac:dyDescent="0.3">
      <c r="A18" s="5" t="s">
        <v>2</v>
      </c>
      <c r="B18" s="5">
        <v>12.791172940066883</v>
      </c>
      <c r="C18" s="5">
        <v>0.19130492495724985</v>
      </c>
      <c r="D18" s="5">
        <v>66.862747746432959</v>
      </c>
      <c r="E18" s="5">
        <v>1.6809481327276614E-88</v>
      </c>
      <c r="F18" s="5">
        <v>12.411892319684384</v>
      </c>
      <c r="G18" s="5">
        <v>13.170453560449381</v>
      </c>
    </row>
    <row r="22" spans="1:7" x14ac:dyDescent="0.25">
      <c r="A22" t="s">
        <v>27</v>
      </c>
    </row>
    <row r="23" spans="1:7" ht="15.75" thickBot="1" x14ac:dyDescent="0.3"/>
    <row r="24" spans="1:7" x14ac:dyDescent="0.25">
      <c r="A24" s="6" t="s">
        <v>28</v>
      </c>
      <c r="B24" s="6" t="s">
        <v>29</v>
      </c>
      <c r="C24" s="6" t="s">
        <v>30</v>
      </c>
    </row>
    <row r="25" spans="1:7" x14ac:dyDescent="0.25">
      <c r="A25" s="4">
        <v>1</v>
      </c>
      <c r="B25" s="4">
        <v>2686.5305810397554</v>
      </c>
      <c r="C25" s="4">
        <v>-40.930581039755452</v>
      </c>
    </row>
    <row r="26" spans="1:7" x14ac:dyDescent="0.25">
      <c r="A26" s="4">
        <v>2</v>
      </c>
      <c r="B26" s="4">
        <v>2699.321753979822</v>
      </c>
      <c r="C26" s="4">
        <v>-50.421753979821915</v>
      </c>
    </row>
    <row r="27" spans="1:7" x14ac:dyDescent="0.25">
      <c r="A27" s="4">
        <v>3</v>
      </c>
      <c r="B27" s="4">
        <v>2712.1129269198891</v>
      </c>
      <c r="C27" s="4">
        <v>-60.912926919889287</v>
      </c>
    </row>
    <row r="28" spans="1:7" x14ac:dyDescent="0.25">
      <c r="A28" s="4">
        <v>4</v>
      </c>
      <c r="B28" s="4">
        <v>2724.9040998599557</v>
      </c>
      <c r="C28" s="4">
        <v>-75.704099859955932</v>
      </c>
    </row>
    <row r="29" spans="1:7" x14ac:dyDescent="0.25">
      <c r="A29" s="4">
        <v>5</v>
      </c>
      <c r="B29" s="4">
        <v>2737.6952728000228</v>
      </c>
      <c r="C29" s="4">
        <v>-60.09527280002294</v>
      </c>
    </row>
    <row r="30" spans="1:7" x14ac:dyDescent="0.25">
      <c r="A30" s="4">
        <v>6</v>
      </c>
      <c r="B30" s="4">
        <v>2750.4864457400895</v>
      </c>
      <c r="C30" s="4">
        <v>-42.586445740089403</v>
      </c>
    </row>
    <row r="31" spans="1:7" x14ac:dyDescent="0.25">
      <c r="A31" s="4">
        <v>7</v>
      </c>
      <c r="B31" s="4">
        <v>2763.2776186801566</v>
      </c>
      <c r="C31" s="4">
        <v>-38.377618680156502</v>
      </c>
    </row>
    <row r="32" spans="1:7" x14ac:dyDescent="0.25">
      <c r="A32" s="4">
        <v>8</v>
      </c>
      <c r="B32" s="4">
        <v>2776.0687916202232</v>
      </c>
      <c r="C32" s="4">
        <v>-34.368791620223419</v>
      </c>
    </row>
    <row r="33" spans="1:3" x14ac:dyDescent="0.25">
      <c r="A33" s="4">
        <v>9</v>
      </c>
      <c r="B33" s="4">
        <v>2788.8599645602903</v>
      </c>
      <c r="C33" s="4">
        <v>-55.959964560290246</v>
      </c>
    </row>
    <row r="34" spans="1:3" x14ac:dyDescent="0.25">
      <c r="A34" s="4">
        <v>10</v>
      </c>
      <c r="B34" s="4">
        <v>2801.651137500357</v>
      </c>
      <c r="C34" s="4">
        <v>-97.25113750035689</v>
      </c>
    </row>
    <row r="35" spans="1:3" x14ac:dyDescent="0.25">
      <c r="A35" s="4">
        <v>11</v>
      </c>
      <c r="B35" s="4">
        <v>2814.4423104404241</v>
      </c>
      <c r="C35" s="4">
        <v>-50.642310440423898</v>
      </c>
    </row>
    <row r="36" spans="1:3" x14ac:dyDescent="0.25">
      <c r="A36" s="4">
        <v>12</v>
      </c>
      <c r="B36" s="4">
        <v>2827.2334833804907</v>
      </c>
      <c r="C36" s="4">
        <v>-56.933483380490543</v>
      </c>
    </row>
    <row r="37" spans="1:3" x14ac:dyDescent="0.25">
      <c r="A37" s="4">
        <v>13</v>
      </c>
      <c r="B37" s="4">
        <v>2840.0246563205578</v>
      </c>
      <c r="C37" s="4">
        <v>-26.924656320557915</v>
      </c>
    </row>
    <row r="38" spans="1:3" x14ac:dyDescent="0.25">
      <c r="A38" s="4">
        <v>14</v>
      </c>
      <c r="B38" s="4">
        <v>2852.8158292606245</v>
      </c>
      <c r="C38" s="4">
        <v>-20.71582926062456</v>
      </c>
    </row>
    <row r="39" spans="1:3" x14ac:dyDescent="0.25">
      <c r="A39" s="4">
        <v>15</v>
      </c>
      <c r="B39" s="4">
        <v>2865.6070022006916</v>
      </c>
      <c r="C39" s="4">
        <v>11.09299779930825</v>
      </c>
    </row>
    <row r="40" spans="1:3" x14ac:dyDescent="0.25">
      <c r="A40" s="4">
        <v>16</v>
      </c>
      <c r="B40" s="4">
        <v>2878.3981751407582</v>
      </c>
      <c r="C40" s="4">
        <v>31.90182485924197</v>
      </c>
    </row>
    <row r="41" spans="1:3" x14ac:dyDescent="0.25">
      <c r="A41" s="4">
        <v>17</v>
      </c>
      <c r="B41" s="4">
        <v>2891.1893480808253</v>
      </c>
      <c r="C41" s="4">
        <v>30.510651919174506</v>
      </c>
    </row>
    <row r="42" spans="1:3" x14ac:dyDescent="0.25">
      <c r="A42" s="4">
        <v>18</v>
      </c>
      <c r="B42" s="4">
        <v>2903.980521020892</v>
      </c>
      <c r="C42" s="4">
        <v>-7.8805210208920471</v>
      </c>
    </row>
    <row r="43" spans="1:3" x14ac:dyDescent="0.25">
      <c r="A43" s="4">
        <v>19</v>
      </c>
      <c r="B43" s="4">
        <v>2916.7716939609591</v>
      </c>
      <c r="C43" s="4">
        <v>-20.571693960959237</v>
      </c>
    </row>
    <row r="44" spans="1:3" x14ac:dyDescent="0.25">
      <c r="A44" s="4">
        <v>20</v>
      </c>
      <c r="B44" s="4">
        <v>2929.5628669010257</v>
      </c>
      <c r="C44" s="4">
        <v>-42.962866901025791</v>
      </c>
    </row>
    <row r="45" spans="1:3" x14ac:dyDescent="0.25">
      <c r="A45" s="4">
        <v>21</v>
      </c>
      <c r="B45" s="4">
        <v>2942.3540398410928</v>
      </c>
      <c r="C45" s="4">
        <v>-57.654039841092981</v>
      </c>
    </row>
    <row r="46" spans="1:3" x14ac:dyDescent="0.25">
      <c r="A46" s="4">
        <v>22</v>
      </c>
      <c r="B46" s="4">
        <v>2955.1452127811599</v>
      </c>
      <c r="C46" s="4">
        <v>-86.245212781159807</v>
      </c>
    </row>
    <row r="47" spans="1:3" x14ac:dyDescent="0.25">
      <c r="A47" s="4">
        <v>23</v>
      </c>
      <c r="B47" s="4">
        <v>2967.9363857212265</v>
      </c>
      <c r="C47" s="4">
        <v>-97.036385721226452</v>
      </c>
    </row>
    <row r="48" spans="1:3" x14ac:dyDescent="0.25">
      <c r="A48" s="4">
        <v>24</v>
      </c>
      <c r="B48" s="4">
        <v>2980.7275586612932</v>
      </c>
      <c r="C48" s="4">
        <v>-65.127558661293278</v>
      </c>
    </row>
    <row r="49" spans="1:3" x14ac:dyDescent="0.25">
      <c r="A49" s="4">
        <v>25</v>
      </c>
      <c r="B49" s="4">
        <v>2993.5187316013603</v>
      </c>
      <c r="C49" s="4">
        <v>-74.518731601360287</v>
      </c>
    </row>
    <row r="50" spans="1:3" x14ac:dyDescent="0.25">
      <c r="A50" s="4">
        <v>26</v>
      </c>
      <c r="B50" s="4">
        <v>3006.3099045414274</v>
      </c>
      <c r="C50" s="4">
        <v>-86.609904541427568</v>
      </c>
    </row>
    <row r="51" spans="1:3" x14ac:dyDescent="0.25">
      <c r="A51" s="4">
        <v>27</v>
      </c>
      <c r="B51" s="4">
        <v>3019.101077481494</v>
      </c>
      <c r="C51" s="4">
        <v>-78.101077481494031</v>
      </c>
    </row>
    <row r="52" spans="1:3" x14ac:dyDescent="0.25">
      <c r="A52" s="4">
        <v>28</v>
      </c>
      <c r="B52" s="4">
        <v>3031.8922504215611</v>
      </c>
      <c r="C52" s="4">
        <v>-61.792250421561221</v>
      </c>
    </row>
    <row r="53" spans="1:3" x14ac:dyDescent="0.25">
      <c r="A53" s="4">
        <v>29</v>
      </c>
      <c r="B53" s="4">
        <v>3044.6834233616278</v>
      </c>
      <c r="C53" s="4">
        <v>-85.583423361627865</v>
      </c>
    </row>
    <row r="54" spans="1:3" x14ac:dyDescent="0.25">
      <c r="A54" s="4">
        <v>30</v>
      </c>
      <c r="B54" s="4">
        <v>3057.4745963016949</v>
      </c>
      <c r="C54" s="4">
        <v>-71.574596301694783</v>
      </c>
    </row>
    <row r="55" spans="1:3" x14ac:dyDescent="0.25">
      <c r="A55" s="4">
        <v>31</v>
      </c>
      <c r="B55" s="4">
        <v>3070.2657692417615</v>
      </c>
      <c r="C55" s="4">
        <v>-71.465769241761336</v>
      </c>
    </row>
    <row r="56" spans="1:3" x14ac:dyDescent="0.25">
      <c r="A56" s="4">
        <v>32</v>
      </c>
      <c r="B56" s="4">
        <v>3083.0569421818286</v>
      </c>
      <c r="C56" s="4">
        <v>-8.3569421818287992</v>
      </c>
    </row>
    <row r="57" spans="1:3" x14ac:dyDescent="0.25">
      <c r="A57" s="4">
        <v>33</v>
      </c>
      <c r="B57" s="4">
        <v>3095.8481151218953</v>
      </c>
      <c r="C57" s="4">
        <v>31.351884878104556</v>
      </c>
    </row>
    <row r="58" spans="1:3" x14ac:dyDescent="0.25">
      <c r="A58" s="4">
        <v>34</v>
      </c>
      <c r="B58" s="4">
        <v>3108.6392880619624</v>
      </c>
      <c r="C58" s="4">
        <v>62.360711938037639</v>
      </c>
    </row>
    <row r="59" spans="1:3" x14ac:dyDescent="0.25">
      <c r="A59" s="4">
        <v>35</v>
      </c>
      <c r="B59" s="4">
        <v>3121.430461002029</v>
      </c>
      <c r="C59" s="4">
        <v>101.96953899797109</v>
      </c>
    </row>
    <row r="60" spans="1:3" x14ac:dyDescent="0.25">
      <c r="A60" s="4">
        <v>36</v>
      </c>
      <c r="B60" s="4">
        <v>3134.2216339420961</v>
      </c>
      <c r="C60" s="4">
        <v>82.878366057903804</v>
      </c>
    </row>
    <row r="61" spans="1:3" x14ac:dyDescent="0.25">
      <c r="A61" s="4">
        <v>37</v>
      </c>
      <c r="B61" s="4">
        <v>3147.0128068821627</v>
      </c>
      <c r="C61" s="4">
        <v>112.08719311783716</v>
      </c>
    </row>
    <row r="62" spans="1:3" x14ac:dyDescent="0.25">
      <c r="A62" s="4">
        <v>38</v>
      </c>
      <c r="B62" s="4">
        <v>3159.8039798222298</v>
      </c>
      <c r="C62" s="4">
        <v>103.79602017777006</v>
      </c>
    </row>
    <row r="63" spans="1:3" x14ac:dyDescent="0.25">
      <c r="A63" s="4">
        <v>39</v>
      </c>
      <c r="B63" s="4">
        <v>3172.5951527622965</v>
      </c>
      <c r="C63" s="4">
        <v>95.004847237703416</v>
      </c>
    </row>
    <row r="64" spans="1:3" x14ac:dyDescent="0.25">
      <c r="A64" s="4">
        <v>40</v>
      </c>
      <c r="B64" s="4">
        <v>3185.3863257023636</v>
      </c>
      <c r="C64" s="4">
        <v>56.913674297636589</v>
      </c>
    </row>
    <row r="65" spans="1:3" x14ac:dyDescent="0.25">
      <c r="A65" s="4">
        <v>41</v>
      </c>
      <c r="B65" s="4">
        <v>3198.1774986424307</v>
      </c>
      <c r="C65" s="4">
        <v>97.12250135756949</v>
      </c>
    </row>
    <row r="66" spans="1:3" x14ac:dyDescent="0.25">
      <c r="A66" s="4">
        <v>42</v>
      </c>
      <c r="B66" s="4">
        <v>3210.9686715824973</v>
      </c>
      <c r="C66" s="4">
        <v>89.331328417502846</v>
      </c>
    </row>
    <row r="67" spans="1:3" x14ac:dyDescent="0.25">
      <c r="A67" s="4">
        <v>43</v>
      </c>
      <c r="B67" s="4">
        <v>3223.759844522564</v>
      </c>
      <c r="C67" s="4">
        <v>101.84015547743593</v>
      </c>
    </row>
    <row r="68" spans="1:3" x14ac:dyDescent="0.25">
      <c r="A68" s="4">
        <v>44</v>
      </c>
      <c r="B68" s="4">
        <v>3236.5510174626311</v>
      </c>
      <c r="C68" s="4">
        <v>53.248982537369102</v>
      </c>
    </row>
    <row r="69" spans="1:3" x14ac:dyDescent="0.25">
      <c r="A69" s="4">
        <v>45</v>
      </c>
      <c r="B69" s="4">
        <v>3249.3421904026982</v>
      </c>
      <c r="C69" s="4">
        <v>69.357809597301639</v>
      </c>
    </row>
    <row r="70" spans="1:3" x14ac:dyDescent="0.25">
      <c r="A70" s="4">
        <v>46</v>
      </c>
      <c r="B70" s="4">
        <v>3262.1333633427648</v>
      </c>
      <c r="C70" s="4">
        <v>63.966636657235085</v>
      </c>
    </row>
    <row r="71" spans="1:3" x14ac:dyDescent="0.25">
      <c r="A71" s="4">
        <v>47</v>
      </c>
      <c r="B71" s="4">
        <v>3274.9245362828315</v>
      </c>
      <c r="C71" s="4">
        <v>115.77546371716835</v>
      </c>
    </row>
    <row r="72" spans="1:3" x14ac:dyDescent="0.25">
      <c r="A72" s="4">
        <v>48</v>
      </c>
      <c r="B72" s="4">
        <v>3287.7157092228986</v>
      </c>
      <c r="C72" s="4">
        <v>95.184290777101523</v>
      </c>
    </row>
    <row r="73" spans="1:3" x14ac:dyDescent="0.25">
      <c r="A73" s="4">
        <v>49</v>
      </c>
      <c r="B73" s="4">
        <v>3300.5068821629657</v>
      </c>
      <c r="C73" s="4">
        <v>40.293117837034515</v>
      </c>
    </row>
    <row r="74" spans="1:3" x14ac:dyDescent="0.25">
      <c r="A74" s="4">
        <v>50</v>
      </c>
      <c r="B74" s="4">
        <v>3313.2980551030323</v>
      </c>
      <c r="C74" s="4">
        <v>67.10194489696778</v>
      </c>
    </row>
    <row r="75" spans="1:3" x14ac:dyDescent="0.25">
      <c r="A75" s="4">
        <v>51</v>
      </c>
      <c r="B75" s="4">
        <v>3326.0892280430994</v>
      </c>
      <c r="C75" s="4">
        <v>49.210771956900771</v>
      </c>
    </row>
    <row r="76" spans="1:3" x14ac:dyDescent="0.25">
      <c r="A76" s="4">
        <v>52</v>
      </c>
      <c r="B76" s="4">
        <v>3338.8804009831661</v>
      </c>
      <c r="C76" s="4">
        <v>87.019599016834036</v>
      </c>
    </row>
    <row r="77" spans="1:3" x14ac:dyDescent="0.25">
      <c r="A77" s="4">
        <v>53</v>
      </c>
      <c r="B77" s="4">
        <v>3351.6715739232332</v>
      </c>
      <c r="C77" s="4">
        <v>65.928426076766755</v>
      </c>
    </row>
    <row r="78" spans="1:3" x14ac:dyDescent="0.25">
      <c r="A78" s="4">
        <v>54</v>
      </c>
      <c r="B78" s="4">
        <v>3364.4627468632998</v>
      </c>
      <c r="C78" s="4">
        <v>30.13725313670011</v>
      </c>
    </row>
    <row r="79" spans="1:3" x14ac:dyDescent="0.25">
      <c r="A79" s="4">
        <v>55</v>
      </c>
      <c r="B79" s="4">
        <v>3377.2539198033669</v>
      </c>
      <c r="C79" s="4">
        <v>38.546080196633284</v>
      </c>
    </row>
    <row r="80" spans="1:3" x14ac:dyDescent="0.25">
      <c r="A80" s="4">
        <v>56</v>
      </c>
      <c r="B80" s="4">
        <v>3390.0450927434335</v>
      </c>
      <c r="C80" s="4">
        <v>7.3549072565665483</v>
      </c>
    </row>
    <row r="81" spans="1:3" x14ac:dyDescent="0.25">
      <c r="A81" s="4">
        <v>57</v>
      </c>
      <c r="B81" s="4">
        <v>3402.8362656835006</v>
      </c>
      <c r="C81" s="4">
        <v>26.96373431649954</v>
      </c>
    </row>
    <row r="82" spans="1:3" x14ac:dyDescent="0.25">
      <c r="A82" s="4">
        <v>58</v>
      </c>
      <c r="B82" s="4">
        <v>3415.6274386235673</v>
      </c>
      <c r="C82" s="4">
        <v>16.172561376432895</v>
      </c>
    </row>
    <row r="83" spans="1:3" x14ac:dyDescent="0.25">
      <c r="A83" s="4">
        <v>59</v>
      </c>
      <c r="B83" s="4">
        <v>3428.4186115636344</v>
      </c>
      <c r="C83" s="4">
        <v>12.581388436365614</v>
      </c>
    </row>
    <row r="84" spans="1:3" x14ac:dyDescent="0.25">
      <c r="A84" s="4">
        <v>60</v>
      </c>
      <c r="B84" s="4">
        <v>3441.2097845037015</v>
      </c>
      <c r="C84" s="4">
        <v>-4.6097845037015759</v>
      </c>
    </row>
    <row r="85" spans="1:3" x14ac:dyDescent="0.25">
      <c r="A85" s="4">
        <v>61</v>
      </c>
      <c r="B85" s="4">
        <v>3454.0009574437681</v>
      </c>
      <c r="C85" s="4">
        <v>10.399042556231961</v>
      </c>
    </row>
    <row r="86" spans="1:3" x14ac:dyDescent="0.25">
      <c r="A86" s="4">
        <v>62</v>
      </c>
      <c r="B86" s="4">
        <v>3466.7921303838348</v>
      </c>
      <c r="C86" s="4">
        <v>30.607869616165317</v>
      </c>
    </row>
    <row r="87" spans="1:3" x14ac:dyDescent="0.25">
      <c r="A87" s="4">
        <v>63</v>
      </c>
      <c r="B87" s="4">
        <v>3479.5833033239019</v>
      </c>
      <c r="C87" s="4">
        <v>19.116696676097945</v>
      </c>
    </row>
    <row r="88" spans="1:3" x14ac:dyDescent="0.25">
      <c r="A88" s="4">
        <v>64</v>
      </c>
      <c r="B88" s="4">
        <v>3492.374476263969</v>
      </c>
      <c r="C88" s="4">
        <v>15.325523736030846</v>
      </c>
    </row>
    <row r="89" spans="1:3" x14ac:dyDescent="0.25">
      <c r="A89" s="4">
        <v>65</v>
      </c>
      <c r="B89" s="4">
        <v>3505.1656492040356</v>
      </c>
      <c r="C89" s="4">
        <v>42.434350795964292</v>
      </c>
    </row>
    <row r="90" spans="1:3" x14ac:dyDescent="0.25">
      <c r="A90" s="4">
        <v>66</v>
      </c>
      <c r="B90" s="4">
        <v>3517.9568221441023</v>
      </c>
      <c r="C90" s="4">
        <v>93.443177855897829</v>
      </c>
    </row>
    <row r="91" spans="1:3" x14ac:dyDescent="0.25">
      <c r="A91" s="4">
        <v>67</v>
      </c>
      <c r="B91" s="4">
        <v>3530.7479950841694</v>
      </c>
      <c r="C91" s="4">
        <v>101.75200491583064</v>
      </c>
    </row>
    <row r="92" spans="1:3" x14ac:dyDescent="0.25">
      <c r="A92" s="4">
        <v>68</v>
      </c>
      <c r="B92" s="4">
        <v>3543.5391680242365</v>
      </c>
      <c r="C92" s="4">
        <v>74.260831975763722</v>
      </c>
    </row>
    <row r="93" spans="1:3" x14ac:dyDescent="0.25">
      <c r="A93" s="4">
        <v>69</v>
      </c>
      <c r="B93" s="4">
        <v>3556.3303409643031</v>
      </c>
      <c r="C93" s="4">
        <v>46.869659035696714</v>
      </c>
    </row>
    <row r="94" spans="1:3" x14ac:dyDescent="0.25">
      <c r="A94" s="4">
        <v>70</v>
      </c>
      <c r="B94" s="4">
        <v>3569.1215139043702</v>
      </c>
      <c r="C94" s="4">
        <v>47.078486095629614</v>
      </c>
    </row>
    <row r="95" spans="1:3" x14ac:dyDescent="0.25">
      <c r="A95" s="4">
        <v>71</v>
      </c>
      <c r="B95" s="4">
        <v>3581.9126868444368</v>
      </c>
      <c r="C95" s="4">
        <v>57.387313155563334</v>
      </c>
    </row>
    <row r="96" spans="1:3" x14ac:dyDescent="0.25">
      <c r="A96" s="4">
        <v>72</v>
      </c>
      <c r="B96" s="4">
        <v>3594.7038597845039</v>
      </c>
      <c r="C96" s="4">
        <v>47.996140215495871</v>
      </c>
    </row>
    <row r="97" spans="1:3" x14ac:dyDescent="0.25">
      <c r="A97" s="4">
        <v>73</v>
      </c>
      <c r="B97" s="4">
        <v>3607.4950327245706</v>
      </c>
      <c r="C97" s="4">
        <v>20.904967275429499</v>
      </c>
    </row>
    <row r="98" spans="1:3" x14ac:dyDescent="0.25">
      <c r="A98" s="4">
        <v>74</v>
      </c>
      <c r="B98" s="4">
        <v>3620.2862056646377</v>
      </c>
      <c r="C98" s="4">
        <v>39.713794335362309</v>
      </c>
    </row>
    <row r="99" spans="1:3" x14ac:dyDescent="0.25">
      <c r="A99" s="4">
        <v>75</v>
      </c>
      <c r="B99" s="4">
        <v>3633.0773786047043</v>
      </c>
      <c r="C99" s="4">
        <v>56.022621395295573</v>
      </c>
    </row>
    <row r="100" spans="1:3" x14ac:dyDescent="0.25">
      <c r="A100" s="4">
        <v>76</v>
      </c>
      <c r="B100" s="4">
        <v>3645.8685515447714</v>
      </c>
      <c r="C100" s="4">
        <v>64.231448455228474</v>
      </c>
    </row>
    <row r="101" spans="1:3" x14ac:dyDescent="0.25">
      <c r="A101" s="4">
        <v>77</v>
      </c>
      <c r="B101" s="4">
        <v>3658.6597244848381</v>
      </c>
      <c r="C101" s="4">
        <v>41.640275515162102</v>
      </c>
    </row>
    <row r="102" spans="1:3" x14ac:dyDescent="0.25">
      <c r="A102" s="4">
        <v>78</v>
      </c>
      <c r="B102" s="4">
        <v>3671.4508974249052</v>
      </c>
      <c r="C102" s="4">
        <v>-8.9508974249051789</v>
      </c>
    </row>
    <row r="103" spans="1:3" x14ac:dyDescent="0.25">
      <c r="A103" s="4">
        <v>79</v>
      </c>
      <c r="B103" s="4">
        <v>3684.2420703649718</v>
      </c>
      <c r="C103" s="4">
        <v>-1.2420703649718234</v>
      </c>
    </row>
    <row r="104" spans="1:3" x14ac:dyDescent="0.25">
      <c r="A104" s="4">
        <v>80</v>
      </c>
      <c r="B104" s="4">
        <v>3697.0332433050389</v>
      </c>
      <c r="C104" s="4">
        <v>30.166756694960895</v>
      </c>
    </row>
    <row r="105" spans="1:3" x14ac:dyDescent="0.25">
      <c r="A105" s="4">
        <v>81</v>
      </c>
      <c r="B105" s="4">
        <v>3709.8244162451056</v>
      </c>
      <c r="C105" s="4">
        <v>33.475583754894615</v>
      </c>
    </row>
    <row r="106" spans="1:3" x14ac:dyDescent="0.25">
      <c r="A106" s="4">
        <v>82</v>
      </c>
      <c r="B106" s="4">
        <v>3722.6155891851727</v>
      </c>
      <c r="C106" s="4">
        <v>18.884410814827334</v>
      </c>
    </row>
    <row r="107" spans="1:3" x14ac:dyDescent="0.25">
      <c r="A107" s="4">
        <v>83</v>
      </c>
      <c r="B107" s="4">
        <v>3735.4067621252398</v>
      </c>
      <c r="C107" s="4">
        <v>2.1932378747601433</v>
      </c>
    </row>
    <row r="108" spans="1:3" x14ac:dyDescent="0.25">
      <c r="A108" s="4">
        <v>84</v>
      </c>
      <c r="B108" s="4">
        <v>3748.1979350653064</v>
      </c>
      <c r="C108" s="4">
        <v>23.202064934693681</v>
      </c>
    </row>
    <row r="109" spans="1:3" x14ac:dyDescent="0.25">
      <c r="A109" s="4">
        <v>85</v>
      </c>
      <c r="B109" s="4">
        <v>3760.9891080053731</v>
      </c>
      <c r="C109" s="4">
        <v>-19.689108005372873</v>
      </c>
    </row>
    <row r="110" spans="1:3" x14ac:dyDescent="0.25">
      <c r="A110" s="4">
        <v>86</v>
      </c>
      <c r="B110" s="4">
        <v>3773.7802809454402</v>
      </c>
      <c r="C110" s="4">
        <v>6.0197190545600279</v>
      </c>
    </row>
    <row r="111" spans="1:3" x14ac:dyDescent="0.25">
      <c r="A111" s="4">
        <v>87</v>
      </c>
      <c r="B111" s="4">
        <v>3786.5714538855073</v>
      </c>
      <c r="C111" s="4">
        <v>-35.671453885507162</v>
      </c>
    </row>
    <row r="112" spans="1:3" x14ac:dyDescent="0.25">
      <c r="A112" s="4">
        <v>88</v>
      </c>
      <c r="B112" s="4">
        <v>3799.3626268255739</v>
      </c>
      <c r="C112" s="4">
        <v>-5.4626268255738069</v>
      </c>
    </row>
    <row r="113" spans="1:3" x14ac:dyDescent="0.25">
      <c r="A113" s="4">
        <v>89</v>
      </c>
      <c r="B113" s="4">
        <v>3812.1537997656405</v>
      </c>
      <c r="C113" s="4">
        <v>9.1462002343596396</v>
      </c>
    </row>
    <row r="114" spans="1:3" x14ac:dyDescent="0.25">
      <c r="A114" s="4">
        <v>90</v>
      </c>
      <c r="B114" s="4">
        <v>3824.9449727057076</v>
      </c>
      <c r="C114" s="4">
        <v>28.155027294292267</v>
      </c>
    </row>
    <row r="115" spans="1:3" x14ac:dyDescent="0.25">
      <c r="A115" s="4">
        <v>91</v>
      </c>
      <c r="B115" s="4">
        <v>3837.7361456457747</v>
      </c>
      <c r="C115" s="4">
        <v>9.2638543542252592</v>
      </c>
    </row>
    <row r="116" spans="1:3" x14ac:dyDescent="0.25">
      <c r="A116" s="4">
        <v>92</v>
      </c>
      <c r="B116" s="4">
        <v>3850.5273185858414</v>
      </c>
      <c r="C116" s="4">
        <v>-52.327318585841567</v>
      </c>
    </row>
    <row r="117" spans="1:3" x14ac:dyDescent="0.25">
      <c r="A117" s="4">
        <v>93</v>
      </c>
      <c r="B117" s="4">
        <v>3863.318491525908</v>
      </c>
      <c r="C117" s="4">
        <v>-68.918491525907939</v>
      </c>
    </row>
    <row r="118" spans="1:3" x14ac:dyDescent="0.25">
      <c r="A118" s="4">
        <v>94</v>
      </c>
      <c r="B118" s="4">
        <v>3876.1096644659751</v>
      </c>
      <c r="C118" s="4">
        <v>-32.00966446597522</v>
      </c>
    </row>
    <row r="119" spans="1:3" x14ac:dyDescent="0.25">
      <c r="A119" s="4">
        <v>95</v>
      </c>
      <c r="B119" s="4">
        <v>3888.9008374060422</v>
      </c>
      <c r="C119" s="4">
        <v>-29.100837406042046</v>
      </c>
    </row>
    <row r="120" spans="1:3" x14ac:dyDescent="0.25">
      <c r="A120" s="4">
        <v>96</v>
      </c>
      <c r="B120" s="4">
        <v>3901.6920103461089</v>
      </c>
      <c r="C120" s="4">
        <v>-38.392010346108691</v>
      </c>
    </row>
    <row r="121" spans="1:3" x14ac:dyDescent="0.25">
      <c r="A121" s="4">
        <v>97</v>
      </c>
      <c r="B121" s="4">
        <v>3914.483183286176</v>
      </c>
      <c r="C121" s="4">
        <v>1.5168167138240278</v>
      </c>
    </row>
    <row r="122" spans="1:3" x14ac:dyDescent="0.25">
      <c r="A122" s="4">
        <v>98</v>
      </c>
      <c r="B122" s="4">
        <v>3927.2743562262431</v>
      </c>
      <c r="C122" s="4">
        <v>-37.47435622624289</v>
      </c>
    </row>
    <row r="123" spans="1:3" x14ac:dyDescent="0.25">
      <c r="A123" s="4">
        <v>99</v>
      </c>
      <c r="B123" s="4">
        <v>3940.0655291663097</v>
      </c>
      <c r="C123" s="4">
        <v>-30.665529166309625</v>
      </c>
    </row>
    <row r="124" spans="1:3" x14ac:dyDescent="0.25">
      <c r="A124" s="4">
        <v>100</v>
      </c>
      <c r="B124" s="4">
        <v>3952.8567021063764</v>
      </c>
      <c r="C124" s="4">
        <v>-28.85670210637636</v>
      </c>
    </row>
    <row r="125" spans="1:3" x14ac:dyDescent="0.25">
      <c r="A125" s="4">
        <v>101</v>
      </c>
      <c r="B125" s="4">
        <v>3965.6478750464435</v>
      </c>
      <c r="C125" s="4">
        <v>-61.64787504644346</v>
      </c>
    </row>
    <row r="126" spans="1:3" x14ac:dyDescent="0.25">
      <c r="A126" s="4">
        <v>102</v>
      </c>
      <c r="B126" s="4">
        <v>3978.4390479865106</v>
      </c>
      <c r="C126" s="4">
        <v>-88.83904798651065</v>
      </c>
    </row>
    <row r="127" spans="1:3" x14ac:dyDescent="0.25">
      <c r="A127" s="4">
        <v>103</v>
      </c>
      <c r="B127" s="4">
        <v>3991.2302209265772</v>
      </c>
      <c r="C127" s="4">
        <v>-94.830220926577113</v>
      </c>
    </row>
    <row r="128" spans="1:3" x14ac:dyDescent="0.25">
      <c r="A128" s="4">
        <v>104</v>
      </c>
      <c r="B128" s="4">
        <v>4004.0213938666438</v>
      </c>
      <c r="C128" s="4">
        <v>-108.82139386664403</v>
      </c>
    </row>
    <row r="129" spans="1:3" x14ac:dyDescent="0.25">
      <c r="A129" s="4">
        <v>105</v>
      </c>
      <c r="B129" s="4">
        <v>4016.8125668067109</v>
      </c>
      <c r="C129" s="4">
        <v>-70.912566806710856</v>
      </c>
    </row>
    <row r="130" spans="1:3" x14ac:dyDescent="0.25">
      <c r="A130" s="4">
        <v>106</v>
      </c>
      <c r="B130" s="4">
        <v>4029.603739746778</v>
      </c>
      <c r="C130" s="4">
        <v>-120.50373974677814</v>
      </c>
    </row>
    <row r="131" spans="1:3" x14ac:dyDescent="0.25">
      <c r="A131" s="4">
        <v>107</v>
      </c>
      <c r="B131" s="4">
        <v>4042.3949126868447</v>
      </c>
      <c r="C131" s="4">
        <v>-132.29491268684478</v>
      </c>
    </row>
    <row r="132" spans="1:3" ht="15.75" thickBot="1" x14ac:dyDescent="0.3">
      <c r="A132" s="5">
        <v>108</v>
      </c>
      <c r="B132" s="5">
        <v>4055.1860856269113</v>
      </c>
      <c r="C132" s="5">
        <v>-119.68608562691134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00655-E444-4F6D-9E73-C80C104C32B6}">
  <dimension ref="A1:G143"/>
  <sheetViews>
    <sheetView topLeftCell="A2" workbookViewId="0">
      <selection activeCell="B7" sqref="B7"/>
    </sheetView>
  </sheetViews>
  <sheetFormatPr defaultRowHeight="15" x14ac:dyDescent="0.25"/>
  <cols>
    <col min="1" max="1" width="18" bestFit="1" customWidth="1"/>
    <col min="2" max="2" width="18.5703125" bestFit="1" customWidth="1"/>
    <col min="3" max="3" width="14.5703125" bestFit="1" customWidth="1"/>
    <col min="4" max="4" width="12.7109375" bestFit="1" customWidth="1"/>
    <col min="5" max="5" width="12" bestFit="1" customWidth="1"/>
    <col min="6" max="6" width="13.42578125" bestFit="1" customWidth="1"/>
    <col min="7" max="7" width="12.7109375" bestFit="1" customWidth="1"/>
  </cols>
  <sheetData>
    <row r="1" spans="1:7" x14ac:dyDescent="0.25">
      <c r="A1" t="s">
        <v>3</v>
      </c>
    </row>
    <row r="2" spans="1:7" ht="15.75" thickBot="1" x14ac:dyDescent="0.3"/>
    <row r="3" spans="1:7" x14ac:dyDescent="0.25">
      <c r="A3" s="7" t="s">
        <v>4</v>
      </c>
      <c r="B3" s="7"/>
    </row>
    <row r="4" spans="1:7" x14ac:dyDescent="0.25">
      <c r="A4" s="4" t="s">
        <v>5</v>
      </c>
      <c r="B4" s="4">
        <v>0.98901677537658939</v>
      </c>
    </row>
    <row r="5" spans="1:7" x14ac:dyDescent="0.25">
      <c r="A5" s="4" t="s">
        <v>6</v>
      </c>
      <c r="B5" s="11">
        <v>0.97815418197630699</v>
      </c>
    </row>
    <row r="6" spans="1:7" x14ac:dyDescent="0.25">
      <c r="A6" s="4" t="s">
        <v>7</v>
      </c>
      <c r="B6" s="4">
        <v>0.9753947102259457</v>
      </c>
    </row>
    <row r="7" spans="1:7" x14ac:dyDescent="0.25">
      <c r="A7" s="4" t="s">
        <v>8</v>
      </c>
      <c r="B7" s="9">
        <v>68.915900013767569</v>
      </c>
    </row>
    <row r="8" spans="1:7" ht="15.75" thickBot="1" x14ac:dyDescent="0.3">
      <c r="A8" s="5" t="s">
        <v>9</v>
      </c>
      <c r="B8" s="5">
        <v>108</v>
      </c>
    </row>
    <row r="10" spans="1:7" ht="15.75" thickBot="1" x14ac:dyDescent="0.3">
      <c r="A10" t="s">
        <v>10</v>
      </c>
    </row>
    <row r="11" spans="1:7" x14ac:dyDescent="0.25">
      <c r="A11" s="6"/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</row>
    <row r="12" spans="1:7" x14ac:dyDescent="0.25">
      <c r="A12" s="4" t="s">
        <v>11</v>
      </c>
      <c r="B12" s="4">
        <v>12</v>
      </c>
      <c r="C12" s="4">
        <v>20202330.615476854</v>
      </c>
      <c r="D12" s="4">
        <v>1683527.5512897379</v>
      </c>
      <c r="E12" s="4">
        <v>354.47153312885365</v>
      </c>
      <c r="F12" s="4">
        <v>3.2318826128103632E-73</v>
      </c>
    </row>
    <row r="13" spans="1:7" x14ac:dyDescent="0.25">
      <c r="A13" s="4" t="s">
        <v>12</v>
      </c>
      <c r="B13" s="4">
        <v>95</v>
      </c>
      <c r="C13" s="4">
        <v>451193.12109722284</v>
      </c>
      <c r="D13" s="4">
        <v>4749.4012747076085</v>
      </c>
      <c r="E13" s="4"/>
      <c r="F13" s="4"/>
    </row>
    <row r="14" spans="1:7" ht="15.75" thickBot="1" x14ac:dyDescent="0.3">
      <c r="A14" s="5" t="s">
        <v>13</v>
      </c>
      <c r="B14" s="5">
        <v>107</v>
      </c>
      <c r="C14" s="5">
        <v>20653523.736574076</v>
      </c>
      <c r="D14" s="5"/>
      <c r="E14" s="5"/>
      <c r="F14" s="5"/>
    </row>
    <row r="15" spans="1:7" ht="15.75" thickBot="1" x14ac:dyDescent="0.3"/>
    <row r="16" spans="1:7" x14ac:dyDescent="0.25">
      <c r="A16" s="6"/>
      <c r="B16" s="6" t="s">
        <v>20</v>
      </c>
      <c r="C16" s="6" t="s">
        <v>8</v>
      </c>
      <c r="D16" s="6" t="s">
        <v>21</v>
      </c>
      <c r="E16" s="6" t="s">
        <v>22</v>
      </c>
      <c r="F16" s="6" t="s">
        <v>23</v>
      </c>
      <c r="G16" s="6" t="s">
        <v>24</v>
      </c>
    </row>
    <row r="17" spans="1:7" x14ac:dyDescent="0.25">
      <c r="A17" s="4" t="s">
        <v>14</v>
      </c>
      <c r="B17" s="9">
        <v>3052.5208564814802</v>
      </c>
      <c r="C17" s="4">
        <v>26.111496852342054</v>
      </c>
      <c r="D17" s="4">
        <v>116.9033270571651</v>
      </c>
      <c r="E17" s="4">
        <v>1.8570498838680185E-104</v>
      </c>
      <c r="F17" s="4">
        <v>3000.6829811523376</v>
      </c>
      <c r="G17" s="4">
        <v>3104.3587318106229</v>
      </c>
    </row>
    <row r="18" spans="1:7" x14ac:dyDescent="0.25">
      <c r="A18" s="4" t="s">
        <v>2</v>
      </c>
      <c r="B18" s="9">
        <v>12.818414351851853</v>
      </c>
      <c r="C18" s="4">
        <v>0.21402866272411528</v>
      </c>
      <c r="D18" s="4">
        <v>59.891110791898448</v>
      </c>
      <c r="E18" s="4">
        <v>2.9559153227044921E-77</v>
      </c>
      <c r="F18" s="4">
        <v>12.393513734399864</v>
      </c>
      <c r="G18" s="4">
        <v>13.243314969303842</v>
      </c>
    </row>
    <row r="19" spans="1:7" x14ac:dyDescent="0.25">
      <c r="A19" s="4" t="s">
        <v>51</v>
      </c>
      <c r="B19" s="9">
        <v>-403.44063657407349</v>
      </c>
      <c r="C19" s="4">
        <v>32.487971832034184</v>
      </c>
      <c r="D19" s="4">
        <v>-12.418153975874482</v>
      </c>
      <c r="E19" s="4">
        <v>1.3134428297989813E-21</v>
      </c>
      <c r="F19" s="4">
        <v>-467.93741525547767</v>
      </c>
      <c r="G19" s="4">
        <v>-338.94385789266931</v>
      </c>
    </row>
    <row r="20" spans="1:7" x14ac:dyDescent="0.25">
      <c r="A20" s="4" t="s">
        <v>50</v>
      </c>
      <c r="B20" s="9">
        <v>-713.43682870370333</v>
      </c>
      <c r="C20" s="4">
        <v>32.490086773729146</v>
      </c>
      <c r="D20" s="4">
        <v>-21.958600285443822</v>
      </c>
      <c r="E20" s="4">
        <v>5.3664843179596386E-39</v>
      </c>
      <c r="F20" s="4">
        <v>-777.93780607522979</v>
      </c>
      <c r="G20" s="4">
        <v>-648.93585133217687</v>
      </c>
    </row>
    <row r="21" spans="1:7" x14ac:dyDescent="0.25">
      <c r="A21" s="4" t="s">
        <v>41</v>
      </c>
      <c r="B21" s="9">
        <v>-379.90093749999983</v>
      </c>
      <c r="C21" s="4">
        <v>32.544323241334219</v>
      </c>
      <c r="D21" s="4">
        <v>-11.673339607735073</v>
      </c>
      <c r="E21" s="4">
        <v>4.6796496607394802E-20</v>
      </c>
      <c r="F21" s="4">
        <v>-444.50958787326584</v>
      </c>
      <c r="G21" s="4">
        <v>-315.29228712673381</v>
      </c>
    </row>
    <row r="22" spans="1:7" x14ac:dyDescent="0.25">
      <c r="A22" s="4" t="s">
        <v>42</v>
      </c>
      <c r="B22" s="9">
        <v>-455.15268518518502</v>
      </c>
      <c r="C22" s="4">
        <v>32.532356734065523</v>
      </c>
      <c r="D22" s="4">
        <v>-13.990768910651411</v>
      </c>
      <c r="E22" s="4">
        <v>8.3364223154099687E-25</v>
      </c>
      <c r="F22" s="4">
        <v>-519.73757903788737</v>
      </c>
      <c r="G22" s="4">
        <v>-390.56779133248261</v>
      </c>
    </row>
    <row r="23" spans="1:7" x14ac:dyDescent="0.25">
      <c r="A23" s="4" t="s">
        <v>43</v>
      </c>
      <c r="B23" s="9">
        <v>-438.50443287037018</v>
      </c>
      <c r="C23" s="4">
        <v>32.521794394613067</v>
      </c>
      <c r="D23" s="4">
        <v>-13.483402162551165</v>
      </c>
      <c r="E23" s="4">
        <v>8.7043067745528859E-24</v>
      </c>
      <c r="F23" s="4">
        <v>-503.06835782807525</v>
      </c>
      <c r="G23" s="4">
        <v>-373.94050791266511</v>
      </c>
    </row>
    <row r="24" spans="1:7" x14ac:dyDescent="0.25">
      <c r="A24" s="4" t="s">
        <v>44</v>
      </c>
      <c r="B24" s="9">
        <v>-540.4450694444439</v>
      </c>
      <c r="C24" s="4">
        <v>32.512637591487525</v>
      </c>
      <c r="D24" s="4">
        <v>-16.62261537298172</v>
      </c>
      <c r="E24" s="4">
        <v>7.1430703423491211E-30</v>
      </c>
      <c r="F24" s="4">
        <v>-604.99081584955502</v>
      </c>
      <c r="G24" s="4">
        <v>-475.89932303933273</v>
      </c>
    </row>
    <row r="25" spans="1:7" x14ac:dyDescent="0.25">
      <c r="A25" s="4" t="s">
        <v>45</v>
      </c>
      <c r="B25" s="9">
        <v>-356.09681712962936</v>
      </c>
      <c r="C25" s="4">
        <v>32.504887512530587</v>
      </c>
      <c r="D25" s="4">
        <v>-10.955177648049222</v>
      </c>
      <c r="E25" s="4">
        <v>1.529651299418514E-18</v>
      </c>
      <c r="F25" s="4">
        <v>-420.62717768271403</v>
      </c>
      <c r="G25" s="4">
        <v>-291.56645657654468</v>
      </c>
    </row>
    <row r="26" spans="1:7" x14ac:dyDescent="0.25">
      <c r="A26" s="4" t="s">
        <v>46</v>
      </c>
      <c r="B26" s="9">
        <v>-327.53745370370353</v>
      </c>
      <c r="C26" s="4">
        <v>32.49854516414635</v>
      </c>
      <c r="D26" s="4">
        <v>-10.078526655557969</v>
      </c>
      <c r="E26" s="4">
        <v>1.1228213480562441E-16</v>
      </c>
      <c r="F26" s="4">
        <v>-392.05522310329377</v>
      </c>
      <c r="G26" s="4">
        <v>-263.0196843041133</v>
      </c>
    </row>
    <row r="27" spans="1:7" x14ac:dyDescent="0.25">
      <c r="A27" s="4" t="s">
        <v>47</v>
      </c>
      <c r="B27" s="9">
        <v>-353.12253472222187</v>
      </c>
      <c r="C27" s="4">
        <v>32.493611370649248</v>
      </c>
      <c r="D27" s="4">
        <v>-10.867445009242326</v>
      </c>
      <c r="E27" s="4">
        <v>2.3474446877181173E-18</v>
      </c>
      <c r="F27" s="4">
        <v>-417.63050930332093</v>
      </c>
      <c r="G27" s="4">
        <v>-288.61456014112281</v>
      </c>
    </row>
    <row r="28" spans="1:7" x14ac:dyDescent="0.25">
      <c r="A28" s="4" t="s">
        <v>48</v>
      </c>
      <c r="B28" s="9">
        <v>-276.58539351851823</v>
      </c>
      <c r="C28" s="4">
        <v>32.490086773729146</v>
      </c>
      <c r="D28" s="4">
        <v>-8.5129164303174409</v>
      </c>
      <c r="E28" s="4">
        <v>2.4719075126516094E-13</v>
      </c>
      <c r="F28" s="4">
        <v>-341.08637089004469</v>
      </c>
      <c r="G28" s="4">
        <v>-212.08441614699177</v>
      </c>
    </row>
    <row r="29" spans="1:7" ht="15.75" thickBot="1" x14ac:dyDescent="0.3">
      <c r="A29" s="5" t="s">
        <v>49</v>
      </c>
      <c r="B29" s="10">
        <v>-300.68158564814775</v>
      </c>
      <c r="C29" s="5">
        <v>32.487971832034191</v>
      </c>
      <c r="D29" s="5">
        <v>-9.2551664105934108</v>
      </c>
      <c r="E29" s="5">
        <v>6.4608284570143894E-15</v>
      </c>
      <c r="F29" s="5">
        <v>-365.17836432955198</v>
      </c>
      <c r="G29" s="5">
        <v>-236.18480696674354</v>
      </c>
    </row>
    <row r="33" spans="1:3" x14ac:dyDescent="0.25">
      <c r="A33" t="s">
        <v>27</v>
      </c>
    </row>
    <row r="34" spans="1:3" ht="15.75" thickBot="1" x14ac:dyDescent="0.3"/>
    <row r="35" spans="1:3" x14ac:dyDescent="0.25">
      <c r="A35" s="6" t="s">
        <v>28</v>
      </c>
      <c r="B35" s="6" t="s">
        <v>29</v>
      </c>
      <c r="C35" s="6" t="s">
        <v>30</v>
      </c>
    </row>
    <row r="36" spans="1:3" x14ac:dyDescent="0.25">
      <c r="A36" s="4">
        <v>1</v>
      </c>
      <c r="B36" s="4">
        <v>2685.4383333333326</v>
      </c>
      <c r="C36" s="4">
        <v>-36.538333333332503</v>
      </c>
    </row>
    <row r="37" spans="1:3" x14ac:dyDescent="0.25">
      <c r="A37" s="4">
        <v>2</v>
      </c>
      <c r="B37" s="4">
        <v>2623.0049999999987</v>
      </c>
      <c r="C37" s="4">
        <v>-24.104999999998654</v>
      </c>
    </row>
    <row r="38" spans="1:3" x14ac:dyDescent="0.25">
      <c r="A38" s="4">
        <v>3</v>
      </c>
      <c r="B38" s="4">
        <v>2652.4716666666654</v>
      </c>
      <c r="C38" s="4">
        <v>-48.371666666665533</v>
      </c>
    </row>
    <row r="39" spans="1:3" x14ac:dyDescent="0.25">
      <c r="A39" s="4">
        <v>4</v>
      </c>
      <c r="B39" s="4">
        <v>2563.3494444444436</v>
      </c>
      <c r="C39" s="4">
        <v>-43.849444444443634</v>
      </c>
    </row>
    <row r="40" spans="1:3" x14ac:dyDescent="0.25">
      <c r="A40" s="4">
        <v>5</v>
      </c>
      <c r="B40" s="4">
        <v>2760.5161111111101</v>
      </c>
      <c r="C40" s="4">
        <v>-58.616111111110058</v>
      </c>
    </row>
    <row r="41" spans="1:3" x14ac:dyDescent="0.25">
      <c r="A41" s="4">
        <v>6</v>
      </c>
      <c r="B41" s="4">
        <v>2801.8938888888874</v>
      </c>
      <c r="C41" s="4">
        <v>-62.293888888887523</v>
      </c>
    </row>
    <row r="42" spans="1:3" x14ac:dyDescent="0.25">
      <c r="A42" s="4">
        <v>7</v>
      </c>
      <c r="B42" s="4">
        <v>2789.1272222222215</v>
      </c>
      <c r="C42" s="4">
        <v>-44.82722222222128</v>
      </c>
    </row>
    <row r="43" spans="1:3" x14ac:dyDescent="0.25">
      <c r="A43" s="4">
        <v>8</v>
      </c>
      <c r="B43" s="4">
        <v>2878.4827777777768</v>
      </c>
      <c r="C43" s="4">
        <v>-64.082777777776755</v>
      </c>
    </row>
    <row r="44" spans="1:3" x14ac:dyDescent="0.25">
      <c r="A44" s="4">
        <v>9</v>
      </c>
      <c r="B44" s="4">
        <v>2867.2049999999995</v>
      </c>
      <c r="C44" s="4">
        <v>-83.004999999999654</v>
      </c>
    </row>
    <row r="45" spans="1:3" x14ac:dyDescent="0.25">
      <c r="A45" s="4">
        <v>10</v>
      </c>
      <c r="B45" s="4">
        <v>3180.7049999999986</v>
      </c>
      <c r="C45" s="4">
        <v>-134.10499999999865</v>
      </c>
    </row>
    <row r="46" spans="1:3" x14ac:dyDescent="0.25">
      <c r="A46" s="4">
        <v>11</v>
      </c>
      <c r="B46" s="4">
        <v>2790.0827777777772</v>
      </c>
      <c r="C46" s="4">
        <v>-60.58277777777721</v>
      </c>
    </row>
    <row r="47" spans="1:3" x14ac:dyDescent="0.25">
      <c r="A47" s="4">
        <v>12</v>
      </c>
      <c r="B47" s="4">
        <v>2492.9049999999993</v>
      </c>
      <c r="C47" s="4">
        <v>63.095000000000709</v>
      </c>
    </row>
    <row r="48" spans="1:3" x14ac:dyDescent="0.25">
      <c r="A48" s="4">
        <v>13</v>
      </c>
      <c r="B48" s="4">
        <v>2839.2593055555544</v>
      </c>
      <c r="C48" s="4">
        <v>4.0694444445762201E-2</v>
      </c>
    </row>
    <row r="49" spans="1:3" x14ac:dyDescent="0.25">
      <c r="A49" s="4">
        <v>14</v>
      </c>
      <c r="B49" s="4">
        <v>2776.825972222221</v>
      </c>
      <c r="C49" s="4">
        <v>-39.425972222220935</v>
      </c>
    </row>
    <row r="50" spans="1:3" x14ac:dyDescent="0.25">
      <c r="A50" s="4">
        <v>15</v>
      </c>
      <c r="B50" s="4">
        <v>2806.2926388888877</v>
      </c>
      <c r="C50" s="4">
        <v>30.407361111112095</v>
      </c>
    </row>
    <row r="51" spans="1:3" x14ac:dyDescent="0.25">
      <c r="A51" s="4">
        <v>16</v>
      </c>
      <c r="B51" s="4">
        <v>2717.1704166666659</v>
      </c>
      <c r="C51" s="4">
        <v>67.629583333334267</v>
      </c>
    </row>
    <row r="52" spans="1:3" x14ac:dyDescent="0.25">
      <c r="A52" s="4">
        <v>17</v>
      </c>
      <c r="B52" s="4">
        <v>2914.3370833333324</v>
      </c>
      <c r="C52" s="4">
        <v>17.862916666667388</v>
      </c>
    </row>
    <row r="53" spans="1:3" x14ac:dyDescent="0.25">
      <c r="A53" s="4">
        <v>18</v>
      </c>
      <c r="B53" s="4">
        <v>2955.7148611111097</v>
      </c>
      <c r="C53" s="4">
        <v>6.9851388888901056</v>
      </c>
    </row>
    <row r="54" spans="1:3" x14ac:dyDescent="0.25">
      <c r="A54" s="4">
        <v>19</v>
      </c>
      <c r="B54" s="4">
        <v>2942.9481944444433</v>
      </c>
      <c r="C54" s="4">
        <v>-57.048194444443197</v>
      </c>
    </row>
    <row r="55" spans="1:3" x14ac:dyDescent="0.25">
      <c r="A55" s="4">
        <v>20</v>
      </c>
      <c r="B55" s="4">
        <v>3032.3037499999991</v>
      </c>
      <c r="C55" s="4">
        <v>-65.603749999999309</v>
      </c>
    </row>
    <row r="56" spans="1:3" x14ac:dyDescent="0.25">
      <c r="A56" s="4">
        <v>21</v>
      </c>
      <c r="B56" s="4">
        <v>3021.0259722222218</v>
      </c>
      <c r="C56" s="4">
        <v>-47.925972222221844</v>
      </c>
    </row>
    <row r="57" spans="1:3" x14ac:dyDescent="0.25">
      <c r="A57" s="4">
        <v>22</v>
      </c>
      <c r="B57" s="4">
        <v>3334.5259722222208</v>
      </c>
      <c r="C57" s="4">
        <v>-157.02597222222084</v>
      </c>
    </row>
    <row r="58" spans="1:3" x14ac:dyDescent="0.25">
      <c r="A58" s="4">
        <v>23</v>
      </c>
      <c r="B58" s="4">
        <v>2943.9037499999995</v>
      </c>
      <c r="C58" s="4">
        <v>-94.303749999999582</v>
      </c>
    </row>
    <row r="59" spans="1:3" x14ac:dyDescent="0.25">
      <c r="A59" s="4">
        <v>24</v>
      </c>
      <c r="B59" s="4">
        <v>2646.7259722222216</v>
      </c>
      <c r="C59" s="4">
        <v>-39.025972222221753</v>
      </c>
    </row>
    <row r="60" spans="1:3" x14ac:dyDescent="0.25">
      <c r="A60" s="4">
        <v>25</v>
      </c>
      <c r="B60" s="4">
        <v>2993.0802777777772</v>
      </c>
      <c r="C60" s="4">
        <v>-69.080277777777155</v>
      </c>
    </row>
    <row r="61" spans="1:3" x14ac:dyDescent="0.25">
      <c r="A61" s="4">
        <v>26</v>
      </c>
      <c r="B61" s="4">
        <v>2930.6469444444433</v>
      </c>
      <c r="C61" s="4">
        <v>-77.146944444443307</v>
      </c>
    </row>
    <row r="62" spans="1:3" x14ac:dyDescent="0.25">
      <c r="A62" s="4">
        <v>27</v>
      </c>
      <c r="B62" s="4">
        <v>2960.11361111111</v>
      </c>
      <c r="C62" s="4">
        <v>-58.613611111110004</v>
      </c>
    </row>
    <row r="63" spans="1:3" x14ac:dyDescent="0.25">
      <c r="A63" s="4">
        <v>28</v>
      </c>
      <c r="B63" s="4">
        <v>2870.9913888888882</v>
      </c>
      <c r="C63" s="4">
        <v>-57.991388888888196</v>
      </c>
    </row>
    <row r="64" spans="1:3" x14ac:dyDescent="0.25">
      <c r="A64" s="4">
        <v>29</v>
      </c>
      <c r="B64" s="4">
        <v>3068.1580555555543</v>
      </c>
      <c r="C64" s="4">
        <v>-99.758055555554165</v>
      </c>
    </row>
    <row r="65" spans="1:3" x14ac:dyDescent="0.25">
      <c r="A65" s="4">
        <v>30</v>
      </c>
      <c r="B65" s="4">
        <v>3109.535833333332</v>
      </c>
      <c r="C65" s="4">
        <v>-44.435833333332084</v>
      </c>
    </row>
    <row r="66" spans="1:3" x14ac:dyDescent="0.25">
      <c r="A66" s="4">
        <v>31</v>
      </c>
      <c r="B66" s="4">
        <v>3096.769166666666</v>
      </c>
      <c r="C66" s="4">
        <v>-108.06916666666621</v>
      </c>
    </row>
    <row r="67" spans="1:3" x14ac:dyDescent="0.25">
      <c r="A67" s="4">
        <v>32</v>
      </c>
      <c r="B67" s="4">
        <v>3186.1247222222214</v>
      </c>
      <c r="C67" s="4">
        <v>-10.724722222221317</v>
      </c>
    </row>
    <row r="68" spans="1:3" x14ac:dyDescent="0.25">
      <c r="A68" s="4">
        <v>33</v>
      </c>
      <c r="B68" s="4">
        <v>3174.846944444444</v>
      </c>
      <c r="C68" s="4">
        <v>35.953055555556148</v>
      </c>
    </row>
    <row r="69" spans="1:3" x14ac:dyDescent="0.25">
      <c r="A69" s="4">
        <v>34</v>
      </c>
      <c r="B69" s="4">
        <v>3488.3469444444431</v>
      </c>
      <c r="C69" s="4">
        <v>48.453055555557057</v>
      </c>
    </row>
    <row r="70" spans="1:3" x14ac:dyDescent="0.25">
      <c r="A70" s="4">
        <v>35</v>
      </c>
      <c r="B70" s="4">
        <v>3097.7247222222218</v>
      </c>
      <c r="C70" s="4">
        <v>111.37527777777814</v>
      </c>
    </row>
    <row r="71" spans="1:3" x14ac:dyDescent="0.25">
      <c r="A71" s="4">
        <v>36</v>
      </c>
      <c r="B71" s="4">
        <v>2800.5469444444439</v>
      </c>
      <c r="C71" s="4">
        <v>79.353055555556239</v>
      </c>
    </row>
    <row r="72" spans="1:3" x14ac:dyDescent="0.25">
      <c r="A72" s="4">
        <v>37</v>
      </c>
      <c r="B72" s="4">
        <v>3146.901249999999</v>
      </c>
      <c r="C72" s="4">
        <v>85.098750000001019</v>
      </c>
    </row>
    <row r="73" spans="1:3" x14ac:dyDescent="0.25">
      <c r="A73" s="4">
        <v>38</v>
      </c>
      <c r="B73" s="4">
        <v>3084.4679166666656</v>
      </c>
      <c r="C73" s="4">
        <v>97.632083333334322</v>
      </c>
    </row>
    <row r="74" spans="1:3" x14ac:dyDescent="0.25">
      <c r="A74" s="4">
        <v>39</v>
      </c>
      <c r="B74" s="4">
        <v>3113.9345833333323</v>
      </c>
      <c r="C74" s="4">
        <v>114.3654166666679</v>
      </c>
    </row>
    <row r="75" spans="1:3" x14ac:dyDescent="0.25">
      <c r="A75" s="4">
        <v>40</v>
      </c>
      <c r="B75" s="4">
        <v>3024.8123611111105</v>
      </c>
      <c r="C75" s="4">
        <v>42.687638888889524</v>
      </c>
    </row>
    <row r="76" spans="1:3" x14ac:dyDescent="0.25">
      <c r="A76" s="4">
        <v>41</v>
      </c>
      <c r="B76" s="4">
        <v>3221.979027777777</v>
      </c>
      <c r="C76" s="4">
        <v>93.82097222222319</v>
      </c>
    </row>
    <row r="77" spans="1:3" x14ac:dyDescent="0.25">
      <c r="A77" s="4">
        <v>42</v>
      </c>
      <c r="B77" s="4">
        <v>3263.3568055555543</v>
      </c>
      <c r="C77" s="4">
        <v>87.343194444445544</v>
      </c>
    </row>
    <row r="78" spans="1:3" x14ac:dyDescent="0.25">
      <c r="A78" s="4">
        <v>43</v>
      </c>
      <c r="B78" s="4">
        <v>3250.5901388888879</v>
      </c>
      <c r="C78" s="4">
        <v>109.80986111111224</v>
      </c>
    </row>
    <row r="79" spans="1:3" x14ac:dyDescent="0.25">
      <c r="A79" s="4">
        <v>44</v>
      </c>
      <c r="B79" s="4">
        <v>3339.9456944444437</v>
      </c>
      <c r="C79" s="4">
        <v>61.65430555555622</v>
      </c>
    </row>
    <row r="80" spans="1:3" x14ac:dyDescent="0.25">
      <c r="A80" s="4">
        <v>45</v>
      </c>
      <c r="B80" s="4">
        <v>3328.6679166666659</v>
      </c>
      <c r="C80" s="4">
        <v>46.232083333334231</v>
      </c>
    </row>
    <row r="81" spans="1:3" x14ac:dyDescent="0.25">
      <c r="A81" s="4">
        <v>46</v>
      </c>
      <c r="B81" s="4">
        <v>3642.1679166666654</v>
      </c>
      <c r="C81" s="4">
        <v>50.532083333334413</v>
      </c>
    </row>
    <row r="82" spans="1:3" x14ac:dyDescent="0.25">
      <c r="A82" s="4">
        <v>47</v>
      </c>
      <c r="B82" s="4">
        <v>3251.5456944444441</v>
      </c>
      <c r="C82" s="4">
        <v>139.75430555555613</v>
      </c>
    </row>
    <row r="83" spans="1:3" x14ac:dyDescent="0.25">
      <c r="A83" s="4">
        <v>48</v>
      </c>
      <c r="B83" s="4">
        <v>2954.3679166666661</v>
      </c>
      <c r="C83" s="4">
        <v>73.132083333333867</v>
      </c>
    </row>
    <row r="84" spans="1:3" x14ac:dyDescent="0.25">
      <c r="A84" s="4">
        <v>49</v>
      </c>
      <c r="B84" s="4">
        <v>3300.7222222222208</v>
      </c>
      <c r="C84" s="4">
        <v>61.177777777779283</v>
      </c>
    </row>
    <row r="85" spans="1:3" x14ac:dyDescent="0.25">
      <c r="A85" s="4">
        <v>50</v>
      </c>
      <c r="B85" s="4">
        <v>3238.2888888888879</v>
      </c>
      <c r="C85" s="4">
        <v>28.211111111112132</v>
      </c>
    </row>
    <row r="86" spans="1:3" x14ac:dyDescent="0.25">
      <c r="A86" s="4">
        <v>51</v>
      </c>
      <c r="B86" s="4">
        <v>3267.7555555555546</v>
      </c>
      <c r="C86" s="4">
        <v>46.244444444445435</v>
      </c>
    </row>
    <row r="87" spans="1:3" x14ac:dyDescent="0.25">
      <c r="A87" s="4">
        <v>52</v>
      </c>
      <c r="B87" s="4">
        <v>3178.6333333333323</v>
      </c>
      <c r="C87" s="4">
        <v>78.866666666667697</v>
      </c>
    </row>
    <row r="88" spans="1:3" x14ac:dyDescent="0.25">
      <c r="A88" s="4">
        <v>53</v>
      </c>
      <c r="B88" s="4">
        <v>3375.7999999999988</v>
      </c>
      <c r="C88" s="4">
        <v>69.500000000001364</v>
      </c>
    </row>
    <row r="89" spans="1:3" x14ac:dyDescent="0.25">
      <c r="A89" s="4">
        <v>54</v>
      </c>
      <c r="B89" s="4">
        <v>3417.1777777777766</v>
      </c>
      <c r="C89" s="4">
        <v>3.922222222223354</v>
      </c>
    </row>
    <row r="90" spans="1:3" x14ac:dyDescent="0.25">
      <c r="A90" s="4">
        <v>55</v>
      </c>
      <c r="B90" s="4">
        <v>3404.4111111111106</v>
      </c>
      <c r="C90" s="4">
        <v>39.988888888889505</v>
      </c>
    </row>
    <row r="91" spans="1:3" x14ac:dyDescent="0.25">
      <c r="A91" s="4">
        <v>56</v>
      </c>
      <c r="B91" s="4">
        <v>3493.766666666666</v>
      </c>
      <c r="C91" s="4">
        <v>32.033333333334213</v>
      </c>
    </row>
    <row r="92" spans="1:3" x14ac:dyDescent="0.25">
      <c r="A92" s="4">
        <v>57</v>
      </c>
      <c r="B92" s="4">
        <v>3482.4888888888881</v>
      </c>
      <c r="C92" s="4">
        <v>8.8111111111120408</v>
      </c>
    </row>
    <row r="93" spans="1:3" x14ac:dyDescent="0.25">
      <c r="A93" s="4">
        <v>58</v>
      </c>
      <c r="B93" s="4">
        <v>3795.9888888888877</v>
      </c>
      <c r="C93" s="4">
        <v>23.911111111112405</v>
      </c>
    </row>
    <row r="94" spans="1:3" x14ac:dyDescent="0.25">
      <c r="A94" s="4">
        <v>59</v>
      </c>
      <c r="B94" s="4">
        <v>3405.3666666666663</v>
      </c>
      <c r="C94" s="4">
        <v>26.433333333333849</v>
      </c>
    </row>
    <row r="95" spans="1:3" x14ac:dyDescent="0.25">
      <c r="A95" s="4">
        <v>60</v>
      </c>
      <c r="B95" s="4">
        <v>3108.188888888888</v>
      </c>
      <c r="C95" s="4">
        <v>78.711111111112132</v>
      </c>
    </row>
    <row r="96" spans="1:3" x14ac:dyDescent="0.25">
      <c r="A96" s="4">
        <v>61</v>
      </c>
      <c r="B96" s="4">
        <v>3454.5431944444435</v>
      </c>
      <c r="C96" s="4">
        <v>-19.343194444443725</v>
      </c>
    </row>
    <row r="97" spans="1:3" x14ac:dyDescent="0.25">
      <c r="A97" s="4">
        <v>62</v>
      </c>
      <c r="B97" s="4">
        <v>3392.1098611111101</v>
      </c>
      <c r="C97" s="4">
        <v>59.590138888889669</v>
      </c>
    </row>
    <row r="98" spans="1:3" x14ac:dyDescent="0.25">
      <c r="A98" s="4">
        <v>63</v>
      </c>
      <c r="B98" s="4">
        <v>3421.5765277777768</v>
      </c>
      <c r="C98" s="4">
        <v>9.4234722222231539</v>
      </c>
    </row>
    <row r="99" spans="1:3" x14ac:dyDescent="0.25">
      <c r="A99" s="4">
        <v>64</v>
      </c>
      <c r="B99" s="4">
        <v>3332.454305555555</v>
      </c>
      <c r="C99" s="4">
        <v>-18.554305555554947</v>
      </c>
    </row>
    <row r="100" spans="1:3" x14ac:dyDescent="0.25">
      <c r="A100" s="4">
        <v>65</v>
      </c>
      <c r="B100" s="4">
        <v>3529.6209722222211</v>
      </c>
      <c r="C100" s="4">
        <v>43.379027777778902</v>
      </c>
    </row>
    <row r="101" spans="1:3" x14ac:dyDescent="0.25">
      <c r="A101" s="4">
        <v>66</v>
      </c>
      <c r="B101" s="4">
        <v>3570.9987499999988</v>
      </c>
      <c r="C101" s="4">
        <v>76.501250000001164</v>
      </c>
    </row>
    <row r="102" spans="1:3" x14ac:dyDescent="0.25">
      <c r="A102" s="4">
        <v>67</v>
      </c>
      <c r="B102" s="4">
        <v>3558.2320833333324</v>
      </c>
      <c r="C102" s="4">
        <v>138.06791666666777</v>
      </c>
    </row>
    <row r="103" spans="1:3" x14ac:dyDescent="0.25">
      <c r="A103" s="4">
        <v>68</v>
      </c>
      <c r="B103" s="4">
        <v>3647.5876388888878</v>
      </c>
      <c r="C103" s="4">
        <v>69.012361111112114</v>
      </c>
    </row>
    <row r="104" spans="1:3" x14ac:dyDescent="0.25">
      <c r="A104" s="4">
        <v>69</v>
      </c>
      <c r="B104" s="4">
        <v>3636.3098611111104</v>
      </c>
      <c r="C104" s="4">
        <v>42.190138888889578</v>
      </c>
    </row>
    <row r="105" spans="1:3" x14ac:dyDescent="0.25">
      <c r="A105" s="4">
        <v>70</v>
      </c>
      <c r="B105" s="4">
        <v>3949.80986111111</v>
      </c>
      <c r="C105" s="4">
        <v>97.490138888890215</v>
      </c>
    </row>
    <row r="106" spans="1:3" x14ac:dyDescent="0.25">
      <c r="A106" s="4">
        <v>71</v>
      </c>
      <c r="B106" s="4">
        <v>3559.1876388888886</v>
      </c>
      <c r="C106" s="4">
        <v>62.212361111111477</v>
      </c>
    </row>
    <row r="107" spans="1:3" x14ac:dyDescent="0.25">
      <c r="A107" s="4">
        <v>72</v>
      </c>
      <c r="B107" s="4">
        <v>3262.0098611111107</v>
      </c>
      <c r="C107" s="4">
        <v>-1.4098611111107857</v>
      </c>
    </row>
    <row r="108" spans="1:3" x14ac:dyDescent="0.25">
      <c r="A108" s="4">
        <v>73</v>
      </c>
      <c r="B108" s="4">
        <v>3608.3641666666654</v>
      </c>
      <c r="C108" s="4">
        <v>10.635833333334631</v>
      </c>
    </row>
    <row r="109" spans="1:3" x14ac:dyDescent="0.25">
      <c r="A109" s="4">
        <v>74</v>
      </c>
      <c r="B109" s="4">
        <v>3545.9308333333324</v>
      </c>
      <c r="C109" s="4">
        <v>21.06916666666757</v>
      </c>
    </row>
    <row r="110" spans="1:3" x14ac:dyDescent="0.25">
      <c r="A110" s="4">
        <v>75</v>
      </c>
      <c r="B110" s="4">
        <v>3575.3974999999991</v>
      </c>
      <c r="C110" s="4">
        <v>23.202500000000782</v>
      </c>
    </row>
    <row r="111" spans="1:3" x14ac:dyDescent="0.25">
      <c r="A111" s="4">
        <v>76</v>
      </c>
      <c r="B111" s="4">
        <v>3486.2752777777769</v>
      </c>
      <c r="C111" s="4">
        <v>57.924722222222954</v>
      </c>
    </row>
    <row r="112" spans="1:3" x14ac:dyDescent="0.25">
      <c r="A112" s="4">
        <v>77</v>
      </c>
      <c r="B112" s="4">
        <v>3683.4419444444434</v>
      </c>
      <c r="C112" s="4">
        <v>14.65805555555653</v>
      </c>
    </row>
    <row r="113" spans="1:3" x14ac:dyDescent="0.25">
      <c r="A113" s="4">
        <v>78</v>
      </c>
      <c r="B113" s="4">
        <v>3724.8197222222211</v>
      </c>
      <c r="C113" s="4">
        <v>-13.619722222221299</v>
      </c>
    </row>
    <row r="114" spans="1:3" x14ac:dyDescent="0.25">
      <c r="A114" s="4">
        <v>79</v>
      </c>
      <c r="B114" s="4">
        <v>3712.0530555555551</v>
      </c>
      <c r="C114" s="4">
        <v>17.646944444444671</v>
      </c>
    </row>
    <row r="115" spans="1:3" x14ac:dyDescent="0.25">
      <c r="A115" s="4">
        <v>80</v>
      </c>
      <c r="B115" s="4">
        <v>3801.4086111111105</v>
      </c>
      <c r="C115" s="4">
        <v>69.691388888889378</v>
      </c>
    </row>
    <row r="116" spans="1:3" x14ac:dyDescent="0.25">
      <c r="A116" s="4">
        <v>81</v>
      </c>
      <c r="B116" s="4">
        <v>3790.1308333333327</v>
      </c>
      <c r="C116" s="4">
        <v>37.969166666667206</v>
      </c>
    </row>
    <row r="117" spans="1:3" x14ac:dyDescent="0.25">
      <c r="A117" s="4">
        <v>82</v>
      </c>
      <c r="B117" s="4">
        <v>4103.6308333333327</v>
      </c>
      <c r="C117" s="4">
        <v>71.269166666666933</v>
      </c>
    </row>
    <row r="118" spans="1:3" x14ac:dyDescent="0.25">
      <c r="A118" s="4">
        <v>83</v>
      </c>
      <c r="B118" s="4">
        <v>3713.0086111111104</v>
      </c>
      <c r="C118" s="4">
        <v>-14.208611111110258</v>
      </c>
    </row>
    <row r="119" spans="1:3" x14ac:dyDescent="0.25">
      <c r="A119" s="4">
        <v>84</v>
      </c>
      <c r="B119" s="4">
        <v>3415.8308333333325</v>
      </c>
      <c r="C119" s="4">
        <v>-38.030833333332339</v>
      </c>
    </row>
    <row r="120" spans="1:3" x14ac:dyDescent="0.25">
      <c r="A120" s="4">
        <v>85</v>
      </c>
      <c r="B120" s="4">
        <v>3762.1851388888881</v>
      </c>
      <c r="C120" s="4">
        <v>-13.085138888888196</v>
      </c>
    </row>
    <row r="121" spans="1:3" x14ac:dyDescent="0.25">
      <c r="A121" s="4">
        <v>86</v>
      </c>
      <c r="B121" s="4">
        <v>3699.7518055555547</v>
      </c>
      <c r="C121" s="4">
        <v>-20.451805555554529</v>
      </c>
    </row>
    <row r="122" spans="1:3" x14ac:dyDescent="0.25">
      <c r="A122" s="4">
        <v>87</v>
      </c>
      <c r="B122" s="4">
        <v>3729.2184722222214</v>
      </c>
      <c r="C122" s="4">
        <v>-62.618472222221499</v>
      </c>
    </row>
    <row r="123" spans="1:3" x14ac:dyDescent="0.25">
      <c r="A123" s="4">
        <v>88</v>
      </c>
      <c r="B123" s="4">
        <v>3640.0962499999996</v>
      </c>
      <c r="C123" s="4">
        <v>-38.796249999999418</v>
      </c>
    </row>
    <row r="124" spans="1:3" x14ac:dyDescent="0.25">
      <c r="A124" s="4">
        <v>89</v>
      </c>
      <c r="B124" s="4">
        <v>3837.2629166666652</v>
      </c>
      <c r="C124" s="4">
        <v>6.7370833333347946</v>
      </c>
    </row>
    <row r="125" spans="1:3" x14ac:dyDescent="0.25">
      <c r="A125" s="4">
        <v>90</v>
      </c>
      <c r="B125" s="4">
        <v>3878.6406944444429</v>
      </c>
      <c r="C125" s="4">
        <v>29.659305555557239</v>
      </c>
    </row>
    <row r="126" spans="1:3" x14ac:dyDescent="0.25">
      <c r="A126" s="4">
        <v>91</v>
      </c>
      <c r="B126" s="4">
        <v>3865.874027777777</v>
      </c>
      <c r="C126" s="4">
        <v>-2.4740277777768824</v>
      </c>
    </row>
    <row r="127" spans="1:3" x14ac:dyDescent="0.25">
      <c r="A127" s="4">
        <v>92</v>
      </c>
      <c r="B127" s="4">
        <v>3955.2295833333324</v>
      </c>
      <c r="C127" s="4">
        <v>-26.129583333332448</v>
      </c>
    </row>
    <row r="128" spans="1:3" x14ac:dyDescent="0.25">
      <c r="A128" s="4">
        <v>93</v>
      </c>
      <c r="B128" s="4">
        <v>3943.951805555555</v>
      </c>
      <c r="C128" s="4">
        <v>-9.7518055555551655</v>
      </c>
    </row>
    <row r="129" spans="1:3" x14ac:dyDescent="0.25">
      <c r="A129" s="4">
        <v>94</v>
      </c>
      <c r="B129" s="4">
        <v>4257.4518055555545</v>
      </c>
      <c r="C129" s="4">
        <v>21.448194444445107</v>
      </c>
    </row>
    <row r="130" spans="1:3" x14ac:dyDescent="0.25">
      <c r="A130" s="4">
        <v>95</v>
      </c>
      <c r="B130" s="4">
        <v>3866.8295833333332</v>
      </c>
      <c r="C130" s="4">
        <v>-40.129583333333358</v>
      </c>
    </row>
    <row r="131" spans="1:3" x14ac:dyDescent="0.25">
      <c r="A131" s="4">
        <v>96</v>
      </c>
      <c r="B131" s="4">
        <v>3569.6518055555553</v>
      </c>
      <c r="C131" s="4">
        <v>-113.65180555555526</v>
      </c>
    </row>
    <row r="132" spans="1:3" x14ac:dyDescent="0.25">
      <c r="A132" s="4">
        <v>97</v>
      </c>
      <c r="B132" s="4">
        <v>3916.0061111111108</v>
      </c>
      <c r="C132" s="4">
        <v>-18.906111111110931</v>
      </c>
    </row>
    <row r="133" spans="1:3" x14ac:dyDescent="0.25">
      <c r="A133" s="4">
        <v>98</v>
      </c>
      <c r="B133" s="4">
        <v>3853.5727777777765</v>
      </c>
      <c r="C133" s="4">
        <v>-45.372777777776719</v>
      </c>
    </row>
    <row r="134" spans="1:3" x14ac:dyDescent="0.25">
      <c r="A134" s="4">
        <v>99</v>
      </c>
      <c r="B134" s="4">
        <v>3883.0394444444432</v>
      </c>
      <c r="C134" s="4">
        <v>-54.039444444443234</v>
      </c>
    </row>
    <row r="135" spans="1:3" x14ac:dyDescent="0.25">
      <c r="A135" s="4">
        <v>100</v>
      </c>
      <c r="B135" s="4">
        <v>3793.9172222222214</v>
      </c>
      <c r="C135" s="4">
        <v>-87.917222222221426</v>
      </c>
    </row>
    <row r="136" spans="1:3" x14ac:dyDescent="0.25">
      <c r="A136" s="4">
        <v>101</v>
      </c>
      <c r="B136" s="4">
        <v>3991.0838888888879</v>
      </c>
      <c r="C136" s="4">
        <v>-87.583888888887941</v>
      </c>
    </row>
    <row r="137" spans="1:3" x14ac:dyDescent="0.25">
      <c r="A137" s="4">
        <v>102</v>
      </c>
      <c r="B137" s="4">
        <v>4032.4616666666657</v>
      </c>
      <c r="C137" s="4">
        <v>-84.061666666665587</v>
      </c>
    </row>
    <row r="138" spans="1:3" x14ac:dyDescent="0.25">
      <c r="A138" s="4">
        <v>103</v>
      </c>
      <c r="B138" s="4">
        <v>4019.6949999999997</v>
      </c>
      <c r="C138" s="4">
        <v>-93.0949999999998</v>
      </c>
    </row>
    <row r="139" spans="1:3" x14ac:dyDescent="0.25">
      <c r="A139" s="4">
        <v>104</v>
      </c>
      <c r="B139" s="4">
        <v>4109.0505555555537</v>
      </c>
      <c r="C139" s="4">
        <v>-65.85055555555391</v>
      </c>
    </row>
    <row r="140" spans="1:3" x14ac:dyDescent="0.25">
      <c r="A140" s="4">
        <v>105</v>
      </c>
      <c r="B140" s="4">
        <v>4097.7727777777764</v>
      </c>
      <c r="C140" s="4">
        <v>-30.472777777776173</v>
      </c>
    </row>
    <row r="141" spans="1:3" x14ac:dyDescent="0.25">
      <c r="A141" s="4">
        <v>106</v>
      </c>
      <c r="B141" s="4">
        <v>4411.2727777777764</v>
      </c>
      <c r="C141" s="4">
        <v>-21.972777777776173</v>
      </c>
    </row>
    <row r="142" spans="1:3" x14ac:dyDescent="0.25">
      <c r="A142" s="4">
        <v>107</v>
      </c>
      <c r="B142" s="4">
        <v>4020.650555555555</v>
      </c>
      <c r="C142" s="4">
        <v>-130.55055555555509</v>
      </c>
    </row>
    <row r="143" spans="1:3" ht="15.75" thickBot="1" x14ac:dyDescent="0.3">
      <c r="A143" s="5">
        <v>108</v>
      </c>
      <c r="B143" s="5">
        <v>3723.4727777777771</v>
      </c>
      <c r="C143" s="5">
        <v>-102.1727777777769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7911F-AE17-4653-A0F8-5AE44023C5F3}">
  <dimension ref="A1:Z121"/>
  <sheetViews>
    <sheetView tabSelected="1" workbookViewId="0">
      <pane ySplit="1" topLeftCell="A86" activePane="bottomLeft" state="frozen"/>
      <selection pane="bottomLeft" activeCell="S112" sqref="S112"/>
    </sheetView>
  </sheetViews>
  <sheetFormatPr defaultRowHeight="15" x14ac:dyDescent="0.25"/>
  <cols>
    <col min="16" max="16" width="13.7109375" bestFit="1" customWidth="1"/>
    <col min="19" max="19" width="12.7109375" bestFit="1" customWidth="1"/>
    <col min="21" max="21" width="9.5703125" bestFit="1" customWidth="1"/>
    <col min="23" max="23" width="10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51</v>
      </c>
      <c r="E1" s="1" t="s">
        <v>50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31</v>
      </c>
      <c r="P1" s="1" t="s">
        <v>52</v>
      </c>
      <c r="R1" s="6"/>
      <c r="S1" s="6" t="s">
        <v>20</v>
      </c>
      <c r="U1" s="1" t="s">
        <v>32</v>
      </c>
      <c r="V1" s="1" t="s">
        <v>33</v>
      </c>
      <c r="W1" s="1" t="s">
        <v>34</v>
      </c>
      <c r="X1" s="1" t="s">
        <v>35</v>
      </c>
      <c r="Z1" s="1" t="s">
        <v>53</v>
      </c>
    </row>
    <row r="2" spans="1:26" x14ac:dyDescent="0.25">
      <c r="A2" s="2">
        <v>40603</v>
      </c>
      <c r="B2" s="3">
        <v>2648.9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8">
        <f>$S$2+($S$3*C2)+($S$4*D2)+($S$5*E2)+($S$6*F2)+($S$7*G2)+($S$8*H2)+($S$9*I2)+($S$10*J2)+($S$11*K2)+($S$12*L2)+($S$13*M2)+($S$14*N2)</f>
        <v>2685.4383333333326</v>
      </c>
      <c r="R2" s="4" t="s">
        <v>14</v>
      </c>
      <c r="S2" s="4">
        <v>3052.5208564814802</v>
      </c>
      <c r="U2" s="8">
        <f>B2-O2</f>
        <v>-36.538333333332503</v>
      </c>
      <c r="V2" s="8">
        <f>ABS(U2)</f>
        <v>36.538333333332503</v>
      </c>
      <c r="W2" s="8">
        <f>U2^2</f>
        <v>1335.0498027777171</v>
      </c>
      <c r="X2" s="8">
        <f>(V2/B2)*100</f>
        <v>1.3793776032818341</v>
      </c>
    </row>
    <row r="3" spans="1:26" x14ac:dyDescent="0.25">
      <c r="A3" s="2">
        <v>40634</v>
      </c>
      <c r="B3" s="3">
        <v>2598.9</v>
      </c>
      <c r="C3">
        <v>2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s="8">
        <f t="shared" ref="O3:O66" si="0">$S$2+($S$3*C3)+($S$4*D3)+($S$5*E3)+($S$6*F3)+($S$7*G3)+($S$8*H3)+($S$9*I3)+($S$10*J3)+($S$11*K3)+($S$12*L3)+($S$13*M3)+($S$14*N3)</f>
        <v>2623.0049999999987</v>
      </c>
      <c r="R3" s="4" t="s">
        <v>2</v>
      </c>
      <c r="S3" s="4">
        <v>12.818414351851853</v>
      </c>
      <c r="U3" s="8">
        <f t="shared" ref="U3:U66" si="1">B3-O3</f>
        <v>-24.104999999998654</v>
      </c>
      <c r="V3" s="8">
        <f t="shared" ref="V3:V66" si="2">ABS(U3)</f>
        <v>24.104999999998654</v>
      </c>
      <c r="W3" s="8">
        <f t="shared" ref="W3:W66" si="3">U3^2</f>
        <v>581.05102499993507</v>
      </c>
      <c r="X3" s="8">
        <f t="shared" ref="X3:X66" si="4">(V3/B3)*100</f>
        <v>0.92750779175799958</v>
      </c>
    </row>
    <row r="4" spans="1:26" x14ac:dyDescent="0.25">
      <c r="A4" s="2">
        <v>40664</v>
      </c>
      <c r="B4" s="3">
        <v>2604.1</v>
      </c>
      <c r="C4">
        <v>3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s="8">
        <f t="shared" si="0"/>
        <v>2652.4716666666654</v>
      </c>
      <c r="R4" s="4" t="s">
        <v>51</v>
      </c>
      <c r="S4" s="4">
        <v>-403.44063657407349</v>
      </c>
      <c r="U4" s="8">
        <f t="shared" si="1"/>
        <v>-48.371666666665533</v>
      </c>
      <c r="V4" s="8">
        <f t="shared" si="2"/>
        <v>48.371666666665533</v>
      </c>
      <c r="W4" s="8">
        <f t="shared" si="3"/>
        <v>2339.8181361110014</v>
      </c>
      <c r="X4" s="8">
        <f t="shared" si="4"/>
        <v>1.8575195525005004</v>
      </c>
    </row>
    <row r="5" spans="1:26" x14ac:dyDescent="0.25">
      <c r="A5" s="2">
        <v>40695</v>
      </c>
      <c r="B5" s="3">
        <v>2519.5</v>
      </c>
      <c r="C5">
        <v>4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 s="8">
        <f t="shared" si="0"/>
        <v>2563.3494444444436</v>
      </c>
      <c r="R5" s="4" t="s">
        <v>50</v>
      </c>
      <c r="S5" s="4">
        <v>-713.43682870370333</v>
      </c>
      <c r="U5" s="8">
        <f t="shared" si="1"/>
        <v>-43.849444444443634</v>
      </c>
      <c r="V5" s="8">
        <f t="shared" si="2"/>
        <v>43.849444444443634</v>
      </c>
      <c r="W5" s="8">
        <f t="shared" si="3"/>
        <v>1922.7737780863488</v>
      </c>
      <c r="X5" s="8">
        <f t="shared" si="4"/>
        <v>1.7404026372075265</v>
      </c>
    </row>
    <row r="6" spans="1:26" x14ac:dyDescent="0.25">
      <c r="A6" s="2">
        <v>40725</v>
      </c>
      <c r="B6" s="3">
        <v>2701.9</v>
      </c>
      <c r="C6">
        <v>5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 s="8">
        <f t="shared" si="0"/>
        <v>2760.5161111111101</v>
      </c>
      <c r="R6" s="4" t="s">
        <v>41</v>
      </c>
      <c r="S6" s="4">
        <v>-379.90093749999983</v>
      </c>
      <c r="U6" s="8">
        <f t="shared" si="1"/>
        <v>-58.616111111110058</v>
      </c>
      <c r="V6" s="8">
        <f t="shared" si="2"/>
        <v>58.616111111110058</v>
      </c>
      <c r="W6" s="8">
        <f t="shared" si="3"/>
        <v>3435.8484817899998</v>
      </c>
      <c r="X6" s="8">
        <f t="shared" si="4"/>
        <v>2.1694404349202436</v>
      </c>
    </row>
    <row r="7" spans="1:26" x14ac:dyDescent="0.25">
      <c r="A7" s="2">
        <v>40756</v>
      </c>
      <c r="B7" s="3">
        <v>2739.6</v>
      </c>
      <c r="C7">
        <v>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 s="8">
        <f t="shared" si="0"/>
        <v>2801.8938888888874</v>
      </c>
      <c r="R7" s="4" t="s">
        <v>42</v>
      </c>
      <c r="S7" s="4">
        <v>-455.15268518518502</v>
      </c>
      <c r="U7" s="8">
        <f t="shared" si="1"/>
        <v>-62.293888888887523</v>
      </c>
      <c r="V7" s="8">
        <f t="shared" si="2"/>
        <v>62.293888888887523</v>
      </c>
      <c r="W7" s="8">
        <f t="shared" si="3"/>
        <v>3880.5285929010643</v>
      </c>
      <c r="X7" s="8">
        <f t="shared" si="4"/>
        <v>2.2738315406952667</v>
      </c>
    </row>
    <row r="8" spans="1:26" x14ac:dyDescent="0.25">
      <c r="A8" s="2">
        <v>40787</v>
      </c>
      <c r="B8" s="3">
        <v>2744.3</v>
      </c>
      <c r="C8">
        <v>7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 s="8">
        <f t="shared" si="0"/>
        <v>2789.1272222222215</v>
      </c>
      <c r="R8" s="4" t="s">
        <v>43</v>
      </c>
      <c r="S8" s="4">
        <v>-438.50443287037018</v>
      </c>
      <c r="U8" s="8">
        <f t="shared" si="1"/>
        <v>-44.82722222222128</v>
      </c>
      <c r="V8" s="8">
        <f t="shared" si="2"/>
        <v>44.82722222222128</v>
      </c>
      <c r="W8" s="8">
        <f t="shared" si="3"/>
        <v>2009.4798521604093</v>
      </c>
      <c r="X8" s="8">
        <f t="shared" si="4"/>
        <v>1.6334665387246756</v>
      </c>
    </row>
    <row r="9" spans="1:26" x14ac:dyDescent="0.25">
      <c r="A9" s="2">
        <v>40817</v>
      </c>
      <c r="B9" s="3">
        <v>2814.4</v>
      </c>
      <c r="C9">
        <v>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 s="8">
        <f t="shared" si="0"/>
        <v>2878.4827777777768</v>
      </c>
      <c r="R9" s="4" t="s">
        <v>44</v>
      </c>
      <c r="S9" s="4">
        <v>-540.4450694444439</v>
      </c>
      <c r="U9" s="8">
        <f t="shared" si="1"/>
        <v>-64.082777777776755</v>
      </c>
      <c r="V9" s="8">
        <f t="shared" si="2"/>
        <v>64.082777777776755</v>
      </c>
      <c r="W9" s="8">
        <f t="shared" si="3"/>
        <v>4106.6024077159182</v>
      </c>
      <c r="X9" s="8">
        <f t="shared" si="4"/>
        <v>2.2769605520813232</v>
      </c>
    </row>
    <row r="10" spans="1:26" x14ac:dyDescent="0.25">
      <c r="A10" s="2">
        <v>40848</v>
      </c>
      <c r="B10" s="3">
        <v>2784.2</v>
      </c>
      <c r="C10">
        <v>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 s="8">
        <f t="shared" si="0"/>
        <v>2867.2049999999995</v>
      </c>
      <c r="R10" s="4" t="s">
        <v>45</v>
      </c>
      <c r="S10" s="4">
        <v>-356.09681712962936</v>
      </c>
      <c r="U10" s="8">
        <f t="shared" si="1"/>
        <v>-83.004999999999654</v>
      </c>
      <c r="V10" s="8">
        <f t="shared" si="2"/>
        <v>83.004999999999654</v>
      </c>
      <c r="W10" s="8">
        <f t="shared" si="3"/>
        <v>6889.8300249999429</v>
      </c>
      <c r="X10" s="8">
        <f t="shared" si="4"/>
        <v>2.9812872638459758</v>
      </c>
    </row>
    <row r="11" spans="1:26" x14ac:dyDescent="0.25">
      <c r="A11" s="2">
        <v>40878</v>
      </c>
      <c r="B11" s="3">
        <v>3046.6</v>
      </c>
      <c r="C11">
        <v>10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s="8">
        <f t="shared" si="0"/>
        <v>3180.7049999999986</v>
      </c>
      <c r="R11" s="4" t="s">
        <v>46</v>
      </c>
      <c r="S11" s="4">
        <v>-327.53745370370353</v>
      </c>
      <c r="U11" s="8">
        <f t="shared" si="1"/>
        <v>-134.10499999999865</v>
      </c>
      <c r="V11" s="8">
        <f t="shared" si="2"/>
        <v>134.10499999999865</v>
      </c>
      <c r="W11" s="8">
        <f t="shared" si="3"/>
        <v>17984.151024999639</v>
      </c>
      <c r="X11" s="8">
        <f t="shared" si="4"/>
        <v>4.4017921617540425</v>
      </c>
    </row>
    <row r="12" spans="1:26" x14ac:dyDescent="0.25">
      <c r="A12" s="2">
        <v>40909</v>
      </c>
      <c r="B12" s="3">
        <v>2729.5</v>
      </c>
      <c r="C12">
        <v>11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8">
        <f t="shared" si="0"/>
        <v>2790.0827777777772</v>
      </c>
      <c r="R12" s="4" t="s">
        <v>47</v>
      </c>
      <c r="S12" s="4">
        <v>-353.12253472222187</v>
      </c>
      <c r="U12" s="8">
        <f t="shared" si="1"/>
        <v>-60.58277777777721</v>
      </c>
      <c r="V12" s="8">
        <f t="shared" si="2"/>
        <v>60.58277777777721</v>
      </c>
      <c r="W12" s="8">
        <f t="shared" si="3"/>
        <v>3670.2729632715359</v>
      </c>
      <c r="X12" s="8">
        <f t="shared" si="4"/>
        <v>2.2195558812155047</v>
      </c>
    </row>
    <row r="13" spans="1:26" x14ac:dyDescent="0.25">
      <c r="A13" s="2">
        <v>40940</v>
      </c>
      <c r="B13" s="3">
        <v>2556</v>
      </c>
      <c r="C13">
        <v>12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8">
        <f t="shared" si="0"/>
        <v>2492.9049999999993</v>
      </c>
      <c r="R13" s="4" t="s">
        <v>48</v>
      </c>
      <c r="S13" s="4">
        <v>-276.58539351851823</v>
      </c>
      <c r="U13" s="8">
        <f t="shared" si="1"/>
        <v>63.095000000000709</v>
      </c>
      <c r="V13" s="8">
        <f t="shared" si="2"/>
        <v>63.095000000000709</v>
      </c>
      <c r="W13" s="8">
        <f t="shared" si="3"/>
        <v>3980.9790250000897</v>
      </c>
      <c r="X13" s="8">
        <f t="shared" si="4"/>
        <v>2.4685054773083221</v>
      </c>
    </row>
    <row r="14" spans="1:26" ht="15.75" thickBot="1" x14ac:dyDescent="0.3">
      <c r="A14" s="2">
        <v>40969</v>
      </c>
      <c r="B14" s="3">
        <v>2839.3</v>
      </c>
      <c r="C14">
        <v>13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s="8">
        <f t="shared" si="0"/>
        <v>2839.2593055555544</v>
      </c>
      <c r="R14" s="5" t="s">
        <v>49</v>
      </c>
      <c r="S14" s="5">
        <v>-300.68158564814775</v>
      </c>
      <c r="U14" s="8">
        <f t="shared" si="1"/>
        <v>4.0694444445762201E-2</v>
      </c>
      <c r="V14" s="8">
        <f t="shared" si="2"/>
        <v>4.0694444445762201E-2</v>
      </c>
      <c r="W14" s="8">
        <f t="shared" si="3"/>
        <v>1.656037808749226E-3</v>
      </c>
      <c r="X14" s="8">
        <f t="shared" si="4"/>
        <v>1.433256240825633E-3</v>
      </c>
    </row>
    <row r="15" spans="1:26" x14ac:dyDescent="0.25">
      <c r="A15" s="2">
        <v>41000</v>
      </c>
      <c r="B15" s="3">
        <v>2737.4</v>
      </c>
      <c r="C15">
        <v>14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8">
        <f t="shared" si="0"/>
        <v>2776.825972222221</v>
      </c>
      <c r="U15" s="8">
        <f t="shared" si="1"/>
        <v>-39.425972222220935</v>
      </c>
      <c r="V15" s="8">
        <f t="shared" si="2"/>
        <v>39.425972222220935</v>
      </c>
      <c r="W15" s="8">
        <f t="shared" si="3"/>
        <v>1554.4072856673367</v>
      </c>
      <c r="X15" s="8">
        <f t="shared" si="4"/>
        <v>1.4402707759998881</v>
      </c>
    </row>
    <row r="16" spans="1:26" x14ac:dyDescent="0.25">
      <c r="A16" s="2">
        <v>41030</v>
      </c>
      <c r="B16" s="3">
        <v>2836.7</v>
      </c>
      <c r="C16">
        <v>15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s="8">
        <f t="shared" si="0"/>
        <v>2806.2926388888877</v>
      </c>
      <c r="U16" s="8">
        <f t="shared" si="1"/>
        <v>30.407361111112095</v>
      </c>
      <c r="V16" s="8">
        <f t="shared" si="2"/>
        <v>30.407361111112095</v>
      </c>
      <c r="W16" s="8">
        <f t="shared" si="3"/>
        <v>924.60760974157222</v>
      </c>
      <c r="X16" s="8">
        <f t="shared" si="4"/>
        <v>1.0719272785670708</v>
      </c>
    </row>
    <row r="17" spans="1:24" x14ac:dyDescent="0.25">
      <c r="A17" s="2">
        <v>41061</v>
      </c>
      <c r="B17" s="3">
        <v>2784.8</v>
      </c>
      <c r="C17"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 s="8">
        <f t="shared" si="0"/>
        <v>2717.1704166666659</v>
      </c>
      <c r="U17" s="8">
        <f t="shared" si="1"/>
        <v>67.629583333334267</v>
      </c>
      <c r="V17" s="8">
        <f t="shared" si="2"/>
        <v>67.629583333334267</v>
      </c>
      <c r="W17" s="8">
        <f t="shared" si="3"/>
        <v>4573.7605418404037</v>
      </c>
      <c r="X17" s="8">
        <f t="shared" si="4"/>
        <v>2.4285256870631375</v>
      </c>
    </row>
    <row r="18" spans="1:24" x14ac:dyDescent="0.25">
      <c r="A18" s="2">
        <v>41091</v>
      </c>
      <c r="B18" s="3">
        <v>2932.2</v>
      </c>
      <c r="C18">
        <v>17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 s="8">
        <f t="shared" si="0"/>
        <v>2914.3370833333324</v>
      </c>
      <c r="U18" s="8">
        <f t="shared" si="1"/>
        <v>17.862916666667388</v>
      </c>
      <c r="V18" s="8">
        <f t="shared" si="2"/>
        <v>17.862916666667388</v>
      </c>
      <c r="W18" s="8">
        <f t="shared" si="3"/>
        <v>319.08379184030355</v>
      </c>
      <c r="X18" s="8">
        <f t="shared" si="4"/>
        <v>0.60919844030650672</v>
      </c>
    </row>
    <row r="19" spans="1:24" x14ac:dyDescent="0.25">
      <c r="A19" s="2">
        <v>41122</v>
      </c>
      <c r="B19" s="3">
        <v>2962.7</v>
      </c>
      <c r="C19">
        <v>18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 s="8">
        <f t="shared" si="0"/>
        <v>2955.7148611111097</v>
      </c>
      <c r="U19" s="8">
        <f t="shared" si="1"/>
        <v>6.9851388888901056</v>
      </c>
      <c r="V19" s="8">
        <f t="shared" si="2"/>
        <v>6.9851388888901056</v>
      </c>
      <c r="W19" s="8">
        <f t="shared" si="3"/>
        <v>48.7921652970849</v>
      </c>
      <c r="X19" s="8">
        <f t="shared" si="4"/>
        <v>0.23576936203092133</v>
      </c>
    </row>
    <row r="20" spans="1:24" x14ac:dyDescent="0.25">
      <c r="A20" s="2">
        <v>41153</v>
      </c>
      <c r="B20" s="3">
        <v>2885.9</v>
      </c>
      <c r="C20">
        <v>19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 s="8">
        <f t="shared" si="0"/>
        <v>2942.9481944444433</v>
      </c>
      <c r="U20" s="8">
        <f t="shared" si="1"/>
        <v>-57.048194444443197</v>
      </c>
      <c r="V20" s="8">
        <f t="shared" si="2"/>
        <v>57.048194444443197</v>
      </c>
      <c r="W20" s="8">
        <f t="shared" si="3"/>
        <v>3254.4964893709998</v>
      </c>
      <c r="X20" s="8">
        <f t="shared" si="4"/>
        <v>1.9767904100780762</v>
      </c>
    </row>
    <row r="21" spans="1:24" x14ac:dyDescent="0.25">
      <c r="A21" s="2">
        <v>41183</v>
      </c>
      <c r="B21" s="3">
        <v>2966.7</v>
      </c>
      <c r="C21">
        <v>20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 s="8">
        <f t="shared" si="0"/>
        <v>3032.3037499999991</v>
      </c>
      <c r="U21" s="8">
        <f t="shared" si="1"/>
        <v>-65.603749999999309</v>
      </c>
      <c r="V21" s="8">
        <f t="shared" si="2"/>
        <v>65.603749999999309</v>
      </c>
      <c r="W21" s="8">
        <f t="shared" si="3"/>
        <v>4303.8520140624096</v>
      </c>
      <c r="X21" s="8">
        <f t="shared" si="4"/>
        <v>2.2113375130616277</v>
      </c>
    </row>
    <row r="22" spans="1:24" x14ac:dyDescent="0.25">
      <c r="A22" s="2">
        <v>41214</v>
      </c>
      <c r="B22" s="3">
        <v>2973.1</v>
      </c>
      <c r="C22">
        <v>21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 s="8">
        <f t="shared" si="0"/>
        <v>3021.0259722222218</v>
      </c>
      <c r="U22" s="8">
        <f t="shared" si="1"/>
        <v>-47.925972222221844</v>
      </c>
      <c r="V22" s="8">
        <f t="shared" si="2"/>
        <v>47.925972222221844</v>
      </c>
      <c r="W22" s="8">
        <f t="shared" si="3"/>
        <v>2296.8988134451797</v>
      </c>
      <c r="X22" s="8">
        <f t="shared" si="4"/>
        <v>1.6119865535038123</v>
      </c>
    </row>
    <row r="23" spans="1:24" x14ac:dyDescent="0.25">
      <c r="A23" s="2">
        <v>41244</v>
      </c>
      <c r="B23" s="3">
        <v>3177.5</v>
      </c>
      <c r="C23">
        <v>22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s="8">
        <f t="shared" si="0"/>
        <v>3334.5259722222208</v>
      </c>
      <c r="U23" s="8">
        <f t="shared" si="1"/>
        <v>-157.02597222222084</v>
      </c>
      <c r="V23" s="8">
        <f t="shared" si="2"/>
        <v>157.02597222222084</v>
      </c>
      <c r="W23" s="8">
        <f t="shared" si="3"/>
        <v>24657.155952333673</v>
      </c>
      <c r="X23" s="8">
        <f t="shared" si="4"/>
        <v>4.9418087245388147</v>
      </c>
    </row>
    <row r="24" spans="1:24" x14ac:dyDescent="0.25">
      <c r="A24" s="2">
        <v>41275</v>
      </c>
      <c r="B24" s="3">
        <v>2849.6</v>
      </c>
      <c r="C24">
        <v>23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s="8">
        <f t="shared" si="0"/>
        <v>2943.9037499999995</v>
      </c>
      <c r="U24" s="8">
        <f t="shared" si="1"/>
        <v>-94.303749999999582</v>
      </c>
      <c r="V24" s="8">
        <f t="shared" si="2"/>
        <v>94.303749999999582</v>
      </c>
      <c r="W24" s="8">
        <f t="shared" si="3"/>
        <v>8893.1972640624208</v>
      </c>
      <c r="X24" s="8">
        <f t="shared" si="4"/>
        <v>3.3093679814710688</v>
      </c>
    </row>
    <row r="25" spans="1:24" x14ac:dyDescent="0.25">
      <c r="A25" s="2">
        <v>41306</v>
      </c>
      <c r="B25" s="3">
        <v>2607.6999999999998</v>
      </c>
      <c r="C25">
        <v>24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s="8">
        <f t="shared" si="0"/>
        <v>2646.7259722222216</v>
      </c>
      <c r="U25" s="8">
        <f t="shared" si="1"/>
        <v>-39.025972222221753</v>
      </c>
      <c r="V25" s="8">
        <f t="shared" si="2"/>
        <v>39.025972222221753</v>
      </c>
      <c r="W25" s="8">
        <f t="shared" si="3"/>
        <v>1523.0265078896239</v>
      </c>
      <c r="X25" s="8">
        <f t="shared" si="4"/>
        <v>1.496566791510594</v>
      </c>
    </row>
    <row r="26" spans="1:24" x14ac:dyDescent="0.25">
      <c r="A26" s="2">
        <v>41334</v>
      </c>
      <c r="B26" s="3">
        <v>2924</v>
      </c>
      <c r="C26">
        <v>25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s="8">
        <f t="shared" si="0"/>
        <v>2993.0802777777772</v>
      </c>
      <c r="U26" s="8">
        <f t="shared" si="1"/>
        <v>-69.080277777777155</v>
      </c>
      <c r="V26" s="8">
        <f t="shared" si="2"/>
        <v>69.080277777777155</v>
      </c>
      <c r="W26" s="8">
        <f t="shared" si="3"/>
        <v>4772.0847778548523</v>
      </c>
      <c r="X26" s="8">
        <f t="shared" si="4"/>
        <v>2.3625265997871807</v>
      </c>
    </row>
    <row r="27" spans="1:24" x14ac:dyDescent="0.25">
      <c r="A27" s="2">
        <v>41365</v>
      </c>
      <c r="B27" s="3">
        <v>2853.5</v>
      </c>
      <c r="C27">
        <v>26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s="8">
        <f t="shared" si="0"/>
        <v>2930.6469444444433</v>
      </c>
      <c r="U27" s="8">
        <f t="shared" si="1"/>
        <v>-77.146944444443307</v>
      </c>
      <c r="V27" s="8">
        <f t="shared" si="2"/>
        <v>77.146944444443307</v>
      </c>
      <c r="W27" s="8">
        <f t="shared" si="3"/>
        <v>5951.6510371140221</v>
      </c>
      <c r="X27" s="8">
        <f t="shared" si="4"/>
        <v>2.7035901329750587</v>
      </c>
    </row>
    <row r="28" spans="1:24" x14ac:dyDescent="0.25">
      <c r="A28" s="2">
        <v>41395</v>
      </c>
      <c r="B28" s="3">
        <v>2901.5</v>
      </c>
      <c r="C28">
        <v>27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s="8">
        <f t="shared" si="0"/>
        <v>2960.11361111111</v>
      </c>
      <c r="U28" s="8">
        <f t="shared" si="1"/>
        <v>-58.613611111110004</v>
      </c>
      <c r="V28" s="8">
        <f t="shared" si="2"/>
        <v>58.613611111110004</v>
      </c>
      <c r="W28" s="8">
        <f t="shared" si="3"/>
        <v>3435.5554074844381</v>
      </c>
      <c r="X28" s="8">
        <f t="shared" si="4"/>
        <v>2.0201141172190247</v>
      </c>
    </row>
    <row r="29" spans="1:24" x14ac:dyDescent="0.25">
      <c r="A29" s="2">
        <v>41426</v>
      </c>
      <c r="B29" s="3">
        <v>2813</v>
      </c>
      <c r="C29">
        <v>28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 s="8">
        <f t="shared" si="0"/>
        <v>2870.9913888888882</v>
      </c>
      <c r="U29" s="8">
        <f t="shared" si="1"/>
        <v>-57.991388888888196</v>
      </c>
      <c r="V29" s="8">
        <f t="shared" si="2"/>
        <v>57.991388888888196</v>
      </c>
      <c r="W29" s="8">
        <f t="shared" si="3"/>
        <v>3363.0011852622652</v>
      </c>
      <c r="X29" s="8">
        <f t="shared" si="4"/>
        <v>2.0615495516846138</v>
      </c>
    </row>
    <row r="30" spans="1:24" x14ac:dyDescent="0.25">
      <c r="A30" s="2">
        <v>41456</v>
      </c>
      <c r="B30" s="3">
        <v>2968.4</v>
      </c>
      <c r="C30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 s="8">
        <f t="shared" si="0"/>
        <v>3068.1580555555543</v>
      </c>
      <c r="U30" s="8">
        <f t="shared" si="1"/>
        <v>-99.758055555554165</v>
      </c>
      <c r="V30" s="8">
        <f t="shared" si="2"/>
        <v>99.758055555554165</v>
      </c>
      <c r="W30" s="8">
        <f t="shared" si="3"/>
        <v>9951.6696482250318</v>
      </c>
      <c r="X30" s="8">
        <f t="shared" si="4"/>
        <v>3.3606675500456191</v>
      </c>
    </row>
    <row r="31" spans="1:24" x14ac:dyDescent="0.25">
      <c r="A31" s="2">
        <v>41487</v>
      </c>
      <c r="B31" s="3">
        <v>3065.1</v>
      </c>
      <c r="C31">
        <v>30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 s="8">
        <f t="shared" si="0"/>
        <v>3109.535833333332</v>
      </c>
      <c r="U31" s="8">
        <f t="shared" si="1"/>
        <v>-44.435833333332084</v>
      </c>
      <c r="V31" s="8">
        <f t="shared" si="2"/>
        <v>44.435833333332084</v>
      </c>
      <c r="W31" s="8">
        <f t="shared" si="3"/>
        <v>1974.5432840276667</v>
      </c>
      <c r="X31" s="8">
        <f t="shared" si="4"/>
        <v>1.4497351908039569</v>
      </c>
    </row>
    <row r="32" spans="1:24" x14ac:dyDescent="0.25">
      <c r="A32" s="2">
        <v>41518</v>
      </c>
      <c r="B32" s="3">
        <v>2988.7</v>
      </c>
      <c r="C32">
        <v>31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 s="8">
        <f t="shared" si="0"/>
        <v>3096.769166666666</v>
      </c>
      <c r="U32" s="8">
        <f t="shared" si="1"/>
        <v>-108.06916666666621</v>
      </c>
      <c r="V32" s="8">
        <f t="shared" si="2"/>
        <v>108.06916666666621</v>
      </c>
      <c r="W32" s="8">
        <f t="shared" si="3"/>
        <v>11678.944784027679</v>
      </c>
      <c r="X32" s="8">
        <f t="shared" si="4"/>
        <v>3.6159255417628473</v>
      </c>
    </row>
    <row r="33" spans="1:24" x14ac:dyDescent="0.25">
      <c r="A33" s="2">
        <v>41548</v>
      </c>
      <c r="B33" s="3">
        <v>3175.4</v>
      </c>
      <c r="C33">
        <v>32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 s="8">
        <f t="shared" si="0"/>
        <v>3186.1247222222214</v>
      </c>
      <c r="U33" s="8">
        <f t="shared" si="1"/>
        <v>-10.724722222221317</v>
      </c>
      <c r="V33" s="8">
        <f t="shared" si="2"/>
        <v>10.724722222221317</v>
      </c>
      <c r="W33" s="8">
        <f t="shared" si="3"/>
        <v>115.01966674380773</v>
      </c>
      <c r="X33" s="8">
        <f t="shared" si="4"/>
        <v>0.33774397626192976</v>
      </c>
    </row>
    <row r="34" spans="1:24" x14ac:dyDescent="0.25">
      <c r="A34" s="2">
        <v>41579</v>
      </c>
      <c r="B34" s="3">
        <v>3210.8</v>
      </c>
      <c r="C34">
        <v>33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 s="8">
        <f t="shared" si="0"/>
        <v>3174.846944444444</v>
      </c>
      <c r="U34" s="8">
        <f t="shared" si="1"/>
        <v>35.953055555556148</v>
      </c>
      <c r="V34" s="8">
        <f t="shared" si="2"/>
        <v>35.953055555556148</v>
      </c>
      <c r="W34" s="8">
        <f t="shared" si="3"/>
        <v>1292.6222037809068</v>
      </c>
      <c r="X34" s="8">
        <f t="shared" si="4"/>
        <v>1.1197538169788259</v>
      </c>
    </row>
    <row r="35" spans="1:24" x14ac:dyDescent="0.25">
      <c r="A35" s="2">
        <v>41609</v>
      </c>
      <c r="B35" s="3">
        <v>3536.8</v>
      </c>
      <c r="C35">
        <v>34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s="8">
        <f t="shared" si="0"/>
        <v>3488.3469444444431</v>
      </c>
      <c r="U35" s="8">
        <f t="shared" si="1"/>
        <v>48.453055555557057</v>
      </c>
      <c r="V35" s="8">
        <f t="shared" si="2"/>
        <v>48.453055555557057</v>
      </c>
      <c r="W35" s="8">
        <f t="shared" si="3"/>
        <v>2347.6985926698985</v>
      </c>
      <c r="X35" s="8">
        <f t="shared" si="4"/>
        <v>1.3699687727764378</v>
      </c>
    </row>
    <row r="36" spans="1:24" x14ac:dyDescent="0.25">
      <c r="A36" s="2">
        <v>41640</v>
      </c>
      <c r="B36" s="3">
        <v>3209.1</v>
      </c>
      <c r="C36">
        <v>35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s="8">
        <f t="shared" si="0"/>
        <v>3097.7247222222218</v>
      </c>
      <c r="U36" s="8">
        <f t="shared" si="1"/>
        <v>111.37527777777814</v>
      </c>
      <c r="V36" s="8">
        <f t="shared" si="2"/>
        <v>111.37527777777814</v>
      </c>
      <c r="W36" s="8">
        <f t="shared" si="3"/>
        <v>12404.452500077241</v>
      </c>
      <c r="X36" s="8">
        <f t="shared" si="4"/>
        <v>3.4706078893701706</v>
      </c>
    </row>
    <row r="37" spans="1:24" x14ac:dyDescent="0.25">
      <c r="A37" s="2">
        <v>41671</v>
      </c>
      <c r="B37" s="3">
        <v>2879.9</v>
      </c>
      <c r="C37">
        <v>36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s="8">
        <f t="shared" si="0"/>
        <v>2800.5469444444439</v>
      </c>
      <c r="U37" s="8">
        <f t="shared" si="1"/>
        <v>79.353055555556239</v>
      </c>
      <c r="V37" s="8">
        <f t="shared" si="2"/>
        <v>79.353055555556239</v>
      </c>
      <c r="W37" s="8">
        <f t="shared" si="3"/>
        <v>6296.9074260031948</v>
      </c>
      <c r="X37" s="8">
        <f t="shared" si="4"/>
        <v>2.7554101029742784</v>
      </c>
    </row>
    <row r="38" spans="1:24" x14ac:dyDescent="0.25">
      <c r="A38" s="2">
        <v>41699</v>
      </c>
      <c r="B38" s="3">
        <v>3232</v>
      </c>
      <c r="C38">
        <v>37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s="8">
        <f t="shared" si="0"/>
        <v>3146.901249999999</v>
      </c>
      <c r="U38" s="8">
        <f t="shared" si="1"/>
        <v>85.098750000001019</v>
      </c>
      <c r="V38" s="8">
        <f t="shared" si="2"/>
        <v>85.098750000001019</v>
      </c>
      <c r="W38" s="8">
        <f t="shared" si="3"/>
        <v>7241.7972515626734</v>
      </c>
      <c r="X38" s="8">
        <f t="shared" si="4"/>
        <v>2.6330058787129027</v>
      </c>
    </row>
    <row r="39" spans="1:24" x14ac:dyDescent="0.25">
      <c r="A39" s="2">
        <v>41730</v>
      </c>
      <c r="B39" s="3">
        <v>3182.1</v>
      </c>
      <c r="C39">
        <v>38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s="8">
        <f t="shared" si="0"/>
        <v>3084.4679166666656</v>
      </c>
      <c r="U39" s="8">
        <f t="shared" si="1"/>
        <v>97.632083333334322</v>
      </c>
      <c r="V39" s="8">
        <f t="shared" si="2"/>
        <v>97.632083333334322</v>
      </c>
      <c r="W39" s="8">
        <f t="shared" si="3"/>
        <v>9532.0236960071379</v>
      </c>
      <c r="X39" s="8">
        <f t="shared" si="4"/>
        <v>3.0681651529912424</v>
      </c>
    </row>
    <row r="40" spans="1:24" x14ac:dyDescent="0.25">
      <c r="A40" s="2">
        <v>41760</v>
      </c>
      <c r="B40" s="3">
        <v>3228.3</v>
      </c>
      <c r="C40">
        <v>39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s="8">
        <f t="shared" si="0"/>
        <v>3113.9345833333323</v>
      </c>
      <c r="U40" s="8">
        <f t="shared" si="1"/>
        <v>114.3654166666679</v>
      </c>
      <c r="V40" s="8">
        <f t="shared" si="2"/>
        <v>114.3654166666679</v>
      </c>
      <c r="W40" s="8">
        <f t="shared" si="3"/>
        <v>13079.44852934056</v>
      </c>
      <c r="X40" s="8">
        <f t="shared" si="4"/>
        <v>3.5425894949870798</v>
      </c>
    </row>
    <row r="41" spans="1:24" x14ac:dyDescent="0.25">
      <c r="A41" s="2">
        <v>41791</v>
      </c>
      <c r="B41" s="3">
        <v>3067.5</v>
      </c>
      <c r="C41">
        <v>40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0</v>
      </c>
      <c r="O41" s="8">
        <f t="shared" si="0"/>
        <v>3024.8123611111105</v>
      </c>
      <c r="U41" s="8">
        <f t="shared" si="1"/>
        <v>42.687638888889524</v>
      </c>
      <c r="V41" s="8">
        <f t="shared" si="2"/>
        <v>42.687638888889524</v>
      </c>
      <c r="W41" s="8">
        <f t="shared" si="3"/>
        <v>1822.2345139082331</v>
      </c>
      <c r="X41" s="8">
        <f t="shared" si="4"/>
        <v>1.3916100697274498</v>
      </c>
    </row>
    <row r="42" spans="1:24" x14ac:dyDescent="0.25">
      <c r="A42" s="2">
        <v>41821</v>
      </c>
      <c r="B42" s="3">
        <v>3315.8</v>
      </c>
      <c r="C42">
        <v>41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 s="8">
        <f t="shared" si="0"/>
        <v>3221.979027777777</v>
      </c>
      <c r="U42" s="8">
        <f t="shared" si="1"/>
        <v>93.82097222222319</v>
      </c>
      <c r="V42" s="8">
        <f t="shared" si="2"/>
        <v>93.82097222222319</v>
      </c>
      <c r="W42" s="8">
        <f t="shared" si="3"/>
        <v>8802.3748287231756</v>
      </c>
      <c r="X42" s="8">
        <f t="shared" si="4"/>
        <v>2.8295124019006934</v>
      </c>
    </row>
    <row r="43" spans="1:24" x14ac:dyDescent="0.25">
      <c r="A43" s="2">
        <v>41852</v>
      </c>
      <c r="B43" s="3">
        <v>3350.7</v>
      </c>
      <c r="C43">
        <v>42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 s="8">
        <f t="shared" si="0"/>
        <v>3263.3568055555543</v>
      </c>
      <c r="U43" s="8">
        <f t="shared" si="1"/>
        <v>87.343194444445544</v>
      </c>
      <c r="V43" s="8">
        <f t="shared" si="2"/>
        <v>87.343194444445544</v>
      </c>
      <c r="W43" s="8">
        <f t="shared" si="3"/>
        <v>7628.8336157602225</v>
      </c>
      <c r="X43" s="8">
        <f t="shared" si="4"/>
        <v>2.6067148489702316</v>
      </c>
    </row>
    <row r="44" spans="1:24" x14ac:dyDescent="0.25">
      <c r="A44" s="2">
        <v>41883</v>
      </c>
      <c r="B44" s="3">
        <v>3360.4</v>
      </c>
      <c r="C44">
        <v>43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 s="8">
        <f t="shared" si="0"/>
        <v>3250.5901388888879</v>
      </c>
      <c r="U44" s="8">
        <f t="shared" si="1"/>
        <v>109.80986111111224</v>
      </c>
      <c r="V44" s="8">
        <f t="shared" si="2"/>
        <v>109.80986111111224</v>
      </c>
      <c r="W44" s="8">
        <f t="shared" si="3"/>
        <v>12058.20559724176</v>
      </c>
      <c r="X44" s="8">
        <f t="shared" si="4"/>
        <v>3.2677616090677368</v>
      </c>
    </row>
    <row r="45" spans="1:24" x14ac:dyDescent="0.25">
      <c r="A45" s="2">
        <v>41913</v>
      </c>
      <c r="B45" s="3">
        <v>3401.6</v>
      </c>
      <c r="C45">
        <v>44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</v>
      </c>
      <c r="N45">
        <v>0</v>
      </c>
      <c r="O45" s="8">
        <f t="shared" si="0"/>
        <v>3339.9456944444437</v>
      </c>
      <c r="U45" s="8">
        <f t="shared" si="1"/>
        <v>61.65430555555622</v>
      </c>
      <c r="V45" s="8">
        <f t="shared" si="2"/>
        <v>61.65430555555622</v>
      </c>
      <c r="W45" s="8">
        <f t="shared" si="3"/>
        <v>3801.2533935378906</v>
      </c>
      <c r="X45" s="8">
        <f t="shared" si="4"/>
        <v>1.8125089827009708</v>
      </c>
    </row>
    <row r="46" spans="1:24" x14ac:dyDescent="0.25">
      <c r="A46" s="2">
        <v>41944</v>
      </c>
      <c r="B46" s="3">
        <v>3374.9</v>
      </c>
      <c r="C46">
        <v>45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 s="8">
        <f t="shared" si="0"/>
        <v>3328.6679166666659</v>
      </c>
      <c r="U46" s="8">
        <f t="shared" si="1"/>
        <v>46.232083333334231</v>
      </c>
      <c r="V46" s="8">
        <f t="shared" si="2"/>
        <v>46.232083333334231</v>
      </c>
      <c r="W46" s="8">
        <f t="shared" si="3"/>
        <v>2137.4055293403608</v>
      </c>
      <c r="X46" s="8">
        <f t="shared" si="4"/>
        <v>1.3698800952127241</v>
      </c>
    </row>
    <row r="47" spans="1:24" x14ac:dyDescent="0.25">
      <c r="A47" s="2">
        <v>41974</v>
      </c>
      <c r="B47" s="3">
        <v>3692.7</v>
      </c>
      <c r="C47">
        <v>46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s="8">
        <f t="shared" si="0"/>
        <v>3642.1679166666654</v>
      </c>
      <c r="U47" s="8">
        <f t="shared" si="1"/>
        <v>50.532083333334413</v>
      </c>
      <c r="V47" s="8">
        <f t="shared" si="2"/>
        <v>50.532083333334413</v>
      </c>
      <c r="W47" s="8">
        <f t="shared" si="3"/>
        <v>2553.4914460070536</v>
      </c>
      <c r="X47" s="8">
        <f t="shared" si="4"/>
        <v>1.3684318610592363</v>
      </c>
    </row>
    <row r="48" spans="1:24" x14ac:dyDescent="0.25">
      <c r="A48" s="2">
        <v>42005</v>
      </c>
      <c r="B48" s="3">
        <v>3391.3</v>
      </c>
      <c r="C48">
        <v>47</v>
      </c>
      <c r="D48">
        <v>1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s="8">
        <f t="shared" si="0"/>
        <v>3251.5456944444441</v>
      </c>
      <c r="U48" s="8">
        <f t="shared" si="1"/>
        <v>139.75430555555613</v>
      </c>
      <c r="V48" s="8">
        <f t="shared" si="2"/>
        <v>139.75430555555613</v>
      </c>
      <c r="W48" s="8">
        <f t="shared" si="3"/>
        <v>19531.265921315746</v>
      </c>
      <c r="X48" s="8">
        <f t="shared" si="4"/>
        <v>4.1209655753120078</v>
      </c>
    </row>
    <row r="49" spans="1:24" x14ac:dyDescent="0.25">
      <c r="A49" s="2">
        <v>42036</v>
      </c>
      <c r="B49" s="3">
        <v>3027.5</v>
      </c>
      <c r="C49">
        <v>48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s="8">
        <f t="shared" si="0"/>
        <v>2954.3679166666661</v>
      </c>
      <c r="U49" s="8">
        <f t="shared" si="1"/>
        <v>73.132083333333867</v>
      </c>
      <c r="V49" s="8">
        <f t="shared" si="2"/>
        <v>73.132083333333867</v>
      </c>
      <c r="W49" s="8">
        <f t="shared" si="3"/>
        <v>5348.3016126736893</v>
      </c>
      <c r="X49" s="8">
        <f t="shared" si="4"/>
        <v>2.4155931736856768</v>
      </c>
    </row>
    <row r="50" spans="1:24" x14ac:dyDescent="0.25">
      <c r="A50" s="2">
        <v>42064</v>
      </c>
      <c r="B50" s="3">
        <v>3361.9</v>
      </c>
      <c r="C50">
        <v>49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s="8">
        <f t="shared" si="0"/>
        <v>3300.7222222222208</v>
      </c>
      <c r="U50" s="8">
        <f t="shared" si="1"/>
        <v>61.177777777779283</v>
      </c>
      <c r="V50" s="8">
        <f t="shared" si="2"/>
        <v>61.177777777779283</v>
      </c>
      <c r="W50" s="8">
        <f t="shared" si="3"/>
        <v>3742.7204938273449</v>
      </c>
      <c r="X50" s="8">
        <f t="shared" si="4"/>
        <v>1.8197381771551588</v>
      </c>
    </row>
    <row r="51" spans="1:24" x14ac:dyDescent="0.25">
      <c r="A51" s="2">
        <v>42095</v>
      </c>
      <c r="B51" s="3">
        <v>3266.5</v>
      </c>
      <c r="C51">
        <v>50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s="8">
        <f t="shared" si="0"/>
        <v>3238.2888888888879</v>
      </c>
      <c r="U51" s="8">
        <f t="shared" si="1"/>
        <v>28.211111111112132</v>
      </c>
      <c r="V51" s="8">
        <f t="shared" si="2"/>
        <v>28.211111111112132</v>
      </c>
      <c r="W51" s="8">
        <f t="shared" si="3"/>
        <v>795.86679012351442</v>
      </c>
      <c r="X51" s="8">
        <f t="shared" si="4"/>
        <v>0.86364950592720446</v>
      </c>
    </row>
    <row r="52" spans="1:24" x14ac:dyDescent="0.25">
      <c r="A52" s="2">
        <v>42125</v>
      </c>
      <c r="B52" s="3">
        <v>3314</v>
      </c>
      <c r="C52">
        <v>51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s="8">
        <f t="shared" si="0"/>
        <v>3267.7555555555546</v>
      </c>
      <c r="U52" s="8">
        <f t="shared" si="1"/>
        <v>46.244444444445435</v>
      </c>
      <c r="V52" s="8">
        <f t="shared" si="2"/>
        <v>46.244444444445435</v>
      </c>
      <c r="W52" s="8">
        <f t="shared" si="3"/>
        <v>2138.5486419754002</v>
      </c>
      <c r="X52" s="8">
        <f t="shared" si="4"/>
        <v>1.3954268088245454</v>
      </c>
    </row>
    <row r="53" spans="1:24" x14ac:dyDescent="0.25">
      <c r="A53" s="2">
        <v>42156</v>
      </c>
      <c r="B53" s="3">
        <v>3257.5</v>
      </c>
      <c r="C53">
        <v>52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 s="8">
        <f t="shared" si="0"/>
        <v>3178.6333333333323</v>
      </c>
      <c r="U53" s="8">
        <f t="shared" si="1"/>
        <v>78.866666666667697</v>
      </c>
      <c r="V53" s="8">
        <f t="shared" si="2"/>
        <v>78.866666666667697</v>
      </c>
      <c r="W53" s="8">
        <f t="shared" si="3"/>
        <v>6219.9511111112733</v>
      </c>
      <c r="X53" s="8">
        <f t="shared" si="4"/>
        <v>2.4210795599897987</v>
      </c>
    </row>
    <row r="54" spans="1:24" x14ac:dyDescent="0.25">
      <c r="A54" s="2">
        <v>42186</v>
      </c>
      <c r="B54" s="3">
        <v>3445.3</v>
      </c>
      <c r="C54">
        <v>53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 s="8">
        <f t="shared" si="0"/>
        <v>3375.7999999999988</v>
      </c>
      <c r="U54" s="8">
        <f t="shared" si="1"/>
        <v>69.500000000001364</v>
      </c>
      <c r="V54" s="8">
        <f t="shared" si="2"/>
        <v>69.500000000001364</v>
      </c>
      <c r="W54" s="8">
        <f t="shared" si="3"/>
        <v>4830.2500000001892</v>
      </c>
      <c r="X54" s="8">
        <f t="shared" si="4"/>
        <v>2.0172408788785114</v>
      </c>
    </row>
    <row r="55" spans="1:24" x14ac:dyDescent="0.25">
      <c r="A55" s="2">
        <v>42217</v>
      </c>
      <c r="B55" s="3">
        <v>3421.1</v>
      </c>
      <c r="C55">
        <v>54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 s="8">
        <f t="shared" si="0"/>
        <v>3417.1777777777766</v>
      </c>
      <c r="U55" s="8">
        <f t="shared" si="1"/>
        <v>3.922222222223354</v>
      </c>
      <c r="V55" s="8">
        <f t="shared" si="2"/>
        <v>3.922222222223354</v>
      </c>
      <c r="W55" s="8">
        <f t="shared" si="3"/>
        <v>15.383827160502706</v>
      </c>
      <c r="X55" s="8">
        <f t="shared" si="4"/>
        <v>0.1146479852159643</v>
      </c>
    </row>
    <row r="56" spans="1:24" x14ac:dyDescent="0.25">
      <c r="A56" s="2">
        <v>42248</v>
      </c>
      <c r="B56" s="3">
        <v>3444.4</v>
      </c>
      <c r="C56">
        <v>55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v>0</v>
      </c>
      <c r="O56" s="8">
        <f t="shared" si="0"/>
        <v>3404.4111111111106</v>
      </c>
      <c r="U56" s="8">
        <f t="shared" si="1"/>
        <v>39.988888888889505</v>
      </c>
      <c r="V56" s="8">
        <f t="shared" si="2"/>
        <v>39.988888888889505</v>
      </c>
      <c r="W56" s="8">
        <f t="shared" si="3"/>
        <v>1599.1112345679505</v>
      </c>
      <c r="X56" s="8">
        <f t="shared" si="4"/>
        <v>1.1609827223577258</v>
      </c>
    </row>
    <row r="57" spans="1:24" x14ac:dyDescent="0.25">
      <c r="A57" s="2">
        <v>42278</v>
      </c>
      <c r="B57" s="3">
        <v>3525.8</v>
      </c>
      <c r="C57">
        <v>56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 s="8">
        <f t="shared" si="0"/>
        <v>3493.766666666666</v>
      </c>
      <c r="U57" s="8">
        <f t="shared" si="1"/>
        <v>32.033333333334213</v>
      </c>
      <c r="V57" s="8">
        <f t="shared" si="2"/>
        <v>32.033333333334213</v>
      </c>
      <c r="W57" s="8">
        <f t="shared" si="3"/>
        <v>1026.1344444445008</v>
      </c>
      <c r="X57" s="8">
        <f t="shared" si="4"/>
        <v>0.90854085124891415</v>
      </c>
    </row>
    <row r="58" spans="1:24" x14ac:dyDescent="0.25">
      <c r="A58" s="2">
        <v>42309</v>
      </c>
      <c r="B58" s="3">
        <v>3491.3</v>
      </c>
      <c r="C58">
        <v>57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 s="8">
        <f t="shared" si="0"/>
        <v>3482.4888888888881</v>
      </c>
      <c r="U58" s="8">
        <f t="shared" si="1"/>
        <v>8.8111111111120408</v>
      </c>
      <c r="V58" s="8">
        <f t="shared" si="2"/>
        <v>8.8111111111120408</v>
      </c>
      <c r="W58" s="8">
        <f t="shared" si="3"/>
        <v>77.635679012362061</v>
      </c>
      <c r="X58" s="8">
        <f t="shared" si="4"/>
        <v>0.25237335981187642</v>
      </c>
    </row>
    <row r="59" spans="1:24" x14ac:dyDescent="0.25">
      <c r="A59" s="2">
        <v>42339</v>
      </c>
      <c r="B59" s="3">
        <v>3819.9</v>
      </c>
      <c r="C59">
        <v>58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s="8">
        <f t="shared" si="0"/>
        <v>3795.9888888888877</v>
      </c>
      <c r="U59" s="8">
        <f t="shared" si="1"/>
        <v>23.911111111112405</v>
      </c>
      <c r="V59" s="8">
        <f t="shared" si="2"/>
        <v>23.911111111112405</v>
      </c>
      <c r="W59" s="8">
        <f t="shared" si="3"/>
        <v>571.74123456796315</v>
      </c>
      <c r="X59" s="8">
        <f t="shared" si="4"/>
        <v>0.62596170347685554</v>
      </c>
    </row>
    <row r="60" spans="1:24" x14ac:dyDescent="0.25">
      <c r="A60" s="2">
        <v>42370</v>
      </c>
      <c r="B60" s="3">
        <v>3431.8</v>
      </c>
      <c r="C60">
        <v>59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s="8">
        <f t="shared" si="0"/>
        <v>3405.3666666666663</v>
      </c>
      <c r="U60" s="8">
        <f t="shared" si="1"/>
        <v>26.433333333333849</v>
      </c>
      <c r="V60" s="8">
        <f t="shared" si="2"/>
        <v>26.433333333333849</v>
      </c>
      <c r="W60" s="8">
        <f t="shared" si="3"/>
        <v>698.72111111113838</v>
      </c>
      <c r="X60" s="8">
        <f t="shared" si="4"/>
        <v>0.77024690638539095</v>
      </c>
    </row>
    <row r="61" spans="1:24" x14ac:dyDescent="0.25">
      <c r="A61" s="2">
        <v>42401</v>
      </c>
      <c r="B61" s="3">
        <v>3186.9</v>
      </c>
      <c r="C61">
        <v>60</v>
      </c>
      <c r="D61">
        <v>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s="8">
        <f t="shared" si="0"/>
        <v>3108.188888888888</v>
      </c>
      <c r="U61" s="8">
        <f t="shared" si="1"/>
        <v>78.711111111112132</v>
      </c>
      <c r="V61" s="8">
        <f t="shared" si="2"/>
        <v>78.711111111112132</v>
      </c>
      <c r="W61" s="8">
        <f t="shared" si="3"/>
        <v>6195.4390123458397</v>
      </c>
      <c r="X61" s="8">
        <f t="shared" si="4"/>
        <v>2.4698331014814436</v>
      </c>
    </row>
    <row r="62" spans="1:24" x14ac:dyDescent="0.25">
      <c r="A62" s="2">
        <v>42430</v>
      </c>
      <c r="B62" s="3">
        <v>3435.2</v>
      </c>
      <c r="C62">
        <v>61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s="8">
        <f t="shared" si="0"/>
        <v>3454.5431944444435</v>
      </c>
      <c r="U62" s="8">
        <f t="shared" si="1"/>
        <v>-19.343194444443725</v>
      </c>
      <c r="V62" s="8">
        <f t="shared" si="2"/>
        <v>19.343194444443725</v>
      </c>
      <c r="W62" s="8">
        <f t="shared" si="3"/>
        <v>374.15917131555858</v>
      </c>
      <c r="X62" s="8">
        <f t="shared" si="4"/>
        <v>0.56308786808464506</v>
      </c>
    </row>
    <row r="63" spans="1:24" x14ac:dyDescent="0.25">
      <c r="A63" s="2">
        <v>42461</v>
      </c>
      <c r="B63" s="3">
        <v>3451.7</v>
      </c>
      <c r="C63">
        <v>62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s="8">
        <f t="shared" si="0"/>
        <v>3392.1098611111101</v>
      </c>
      <c r="U63" s="8">
        <f t="shared" si="1"/>
        <v>59.590138888889669</v>
      </c>
      <c r="V63" s="8">
        <f t="shared" si="2"/>
        <v>59.590138888889669</v>
      </c>
      <c r="W63" s="8">
        <f t="shared" si="3"/>
        <v>3550.9846527971608</v>
      </c>
      <c r="X63" s="8">
        <f t="shared" si="4"/>
        <v>1.7263997128629276</v>
      </c>
    </row>
    <row r="64" spans="1:24" x14ac:dyDescent="0.25">
      <c r="A64" s="2">
        <v>42491</v>
      </c>
      <c r="B64" s="3">
        <v>3431</v>
      </c>
      <c r="C64">
        <v>63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8">
        <f t="shared" si="0"/>
        <v>3421.5765277777768</v>
      </c>
      <c r="U64" s="8">
        <f t="shared" si="1"/>
        <v>9.4234722222231539</v>
      </c>
      <c r="V64" s="8">
        <f t="shared" si="2"/>
        <v>9.4234722222231539</v>
      </c>
      <c r="W64" s="8">
        <f t="shared" si="3"/>
        <v>88.801828723011383</v>
      </c>
      <c r="X64" s="8">
        <f t="shared" si="4"/>
        <v>0.27465672463489227</v>
      </c>
    </row>
    <row r="65" spans="1:24" x14ac:dyDescent="0.25">
      <c r="A65" s="2">
        <v>42522</v>
      </c>
      <c r="B65" s="3">
        <v>3313.9</v>
      </c>
      <c r="C65">
        <v>64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 s="8">
        <f t="shared" si="0"/>
        <v>3332.454305555555</v>
      </c>
      <c r="U65" s="8">
        <f t="shared" si="1"/>
        <v>-18.554305555554947</v>
      </c>
      <c r="V65" s="8">
        <f t="shared" si="2"/>
        <v>18.554305555554947</v>
      </c>
      <c r="W65" s="8">
        <f t="shared" si="3"/>
        <v>344.26225464889717</v>
      </c>
      <c r="X65" s="8">
        <f t="shared" si="4"/>
        <v>0.55989334486722431</v>
      </c>
    </row>
    <row r="66" spans="1:24" x14ac:dyDescent="0.25">
      <c r="A66" s="2">
        <v>42552</v>
      </c>
      <c r="B66" s="3">
        <v>3573</v>
      </c>
      <c r="C66">
        <v>65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 s="8">
        <f t="shared" si="0"/>
        <v>3529.6209722222211</v>
      </c>
      <c r="U66" s="8">
        <f t="shared" si="1"/>
        <v>43.379027777778902</v>
      </c>
      <c r="V66" s="8">
        <f t="shared" si="2"/>
        <v>43.379027777778902</v>
      </c>
      <c r="W66" s="8">
        <f t="shared" si="3"/>
        <v>1881.7400509453134</v>
      </c>
      <c r="X66" s="8">
        <f t="shared" si="4"/>
        <v>1.2140785832012007</v>
      </c>
    </row>
    <row r="67" spans="1:24" x14ac:dyDescent="0.25">
      <c r="A67" s="2">
        <v>42583</v>
      </c>
      <c r="B67" s="3">
        <v>3647.5</v>
      </c>
      <c r="C67">
        <v>66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  <c r="O67" s="8">
        <f t="shared" ref="O67:O121" si="5">$S$2+($S$3*C67)+($S$4*D67)+($S$5*E67)+($S$6*F67)+($S$7*G67)+($S$8*H67)+($S$9*I67)+($S$10*J67)+($S$11*K67)+($S$12*L67)+($S$13*M67)+($S$14*N67)</f>
        <v>3570.9987499999988</v>
      </c>
      <c r="U67" s="8">
        <f t="shared" ref="U67:U109" si="6">B67-O67</f>
        <v>76.501250000001164</v>
      </c>
      <c r="V67" s="8">
        <f t="shared" ref="V67:V109" si="7">ABS(U67)</f>
        <v>76.501250000001164</v>
      </c>
      <c r="W67" s="8">
        <f t="shared" ref="W67:W109" si="8">U67^2</f>
        <v>5852.4412515626782</v>
      </c>
      <c r="X67" s="8">
        <f t="shared" ref="X67:X109" si="9">(V67/B67)*100</f>
        <v>2.0973612063057208</v>
      </c>
    </row>
    <row r="68" spans="1:24" x14ac:dyDescent="0.25">
      <c r="A68" s="2">
        <v>42614</v>
      </c>
      <c r="B68" s="3">
        <v>3696.3</v>
      </c>
      <c r="C68">
        <v>67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 s="8">
        <f t="shared" si="5"/>
        <v>3558.2320833333324</v>
      </c>
      <c r="U68" s="8">
        <f t="shared" si="6"/>
        <v>138.06791666666777</v>
      </c>
      <c r="V68" s="8">
        <f t="shared" si="7"/>
        <v>138.06791666666777</v>
      </c>
      <c r="W68" s="8">
        <f t="shared" si="8"/>
        <v>19062.749612673917</v>
      </c>
      <c r="X68" s="8">
        <f t="shared" si="9"/>
        <v>3.7353006159312767</v>
      </c>
    </row>
    <row r="69" spans="1:24" x14ac:dyDescent="0.25">
      <c r="A69" s="2">
        <v>42644</v>
      </c>
      <c r="B69" s="3">
        <v>3716.6</v>
      </c>
      <c r="C69">
        <v>68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 s="8">
        <f t="shared" si="5"/>
        <v>3647.5876388888878</v>
      </c>
      <c r="U69" s="8">
        <f t="shared" si="6"/>
        <v>69.012361111112114</v>
      </c>
      <c r="V69" s="8">
        <f t="shared" si="7"/>
        <v>69.012361111112114</v>
      </c>
      <c r="W69" s="8">
        <f t="shared" si="8"/>
        <v>4762.7059861305397</v>
      </c>
      <c r="X69" s="8">
        <f t="shared" si="9"/>
        <v>1.8568681351534229</v>
      </c>
    </row>
    <row r="70" spans="1:24" x14ac:dyDescent="0.25">
      <c r="A70" s="2">
        <v>42675</v>
      </c>
      <c r="B70" s="3">
        <v>3678.5</v>
      </c>
      <c r="C70">
        <v>69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 s="8">
        <f t="shared" si="5"/>
        <v>3636.3098611111104</v>
      </c>
      <c r="U70" s="8">
        <f t="shared" si="6"/>
        <v>42.190138888889578</v>
      </c>
      <c r="V70" s="8">
        <f t="shared" si="7"/>
        <v>42.190138888889578</v>
      </c>
      <c r="W70" s="8">
        <f t="shared" si="8"/>
        <v>1780.0078194637927</v>
      </c>
      <c r="X70" s="8">
        <f t="shared" si="9"/>
        <v>1.1469386676332631</v>
      </c>
    </row>
    <row r="71" spans="1:24" x14ac:dyDescent="0.25">
      <c r="A71" s="2">
        <v>42705</v>
      </c>
      <c r="B71" s="3">
        <v>4047.3</v>
      </c>
      <c r="C71">
        <v>70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s="8">
        <f t="shared" si="5"/>
        <v>3949.80986111111</v>
      </c>
      <c r="U71" s="8">
        <f t="shared" si="6"/>
        <v>97.490138888890215</v>
      </c>
      <c r="V71" s="8">
        <f t="shared" si="7"/>
        <v>97.490138888890215</v>
      </c>
      <c r="W71" s="8">
        <f t="shared" si="8"/>
        <v>9504.3271805751046</v>
      </c>
      <c r="X71" s="8">
        <f t="shared" si="9"/>
        <v>2.4087697696956045</v>
      </c>
    </row>
    <row r="72" spans="1:24" x14ac:dyDescent="0.25">
      <c r="A72" s="2">
        <v>42736</v>
      </c>
      <c r="B72" s="3">
        <v>3621.4</v>
      </c>
      <c r="C72">
        <v>71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s="8">
        <f t="shared" si="5"/>
        <v>3559.1876388888886</v>
      </c>
      <c r="U72" s="8">
        <f t="shared" si="6"/>
        <v>62.212361111111477</v>
      </c>
      <c r="V72" s="8">
        <f t="shared" si="7"/>
        <v>62.212361111111477</v>
      </c>
      <c r="W72" s="8">
        <f t="shared" si="8"/>
        <v>3870.3778750193355</v>
      </c>
      <c r="X72" s="8">
        <f t="shared" si="9"/>
        <v>1.717909126611572</v>
      </c>
    </row>
    <row r="73" spans="1:24" x14ac:dyDescent="0.25">
      <c r="A73" s="2">
        <v>42767</v>
      </c>
      <c r="B73" s="3">
        <v>3260.6</v>
      </c>
      <c r="C73">
        <v>72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s="8">
        <f t="shared" si="5"/>
        <v>3262.0098611111107</v>
      </c>
      <c r="U73" s="8">
        <f t="shared" si="6"/>
        <v>-1.4098611111107857</v>
      </c>
      <c r="V73" s="8">
        <f t="shared" si="7"/>
        <v>1.4098611111107857</v>
      </c>
      <c r="W73" s="8">
        <f t="shared" si="8"/>
        <v>1.9877083526225392</v>
      </c>
      <c r="X73" s="8">
        <f t="shared" si="9"/>
        <v>4.3239315190786533E-2</v>
      </c>
    </row>
    <row r="74" spans="1:24" x14ac:dyDescent="0.25">
      <c r="A74" s="2">
        <v>42795</v>
      </c>
      <c r="B74" s="3">
        <v>3619</v>
      </c>
      <c r="C74">
        <v>73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s="8">
        <f t="shared" si="5"/>
        <v>3608.3641666666654</v>
      </c>
      <c r="U74" s="8">
        <f t="shared" si="6"/>
        <v>10.635833333334631</v>
      </c>
      <c r="V74" s="8">
        <f t="shared" si="7"/>
        <v>10.635833333334631</v>
      </c>
      <c r="W74" s="8">
        <f t="shared" si="8"/>
        <v>113.12095069447204</v>
      </c>
      <c r="X74" s="8">
        <f t="shared" si="9"/>
        <v>0.29388873537813293</v>
      </c>
    </row>
    <row r="75" spans="1:24" x14ac:dyDescent="0.25">
      <c r="A75" s="2">
        <v>42826</v>
      </c>
      <c r="B75" s="3">
        <v>3567</v>
      </c>
      <c r="C75">
        <v>74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s="8">
        <f t="shared" si="5"/>
        <v>3545.9308333333324</v>
      </c>
      <c r="U75" s="8">
        <f t="shared" si="6"/>
        <v>21.06916666666757</v>
      </c>
      <c r="V75" s="8">
        <f t="shared" si="7"/>
        <v>21.06916666666757</v>
      </c>
      <c r="W75" s="8">
        <f t="shared" si="8"/>
        <v>443.90978402781587</v>
      </c>
      <c r="X75" s="8">
        <f t="shared" si="9"/>
        <v>0.59066909634616116</v>
      </c>
    </row>
    <row r="76" spans="1:24" x14ac:dyDescent="0.25">
      <c r="A76" s="2">
        <v>42856</v>
      </c>
      <c r="B76" s="3">
        <v>3598.6</v>
      </c>
      <c r="C76">
        <v>75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s="8">
        <f t="shared" si="5"/>
        <v>3575.3974999999991</v>
      </c>
      <c r="U76" s="8">
        <f t="shared" si="6"/>
        <v>23.202500000000782</v>
      </c>
      <c r="V76" s="8">
        <f t="shared" si="7"/>
        <v>23.202500000000782</v>
      </c>
      <c r="W76" s="8">
        <f t="shared" si="8"/>
        <v>538.35600625003633</v>
      </c>
      <c r="X76" s="8">
        <f t="shared" si="9"/>
        <v>0.64476463068973444</v>
      </c>
    </row>
    <row r="77" spans="1:24" x14ac:dyDescent="0.25">
      <c r="A77" s="2">
        <v>42887</v>
      </c>
      <c r="B77" s="3">
        <v>3544.2</v>
      </c>
      <c r="C77">
        <v>76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 s="8">
        <f t="shared" si="5"/>
        <v>3486.2752777777769</v>
      </c>
      <c r="U77" s="8">
        <f t="shared" si="6"/>
        <v>57.924722222222954</v>
      </c>
      <c r="V77" s="8">
        <f t="shared" si="7"/>
        <v>57.924722222222954</v>
      </c>
      <c r="W77" s="8">
        <f t="shared" si="8"/>
        <v>3355.2734445216897</v>
      </c>
      <c r="X77" s="8">
        <f t="shared" si="9"/>
        <v>1.6343525258795486</v>
      </c>
    </row>
    <row r="78" spans="1:24" x14ac:dyDescent="0.25">
      <c r="A78" s="2">
        <v>42917</v>
      </c>
      <c r="B78" s="3">
        <v>3698.1</v>
      </c>
      <c r="C78">
        <v>77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 s="8">
        <f t="shared" si="5"/>
        <v>3683.4419444444434</v>
      </c>
      <c r="U78" s="8">
        <f t="shared" si="6"/>
        <v>14.65805555555653</v>
      </c>
      <c r="V78" s="8">
        <f t="shared" si="7"/>
        <v>14.65805555555653</v>
      </c>
      <c r="W78" s="8">
        <f t="shared" si="8"/>
        <v>214.85859266978164</v>
      </c>
      <c r="X78" s="8">
        <f t="shared" si="9"/>
        <v>0.39636720357904137</v>
      </c>
    </row>
    <row r="79" spans="1:24" x14ac:dyDescent="0.25">
      <c r="A79" s="2">
        <v>42948</v>
      </c>
      <c r="B79" s="3">
        <v>3711.2</v>
      </c>
      <c r="C79">
        <v>78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  <c r="O79" s="8">
        <f t="shared" si="5"/>
        <v>3724.8197222222211</v>
      </c>
      <c r="U79" s="8">
        <f t="shared" si="6"/>
        <v>-13.619722222221299</v>
      </c>
      <c r="V79" s="8">
        <f t="shared" si="7"/>
        <v>13.619722222221299</v>
      </c>
      <c r="W79" s="8">
        <f t="shared" si="8"/>
        <v>185.49683341046867</v>
      </c>
      <c r="X79" s="8">
        <f t="shared" si="9"/>
        <v>0.36698971282122489</v>
      </c>
    </row>
    <row r="80" spans="1:24" x14ac:dyDescent="0.25">
      <c r="A80" s="2">
        <v>42979</v>
      </c>
      <c r="B80" s="3">
        <v>3729.7</v>
      </c>
      <c r="C80">
        <v>79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 s="8">
        <f t="shared" si="5"/>
        <v>3712.0530555555551</v>
      </c>
      <c r="U80" s="8">
        <f t="shared" si="6"/>
        <v>17.646944444444671</v>
      </c>
      <c r="V80" s="8">
        <f t="shared" si="7"/>
        <v>17.646944444444671</v>
      </c>
      <c r="W80" s="8">
        <f t="shared" si="8"/>
        <v>311.41464822531663</v>
      </c>
      <c r="X80" s="8">
        <f t="shared" si="9"/>
        <v>0.47314648482303329</v>
      </c>
    </row>
    <row r="81" spans="1:24" x14ac:dyDescent="0.25">
      <c r="A81" s="2">
        <v>43009</v>
      </c>
      <c r="B81" s="3">
        <v>3871.1</v>
      </c>
      <c r="C81">
        <v>80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 s="8">
        <f t="shared" si="5"/>
        <v>3801.4086111111105</v>
      </c>
      <c r="U81" s="8">
        <f t="shared" si="6"/>
        <v>69.691388888889378</v>
      </c>
      <c r="V81" s="8">
        <f t="shared" si="7"/>
        <v>69.691388888889378</v>
      </c>
      <c r="W81" s="8">
        <f t="shared" si="8"/>
        <v>4856.8896852624139</v>
      </c>
      <c r="X81" s="8">
        <f t="shared" si="9"/>
        <v>1.8002993694011877</v>
      </c>
    </row>
    <row r="82" spans="1:24" x14ac:dyDescent="0.25">
      <c r="A82" s="2">
        <v>43040</v>
      </c>
      <c r="B82" s="3">
        <v>3828.1</v>
      </c>
      <c r="C82">
        <v>81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 s="8">
        <f t="shared" si="5"/>
        <v>3790.1308333333327</v>
      </c>
      <c r="U82" s="8">
        <f t="shared" si="6"/>
        <v>37.969166666667206</v>
      </c>
      <c r="V82" s="8">
        <f t="shared" si="7"/>
        <v>37.969166666667206</v>
      </c>
      <c r="W82" s="8">
        <f t="shared" si="8"/>
        <v>1441.657617361152</v>
      </c>
      <c r="X82" s="8">
        <f t="shared" si="9"/>
        <v>0.99185409646214073</v>
      </c>
    </row>
    <row r="83" spans="1:24" x14ac:dyDescent="0.25">
      <c r="A83" s="2">
        <v>43070</v>
      </c>
      <c r="B83" s="3">
        <v>4174.8999999999996</v>
      </c>
      <c r="C83">
        <v>82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s="8">
        <f t="shared" si="5"/>
        <v>4103.6308333333327</v>
      </c>
      <c r="U83" s="8">
        <f t="shared" si="6"/>
        <v>71.269166666666933</v>
      </c>
      <c r="V83" s="8">
        <f t="shared" si="7"/>
        <v>71.269166666666933</v>
      </c>
      <c r="W83" s="8">
        <f t="shared" si="8"/>
        <v>5079.2941173611489</v>
      </c>
      <c r="X83" s="8">
        <f t="shared" si="9"/>
        <v>1.7070867964901419</v>
      </c>
    </row>
    <row r="84" spans="1:24" x14ac:dyDescent="0.25">
      <c r="A84" s="2">
        <v>43101</v>
      </c>
      <c r="B84" s="3">
        <v>3698.8</v>
      </c>
      <c r="C84">
        <v>83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s="8">
        <f t="shared" si="5"/>
        <v>3713.0086111111104</v>
      </c>
      <c r="U84" s="8">
        <f t="shared" si="6"/>
        <v>-14.208611111110258</v>
      </c>
      <c r="V84" s="8">
        <f t="shared" si="7"/>
        <v>14.208611111110258</v>
      </c>
      <c r="W84" s="8">
        <f t="shared" si="8"/>
        <v>201.88462970676588</v>
      </c>
      <c r="X84" s="8">
        <f t="shared" si="9"/>
        <v>0.38414110282011082</v>
      </c>
    </row>
    <row r="85" spans="1:24" x14ac:dyDescent="0.25">
      <c r="A85" s="2">
        <v>43132</v>
      </c>
      <c r="B85" s="3">
        <v>3377.8</v>
      </c>
      <c r="C85">
        <v>84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s="8">
        <f t="shared" si="5"/>
        <v>3415.8308333333325</v>
      </c>
      <c r="U85" s="8">
        <f t="shared" si="6"/>
        <v>-38.030833333332339</v>
      </c>
      <c r="V85" s="8">
        <f t="shared" si="7"/>
        <v>38.030833333332339</v>
      </c>
      <c r="W85" s="8">
        <f t="shared" si="8"/>
        <v>1446.3442840277021</v>
      </c>
      <c r="X85" s="8">
        <f t="shared" si="9"/>
        <v>1.1259054216748279</v>
      </c>
    </row>
    <row r="86" spans="1:24" x14ac:dyDescent="0.25">
      <c r="A86" s="2">
        <v>43160</v>
      </c>
      <c r="B86" s="3">
        <v>3749.1</v>
      </c>
      <c r="C86">
        <v>85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s="8">
        <f t="shared" si="5"/>
        <v>3762.1851388888881</v>
      </c>
      <c r="U86" s="8">
        <f t="shared" si="6"/>
        <v>-13.085138888888196</v>
      </c>
      <c r="V86" s="8">
        <f t="shared" si="7"/>
        <v>13.085138888888196</v>
      </c>
      <c r="W86" s="8">
        <f t="shared" si="8"/>
        <v>171.22085974149419</v>
      </c>
      <c r="X86" s="8">
        <f t="shared" si="9"/>
        <v>0.34902080202950564</v>
      </c>
    </row>
    <row r="87" spans="1:24" x14ac:dyDescent="0.25">
      <c r="A87" s="2">
        <v>43191</v>
      </c>
      <c r="B87" s="3">
        <v>3679.3</v>
      </c>
      <c r="C87">
        <v>86</v>
      </c>
      <c r="D87">
        <v>0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s="8">
        <f t="shared" si="5"/>
        <v>3699.7518055555547</v>
      </c>
      <c r="U87" s="8">
        <f t="shared" si="6"/>
        <v>-20.451805555554529</v>
      </c>
      <c r="V87" s="8">
        <f t="shared" si="7"/>
        <v>20.451805555554529</v>
      </c>
      <c r="W87" s="8">
        <f t="shared" si="8"/>
        <v>418.27635048221111</v>
      </c>
      <c r="X87" s="8">
        <f t="shared" si="9"/>
        <v>0.55586132023902712</v>
      </c>
    </row>
    <row r="88" spans="1:24" x14ac:dyDescent="0.25">
      <c r="A88" s="2">
        <v>43221</v>
      </c>
      <c r="B88" s="3">
        <v>3666.6</v>
      </c>
      <c r="C88">
        <v>87</v>
      </c>
      <c r="D88">
        <v>0</v>
      </c>
      <c r="E88">
        <v>0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s="8">
        <f t="shared" si="5"/>
        <v>3729.2184722222214</v>
      </c>
      <c r="U88" s="8">
        <f t="shared" si="6"/>
        <v>-62.618472222221499</v>
      </c>
      <c r="V88" s="8">
        <f t="shared" si="7"/>
        <v>62.618472222221499</v>
      </c>
      <c r="W88" s="8">
        <f t="shared" si="8"/>
        <v>3921.0730634451256</v>
      </c>
      <c r="X88" s="8">
        <f t="shared" si="9"/>
        <v>1.7078075661981538</v>
      </c>
    </row>
    <row r="89" spans="1:24" x14ac:dyDescent="0.25">
      <c r="A89" s="2">
        <v>43252</v>
      </c>
      <c r="B89" s="3">
        <v>3601.3</v>
      </c>
      <c r="C89">
        <v>88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M89">
        <v>0</v>
      </c>
      <c r="N89">
        <v>0</v>
      </c>
      <c r="O89" s="8">
        <f t="shared" si="5"/>
        <v>3640.0962499999996</v>
      </c>
      <c r="U89" s="8">
        <f t="shared" si="6"/>
        <v>-38.796249999999418</v>
      </c>
      <c r="V89" s="8">
        <f t="shared" si="7"/>
        <v>38.796249999999418</v>
      </c>
      <c r="W89" s="8">
        <f t="shared" si="8"/>
        <v>1505.1490140624549</v>
      </c>
      <c r="X89" s="8">
        <f t="shared" si="9"/>
        <v>1.0772845916752121</v>
      </c>
    </row>
    <row r="90" spans="1:24" x14ac:dyDescent="0.25">
      <c r="A90" s="2">
        <v>43282</v>
      </c>
      <c r="B90" s="3">
        <v>3844</v>
      </c>
      <c r="C90">
        <v>89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 s="8">
        <f t="shared" si="5"/>
        <v>3837.2629166666652</v>
      </c>
      <c r="U90" s="8">
        <f t="shared" si="6"/>
        <v>6.7370833333347946</v>
      </c>
      <c r="V90" s="8">
        <f t="shared" si="7"/>
        <v>6.7370833333347946</v>
      </c>
      <c r="W90" s="8">
        <f t="shared" si="8"/>
        <v>45.38829184029747</v>
      </c>
      <c r="X90" s="8">
        <f t="shared" si="9"/>
        <v>0.17526231356229954</v>
      </c>
    </row>
    <row r="91" spans="1:24" x14ac:dyDescent="0.25">
      <c r="A91" s="2">
        <v>43313</v>
      </c>
      <c r="B91" s="3">
        <v>3908.3</v>
      </c>
      <c r="C91">
        <v>90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  <c r="O91" s="8">
        <f t="shared" si="5"/>
        <v>3878.6406944444429</v>
      </c>
      <c r="U91" s="8">
        <f t="shared" si="6"/>
        <v>29.659305555557239</v>
      </c>
      <c r="V91" s="8">
        <f t="shared" si="7"/>
        <v>29.659305555557239</v>
      </c>
      <c r="W91" s="8">
        <f t="shared" si="8"/>
        <v>879.67440603790851</v>
      </c>
      <c r="X91" s="8">
        <f t="shared" si="9"/>
        <v>0.75887996201819818</v>
      </c>
    </row>
    <row r="92" spans="1:24" x14ac:dyDescent="0.25">
      <c r="A92" s="2">
        <v>43344</v>
      </c>
      <c r="B92" s="3">
        <v>3863.4</v>
      </c>
      <c r="C92">
        <v>91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 s="8">
        <f t="shared" si="5"/>
        <v>3865.874027777777</v>
      </c>
      <c r="U92" s="8">
        <f t="shared" si="6"/>
        <v>-2.4740277777768824</v>
      </c>
      <c r="V92" s="8">
        <f t="shared" si="7"/>
        <v>2.4740277777768824</v>
      </c>
      <c r="W92" s="8">
        <f t="shared" si="8"/>
        <v>6.1208134452116187</v>
      </c>
      <c r="X92" s="8">
        <f t="shared" si="9"/>
        <v>6.4037577723685943E-2</v>
      </c>
    </row>
    <row r="93" spans="1:24" x14ac:dyDescent="0.25">
      <c r="A93" s="2">
        <v>43374</v>
      </c>
      <c r="B93" s="3">
        <v>3929.1</v>
      </c>
      <c r="C93">
        <v>92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 s="8">
        <f t="shared" si="5"/>
        <v>3955.2295833333324</v>
      </c>
      <c r="U93" s="8">
        <f t="shared" si="6"/>
        <v>-26.129583333332448</v>
      </c>
      <c r="V93" s="8">
        <f t="shared" si="7"/>
        <v>26.129583333332448</v>
      </c>
      <c r="W93" s="8">
        <f t="shared" si="8"/>
        <v>682.75512517356481</v>
      </c>
      <c r="X93" s="8">
        <f t="shared" si="9"/>
        <v>0.66502719028104273</v>
      </c>
    </row>
    <row r="94" spans="1:24" x14ac:dyDescent="0.25">
      <c r="A94" s="2">
        <v>43405</v>
      </c>
      <c r="B94" s="3">
        <v>3934.2</v>
      </c>
      <c r="C94">
        <v>93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 s="8">
        <f t="shared" si="5"/>
        <v>3943.951805555555</v>
      </c>
      <c r="U94" s="8">
        <f t="shared" si="6"/>
        <v>-9.7518055555551655</v>
      </c>
      <c r="V94" s="8">
        <f t="shared" si="7"/>
        <v>9.7518055555551655</v>
      </c>
      <c r="W94" s="8">
        <f t="shared" si="8"/>
        <v>95.097711593356593</v>
      </c>
      <c r="X94" s="8">
        <f t="shared" si="9"/>
        <v>0.24787264388071695</v>
      </c>
    </row>
    <row r="95" spans="1:24" x14ac:dyDescent="0.25">
      <c r="A95" s="2">
        <v>43435</v>
      </c>
      <c r="B95" s="3">
        <v>4278.8999999999996</v>
      </c>
      <c r="C95">
        <v>94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8">
        <f t="shared" si="5"/>
        <v>4257.4518055555545</v>
      </c>
      <c r="U95" s="8">
        <f t="shared" si="6"/>
        <v>21.448194444445107</v>
      </c>
      <c r="V95" s="8">
        <f t="shared" si="7"/>
        <v>21.448194444445107</v>
      </c>
      <c r="W95" s="8">
        <f t="shared" si="8"/>
        <v>460.02504492672597</v>
      </c>
      <c r="X95" s="8">
        <f t="shared" si="9"/>
        <v>0.50125486560670063</v>
      </c>
    </row>
    <row r="96" spans="1:24" x14ac:dyDescent="0.25">
      <c r="A96" s="2">
        <v>43466</v>
      </c>
      <c r="B96" s="3">
        <v>3826.7</v>
      </c>
      <c r="C96">
        <v>95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8">
        <f t="shared" si="5"/>
        <v>3866.8295833333332</v>
      </c>
      <c r="U96" s="8">
        <f t="shared" si="6"/>
        <v>-40.129583333333358</v>
      </c>
      <c r="V96" s="8">
        <f t="shared" si="7"/>
        <v>40.129583333333358</v>
      </c>
      <c r="W96" s="8">
        <f t="shared" si="8"/>
        <v>1610.3834585069465</v>
      </c>
      <c r="X96" s="8">
        <f t="shared" si="9"/>
        <v>1.048673356503864</v>
      </c>
    </row>
    <row r="97" spans="1:26" x14ac:dyDescent="0.25">
      <c r="A97" s="2">
        <v>43497</v>
      </c>
      <c r="B97" s="3">
        <v>3456</v>
      </c>
      <c r="C97">
        <v>96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8">
        <f t="shared" si="5"/>
        <v>3569.6518055555553</v>
      </c>
      <c r="U97" s="8">
        <f t="shared" si="6"/>
        <v>-113.65180555555526</v>
      </c>
      <c r="V97" s="8">
        <f t="shared" si="7"/>
        <v>113.65180555555526</v>
      </c>
      <c r="W97" s="8">
        <f t="shared" si="8"/>
        <v>12916.732906037741</v>
      </c>
      <c r="X97" s="8">
        <f t="shared" si="9"/>
        <v>3.2885360403806496</v>
      </c>
    </row>
    <row r="98" spans="1:26" x14ac:dyDescent="0.25">
      <c r="A98" s="2">
        <v>43525</v>
      </c>
      <c r="B98" s="3">
        <v>3897.1</v>
      </c>
      <c r="C98">
        <v>97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8">
        <f t="shared" si="5"/>
        <v>3916.0061111111108</v>
      </c>
      <c r="U98" s="8">
        <f t="shared" si="6"/>
        <v>-18.906111111110931</v>
      </c>
      <c r="V98" s="8">
        <f t="shared" si="7"/>
        <v>18.906111111110931</v>
      </c>
      <c r="W98" s="8">
        <f t="shared" si="8"/>
        <v>357.44103734567221</v>
      </c>
      <c r="X98" s="8">
        <f t="shared" si="9"/>
        <v>0.48513281956097953</v>
      </c>
    </row>
    <row r="99" spans="1:26" x14ac:dyDescent="0.25">
      <c r="A99" s="2">
        <v>43556</v>
      </c>
      <c r="B99" s="3">
        <v>3808.2</v>
      </c>
      <c r="C99">
        <v>98</v>
      </c>
      <c r="D99">
        <v>0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8">
        <f t="shared" si="5"/>
        <v>3853.5727777777765</v>
      </c>
      <c r="U99" s="8">
        <f t="shared" si="6"/>
        <v>-45.372777777776719</v>
      </c>
      <c r="V99" s="8">
        <f t="shared" si="7"/>
        <v>45.372777777776719</v>
      </c>
      <c r="W99" s="8">
        <f t="shared" si="8"/>
        <v>2058.6889632715088</v>
      </c>
      <c r="X99" s="8">
        <f t="shared" si="9"/>
        <v>1.1914494453488977</v>
      </c>
    </row>
    <row r="100" spans="1:26" x14ac:dyDescent="0.25">
      <c r="A100" s="2">
        <v>43586</v>
      </c>
      <c r="B100" s="3">
        <v>3829</v>
      </c>
      <c r="C100">
        <v>99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s="8">
        <f t="shared" si="5"/>
        <v>3883.0394444444432</v>
      </c>
      <c r="U100" s="8">
        <f t="shared" si="6"/>
        <v>-54.039444444443234</v>
      </c>
      <c r="V100" s="8">
        <f t="shared" si="7"/>
        <v>54.039444444443234</v>
      </c>
      <c r="W100" s="8">
        <f t="shared" si="8"/>
        <v>2920.2615558640668</v>
      </c>
      <c r="X100" s="8">
        <f t="shared" si="9"/>
        <v>1.411320042947068</v>
      </c>
    </row>
    <row r="101" spans="1:26" x14ac:dyDescent="0.25">
      <c r="A101" s="2">
        <v>43617</v>
      </c>
      <c r="B101" s="3">
        <v>3706</v>
      </c>
      <c r="C101">
        <v>100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 s="8">
        <f t="shared" si="5"/>
        <v>3793.9172222222214</v>
      </c>
      <c r="U101" s="8">
        <f t="shared" si="6"/>
        <v>-87.917222222221426</v>
      </c>
      <c r="V101" s="8">
        <f t="shared" si="7"/>
        <v>87.917222222221426</v>
      </c>
      <c r="W101" s="8">
        <f t="shared" si="8"/>
        <v>7729.4379632714645</v>
      </c>
      <c r="X101" s="8">
        <f t="shared" si="9"/>
        <v>2.3722941776098603</v>
      </c>
    </row>
    <row r="102" spans="1:26" x14ac:dyDescent="0.25">
      <c r="A102" s="2">
        <v>43647</v>
      </c>
      <c r="B102" s="3">
        <v>3903.5</v>
      </c>
      <c r="C102">
        <v>101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 s="8">
        <f t="shared" si="5"/>
        <v>3991.0838888888879</v>
      </c>
      <c r="U102" s="8">
        <f t="shared" si="6"/>
        <v>-87.583888888887941</v>
      </c>
      <c r="V102" s="8">
        <f t="shared" si="7"/>
        <v>87.583888888887941</v>
      </c>
      <c r="W102" s="8">
        <f t="shared" si="8"/>
        <v>7670.9375929010685</v>
      </c>
      <c r="X102" s="8">
        <f t="shared" si="9"/>
        <v>2.2437271394617122</v>
      </c>
    </row>
    <row r="103" spans="1:26" x14ac:dyDescent="0.25">
      <c r="A103" s="2">
        <v>43678</v>
      </c>
      <c r="B103" s="3">
        <v>3948.4</v>
      </c>
      <c r="C103">
        <v>102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  <c r="O103" s="8">
        <f t="shared" si="5"/>
        <v>4032.4616666666657</v>
      </c>
      <c r="U103" s="8">
        <f t="shared" si="6"/>
        <v>-84.061666666665587</v>
      </c>
      <c r="V103" s="8">
        <f t="shared" si="7"/>
        <v>84.061666666665587</v>
      </c>
      <c r="W103" s="8">
        <f t="shared" si="8"/>
        <v>7066.363802777596</v>
      </c>
      <c r="X103" s="8">
        <f t="shared" si="9"/>
        <v>2.1290058420288114</v>
      </c>
    </row>
    <row r="104" spans="1:26" x14ac:dyDescent="0.25">
      <c r="A104" s="2">
        <v>43709</v>
      </c>
      <c r="B104" s="3">
        <v>3926.6</v>
      </c>
      <c r="C104">
        <v>103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0</v>
      </c>
      <c r="O104" s="8">
        <f t="shared" si="5"/>
        <v>4019.6949999999997</v>
      </c>
      <c r="U104" s="8">
        <f t="shared" si="6"/>
        <v>-93.0949999999998</v>
      </c>
      <c r="V104" s="8">
        <f t="shared" si="7"/>
        <v>93.0949999999998</v>
      </c>
      <c r="W104" s="8">
        <f t="shared" si="8"/>
        <v>8666.6790249999631</v>
      </c>
      <c r="X104" s="8">
        <f t="shared" si="9"/>
        <v>2.3708806601130701</v>
      </c>
    </row>
    <row r="105" spans="1:26" x14ac:dyDescent="0.25">
      <c r="A105" s="2">
        <v>43739</v>
      </c>
      <c r="B105" s="3">
        <v>4043.2</v>
      </c>
      <c r="C105">
        <v>104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 s="8">
        <f t="shared" si="5"/>
        <v>4109.0505555555537</v>
      </c>
      <c r="U105" s="8">
        <f t="shared" si="6"/>
        <v>-65.85055555555391</v>
      </c>
      <c r="V105" s="8">
        <f t="shared" si="7"/>
        <v>65.85055555555391</v>
      </c>
      <c r="W105" s="8">
        <f t="shared" si="8"/>
        <v>4336.295666975092</v>
      </c>
      <c r="X105" s="8">
        <f t="shared" si="9"/>
        <v>1.6286742074484051</v>
      </c>
    </row>
    <row r="106" spans="1:26" x14ac:dyDescent="0.25">
      <c r="A106" s="2">
        <v>43770</v>
      </c>
      <c r="B106" s="3">
        <v>4067.3</v>
      </c>
      <c r="C106">
        <v>105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 s="8">
        <f t="shared" si="5"/>
        <v>4097.7727777777764</v>
      </c>
      <c r="U106" s="8">
        <f t="shared" si="6"/>
        <v>-30.472777777776173</v>
      </c>
      <c r="V106" s="8">
        <f t="shared" si="7"/>
        <v>30.472777777776173</v>
      </c>
      <c r="W106" s="8">
        <f t="shared" si="8"/>
        <v>928.59018549372934</v>
      </c>
      <c r="X106" s="8">
        <f t="shared" si="9"/>
        <v>0.74921392023642641</v>
      </c>
    </row>
    <row r="107" spans="1:26" x14ac:dyDescent="0.25">
      <c r="A107" s="2">
        <v>43800</v>
      </c>
      <c r="B107" s="3">
        <v>4389.3</v>
      </c>
      <c r="C107">
        <v>106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8">
        <f t="shared" si="5"/>
        <v>4411.2727777777764</v>
      </c>
      <c r="U107" s="8">
        <f t="shared" si="6"/>
        <v>-21.972777777776173</v>
      </c>
      <c r="V107" s="8">
        <f t="shared" si="7"/>
        <v>21.972777777776173</v>
      </c>
      <c r="W107" s="8">
        <f t="shared" si="8"/>
        <v>482.8029632715344</v>
      </c>
      <c r="X107" s="8">
        <f t="shared" si="9"/>
        <v>0.50059867809847058</v>
      </c>
    </row>
    <row r="108" spans="1:26" x14ac:dyDescent="0.25">
      <c r="A108" s="2">
        <v>43831</v>
      </c>
      <c r="B108" s="3">
        <v>3890.1</v>
      </c>
      <c r="C108">
        <v>107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s="8">
        <f t="shared" si="5"/>
        <v>4020.650555555555</v>
      </c>
      <c r="U108" s="8">
        <f t="shared" si="6"/>
        <v>-130.55055555555509</v>
      </c>
      <c r="V108" s="8">
        <f t="shared" si="7"/>
        <v>130.55055555555509</v>
      </c>
      <c r="W108" s="8">
        <f t="shared" si="8"/>
        <v>17043.447555864077</v>
      </c>
      <c r="X108" s="8">
        <f t="shared" si="9"/>
        <v>3.3559691410389219</v>
      </c>
    </row>
    <row r="109" spans="1:26" x14ac:dyDescent="0.25">
      <c r="A109" s="2">
        <v>43862</v>
      </c>
      <c r="B109" s="3">
        <v>3621.3</v>
      </c>
      <c r="C109">
        <v>108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s="8">
        <f t="shared" si="5"/>
        <v>3723.4727777777771</v>
      </c>
      <c r="P109" s="8">
        <f>B109</f>
        <v>3621.3</v>
      </c>
      <c r="U109" s="8">
        <f t="shared" si="6"/>
        <v>-102.1727777777769</v>
      </c>
      <c r="V109" s="8">
        <f t="shared" si="7"/>
        <v>102.1727777777769</v>
      </c>
      <c r="W109" s="8">
        <f t="shared" si="8"/>
        <v>10439.27651882698</v>
      </c>
      <c r="X109" s="8">
        <f t="shared" si="9"/>
        <v>2.8214392007780877</v>
      </c>
      <c r="Z109">
        <v>3621.3</v>
      </c>
    </row>
    <row r="110" spans="1:26" x14ac:dyDescent="0.25">
      <c r="A110" s="2">
        <v>43891</v>
      </c>
      <c r="C110">
        <v>109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s="8">
        <f t="shared" si="5"/>
        <v>4069.8270833333327</v>
      </c>
      <c r="P110" s="8">
        <f>O110</f>
        <v>4069.8270833333327</v>
      </c>
      <c r="Z110">
        <v>3007.1</v>
      </c>
    </row>
    <row r="111" spans="1:26" x14ac:dyDescent="0.25">
      <c r="A111" s="2">
        <v>43922</v>
      </c>
      <c r="C111">
        <v>110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s="8">
        <f t="shared" si="5"/>
        <v>4007.3937499999993</v>
      </c>
      <c r="P111" s="8">
        <f t="shared" ref="P111:P121" si="10">O111</f>
        <v>4007.3937499999993</v>
      </c>
      <c r="V111" s="1" t="s">
        <v>36</v>
      </c>
      <c r="W111" s="1" t="s">
        <v>37</v>
      </c>
      <c r="X111" s="1" t="s">
        <v>38</v>
      </c>
      <c r="Z111">
        <v>1907.9</v>
      </c>
    </row>
    <row r="112" spans="1:26" x14ac:dyDescent="0.25">
      <c r="A112" s="2">
        <v>43952</v>
      </c>
      <c r="C112">
        <v>111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s="8">
        <f t="shared" si="5"/>
        <v>4036.860416666666</v>
      </c>
      <c r="P112" s="8">
        <f t="shared" si="10"/>
        <v>4036.860416666666</v>
      </c>
      <c r="V112" s="8">
        <f>AVERAGE(V2:V109)</f>
        <v>54.459395576131719</v>
      </c>
      <c r="W112" s="8">
        <f t="shared" ref="W112:X112" si="11">AVERAGE(W2:W109)</f>
        <v>4177.7140842335402</v>
      </c>
      <c r="X112" s="8">
        <f t="shared" si="11"/>
        <v>1.6573321843397635</v>
      </c>
      <c r="Z112">
        <v>2499.1</v>
      </c>
    </row>
    <row r="113" spans="1:26" x14ac:dyDescent="0.25">
      <c r="A113" s="2">
        <v>43983</v>
      </c>
      <c r="C113">
        <v>112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 s="8">
        <f t="shared" si="5"/>
        <v>3947.7381944444442</v>
      </c>
      <c r="P113" s="8">
        <f t="shared" si="10"/>
        <v>3947.7381944444442</v>
      </c>
      <c r="W113" s="1" t="s">
        <v>39</v>
      </c>
      <c r="Z113">
        <v>3111.8</v>
      </c>
    </row>
    <row r="114" spans="1:26" x14ac:dyDescent="0.25">
      <c r="A114" s="2">
        <v>44013</v>
      </c>
      <c r="C114">
        <v>113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 s="8">
        <f t="shared" si="5"/>
        <v>4144.9048611111111</v>
      </c>
      <c r="P114" s="8">
        <f t="shared" si="10"/>
        <v>4144.9048611111111</v>
      </c>
      <c r="W114" s="8">
        <f>SQRT(W112)</f>
        <v>64.635238718778936</v>
      </c>
      <c r="Z114">
        <v>3458</v>
      </c>
    </row>
    <row r="115" spans="1:26" x14ac:dyDescent="0.25">
      <c r="A115" s="2">
        <v>44044</v>
      </c>
      <c r="C115">
        <v>114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 s="8">
        <f t="shared" si="5"/>
        <v>4186.282638888888</v>
      </c>
      <c r="P115" s="8">
        <f t="shared" si="10"/>
        <v>4186.282638888888</v>
      </c>
      <c r="Z115">
        <v>3229.6</v>
      </c>
    </row>
    <row r="116" spans="1:26" x14ac:dyDescent="0.25">
      <c r="A116" s="2">
        <v>44075</v>
      </c>
      <c r="C116">
        <v>115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 s="8">
        <f t="shared" si="5"/>
        <v>4173.5159722222215</v>
      </c>
      <c r="P116" s="8">
        <f t="shared" si="10"/>
        <v>4173.5159722222215</v>
      </c>
      <c r="Z116">
        <v>3342.5</v>
      </c>
    </row>
    <row r="117" spans="1:26" x14ac:dyDescent="0.25">
      <c r="A117" s="2">
        <v>44105</v>
      </c>
      <c r="C117">
        <v>116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1</v>
      </c>
      <c r="N117">
        <v>0</v>
      </c>
      <c r="O117" s="8">
        <f t="shared" si="5"/>
        <v>4262.8715277777774</v>
      </c>
      <c r="P117" s="8">
        <f t="shared" si="10"/>
        <v>4262.8715277777774</v>
      </c>
      <c r="Z117">
        <v>3615.8</v>
      </c>
    </row>
    <row r="118" spans="1:26" x14ac:dyDescent="0.25">
      <c r="A118" s="2">
        <v>44136</v>
      </c>
      <c r="C118">
        <v>117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 s="8">
        <f t="shared" si="5"/>
        <v>4251.5937499999991</v>
      </c>
      <c r="P118" s="8">
        <f t="shared" si="10"/>
        <v>4251.5937499999991</v>
      </c>
      <c r="Z118">
        <v>3805.6</v>
      </c>
    </row>
    <row r="119" spans="1:26" x14ac:dyDescent="0.25">
      <c r="A119" s="2">
        <v>44166</v>
      </c>
      <c r="C119">
        <v>118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s="8">
        <f t="shared" si="5"/>
        <v>4565.0937499999991</v>
      </c>
      <c r="P119" s="8">
        <f t="shared" si="10"/>
        <v>4565.0937499999991</v>
      </c>
      <c r="Z119">
        <v>4260.1000000000004</v>
      </c>
    </row>
    <row r="120" spans="1:26" x14ac:dyDescent="0.25">
      <c r="A120" s="2">
        <v>44197</v>
      </c>
      <c r="C120">
        <v>119</v>
      </c>
      <c r="D120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s="8">
        <f t="shared" si="5"/>
        <v>4174.4715277777777</v>
      </c>
      <c r="P120" s="8">
        <f t="shared" si="10"/>
        <v>4174.4715277777777</v>
      </c>
      <c r="Z120">
        <v>3783.9</v>
      </c>
    </row>
    <row r="121" spans="1:26" x14ac:dyDescent="0.25">
      <c r="A121" s="2">
        <v>44228</v>
      </c>
      <c r="C121">
        <v>120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s="8">
        <f t="shared" si="5"/>
        <v>3877.2937499999989</v>
      </c>
      <c r="P121" s="8">
        <f t="shared" si="10"/>
        <v>3877.2937499999989</v>
      </c>
      <c r="Z121">
        <v>3440.4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FD0A-6CAB-4ED5-9FB1-E665A7F2C83A}">
  <dimension ref="A1:E10"/>
  <sheetViews>
    <sheetView workbookViewId="0">
      <selection activeCell="I17" sqref="I17"/>
    </sheetView>
  </sheetViews>
  <sheetFormatPr defaultRowHeight="15" x14ac:dyDescent="0.25"/>
  <cols>
    <col min="2" max="2" width="16.7109375" bestFit="1" customWidth="1"/>
    <col min="5" max="5" width="12.5703125" bestFit="1" customWidth="1"/>
  </cols>
  <sheetData>
    <row r="1" spans="1:5" x14ac:dyDescent="0.25">
      <c r="A1">
        <v>1</v>
      </c>
      <c r="B1" s="8">
        <f>'Simple Linear Regression'!B18</f>
        <v>12.791172940066883</v>
      </c>
      <c r="D1">
        <v>11</v>
      </c>
      <c r="E1" s="8">
        <f>'Multiple Regression'!B18</f>
        <v>12.818414351851853</v>
      </c>
    </row>
    <row r="2" spans="1:5" x14ac:dyDescent="0.25">
      <c r="A2">
        <v>2</v>
      </c>
      <c r="B2" s="8">
        <f>'Simple Linear Regression'!D18</f>
        <v>66.862747746432959</v>
      </c>
      <c r="D2">
        <v>12</v>
      </c>
      <c r="E2" s="8">
        <f>'Multiple Regression'!D18</f>
        <v>59.891110791898448</v>
      </c>
    </row>
    <row r="3" spans="1:5" x14ac:dyDescent="0.25">
      <c r="A3">
        <v>3</v>
      </c>
      <c r="B3" s="8">
        <f>'Simple Linear Regression'!E18</f>
        <v>1.6809481327276614E-88</v>
      </c>
      <c r="D3">
        <v>13</v>
      </c>
      <c r="E3" s="8">
        <f>'Multiple Regression'!E18</f>
        <v>2.9559153227044921E-77</v>
      </c>
    </row>
    <row r="4" spans="1:5" x14ac:dyDescent="0.25">
      <c r="A4">
        <v>4</v>
      </c>
      <c r="B4" s="8">
        <f>'Simple Linear Regression'!B17</f>
        <v>2673.7394080996883</v>
      </c>
      <c r="D4">
        <v>14</v>
      </c>
      <c r="E4" s="8">
        <f>'Multiple Regression'!B17</f>
        <v>3052.5208564814802</v>
      </c>
    </row>
    <row r="5" spans="1:5" x14ac:dyDescent="0.25">
      <c r="A5">
        <v>5</v>
      </c>
      <c r="B5" s="8">
        <f>'Simple Linear Regression'!B5</f>
        <v>0.97683883804349947</v>
      </c>
      <c r="D5">
        <v>15</v>
      </c>
      <c r="E5" s="8">
        <f>'Multiple Regression'!B5</f>
        <v>0.97815418197630699</v>
      </c>
    </row>
    <row r="6" spans="1:5" x14ac:dyDescent="0.25">
      <c r="A6">
        <v>6</v>
      </c>
      <c r="B6" s="8">
        <f>'Simple Regression Model'!D109</f>
        <v>4055.1860856269113</v>
      </c>
      <c r="D6">
        <v>16</v>
      </c>
      <c r="E6" s="8">
        <f>'Multiple Regression Model'!O109</f>
        <v>3723.4727777777771</v>
      </c>
    </row>
    <row r="7" spans="1:5" x14ac:dyDescent="0.25">
      <c r="A7">
        <v>7</v>
      </c>
      <c r="B7" s="8">
        <f>'Simple Regression Model'!E110</f>
        <v>4067.9772585669784</v>
      </c>
      <c r="D7">
        <v>17</v>
      </c>
      <c r="E7" s="8">
        <f>'Multiple Regression Model'!P110</f>
        <v>4069.8270833333327</v>
      </c>
    </row>
    <row r="8" spans="1:5" x14ac:dyDescent="0.25">
      <c r="A8">
        <v>8</v>
      </c>
      <c r="B8" s="8">
        <f>'Simple Regression Model'!E121</f>
        <v>4208.6801609077138</v>
      </c>
      <c r="D8">
        <v>18</v>
      </c>
      <c r="E8" s="8">
        <f>'Multiple Regression Model'!P121</f>
        <v>3877.2937499999989</v>
      </c>
    </row>
    <row r="9" spans="1:5" x14ac:dyDescent="0.25">
      <c r="A9">
        <v>9</v>
      </c>
      <c r="B9" s="8">
        <f>'Simple Linear Regression'!B7</f>
        <v>61.980138616350871</v>
      </c>
      <c r="D9">
        <v>19</v>
      </c>
      <c r="E9" s="8">
        <f>'Multiple Regression'!B7</f>
        <v>68.915900013767569</v>
      </c>
    </row>
    <row r="10" spans="1:5" x14ac:dyDescent="0.25">
      <c r="A10">
        <v>10</v>
      </c>
      <c r="B10" s="8">
        <f>'Simple Linear Regression'!E12</f>
        <v>4470.6270362031255</v>
      </c>
      <c r="D10">
        <v>20</v>
      </c>
      <c r="E10" s="8">
        <f>'Multiple Regression'!E12</f>
        <v>354.47153312885365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</vt:lpstr>
      <vt:lpstr>Simple Regression Model</vt:lpstr>
      <vt:lpstr>Simple Linear Regression</vt:lpstr>
      <vt:lpstr>Multiple Regression</vt:lpstr>
      <vt:lpstr>Multiple Regression Model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2021-05-18T22:13:22Z</dcterms:created>
  <dcterms:modified xsi:type="dcterms:W3CDTF">2021-05-21T10:59:53Z</dcterms:modified>
</cp:coreProperties>
</file>