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/Github/mitigation-planner/src/"/>
    </mc:Choice>
  </mc:AlternateContent>
  <xr:revisionPtr revIDLastSave="0" documentId="13_ncr:1_{E857487F-7C80-9D4F-B370-0178A6E67C68}" xr6:coauthVersionLast="47" xr6:coauthVersionMax="47" xr10:uidLastSave="{00000000-0000-0000-0000-000000000000}"/>
  <bookViews>
    <workbookView xWindow="8620" yWindow="500" windowWidth="27640" windowHeight="16940" activeTab="2" xr2:uid="{00000000-000D-0000-FFFF-FFFF00000000}"/>
  </bookViews>
  <sheets>
    <sheet name="info" sheetId="3" r:id="rId1"/>
    <sheet name="skills" sheetId="2" r:id="rId2"/>
    <sheet name="timelin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D78" i="1"/>
  <c r="C73" i="1"/>
  <c r="D67" i="1"/>
  <c r="D60" i="1"/>
  <c r="D50" i="1"/>
  <c r="D45" i="1"/>
  <c r="D41" i="1"/>
  <c r="D34" i="1"/>
  <c r="C26" i="1"/>
  <c r="C22" i="1"/>
  <c r="C15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3"/>
  <c r="C58" i="1"/>
  <c r="D58" i="1"/>
  <c r="C59" i="1"/>
  <c r="D59" i="1"/>
  <c r="C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C68" i="1"/>
  <c r="D68" i="1"/>
  <c r="C69" i="1"/>
  <c r="D69" i="1"/>
  <c r="C70" i="1"/>
  <c r="D70" i="1"/>
  <c r="C71" i="1"/>
  <c r="D71" i="1"/>
  <c r="C72" i="1"/>
  <c r="D72" i="1"/>
  <c r="D73" i="1"/>
  <c r="C74" i="1"/>
  <c r="D74" i="1"/>
  <c r="C75" i="1"/>
  <c r="D75" i="1"/>
  <c r="C76" i="1"/>
  <c r="D76" i="1"/>
  <c r="C77" i="1"/>
  <c r="D77" i="1"/>
  <c r="C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2" i="1"/>
  <c r="D43" i="1"/>
  <c r="D44" i="1"/>
  <c r="D46" i="1"/>
  <c r="D47" i="1"/>
  <c r="D48" i="1"/>
  <c r="D49" i="1"/>
  <c r="D51" i="1"/>
  <c r="D52" i="1"/>
  <c r="D53" i="1"/>
  <c r="D54" i="1"/>
  <c r="D55" i="1"/>
  <c r="D56" i="1"/>
  <c r="D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</calcChain>
</file>

<file path=xl/sharedStrings.xml><?xml version="1.0" encoding="utf-8"?>
<sst xmlns="http://schemas.openxmlformats.org/spreadsheetml/2006/main" count="342" uniqueCount="159">
  <si>
    <t>name</t>
  </si>
  <si>
    <t>abbreviation</t>
  </si>
  <si>
    <t>boss</t>
  </si>
  <si>
    <t>length</t>
  </si>
  <si>
    <t>level</t>
  </si>
  <si>
    <t>id</t>
  </si>
  <si>
    <t>damageType</t>
  </si>
  <si>
    <t>target</t>
  </si>
  <si>
    <t>tankbuster</t>
  </si>
  <si>
    <t>interruptable</t>
  </si>
  <si>
    <t>avoidable</t>
  </si>
  <si>
    <t>notes</t>
  </si>
  <si>
    <t>start (mm:ss)</t>
  </si>
  <si>
    <t>startTime</t>
  </si>
  <si>
    <t>endTime</t>
  </si>
  <si>
    <t>end (mm:ss)</t>
  </si>
  <si>
    <t>MAGIC</t>
  </si>
  <si>
    <t>PHYS</t>
  </si>
  <si>
    <t>NONE</t>
  </si>
  <si>
    <t>PARTY</t>
  </si>
  <si>
    <t>MT</t>
  </si>
  <si>
    <t>ARENA</t>
  </si>
  <si>
    <t>length (mm:ss)</t>
  </si>
  <si>
    <t>Raidwide</t>
  </si>
  <si>
    <t>Heavy-hitting raidwide</t>
  </si>
  <si>
    <t>DIRECTIONAL</t>
  </si>
  <si>
    <t>ENRAGE</t>
  </si>
  <si>
    <t>Hephaistos</t>
  </si>
  <si>
    <t>genesis_of_flame</t>
  </si>
  <si>
    <t>Genesis of Flame</t>
  </si>
  <si>
    <t>conceptual_octa_tetra</t>
  </si>
  <si>
    <t>Conceptual Octaflare/Tetraflare (cast)</t>
  </si>
  <si>
    <t>Individual AoEs (octa) or partner stacks (tetra) stored for later</t>
  </si>
  <si>
    <t>volcanic_torches</t>
  </si>
  <si>
    <t>Volcanic Torches</t>
  </si>
  <si>
    <t>Blue flames spawn and begin moving</t>
  </si>
  <si>
    <t>torch_flame</t>
  </si>
  <si>
    <t>Torch Flame</t>
  </si>
  <si>
    <t>Squares outlined by Volcanic Torches explode</t>
  </si>
  <si>
    <t>Sunforge</t>
  </si>
  <si>
    <t>sunforge</t>
  </si>
  <si>
    <t>Spawns snake (cleaves middle) or phoenix (cleaves outsides)</t>
  </si>
  <si>
    <t>emergent_octa_tetra</t>
  </si>
  <si>
    <t>Emergent Octaflare/Tetraflare</t>
  </si>
  <si>
    <t>Stored octa/tetraflare resolves</t>
  </si>
  <si>
    <t>flameviper_1</t>
  </si>
  <si>
    <t>Flameviper 1</t>
  </si>
  <si>
    <t>Line cleave tankbuster applies vuln; swap required</t>
  </si>
  <si>
    <t>flameviper_2</t>
  </si>
  <si>
    <t>Flameviper 2</t>
  </si>
  <si>
    <t>reforged_reflection</t>
  </si>
  <si>
    <t>Reforged Reflection</t>
  </si>
  <si>
    <t>rearing_rampage</t>
  </si>
  <si>
    <t>Rearing Rampage</t>
  </si>
  <si>
    <t>Heavy-hitting raidwide; two players will be hit with uplifts and have Earth Res Down applied</t>
  </si>
  <si>
    <t>stomp_dead</t>
  </si>
  <si>
    <t>Stomp Dead</t>
  </si>
  <si>
    <t>PROXIMITY_FAR</t>
  </si>
  <si>
    <t>Hard-hitting jump on furthest player that must be taken in pairs; will kill if Earth Res Down hasn't fallen off</t>
  </si>
  <si>
    <t>Illusory Creation</t>
  </si>
  <si>
    <t>illusory_creation_1</t>
  </si>
  <si>
    <t>Spawns four clones N/S/E/W</t>
  </si>
  <si>
    <t>Transforms into dog or snake</t>
  </si>
  <si>
    <t>footprint</t>
  </si>
  <si>
    <t>Footprint</t>
  </si>
  <si>
    <t>KB as boss drops back to ground after transforming</t>
  </si>
  <si>
    <t>creation_on_command</t>
  </si>
  <si>
    <t>Creation on Command</t>
  </si>
  <si>
    <t>Clones begin using Sunforge in pairs</t>
  </si>
  <si>
    <t>manifold_flames</t>
  </si>
  <si>
    <t>Manifold Flames</t>
  </si>
  <si>
    <t>Untelegraphed AoEs hit all DPS or all tanks/heals and applies vuln</t>
  </si>
  <si>
    <t>manifold_flames_protean</t>
  </si>
  <si>
    <t>Nest of Flamevipers</t>
  </si>
  <si>
    <t>PROXIMITY_CLOSE4</t>
  </si>
  <si>
    <t>Line cleaves on four closest players; must be taken by role that didn't get hit with AoEs</t>
  </si>
  <si>
    <t>clone_sunforge_1</t>
  </si>
  <si>
    <t>clone_sunforge_2</t>
  </si>
  <si>
    <t>Two clones both spawn snake or both spawn phoenix</t>
  </si>
  <si>
    <t>flameviper_tetraflare</t>
  </si>
  <si>
    <t>Nest of Flamevipers/Tetraflare</t>
  </si>
  <si>
    <t>Line cleaves on all party members (Flamevipers) or partner stacks (Tetraflare)</t>
  </si>
  <si>
    <t>snaking_kick</t>
  </si>
  <si>
    <t>Snaking Kick</t>
  </si>
  <si>
    <t>AoE inside boss's hitbox</t>
  </si>
  <si>
    <t>Gorgomanteia</t>
  </si>
  <si>
    <t>Eye/Blood of the Gorgon and First/Second in Line debuffs go out</t>
  </si>
  <si>
    <t>gorgomanteia_1</t>
  </si>
  <si>
    <t>into_the_shadows_1</t>
  </si>
  <si>
    <t>Into the Shadows</t>
  </si>
  <si>
    <t>Spawns snakes in two sets of two</t>
  </si>
  <si>
    <t>petrification</t>
  </si>
  <si>
    <t>Petrification</t>
  </si>
  <si>
    <t>Gaze attack from snakes when they emerge</t>
  </si>
  <si>
    <t>gorgoneion</t>
  </si>
  <si>
    <t>Gorgoneion</t>
  </si>
  <si>
    <t>Adds enrage if not petrified &amp; killed</t>
  </si>
  <si>
    <t>eye</t>
  </si>
  <si>
    <t>Eye of the Gorgon</t>
  </si>
  <si>
    <t>Party members with Eye debuff shoot petrifying cone AoE in front of them as debuff expires</t>
  </si>
  <si>
    <t>blood</t>
  </si>
  <si>
    <t>Blood of the Gorgon</t>
  </si>
  <si>
    <t>ektothermos</t>
  </si>
  <si>
    <t>Ektothermos</t>
  </si>
  <si>
    <t>fourfold_fires</t>
  </si>
  <si>
    <t>Fourfold Fires</t>
  </si>
  <si>
    <t>abyssal_fires</t>
  </si>
  <si>
    <t>Abyssal Fires</t>
  </si>
  <si>
    <t>Spawns four proximity AoEs from corners</t>
  </si>
  <si>
    <t>cthonic_vent_cast</t>
  </si>
  <si>
    <t>Cthonic Vent</t>
  </si>
  <si>
    <t>Spawns fire snakes in two puddles that begin bubbling more than the other two</t>
  </si>
  <si>
    <t>Proximity AoEs resolve and leave fire puddles</t>
  </si>
  <si>
    <t>Large AoE around fire puddles as snakes emerge and move to new puddles</t>
  </si>
  <si>
    <t>cthonic_vent_resolves</t>
  </si>
  <si>
    <t>Cthonic Vent (AoE)</t>
  </si>
  <si>
    <t>octa_tetra</t>
  </si>
  <si>
    <t>Octaflare/Tetraflare</t>
  </si>
  <si>
    <t>quadrupedal_crush_impact</t>
  </si>
  <si>
    <t>Quadrupedal Crush/Impact</t>
  </si>
  <si>
    <t>Boss jumps to wall with either large AoE (Crush) or long KB (Impact) from landing spot</t>
  </si>
  <si>
    <t>blazing_footfalls</t>
  </si>
  <si>
    <t>Blazing Footfalls</t>
  </si>
  <si>
    <t>Shows indicators of location/direction/order of subsequent dashes &amp; jumps</t>
  </si>
  <si>
    <t>trailblaze</t>
  </si>
  <si>
    <t>Trailblaze</t>
  </si>
  <si>
    <t>into_the_shadows_2</t>
  </si>
  <si>
    <t>Spawns four snakes at once</t>
  </si>
  <si>
    <t>gorgomanteia_2</t>
  </si>
  <si>
    <t>Eye/Blood/Crown/Breath of the Gorgon debuffs go out</t>
  </si>
  <si>
    <t>gorgospit_1</t>
  </si>
  <si>
    <t>Gorgospit</t>
  </si>
  <si>
    <t>Clones shoot line cleaves through outer tiles</t>
  </si>
  <si>
    <t>illusory_creation_2</t>
  </si>
  <si>
    <t>Spawns one clone on outside of arena</t>
  </si>
  <si>
    <t>gorgospit_2</t>
  </si>
  <si>
    <t>crown</t>
  </si>
  <si>
    <t>Crown of the Gorgon</t>
  </si>
  <si>
    <t>breath</t>
  </si>
  <si>
    <t>Breath of the Gorgon</t>
  </si>
  <si>
    <t>Individual AoE on party members with Blood debuff as debuff expires; kills petrified snakes</t>
  </si>
  <si>
    <t>Clone shoots line cleave directly in front; kills any petrified snakes in its path</t>
  </si>
  <si>
    <t>Gaze attack from players with Crown debuff as it expires; must line of sight Crown players behind petrified snake</t>
  </si>
  <si>
    <t>4-man stacks on players with Breath debuff as it expires; kills petrified snakes</t>
  </si>
  <si>
    <t>Individual AoEs (octa) or partner stacks (tetra); resolves at end of cast (not stored)</t>
  </si>
  <si>
    <t>genesis_of_flame_enrage</t>
  </si>
  <si>
    <t>Genesis of Flamre</t>
  </si>
  <si>
    <t>conceptual_di_tetra</t>
  </si>
  <si>
    <t>emergent_di_tetra</t>
  </si>
  <si>
    <t>Conceptual Diflare/Tetraflare</t>
  </si>
  <si>
    <t>4-man stacks (diflare) or partner stacks (tetraflare) stored for later</t>
  </si>
  <si>
    <t>Emergent Diflare/Tetraflare</t>
  </si>
  <si>
    <t>Stored di/tetraflare resolves</t>
  </si>
  <si>
    <t>Untelegraphed second hit of buster; must swap back as autos will kill while vuln is up</t>
  </si>
  <si>
    <t>One clone spawns snake; one clone spawns phoenix</t>
  </si>
  <si>
    <t>Boss dashes with KB from lines along middle murder zone</t>
  </si>
  <si>
    <t>Abyssos: The Eigth Circle (Savage) | Phase 1 | Snake First</t>
  </si>
  <si>
    <t>P8S P1 V2</t>
  </si>
  <si>
    <t>p8sp1v2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</si>
</sst>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FF"/>
      <name val="Calibri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E2D2D"/>
        <bgColor rgb="FF2E2D2D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1" fontId="0" fillId="0" borderId="0" xfId="0" applyNumberFormat="1"/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2" sqref="G2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</row>
    <row r="2" spans="1:7" x14ac:dyDescent="0.2">
      <c r="A2" t="s">
        <v>156</v>
      </c>
      <c r="B2" t="s">
        <v>157</v>
      </c>
      <c r="C2" t="s">
        <v>27</v>
      </c>
      <c r="D2" s="1">
        <v>0.32777777777777778</v>
      </c>
      <c r="E2" s="2">
        <f>HOUR(D2)*60+MINUTE(D2)</f>
        <v>472</v>
      </c>
      <c r="F2">
        <v>90</v>
      </c>
      <c r="G2" t="s">
        <v>158</v>
      </c>
    </row>
    <row r="3" spans="1:7" x14ac:dyDescent="0.2">
      <c r="E3" s="2"/>
    </row>
    <row r="4" spans="1:7" x14ac:dyDescent="0.2">
      <c r="E4" s="2"/>
    </row>
    <row r="5" spans="1:7" x14ac:dyDescent="0.2">
      <c r="E5" s="2"/>
    </row>
    <row r="6" spans="1:7" x14ac:dyDescent="0.2">
      <c r="E6" s="2"/>
    </row>
    <row r="7" spans="1:7" x14ac:dyDescent="0.2">
      <c r="E7" s="2"/>
    </row>
    <row r="8" spans="1:7" x14ac:dyDescent="0.2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H37" sqref="H37"/>
    </sheetView>
  </sheetViews>
  <sheetFormatPr baseColWidth="10" defaultRowHeight="16" x14ac:dyDescent="0.2"/>
  <cols>
    <col min="1" max="1" width="21.6640625" customWidth="1"/>
    <col min="2" max="2" width="22.6640625" customWidth="1"/>
    <col min="3" max="3" width="16.1640625" customWidth="1"/>
    <col min="4" max="4" width="18.5" customWidth="1"/>
    <col min="5" max="5" width="14.5" customWidth="1"/>
    <col min="7" max="7" width="14.5" customWidth="1"/>
    <col min="8" max="8" width="65.83203125" customWidth="1"/>
  </cols>
  <sheetData>
    <row r="1" spans="1:8" x14ac:dyDescent="0.2">
      <c r="A1" t="s">
        <v>5</v>
      </c>
      <c r="B1" t="s">
        <v>0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</row>
    <row r="2" spans="1:8" x14ac:dyDescent="0.2">
      <c r="A2" t="s">
        <v>28</v>
      </c>
      <c r="B2" t="s">
        <v>29</v>
      </c>
      <c r="C2" t="s">
        <v>16</v>
      </c>
      <c r="D2" t="s">
        <v>19</v>
      </c>
      <c r="E2" t="b">
        <v>0</v>
      </c>
      <c r="H2" t="s">
        <v>23</v>
      </c>
    </row>
    <row r="3" spans="1:8" x14ac:dyDescent="0.2">
      <c r="A3" t="s">
        <v>30</v>
      </c>
      <c r="B3" t="s">
        <v>31</v>
      </c>
      <c r="C3" t="s">
        <v>18</v>
      </c>
      <c r="D3" t="s">
        <v>19</v>
      </c>
      <c r="E3" t="b">
        <v>0</v>
      </c>
      <c r="H3" t="s">
        <v>32</v>
      </c>
    </row>
    <row r="4" spans="1:8" x14ac:dyDescent="0.2">
      <c r="A4" t="s">
        <v>33</v>
      </c>
      <c r="B4" t="s">
        <v>34</v>
      </c>
      <c r="C4" t="s">
        <v>18</v>
      </c>
      <c r="D4" t="s">
        <v>21</v>
      </c>
      <c r="E4" t="b">
        <v>0</v>
      </c>
      <c r="H4" t="s">
        <v>35</v>
      </c>
    </row>
    <row r="5" spans="1:8" x14ac:dyDescent="0.2">
      <c r="A5" t="s">
        <v>36</v>
      </c>
      <c r="B5" t="s">
        <v>37</v>
      </c>
      <c r="C5" t="s">
        <v>16</v>
      </c>
      <c r="D5" t="s">
        <v>21</v>
      </c>
      <c r="E5" t="b">
        <v>1</v>
      </c>
      <c r="H5" t="s">
        <v>38</v>
      </c>
    </row>
    <row r="6" spans="1:8" x14ac:dyDescent="0.2">
      <c r="A6" t="s">
        <v>40</v>
      </c>
      <c r="B6" t="s">
        <v>39</v>
      </c>
      <c r="C6" t="s">
        <v>16</v>
      </c>
      <c r="D6" t="s">
        <v>25</v>
      </c>
      <c r="E6" t="b">
        <v>1</v>
      </c>
      <c r="H6" t="s">
        <v>41</v>
      </c>
    </row>
    <row r="7" spans="1:8" x14ac:dyDescent="0.2">
      <c r="A7" t="s">
        <v>42</v>
      </c>
      <c r="B7" t="s">
        <v>43</v>
      </c>
      <c r="C7" t="s">
        <v>16</v>
      </c>
      <c r="D7" t="s">
        <v>19</v>
      </c>
      <c r="E7" t="b">
        <v>0</v>
      </c>
      <c r="H7" t="s">
        <v>44</v>
      </c>
    </row>
    <row r="8" spans="1:8" x14ac:dyDescent="0.2">
      <c r="A8" t="s">
        <v>45</v>
      </c>
      <c r="B8" t="s">
        <v>46</v>
      </c>
      <c r="C8" t="s">
        <v>16</v>
      </c>
      <c r="D8" t="s">
        <v>20</v>
      </c>
      <c r="E8" t="b">
        <v>0</v>
      </c>
      <c r="F8" t="b">
        <v>1</v>
      </c>
      <c r="H8" t="s">
        <v>47</v>
      </c>
    </row>
    <row r="9" spans="1:8" x14ac:dyDescent="0.2">
      <c r="A9" t="s">
        <v>48</v>
      </c>
      <c r="B9" t="s">
        <v>49</v>
      </c>
      <c r="C9" t="s">
        <v>16</v>
      </c>
      <c r="D9" t="s">
        <v>20</v>
      </c>
      <c r="E9" t="b">
        <v>0</v>
      </c>
      <c r="F9" t="b">
        <v>1</v>
      </c>
      <c r="H9" t="s">
        <v>153</v>
      </c>
    </row>
    <row r="10" spans="1:8" x14ac:dyDescent="0.2">
      <c r="A10" t="s">
        <v>50</v>
      </c>
      <c r="B10" t="s">
        <v>51</v>
      </c>
      <c r="C10" t="s">
        <v>18</v>
      </c>
      <c r="D10" t="s">
        <v>21</v>
      </c>
      <c r="E10" t="b">
        <v>1</v>
      </c>
      <c r="H10" t="s">
        <v>62</v>
      </c>
    </row>
    <row r="11" spans="1:8" x14ac:dyDescent="0.2">
      <c r="A11" t="s">
        <v>63</v>
      </c>
      <c r="B11" t="s">
        <v>64</v>
      </c>
      <c r="C11" t="s">
        <v>17</v>
      </c>
      <c r="D11" t="s">
        <v>21</v>
      </c>
      <c r="E11" t="b">
        <v>0</v>
      </c>
      <c r="H11" t="s">
        <v>65</v>
      </c>
    </row>
    <row r="12" spans="1:8" x14ac:dyDescent="0.2">
      <c r="A12" t="s">
        <v>52</v>
      </c>
      <c r="B12" t="s">
        <v>53</v>
      </c>
      <c r="C12" t="s">
        <v>17</v>
      </c>
      <c r="D12" t="s">
        <v>19</v>
      </c>
      <c r="E12" t="b">
        <v>0</v>
      </c>
      <c r="H12" t="s">
        <v>54</v>
      </c>
    </row>
    <row r="13" spans="1:8" x14ac:dyDescent="0.2">
      <c r="A13" t="s">
        <v>55</v>
      </c>
      <c r="B13" t="s">
        <v>56</v>
      </c>
      <c r="C13" t="s">
        <v>17</v>
      </c>
      <c r="D13" t="s">
        <v>57</v>
      </c>
      <c r="E13" t="b">
        <v>0</v>
      </c>
      <c r="H13" t="s">
        <v>58</v>
      </c>
    </row>
    <row r="14" spans="1:8" x14ac:dyDescent="0.2">
      <c r="A14" t="s">
        <v>60</v>
      </c>
      <c r="B14" t="s">
        <v>59</v>
      </c>
      <c r="C14" t="s">
        <v>18</v>
      </c>
      <c r="D14" t="s">
        <v>21</v>
      </c>
      <c r="E14" t="b">
        <v>0</v>
      </c>
      <c r="H14" t="s">
        <v>61</v>
      </c>
    </row>
    <row r="15" spans="1:8" x14ac:dyDescent="0.2">
      <c r="A15" t="s">
        <v>66</v>
      </c>
      <c r="B15" t="s">
        <v>67</v>
      </c>
      <c r="C15" t="s">
        <v>18</v>
      </c>
      <c r="D15" t="s">
        <v>21</v>
      </c>
      <c r="E15" t="b">
        <v>0</v>
      </c>
      <c r="H15" t="s">
        <v>68</v>
      </c>
    </row>
    <row r="16" spans="1:8" x14ac:dyDescent="0.2">
      <c r="A16" t="s">
        <v>69</v>
      </c>
      <c r="B16" t="s">
        <v>70</v>
      </c>
      <c r="C16" t="s">
        <v>16</v>
      </c>
      <c r="D16" t="s">
        <v>19</v>
      </c>
      <c r="E16" t="b">
        <v>0</v>
      </c>
      <c r="H16" t="s">
        <v>71</v>
      </c>
    </row>
    <row r="17" spans="1:8" x14ac:dyDescent="0.2">
      <c r="A17" t="s">
        <v>72</v>
      </c>
      <c r="B17" t="s">
        <v>73</v>
      </c>
      <c r="C17" t="s">
        <v>16</v>
      </c>
      <c r="D17" t="s">
        <v>74</v>
      </c>
      <c r="E17" t="b">
        <v>0</v>
      </c>
      <c r="H17" t="s">
        <v>75</v>
      </c>
    </row>
    <row r="18" spans="1:8" x14ac:dyDescent="0.2">
      <c r="A18" t="s">
        <v>76</v>
      </c>
      <c r="B18" t="s">
        <v>39</v>
      </c>
      <c r="C18" t="s">
        <v>16</v>
      </c>
      <c r="D18" t="s">
        <v>21</v>
      </c>
      <c r="E18" t="b">
        <v>1</v>
      </c>
      <c r="H18" t="s">
        <v>154</v>
      </c>
    </row>
    <row r="19" spans="1:8" x14ac:dyDescent="0.2">
      <c r="A19" t="s">
        <v>77</v>
      </c>
      <c r="B19" t="s">
        <v>39</v>
      </c>
      <c r="C19" t="s">
        <v>16</v>
      </c>
      <c r="D19" t="s">
        <v>21</v>
      </c>
      <c r="E19" t="b">
        <v>1</v>
      </c>
      <c r="H19" t="s">
        <v>78</v>
      </c>
    </row>
    <row r="20" spans="1:8" x14ac:dyDescent="0.2">
      <c r="A20" t="s">
        <v>79</v>
      </c>
      <c r="B20" t="s">
        <v>80</v>
      </c>
      <c r="C20" t="s">
        <v>16</v>
      </c>
      <c r="D20" t="s">
        <v>19</v>
      </c>
      <c r="E20" t="b">
        <v>0</v>
      </c>
      <c r="H20" t="s">
        <v>81</v>
      </c>
    </row>
    <row r="21" spans="1:8" x14ac:dyDescent="0.2">
      <c r="A21" t="s">
        <v>82</v>
      </c>
      <c r="B21" t="s">
        <v>83</v>
      </c>
      <c r="C21" t="s">
        <v>17</v>
      </c>
      <c r="D21" t="s">
        <v>21</v>
      </c>
      <c r="E21" t="b">
        <v>1</v>
      </c>
      <c r="H21" t="s">
        <v>84</v>
      </c>
    </row>
    <row r="22" spans="1:8" x14ac:dyDescent="0.2">
      <c r="A22" t="s">
        <v>87</v>
      </c>
      <c r="B22" t="s">
        <v>85</v>
      </c>
      <c r="C22" t="s">
        <v>18</v>
      </c>
      <c r="D22" t="s">
        <v>19</v>
      </c>
      <c r="E22" t="b">
        <v>0</v>
      </c>
      <c r="H22" t="s">
        <v>86</v>
      </c>
    </row>
    <row r="23" spans="1:8" x14ac:dyDescent="0.2">
      <c r="A23" t="s">
        <v>88</v>
      </c>
      <c r="B23" t="s">
        <v>89</v>
      </c>
      <c r="C23" t="s">
        <v>18</v>
      </c>
      <c r="D23" t="s">
        <v>21</v>
      </c>
      <c r="E23" t="b">
        <v>0</v>
      </c>
      <c r="H23" t="s">
        <v>90</v>
      </c>
    </row>
    <row r="24" spans="1:8" x14ac:dyDescent="0.2">
      <c r="A24" t="s">
        <v>91</v>
      </c>
      <c r="B24" t="s">
        <v>92</v>
      </c>
      <c r="C24" t="s">
        <v>18</v>
      </c>
      <c r="D24" t="s">
        <v>21</v>
      </c>
      <c r="E24" t="b">
        <v>1</v>
      </c>
      <c r="H24" t="s">
        <v>93</v>
      </c>
    </row>
    <row r="25" spans="1:8" x14ac:dyDescent="0.2">
      <c r="A25" t="s">
        <v>94</v>
      </c>
      <c r="B25" t="s">
        <v>95</v>
      </c>
      <c r="C25" t="s">
        <v>16</v>
      </c>
      <c r="D25" t="s">
        <v>19</v>
      </c>
      <c r="E25" t="b">
        <v>1</v>
      </c>
      <c r="H25" t="s">
        <v>96</v>
      </c>
    </row>
    <row r="26" spans="1:8" x14ac:dyDescent="0.2">
      <c r="A26" t="s">
        <v>97</v>
      </c>
      <c r="B26" t="s">
        <v>98</v>
      </c>
      <c r="C26" t="s">
        <v>18</v>
      </c>
      <c r="D26" t="s">
        <v>25</v>
      </c>
      <c r="E26" t="b">
        <v>1</v>
      </c>
      <c r="H26" t="s">
        <v>99</v>
      </c>
    </row>
    <row r="27" spans="1:8" x14ac:dyDescent="0.2">
      <c r="A27" t="s">
        <v>100</v>
      </c>
      <c r="B27" t="s">
        <v>101</v>
      </c>
      <c r="C27" t="s">
        <v>16</v>
      </c>
      <c r="D27" t="s">
        <v>19</v>
      </c>
      <c r="E27" t="b">
        <v>0</v>
      </c>
      <c r="H27" t="s">
        <v>140</v>
      </c>
    </row>
    <row r="28" spans="1:8" x14ac:dyDescent="0.2">
      <c r="A28" t="s">
        <v>102</v>
      </c>
      <c r="B28" t="s">
        <v>103</v>
      </c>
      <c r="C28" t="s">
        <v>16</v>
      </c>
      <c r="D28" t="s">
        <v>19</v>
      </c>
      <c r="E28" t="b">
        <v>0</v>
      </c>
      <c r="H28" t="s">
        <v>24</v>
      </c>
    </row>
    <row r="29" spans="1:8" x14ac:dyDescent="0.2">
      <c r="A29" t="s">
        <v>104</v>
      </c>
      <c r="B29" t="s">
        <v>105</v>
      </c>
      <c r="C29" t="s">
        <v>18</v>
      </c>
      <c r="D29" t="s">
        <v>21</v>
      </c>
      <c r="E29" t="b">
        <v>0</v>
      </c>
      <c r="H29" t="s">
        <v>108</v>
      </c>
    </row>
    <row r="30" spans="1:8" x14ac:dyDescent="0.2">
      <c r="A30" t="s">
        <v>106</v>
      </c>
      <c r="B30" t="s">
        <v>107</v>
      </c>
      <c r="C30" t="s">
        <v>16</v>
      </c>
      <c r="D30" t="s">
        <v>21</v>
      </c>
      <c r="E30" t="b">
        <v>0</v>
      </c>
      <c r="H30" t="s">
        <v>112</v>
      </c>
    </row>
    <row r="31" spans="1:8" x14ac:dyDescent="0.2">
      <c r="A31" t="s">
        <v>109</v>
      </c>
      <c r="B31" t="s">
        <v>110</v>
      </c>
      <c r="C31" t="s">
        <v>18</v>
      </c>
      <c r="D31" t="s">
        <v>21</v>
      </c>
      <c r="E31" t="b">
        <v>0</v>
      </c>
      <c r="H31" t="s">
        <v>111</v>
      </c>
    </row>
    <row r="32" spans="1:8" x14ac:dyDescent="0.2">
      <c r="A32" t="s">
        <v>114</v>
      </c>
      <c r="B32" t="s">
        <v>115</v>
      </c>
      <c r="C32" t="s">
        <v>16</v>
      </c>
      <c r="D32" t="s">
        <v>21</v>
      </c>
      <c r="E32" t="b">
        <v>1</v>
      </c>
      <c r="H32" t="s">
        <v>113</v>
      </c>
    </row>
    <row r="33" spans="1:8" x14ac:dyDescent="0.2">
      <c r="A33" t="s">
        <v>116</v>
      </c>
      <c r="B33" t="s">
        <v>117</v>
      </c>
      <c r="C33" t="s">
        <v>16</v>
      </c>
      <c r="D33" t="s">
        <v>19</v>
      </c>
      <c r="E33" t="b">
        <v>0</v>
      </c>
      <c r="H33" t="s">
        <v>144</v>
      </c>
    </row>
    <row r="34" spans="1:8" x14ac:dyDescent="0.2">
      <c r="A34" t="s">
        <v>118</v>
      </c>
      <c r="B34" t="s">
        <v>119</v>
      </c>
      <c r="C34" t="s">
        <v>17</v>
      </c>
      <c r="D34" t="s">
        <v>21</v>
      </c>
      <c r="E34" t="b">
        <v>1</v>
      </c>
      <c r="H34" t="s">
        <v>120</v>
      </c>
    </row>
    <row r="35" spans="1:8" x14ac:dyDescent="0.2">
      <c r="A35" t="s">
        <v>121</v>
      </c>
      <c r="B35" t="s">
        <v>122</v>
      </c>
      <c r="C35" t="s">
        <v>18</v>
      </c>
      <c r="D35" t="s">
        <v>21</v>
      </c>
      <c r="E35" t="b">
        <v>0</v>
      </c>
      <c r="H35" t="s">
        <v>123</v>
      </c>
    </row>
    <row r="36" spans="1:8" x14ac:dyDescent="0.2">
      <c r="A36" t="s">
        <v>124</v>
      </c>
      <c r="B36" t="s">
        <v>125</v>
      </c>
      <c r="C36" t="s">
        <v>17</v>
      </c>
      <c r="D36" t="s">
        <v>21</v>
      </c>
      <c r="E36" t="b">
        <v>0</v>
      </c>
      <c r="H36" t="s">
        <v>155</v>
      </c>
    </row>
    <row r="37" spans="1:8" x14ac:dyDescent="0.2">
      <c r="A37" t="s">
        <v>126</v>
      </c>
      <c r="B37" t="s">
        <v>89</v>
      </c>
      <c r="C37" t="s">
        <v>18</v>
      </c>
      <c r="D37" t="s">
        <v>21</v>
      </c>
      <c r="E37" t="b">
        <v>0</v>
      </c>
      <c r="H37" t="s">
        <v>127</v>
      </c>
    </row>
    <row r="38" spans="1:8" x14ac:dyDescent="0.2">
      <c r="A38" t="s">
        <v>128</v>
      </c>
      <c r="B38" t="s">
        <v>85</v>
      </c>
      <c r="C38" t="s">
        <v>18</v>
      </c>
      <c r="D38" t="s">
        <v>19</v>
      </c>
      <c r="E38" t="b">
        <v>0</v>
      </c>
      <c r="H38" t="s">
        <v>129</v>
      </c>
    </row>
    <row r="39" spans="1:8" x14ac:dyDescent="0.2">
      <c r="A39" t="s">
        <v>130</v>
      </c>
      <c r="B39" t="s">
        <v>131</v>
      </c>
      <c r="C39" t="s">
        <v>16</v>
      </c>
      <c r="D39" t="s">
        <v>21</v>
      </c>
      <c r="E39" t="b">
        <v>1</v>
      </c>
      <c r="H39" t="s">
        <v>132</v>
      </c>
    </row>
    <row r="40" spans="1:8" x14ac:dyDescent="0.2">
      <c r="A40" t="s">
        <v>133</v>
      </c>
      <c r="B40" t="s">
        <v>59</v>
      </c>
      <c r="C40" t="s">
        <v>18</v>
      </c>
      <c r="D40" t="s">
        <v>21</v>
      </c>
      <c r="E40" t="b">
        <v>0</v>
      </c>
      <c r="H40" t="s">
        <v>134</v>
      </c>
    </row>
    <row r="41" spans="1:8" x14ac:dyDescent="0.2">
      <c r="A41" t="s">
        <v>135</v>
      </c>
      <c r="B41" t="s">
        <v>131</v>
      </c>
      <c r="C41" t="s">
        <v>16</v>
      </c>
      <c r="D41" t="s">
        <v>21</v>
      </c>
      <c r="E41" t="b">
        <v>1</v>
      </c>
      <c r="H41" t="s">
        <v>141</v>
      </c>
    </row>
    <row r="42" spans="1:8" x14ac:dyDescent="0.2">
      <c r="A42" t="s">
        <v>136</v>
      </c>
      <c r="B42" t="s">
        <v>137</v>
      </c>
      <c r="C42" t="s">
        <v>18</v>
      </c>
      <c r="D42" t="s">
        <v>21</v>
      </c>
      <c r="E42" t="b">
        <v>1</v>
      </c>
      <c r="H42" t="s">
        <v>142</v>
      </c>
    </row>
    <row r="43" spans="1:8" x14ac:dyDescent="0.2">
      <c r="A43" t="s">
        <v>138</v>
      </c>
      <c r="B43" t="s">
        <v>139</v>
      </c>
      <c r="C43" t="s">
        <v>16</v>
      </c>
      <c r="D43" t="s">
        <v>19</v>
      </c>
      <c r="E43" t="b">
        <v>0</v>
      </c>
      <c r="H43" t="s">
        <v>143</v>
      </c>
    </row>
    <row r="44" spans="1:8" x14ac:dyDescent="0.2">
      <c r="A44" t="s">
        <v>145</v>
      </c>
      <c r="B44" t="s">
        <v>146</v>
      </c>
      <c r="C44" t="s">
        <v>26</v>
      </c>
      <c r="D44" t="s">
        <v>19</v>
      </c>
      <c r="E44" t="b">
        <v>0</v>
      </c>
    </row>
    <row r="45" spans="1:8" x14ac:dyDescent="0.2">
      <c r="A45" t="s">
        <v>147</v>
      </c>
      <c r="B45" t="s">
        <v>149</v>
      </c>
      <c r="C45" t="s">
        <v>18</v>
      </c>
      <c r="D45" t="s">
        <v>19</v>
      </c>
      <c r="E45" t="b">
        <v>0</v>
      </c>
      <c r="H45" t="s">
        <v>150</v>
      </c>
    </row>
    <row r="46" spans="1:8" x14ac:dyDescent="0.2">
      <c r="A46" t="s">
        <v>148</v>
      </c>
      <c r="B46" t="s">
        <v>151</v>
      </c>
      <c r="C46" t="s">
        <v>16</v>
      </c>
      <c r="D46" t="s">
        <v>19</v>
      </c>
      <c r="E46" t="b">
        <v>0</v>
      </c>
      <c r="H46" t="s">
        <v>152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14"/>
  <sheetViews>
    <sheetView tabSelected="1" zoomScale="92" workbookViewId="0">
      <selection activeCell="A84" sqref="A84"/>
    </sheetView>
  </sheetViews>
  <sheetFormatPr baseColWidth="10" defaultRowHeight="16" x14ac:dyDescent="0.2"/>
  <cols>
    <col min="1" max="1" width="13.5" customWidth="1"/>
    <col min="2" max="2" width="13.6640625" customWidth="1"/>
    <col min="5" max="5" width="36" customWidth="1"/>
    <col min="6" max="6" width="46.33203125" customWidth="1"/>
  </cols>
  <sheetData>
    <row r="1" spans="1:14" ht="17" thickBot="1" x14ac:dyDescent="0.25">
      <c r="A1" t="s">
        <v>12</v>
      </c>
      <c r="B1" t="s">
        <v>15</v>
      </c>
      <c r="C1" t="s">
        <v>13</v>
      </c>
      <c r="D1" t="s">
        <v>14</v>
      </c>
      <c r="E1" t="s">
        <v>5</v>
      </c>
    </row>
    <row r="2" spans="1:14" ht="20" thickBot="1" x14ac:dyDescent="0.25">
      <c r="A2" s="1">
        <v>4.8611111111111103E-3</v>
      </c>
      <c r="B2" s="1">
        <v>8.3333333333333297E-3</v>
      </c>
      <c r="C2" s="2">
        <f t="shared" ref="C2:D48" si="0">HOUR(A2)*60+MINUTE(A2)</f>
        <v>7</v>
      </c>
      <c r="D2" s="2">
        <f t="shared" si="0"/>
        <v>12</v>
      </c>
      <c r="E2" t="s">
        <v>28</v>
      </c>
      <c r="F2" s="3" t="str">
        <f ca="1">IFERROR(__xludf.DUMMYFUNCTION("""COMPUTED_VALUE"""),"Genesis of Flame")</f>
        <v>Genesis of Flame</v>
      </c>
      <c r="N2" t="s">
        <v>30</v>
      </c>
    </row>
    <row r="3" spans="1:14" ht="20" thickBot="1" x14ac:dyDescent="0.25">
      <c r="A3" s="1">
        <v>1.04166666666666E-2</v>
      </c>
      <c r="B3" s="1">
        <v>1.2500000000000001E-2</v>
      </c>
      <c r="C3" s="2">
        <f t="shared" si="0"/>
        <v>15</v>
      </c>
      <c r="D3" s="2">
        <f t="shared" si="0"/>
        <v>18</v>
      </c>
      <c r="E3" t="s">
        <v>30</v>
      </c>
      <c r="F3" s="3" t="str">
        <f ca="1">IFERROR(__xludf.DUMMYFUNCTION("""COMPUTED_VALUE"""),"Conceptual Tetraflare/Octaflare")</f>
        <v>Conceptual Tetraflare/Octaflare</v>
      </c>
      <c r="N3" t="s">
        <v>104</v>
      </c>
    </row>
    <row r="4" spans="1:14" ht="20" thickBot="1" x14ac:dyDescent="0.25">
      <c r="A4" s="1">
        <v>1.4583333333333301E-2</v>
      </c>
      <c r="B4" s="1">
        <v>1.6666666666666601E-2</v>
      </c>
      <c r="C4" s="2">
        <f t="shared" si="0"/>
        <v>21</v>
      </c>
      <c r="D4" s="2">
        <f t="shared" si="0"/>
        <v>24</v>
      </c>
      <c r="E4" t="s">
        <v>33</v>
      </c>
      <c r="F4" s="3" t="str">
        <f ca="1">IFERROR(__xludf.DUMMYFUNCTION("""COMPUTED_VALUE"""),"Volcanic Torches")</f>
        <v>Volcanic Torches</v>
      </c>
      <c r="N4" t="s">
        <v>106</v>
      </c>
    </row>
    <row r="5" spans="1:14" ht="20" thickBot="1" x14ac:dyDescent="0.25">
      <c r="A5" s="1">
        <v>2.5694444444444447E-2</v>
      </c>
      <c r="B5" s="1">
        <v>2.6388888888888799E-2</v>
      </c>
      <c r="C5" s="2">
        <f t="shared" si="0"/>
        <v>37</v>
      </c>
      <c r="D5" s="2">
        <f t="shared" si="0"/>
        <v>38</v>
      </c>
      <c r="E5" t="s">
        <v>36</v>
      </c>
      <c r="F5" s="3" t="str">
        <f ca="1">IFERROR(__xludf.DUMMYFUNCTION("""COMPUTED_VALUE"""),"Torch Flame")</f>
        <v>Torch Flame</v>
      </c>
      <c r="N5" t="s">
        <v>109</v>
      </c>
    </row>
    <row r="6" spans="1:14" ht="20" thickBot="1" x14ac:dyDescent="0.25">
      <c r="A6" s="1">
        <v>2.2222222222222199E-2</v>
      </c>
      <c r="B6" s="1">
        <v>2.77777777777777E-2</v>
      </c>
      <c r="C6" s="2">
        <f t="shared" si="0"/>
        <v>32</v>
      </c>
      <c r="D6" s="2">
        <f t="shared" si="0"/>
        <v>40</v>
      </c>
      <c r="E6" t="s">
        <v>40</v>
      </c>
      <c r="F6" s="3" t="str">
        <f ca="1">IFERROR(__xludf.DUMMYFUNCTION("""COMPUTED_VALUE"""),"Sunforge [Scorching Fang/Sun's Pinion]")</f>
        <v>Sunforge [Scorching Fang/Sun's Pinion]</v>
      </c>
      <c r="N6" t="s">
        <v>114</v>
      </c>
    </row>
    <row r="7" spans="1:14" ht="20" thickBot="1" x14ac:dyDescent="0.25">
      <c r="A7" s="1">
        <v>2.7777777777777776E-2</v>
      </c>
      <c r="B7" s="1">
        <v>2.8472222222222201E-2</v>
      </c>
      <c r="C7" s="2">
        <f t="shared" si="0"/>
        <v>40</v>
      </c>
      <c r="D7" s="2">
        <f t="shared" si="0"/>
        <v>41</v>
      </c>
      <c r="E7" t="s">
        <v>42</v>
      </c>
      <c r="F7" s="3" t="str">
        <f ca="1">IFERROR(__xludf.DUMMYFUNCTION("""COMPUTED_VALUE"""),"Emergent Tetrafrlare/Octaflare")</f>
        <v>Emergent Tetrafrlare/Octaflare</v>
      </c>
      <c r="N7" t="s">
        <v>114</v>
      </c>
    </row>
    <row r="8" spans="1:14" ht="20" thickBot="1" x14ac:dyDescent="0.25">
      <c r="A8" s="1">
        <v>2.9166666666666601E-2</v>
      </c>
      <c r="B8" s="1">
        <v>3.3333333333333298E-2</v>
      </c>
      <c r="C8" s="2">
        <f t="shared" si="0"/>
        <v>42</v>
      </c>
      <c r="D8" s="2">
        <f t="shared" si="0"/>
        <v>48</v>
      </c>
      <c r="E8" t="s">
        <v>45</v>
      </c>
      <c r="F8" s="3" t="str">
        <f ca="1">IFERROR(__xludf.DUMMYFUNCTION("""COMPUTED_VALUE"""),"Flameviper (1)")</f>
        <v>Flameviper (1)</v>
      </c>
      <c r="N8" t="s">
        <v>116</v>
      </c>
    </row>
    <row r="9" spans="1:14" ht="20" thickBot="1" x14ac:dyDescent="0.25">
      <c r="A9" s="1">
        <v>3.4722222222222224E-2</v>
      </c>
      <c r="B9" s="1">
        <v>3.5416666666666603E-2</v>
      </c>
      <c r="C9" s="2">
        <f t="shared" si="0"/>
        <v>50</v>
      </c>
      <c r="D9" s="2">
        <f t="shared" si="0"/>
        <v>51</v>
      </c>
      <c r="E9" t="s">
        <v>48</v>
      </c>
      <c r="F9" s="3" t="str">
        <f ca="1">IFERROR(__xludf.DUMMYFUNCTION("""COMPUTED_VALUE"""),"Flameviper (2)")</f>
        <v>Flameviper (2)</v>
      </c>
      <c r="N9" t="s">
        <v>114</v>
      </c>
    </row>
    <row r="10" spans="1:14" ht="20" thickBot="1" x14ac:dyDescent="0.25">
      <c r="A10" s="1">
        <v>4.1666666666666602E-2</v>
      </c>
      <c r="B10" s="1">
        <v>4.3749999999999997E-2</v>
      </c>
      <c r="C10" s="2">
        <f t="shared" si="0"/>
        <v>60</v>
      </c>
      <c r="D10" s="2">
        <f t="shared" si="0"/>
        <v>63</v>
      </c>
      <c r="E10" t="s">
        <v>50</v>
      </c>
      <c r="F10" s="3" t="str">
        <f ca="1">IFERROR(__xludf.DUMMYFUNCTION("""COMPUTED_VALUE"""),"Reforged Reflection")</f>
        <v>Reforged Reflection</v>
      </c>
      <c r="N10" t="s">
        <v>40</v>
      </c>
    </row>
    <row r="11" spans="1:14" ht="20" thickBot="1" x14ac:dyDescent="0.25">
      <c r="A11" s="1">
        <v>4.7916666666666663E-2</v>
      </c>
      <c r="B11" s="1">
        <v>4.8611111111111098E-2</v>
      </c>
      <c r="C11" s="2">
        <f t="shared" si="0"/>
        <v>69</v>
      </c>
      <c r="D11" s="2">
        <f t="shared" si="0"/>
        <v>70</v>
      </c>
      <c r="E11" t="s">
        <v>82</v>
      </c>
      <c r="F11" s="3" t="str">
        <f ca="1">IFERROR(__xludf.DUMMYFUNCTION("""COMPUTED_VALUE"""),"Snaking Kick")</f>
        <v>Snaking Kick</v>
      </c>
      <c r="N11" t="s">
        <v>42</v>
      </c>
    </row>
    <row r="12" spans="1:14" ht="20" thickBot="1" x14ac:dyDescent="0.25">
      <c r="A12" s="1">
        <v>5.1388888888888803E-2</v>
      </c>
      <c r="B12" s="1">
        <v>5.3472222222222199E-2</v>
      </c>
      <c r="C12" s="2">
        <f t="shared" si="0"/>
        <v>74</v>
      </c>
      <c r="D12" s="2">
        <f t="shared" si="0"/>
        <v>77</v>
      </c>
      <c r="E12" t="s">
        <v>87</v>
      </c>
      <c r="F12" s="3" t="str">
        <f ca="1">IFERROR(__xludf.DUMMYFUNCTION("""COMPUTED_VALUE"""),"Gorgomanteia")</f>
        <v>Gorgomanteia</v>
      </c>
      <c r="N12" t="s">
        <v>45</v>
      </c>
    </row>
    <row r="13" spans="1:14" ht="20" thickBot="1" x14ac:dyDescent="0.25">
      <c r="A13" s="1">
        <v>5.5555555555555497E-2</v>
      </c>
      <c r="B13" s="1">
        <v>5.7638888888888802E-2</v>
      </c>
      <c r="C13" s="2">
        <f t="shared" si="0"/>
        <v>80</v>
      </c>
      <c r="D13" s="2">
        <f t="shared" si="0"/>
        <v>83</v>
      </c>
      <c r="E13" t="s">
        <v>88</v>
      </c>
      <c r="F13" s="3" t="str">
        <f ca="1">IFERROR(__xludf.DUMMYFUNCTION("""COMPUTED_VALUE"""),"Into the Shadows")</f>
        <v>Into the Shadows</v>
      </c>
      <c r="N13" t="s">
        <v>48</v>
      </c>
    </row>
    <row r="14" spans="1:14" ht="20" thickBot="1" x14ac:dyDescent="0.25">
      <c r="A14" s="1">
        <v>6.1805555555555503E-2</v>
      </c>
      <c r="B14" s="1">
        <v>6.7361111111111094E-2</v>
      </c>
      <c r="C14" s="2">
        <f t="shared" si="0"/>
        <v>89</v>
      </c>
      <c r="D14" s="2">
        <f t="shared" si="0"/>
        <v>97</v>
      </c>
      <c r="E14" t="s">
        <v>91</v>
      </c>
      <c r="F14" s="3" t="str">
        <f ca="1">IFERROR(__xludf.DUMMYFUNCTION("""COMPUTED_VALUE"""),"Petrification (1)")</f>
        <v>Petrification (1)</v>
      </c>
    </row>
    <row r="15" spans="1:14" ht="20" thickBot="1" x14ac:dyDescent="0.25">
      <c r="A15" s="1">
        <v>6.9444444444444406E-2</v>
      </c>
      <c r="B15" s="1">
        <v>7.1527777777777787E-2</v>
      </c>
      <c r="C15" s="2">
        <f t="shared" si="0"/>
        <v>100</v>
      </c>
      <c r="D15" s="2">
        <f t="shared" si="0"/>
        <v>103</v>
      </c>
      <c r="E15" t="s">
        <v>94</v>
      </c>
      <c r="F15" s="3" t="str">
        <f ca="1">IFERROR(__xludf.DUMMYFUNCTION("""COMPUTED_VALUE"""),"Gorgoneion (1)")</f>
        <v>Gorgoneion (1)</v>
      </c>
    </row>
    <row r="16" spans="1:14" ht="20" thickBot="1" x14ac:dyDescent="0.25">
      <c r="A16" s="1">
        <v>6.8749999999999992E-2</v>
      </c>
      <c r="B16" s="1">
        <v>6.9444444444444406E-2</v>
      </c>
      <c r="C16" s="2">
        <f t="shared" si="0"/>
        <v>99</v>
      </c>
      <c r="D16" s="2">
        <f t="shared" si="0"/>
        <v>100</v>
      </c>
      <c r="E16" t="s">
        <v>97</v>
      </c>
      <c r="F16" s="3" t="str">
        <f ca="1">IFERROR(__xludf.DUMMYFUNCTION("""COMPUTED_VALUE"""),"Eye of the Gorgon (1)")</f>
        <v>Eye of the Gorgon (1)</v>
      </c>
    </row>
    <row r="17" spans="1:6" ht="20" thickBot="1" x14ac:dyDescent="0.25">
      <c r="A17" s="1">
        <v>7.0833333333333331E-2</v>
      </c>
      <c r="B17" s="1">
        <v>7.1527777777777704E-2</v>
      </c>
      <c r="C17" s="2">
        <f t="shared" si="0"/>
        <v>102</v>
      </c>
      <c r="D17" s="2">
        <f t="shared" si="0"/>
        <v>103</v>
      </c>
      <c r="E17" t="s">
        <v>100</v>
      </c>
      <c r="F17" s="3" t="str">
        <f ca="1">IFERROR(__xludf.DUMMYFUNCTION("""COMPUTED_VALUE"""),"Blood of the Gorgon (1)")</f>
        <v>Blood of the Gorgon (1)</v>
      </c>
    </row>
    <row r="18" spans="1:6" ht="20" thickBot="1" x14ac:dyDescent="0.25">
      <c r="A18" s="1">
        <v>7.2222222222222229E-2</v>
      </c>
      <c r="B18" s="1">
        <v>7.2916666666666602E-2</v>
      </c>
      <c r="C18" s="2">
        <f t="shared" si="0"/>
        <v>104</v>
      </c>
      <c r="D18" s="2">
        <f t="shared" si="0"/>
        <v>105</v>
      </c>
      <c r="E18" t="s">
        <v>91</v>
      </c>
      <c r="F18" s="3" t="str">
        <f ca="1">IFERROR(__xludf.DUMMYFUNCTION("""COMPUTED_VALUE"""),"Petrification (2)")</f>
        <v>Petrification (2)</v>
      </c>
    </row>
    <row r="19" spans="1:6" ht="20" thickBot="1" x14ac:dyDescent="0.25">
      <c r="A19" s="1">
        <v>7.4999999999999997E-2</v>
      </c>
      <c r="B19" s="1">
        <v>7.7083333333333337E-2</v>
      </c>
      <c r="C19" s="2">
        <f t="shared" si="0"/>
        <v>108</v>
      </c>
      <c r="D19" s="2">
        <f t="shared" si="0"/>
        <v>111</v>
      </c>
      <c r="E19" t="s">
        <v>94</v>
      </c>
      <c r="F19" s="3" t="str">
        <f ca="1">IFERROR(__xludf.DUMMYFUNCTION("""COMPUTED_VALUE"""),"Gorgoneion (2)")</f>
        <v>Gorgoneion (2)</v>
      </c>
    </row>
    <row r="20" spans="1:6" ht="20" thickBot="1" x14ac:dyDescent="0.25">
      <c r="A20" s="1">
        <v>7.4305555555555555E-2</v>
      </c>
      <c r="B20" s="1">
        <v>7.4999999999999997E-2</v>
      </c>
      <c r="C20" s="2">
        <f t="shared" si="0"/>
        <v>107</v>
      </c>
      <c r="D20" s="2">
        <f t="shared" si="0"/>
        <v>108</v>
      </c>
      <c r="E20" t="s">
        <v>97</v>
      </c>
      <c r="F20" s="3" t="str">
        <f ca="1">IFERROR(__xludf.DUMMYFUNCTION("""COMPUTED_VALUE"""),"Eye of the Gorgon (2)")</f>
        <v>Eye of the Gorgon (2)</v>
      </c>
    </row>
    <row r="21" spans="1:6" ht="20" thickBot="1" x14ac:dyDescent="0.25">
      <c r="A21" s="1">
        <v>7.6388888888888895E-2</v>
      </c>
      <c r="B21" s="1">
        <v>7.7083333333333295E-2</v>
      </c>
      <c r="C21" s="2">
        <f t="shared" si="0"/>
        <v>110</v>
      </c>
      <c r="D21" s="2">
        <f t="shared" si="0"/>
        <v>111</v>
      </c>
      <c r="E21" t="s">
        <v>100</v>
      </c>
      <c r="F21" s="3" t="str">
        <f ca="1">IFERROR(__xludf.DUMMYFUNCTION("""COMPUTED_VALUE"""),"Blood of the Gorgon (2)")</f>
        <v>Blood of the Gorgon (2)</v>
      </c>
    </row>
    <row r="22" spans="1:6" ht="20" thickBot="1" x14ac:dyDescent="0.25">
      <c r="A22" s="1">
        <v>8.0555555555555505E-2</v>
      </c>
      <c r="B22" s="1">
        <v>8.4027777777777701E-2</v>
      </c>
      <c r="C22" s="2">
        <f t="shared" si="0"/>
        <v>116</v>
      </c>
      <c r="D22" s="2">
        <f t="shared" si="0"/>
        <v>121</v>
      </c>
      <c r="E22" t="s">
        <v>102</v>
      </c>
      <c r="F22" s="3" t="str">
        <f ca="1">IFERROR(__xludf.DUMMYFUNCTION("""COMPUTED_VALUE"""),"Ektothermos")</f>
        <v>Ektothermos</v>
      </c>
    </row>
    <row r="23" spans="1:6" ht="20" thickBot="1" x14ac:dyDescent="0.25">
      <c r="A23" s="1">
        <v>9.44444444444444E-2</v>
      </c>
      <c r="B23" s="1">
        <v>9.6527777777777699E-2</v>
      </c>
      <c r="C23" s="2">
        <f t="shared" si="0"/>
        <v>136</v>
      </c>
      <c r="D23" s="2">
        <f t="shared" si="0"/>
        <v>139</v>
      </c>
      <c r="E23" t="s">
        <v>60</v>
      </c>
      <c r="F23" s="3" t="str">
        <f ca="1">IFERROR(__xludf.DUMMYFUNCTION("""COMPUTED_VALUE"""),"Illusiory Creation")</f>
        <v>Illusiory Creation</v>
      </c>
    </row>
    <row r="24" spans="1:6" ht="20" thickBot="1" x14ac:dyDescent="0.25">
      <c r="A24" s="1">
        <v>9.9305555555555494E-2</v>
      </c>
      <c r="B24" s="1">
        <v>0.101388888888888</v>
      </c>
      <c r="C24" s="2">
        <f t="shared" si="0"/>
        <v>143</v>
      </c>
      <c r="D24" s="2">
        <f t="shared" si="0"/>
        <v>146</v>
      </c>
      <c r="E24" t="s">
        <v>66</v>
      </c>
      <c r="F24" s="3" t="str">
        <f ca="1">IFERROR(__xludf.DUMMYFUNCTION("""COMPUTED_VALUE"""),"Creation on Command")</f>
        <v>Creation on Command</v>
      </c>
    </row>
    <row r="25" spans="1:6" ht="20" thickBot="1" x14ac:dyDescent="0.25">
      <c r="A25" s="1">
        <v>0.101388888888888</v>
      </c>
      <c r="B25" s="1">
        <v>0.106944444444444</v>
      </c>
      <c r="C25" s="2">
        <f t="shared" si="0"/>
        <v>146</v>
      </c>
      <c r="D25" s="2">
        <f t="shared" si="0"/>
        <v>154</v>
      </c>
      <c r="E25" t="s">
        <v>69</v>
      </c>
      <c r="F25" s="3" t="str">
        <f ca="1">IFERROR(__xludf.DUMMYFUNCTION("""COMPUTED_VALUE"""),"Sunforge [Scorching Fang/Sun's Pinion]")</f>
        <v>Sunforge [Scorching Fang/Sun's Pinion]</v>
      </c>
    </row>
    <row r="26" spans="1:6" ht="20" thickBot="1" x14ac:dyDescent="0.25">
      <c r="A26" s="1">
        <v>0.10347222222222199</v>
      </c>
      <c r="B26" s="1">
        <v>0.106944444444444</v>
      </c>
      <c r="C26" s="2">
        <f t="shared" si="0"/>
        <v>149</v>
      </c>
      <c r="D26" s="2">
        <f t="shared" si="0"/>
        <v>154</v>
      </c>
      <c r="E26" t="s">
        <v>76</v>
      </c>
      <c r="F26" s="3" t="str">
        <f ca="1">IFERROR(__xludf.DUMMYFUNCTION("""COMPUTED_VALUE"""),"Manifold Flames")</f>
        <v>Manifold Flames</v>
      </c>
    </row>
    <row r="27" spans="1:6" ht="20" thickBot="1" x14ac:dyDescent="0.25">
      <c r="A27" s="1">
        <v>0.10902777777777778</v>
      </c>
      <c r="B27" s="1">
        <v>0.10972222222222222</v>
      </c>
      <c r="C27" s="2">
        <f t="shared" si="0"/>
        <v>157</v>
      </c>
      <c r="D27" s="2">
        <f t="shared" si="0"/>
        <v>158</v>
      </c>
      <c r="E27" t="s">
        <v>72</v>
      </c>
      <c r="F27" s="3" t="str">
        <f ca="1">IFERROR(__xludf.DUMMYFUNCTION("""COMPUTED_VALUE"""),"Nest of Flamevipers")</f>
        <v>Nest of Flamevipers</v>
      </c>
    </row>
    <row r="28" spans="1:6" ht="20" thickBot="1" x14ac:dyDescent="0.25">
      <c r="A28" s="1">
        <v>0.11180555555555501</v>
      </c>
      <c r="B28" s="1">
        <v>0.11527777777777699</v>
      </c>
      <c r="C28" s="2">
        <f t="shared" si="0"/>
        <v>161</v>
      </c>
      <c r="D28" s="2">
        <f t="shared" si="0"/>
        <v>166</v>
      </c>
      <c r="E28" t="s">
        <v>79</v>
      </c>
      <c r="F28" s="3" t="str">
        <f ca="1">IFERROR(__xludf.DUMMYFUNCTION("""COMPUTED_VALUE"""),"Tetraflare")</f>
        <v>Tetraflare</v>
      </c>
    </row>
    <row r="29" spans="1:6" ht="20" thickBot="1" x14ac:dyDescent="0.25">
      <c r="A29" s="1">
        <v>0.109722222222222</v>
      </c>
      <c r="B29" s="1">
        <v>0.11527777777777699</v>
      </c>
      <c r="C29" s="2">
        <f t="shared" si="0"/>
        <v>158</v>
      </c>
      <c r="D29" s="2">
        <f t="shared" si="0"/>
        <v>166</v>
      </c>
      <c r="E29" t="s">
        <v>77</v>
      </c>
      <c r="F29" s="3" t="str">
        <f ca="1">IFERROR(__xludf.DUMMYFUNCTION("""COMPUTED_VALUE"""),"Sunforge [Scorching Fang/Sun's Pinion]")</f>
        <v>Sunforge [Scorching Fang/Sun's Pinion]</v>
      </c>
    </row>
    <row r="30" spans="1:6" ht="20" thickBot="1" x14ac:dyDescent="0.25">
      <c r="A30" s="1">
        <v>0.12361111111111112</v>
      </c>
      <c r="B30" s="1">
        <v>0.124305555555555</v>
      </c>
      <c r="C30" s="2">
        <f t="shared" si="0"/>
        <v>178</v>
      </c>
      <c r="D30" s="2">
        <f t="shared" si="0"/>
        <v>179</v>
      </c>
      <c r="E30" t="s">
        <v>36</v>
      </c>
      <c r="F30" s="3" t="str">
        <f ca="1">IFERROR(__xludf.DUMMYFUNCTION("""COMPUTED_VALUE"""),"Torch Flame")</f>
        <v>Torch Flame</v>
      </c>
    </row>
    <row r="31" spans="1:6" ht="20" thickBot="1" x14ac:dyDescent="0.25">
      <c r="A31" s="1">
        <v>0.12361111111111101</v>
      </c>
      <c r="B31" s="1">
        <v>0.12708333333333299</v>
      </c>
      <c r="C31" s="2">
        <f t="shared" si="0"/>
        <v>178</v>
      </c>
      <c r="D31" s="2">
        <f t="shared" si="0"/>
        <v>183</v>
      </c>
      <c r="E31" t="s">
        <v>28</v>
      </c>
      <c r="F31" s="3" t="str">
        <f ca="1">IFERROR(__xludf.DUMMYFUNCTION("""COMPUTED_VALUE"""),"Genesis of Flame")</f>
        <v>Genesis of Flame</v>
      </c>
    </row>
    <row r="32" spans="1:6" ht="20" thickBot="1" x14ac:dyDescent="0.25">
      <c r="A32" s="1">
        <v>0.134027777777777</v>
      </c>
      <c r="B32" s="1">
        <v>0.13611111111111099</v>
      </c>
      <c r="C32" s="2">
        <f t="shared" si="0"/>
        <v>193</v>
      </c>
      <c r="D32" s="2">
        <f t="shared" si="0"/>
        <v>196</v>
      </c>
      <c r="E32" t="s">
        <v>50</v>
      </c>
      <c r="F32" s="3" t="str">
        <f ca="1">IFERROR(__xludf.DUMMYFUNCTION("""COMPUTED_VALUE"""),"Reforged Reflection")</f>
        <v>Reforged Reflection</v>
      </c>
    </row>
    <row r="33" spans="1:6" ht="20" thickBot="1" x14ac:dyDescent="0.25">
      <c r="A33" s="1">
        <v>0.13958333333333334</v>
      </c>
      <c r="B33" s="1">
        <v>0.140277777777777</v>
      </c>
      <c r="C33" s="2">
        <f t="shared" si="0"/>
        <v>201</v>
      </c>
      <c r="D33" s="2">
        <f t="shared" si="0"/>
        <v>202</v>
      </c>
      <c r="E33" t="s">
        <v>63</v>
      </c>
      <c r="F33" s="3" t="str">
        <f ca="1">IFERROR(__xludf.DUMMYFUNCTION("""COMPUTED_VALUE"""),"Footprint")</f>
        <v>Footprint</v>
      </c>
    </row>
    <row r="34" spans="1:6" ht="20" thickBot="1" x14ac:dyDescent="0.25">
      <c r="A34" s="1">
        <v>0.140972222222222</v>
      </c>
      <c r="B34" s="1">
        <v>0.14444444444444399</v>
      </c>
      <c r="C34" s="2">
        <f t="shared" si="0"/>
        <v>203</v>
      </c>
      <c r="D34" s="2">
        <f t="shared" si="0"/>
        <v>208</v>
      </c>
      <c r="E34" t="s">
        <v>52</v>
      </c>
      <c r="F34" s="3" t="str">
        <f ca="1">IFERROR(__xludf.DUMMYFUNCTION("""COMPUTED_VALUE"""),"Rearing Rampage/Uplift (1)")</f>
        <v>Rearing Rampage/Uplift (1)</v>
      </c>
    </row>
    <row r="35" spans="1:6" ht="20" thickBot="1" x14ac:dyDescent="0.25">
      <c r="A35" s="1">
        <v>0.1451388888888889</v>
      </c>
      <c r="B35" s="1">
        <v>0.14583333333333301</v>
      </c>
      <c r="C35" s="2">
        <f t="shared" si="0"/>
        <v>209</v>
      </c>
      <c r="D35" s="2">
        <f t="shared" si="0"/>
        <v>210</v>
      </c>
      <c r="E35" t="s">
        <v>52</v>
      </c>
      <c r="F35" s="3" t="str">
        <f ca="1">IFERROR(__xludf.DUMMYFUNCTION("""COMPUTED_VALUE"""),"Rearing Rampage/Uplift (2)")</f>
        <v>Rearing Rampage/Uplift (2)</v>
      </c>
    </row>
    <row r="36" spans="1:6" ht="20" thickBot="1" x14ac:dyDescent="0.25">
      <c r="A36" s="1">
        <v>0.14652777777777778</v>
      </c>
      <c r="B36" s="1">
        <v>0.147222222222222</v>
      </c>
      <c r="C36" s="2">
        <f t="shared" si="0"/>
        <v>211</v>
      </c>
      <c r="D36" s="2">
        <f t="shared" si="0"/>
        <v>212</v>
      </c>
      <c r="E36" t="s">
        <v>52</v>
      </c>
      <c r="F36" s="3" t="str">
        <f ca="1">IFERROR(__xludf.DUMMYFUNCTION("""COMPUTED_VALUE"""),"Rearing Rampage/Uplift (3)")</f>
        <v>Rearing Rampage/Uplift (3)</v>
      </c>
    </row>
    <row r="37" spans="1:6" ht="20" thickBot="1" x14ac:dyDescent="0.25">
      <c r="A37" s="1">
        <v>0.14791666666666667</v>
      </c>
      <c r="B37" s="1">
        <v>0.148611111111111</v>
      </c>
      <c r="C37" s="2">
        <f t="shared" si="0"/>
        <v>213</v>
      </c>
      <c r="D37" s="2">
        <f t="shared" si="0"/>
        <v>214</v>
      </c>
      <c r="E37" t="s">
        <v>52</v>
      </c>
      <c r="F37" s="3" t="str">
        <f ca="1">IFERROR(__xludf.DUMMYFUNCTION("""COMPUTED_VALUE"""),"Rearing Rampage/Uplift (4)")</f>
        <v>Rearing Rampage/Uplift (4)</v>
      </c>
    </row>
    <row r="38" spans="1:6" ht="20" thickBot="1" x14ac:dyDescent="0.25">
      <c r="A38" s="1">
        <v>0.15069444444444399</v>
      </c>
      <c r="B38" s="1">
        <v>0.15416666666666601</v>
      </c>
      <c r="C38" s="2">
        <f t="shared" si="0"/>
        <v>217</v>
      </c>
      <c r="D38" s="2">
        <f t="shared" si="0"/>
        <v>222</v>
      </c>
      <c r="E38" t="s">
        <v>55</v>
      </c>
      <c r="F38" s="3" t="str">
        <f ca="1">IFERROR(__xludf.DUMMYFUNCTION("""COMPUTED_VALUE"""),"Stomp Dead (1)")</f>
        <v>Stomp Dead (1)</v>
      </c>
    </row>
    <row r="39" spans="1:6" ht="20" thickBot="1" x14ac:dyDescent="0.25">
      <c r="A39" s="1">
        <v>0.15486111111111112</v>
      </c>
      <c r="B39" s="1">
        <v>0.155555555555555</v>
      </c>
      <c r="C39" s="2">
        <f t="shared" si="0"/>
        <v>223</v>
      </c>
      <c r="D39" s="2">
        <f t="shared" si="0"/>
        <v>224</v>
      </c>
      <c r="E39" t="s">
        <v>55</v>
      </c>
      <c r="F39" s="3" t="str">
        <f ca="1">IFERROR(__xludf.DUMMYFUNCTION("""COMPUTED_VALUE"""),"Stomp Dead (2)")</f>
        <v>Stomp Dead (2)</v>
      </c>
    </row>
    <row r="40" spans="1:6" ht="20" thickBot="1" x14ac:dyDescent="0.25">
      <c r="A40" s="1">
        <v>0.15625</v>
      </c>
      <c r="B40" s="1">
        <v>0.156944444444444</v>
      </c>
      <c r="C40" s="2">
        <f t="shared" si="0"/>
        <v>225</v>
      </c>
      <c r="D40" s="2">
        <f t="shared" si="0"/>
        <v>226</v>
      </c>
      <c r="E40" t="s">
        <v>55</v>
      </c>
      <c r="F40" s="3" t="str">
        <f ca="1">IFERROR(__xludf.DUMMYFUNCTION("""COMPUTED_VALUE"""),"Stomp Dead (3)")</f>
        <v>Stomp Dead (3)</v>
      </c>
    </row>
    <row r="41" spans="1:6" ht="20" thickBot="1" x14ac:dyDescent="0.25">
      <c r="A41" s="1">
        <v>0.15763888888888888</v>
      </c>
      <c r="B41" s="1">
        <v>0.15833333333333333</v>
      </c>
      <c r="C41" s="2">
        <f t="shared" si="0"/>
        <v>227</v>
      </c>
      <c r="D41" s="2">
        <f t="shared" si="0"/>
        <v>228</v>
      </c>
      <c r="E41" t="s">
        <v>55</v>
      </c>
      <c r="F41" s="3" t="str">
        <f ca="1">IFERROR(__xludf.DUMMYFUNCTION("""COMPUTED_VALUE"""),"Stomp Dead (4)")</f>
        <v>Stomp Dead (4)</v>
      </c>
    </row>
    <row r="42" spans="1:6" ht="20" thickBot="1" x14ac:dyDescent="0.25">
      <c r="A42" s="1">
        <v>0.16875000000000001</v>
      </c>
      <c r="B42" s="1">
        <v>0.170833333333333</v>
      </c>
      <c r="C42" s="2">
        <f t="shared" si="0"/>
        <v>243</v>
      </c>
      <c r="D42" s="2">
        <f t="shared" si="0"/>
        <v>246</v>
      </c>
      <c r="E42" t="s">
        <v>30</v>
      </c>
      <c r="F42" s="3" t="str">
        <f ca="1">IFERROR(__xludf.DUMMYFUNCTION("""COMPUTED_VALUE"""),"Conceptual Tetraflare/Octaflare [Stored]")</f>
        <v>Conceptual Tetraflare/Octaflare [Stored]</v>
      </c>
    </row>
    <row r="43" spans="1:6" ht="20" thickBot="1" x14ac:dyDescent="0.25">
      <c r="A43" s="1">
        <v>0.172916666666666</v>
      </c>
      <c r="B43" s="1">
        <v>0.17499999999999999</v>
      </c>
      <c r="C43" s="2">
        <f t="shared" si="0"/>
        <v>249</v>
      </c>
      <c r="D43" s="2">
        <f t="shared" si="0"/>
        <v>252</v>
      </c>
      <c r="E43" t="s">
        <v>104</v>
      </c>
      <c r="F43" s="3" t="str">
        <f ca="1">IFERROR(__xludf.DUMMYFUNCTION("""COMPUTED_VALUE"""),"Fourfold Fires")</f>
        <v>Fourfold Fires</v>
      </c>
    </row>
    <row r="44" spans="1:6" ht="20" thickBot="1" x14ac:dyDescent="0.25">
      <c r="A44" s="1">
        <v>0.17569444444444399</v>
      </c>
      <c r="B44" s="1">
        <v>0.179166666666666</v>
      </c>
      <c r="C44" s="2">
        <f t="shared" si="0"/>
        <v>253</v>
      </c>
      <c r="D44" s="2">
        <f t="shared" si="0"/>
        <v>258</v>
      </c>
      <c r="E44" t="s">
        <v>106</v>
      </c>
      <c r="F44" s="3" t="str">
        <f ca="1">IFERROR(__xludf.DUMMYFUNCTION("""COMPUTED_VALUE"""),"Abyssal Fires")</f>
        <v>Abyssal Fires</v>
      </c>
    </row>
    <row r="45" spans="1:6" ht="20" thickBot="1" x14ac:dyDescent="0.25">
      <c r="A45" s="1">
        <v>0.179166666666666</v>
      </c>
      <c r="B45" s="1">
        <v>0.18124999999999999</v>
      </c>
      <c r="C45" s="2">
        <f t="shared" si="0"/>
        <v>258</v>
      </c>
      <c r="D45" s="2">
        <f t="shared" si="0"/>
        <v>261</v>
      </c>
      <c r="E45" t="s">
        <v>109</v>
      </c>
      <c r="F45" s="3" t="str">
        <f ca="1">IFERROR(__xludf.DUMMYFUNCTION("""COMPUTED_VALUE"""),"Cthonic Vent")</f>
        <v>Cthonic Vent</v>
      </c>
    </row>
    <row r="46" spans="1:6" ht="20" thickBot="1" x14ac:dyDescent="0.25">
      <c r="A46" s="1">
        <v>0.18680555555555556</v>
      </c>
      <c r="B46" s="1">
        <v>0.1875</v>
      </c>
      <c r="C46" s="2">
        <f t="shared" si="0"/>
        <v>269</v>
      </c>
      <c r="D46" s="2">
        <f t="shared" si="0"/>
        <v>270</v>
      </c>
      <c r="E46" t="s">
        <v>114</v>
      </c>
      <c r="F46" s="3" t="str">
        <f ca="1">IFERROR(__xludf.DUMMYFUNCTION("""COMPUTED_VALUE"""),"Vent 1 Resolves")</f>
        <v>Vent 1 Resolves</v>
      </c>
    </row>
    <row r="47" spans="1:6" ht="20" thickBot="1" x14ac:dyDescent="0.25">
      <c r="A47" s="1">
        <v>0.19166666666666665</v>
      </c>
      <c r="B47" s="1">
        <v>0.19236111111111112</v>
      </c>
      <c r="C47" s="2">
        <f t="shared" si="0"/>
        <v>276</v>
      </c>
      <c r="D47" s="2">
        <f t="shared" si="0"/>
        <v>277</v>
      </c>
      <c r="E47" t="s">
        <v>114</v>
      </c>
      <c r="F47" s="3" t="str">
        <f ca="1">IFERROR(__xludf.DUMMYFUNCTION("""COMPUTED_VALUE"""),"Vent 2 Resolves")</f>
        <v>Vent 2 Resolves</v>
      </c>
    </row>
    <row r="48" spans="1:6" ht="20" thickBot="1" x14ac:dyDescent="0.25">
      <c r="A48" s="1">
        <v>0.188888888888888</v>
      </c>
      <c r="B48" s="1">
        <v>0.19236111111111101</v>
      </c>
      <c r="C48" s="2">
        <f t="shared" si="0"/>
        <v>272</v>
      </c>
      <c r="D48" s="2">
        <f t="shared" si="0"/>
        <v>277</v>
      </c>
      <c r="E48" t="s">
        <v>116</v>
      </c>
      <c r="F48" s="3" t="str">
        <f ca="1">IFERROR(__xludf.DUMMYFUNCTION("""COMPUTED_VALUE"""),"Tetraflare/Octaflare")</f>
        <v>Tetraflare/Octaflare</v>
      </c>
    </row>
    <row r="49" spans="1:6" ht="20" thickBot="1" x14ac:dyDescent="0.25">
      <c r="A49" s="1">
        <v>0.19722222222222222</v>
      </c>
      <c r="B49" s="1">
        <v>0.19791666666666666</v>
      </c>
      <c r="C49" s="2">
        <f t="shared" ref="C49:D57" si="1">HOUR(A49)*60+MINUTE(A49)</f>
        <v>284</v>
      </c>
      <c r="D49" s="2">
        <f t="shared" si="1"/>
        <v>285</v>
      </c>
      <c r="E49" t="s">
        <v>114</v>
      </c>
      <c r="F49" s="3" t="str">
        <f ca="1">IFERROR(__xludf.DUMMYFUNCTION("""COMPUTED_VALUE"""),"Vent 3 Resolves")</f>
        <v>Vent 3 Resolves</v>
      </c>
    </row>
    <row r="50" spans="1:6" ht="20" thickBot="1" x14ac:dyDescent="0.25">
      <c r="A50" s="1">
        <v>0.196527777777777</v>
      </c>
      <c r="B50" s="1">
        <v>0.202083333333333</v>
      </c>
      <c r="C50" s="2">
        <f t="shared" si="1"/>
        <v>283</v>
      </c>
      <c r="D50" s="2">
        <f t="shared" si="1"/>
        <v>291</v>
      </c>
      <c r="E50" t="s">
        <v>40</v>
      </c>
      <c r="F50" s="3" t="str">
        <f ca="1">IFERROR(__xludf.DUMMYFUNCTION("""COMPUTED_VALUE"""),"Sunforge [Scorching Fang/Sun's Pinion]")</f>
        <v>Sunforge [Scorching Fang/Sun's Pinion]</v>
      </c>
    </row>
    <row r="51" spans="1:6" ht="20" thickBot="1" x14ac:dyDescent="0.25">
      <c r="A51" s="1">
        <v>0.20138888888888887</v>
      </c>
      <c r="B51" s="1">
        <v>0.202083333333333</v>
      </c>
      <c r="C51" s="2">
        <f t="shared" si="1"/>
        <v>290</v>
      </c>
      <c r="D51" s="2">
        <f t="shared" si="1"/>
        <v>291</v>
      </c>
      <c r="E51" t="s">
        <v>42</v>
      </c>
      <c r="F51" s="3" t="str">
        <f ca="1">IFERROR(__xludf.DUMMYFUNCTION("""COMPUTED_VALUE"""),"Emergent Tetraflare/Octaflare")</f>
        <v>Emergent Tetraflare/Octaflare</v>
      </c>
    </row>
    <row r="52" spans="1:6" ht="20" thickBot="1" x14ac:dyDescent="0.25">
      <c r="A52" s="1">
        <v>0.203472222222222</v>
      </c>
      <c r="B52" s="1">
        <v>0.24861111111111101</v>
      </c>
      <c r="C52" s="2">
        <f t="shared" si="1"/>
        <v>293</v>
      </c>
      <c r="D52" s="2">
        <f t="shared" si="1"/>
        <v>358</v>
      </c>
      <c r="E52" t="s">
        <v>45</v>
      </c>
      <c r="F52" s="3" t="str">
        <f ca="1">IFERROR(__xludf.DUMMYFUNCTION("""COMPUTED_VALUE"""),"Flameviper (1)")</f>
        <v>Flameviper (1)</v>
      </c>
    </row>
    <row r="53" spans="1:6" ht="20" thickBot="1" x14ac:dyDescent="0.25">
      <c r="A53" s="1">
        <v>0.20833333333333334</v>
      </c>
      <c r="B53" s="1">
        <v>0.20902777777777701</v>
      </c>
      <c r="C53" s="2">
        <f t="shared" si="1"/>
        <v>300</v>
      </c>
      <c r="D53" s="2">
        <f t="shared" si="1"/>
        <v>301</v>
      </c>
      <c r="E53" t="s">
        <v>48</v>
      </c>
      <c r="F53" s="3" t="str">
        <f ca="1">IFERROR(__xludf.DUMMYFUNCTION("""COMPUTED_VALUE"""),"Flameviper (2)")</f>
        <v>Flameviper (2)</v>
      </c>
    </row>
    <row r="54" spans="1:6" ht="20" thickBot="1" x14ac:dyDescent="0.25">
      <c r="A54" s="1">
        <v>0.21597222222222201</v>
      </c>
      <c r="B54" s="1">
        <v>0.218055555555555</v>
      </c>
      <c r="C54" s="2">
        <f t="shared" si="1"/>
        <v>311</v>
      </c>
      <c r="D54" s="2">
        <f t="shared" si="1"/>
        <v>314</v>
      </c>
      <c r="E54" t="s">
        <v>50</v>
      </c>
      <c r="F54" s="3" t="str">
        <f ca="1">IFERROR(__xludf.DUMMYFUNCTION("""COMPUTED_VALUE"""),"Reforged Reflection")</f>
        <v>Reforged Reflection</v>
      </c>
    </row>
    <row r="55" spans="1:6" ht="20" thickBot="1" x14ac:dyDescent="0.25">
      <c r="A55" s="1">
        <v>0.22222222222222221</v>
      </c>
      <c r="B55" s="1">
        <v>0.22291666666666601</v>
      </c>
      <c r="C55" s="2">
        <f t="shared" si="1"/>
        <v>320</v>
      </c>
      <c r="D55" s="2">
        <f t="shared" si="1"/>
        <v>321</v>
      </c>
      <c r="E55" t="s">
        <v>82</v>
      </c>
      <c r="F55" s="3" t="str">
        <f ca="1">IFERROR(__xludf.DUMMYFUNCTION("""COMPUTED_VALUE"""),"Snaking Kick")</f>
        <v>Snaking Kick</v>
      </c>
    </row>
    <row r="56" spans="1:6" ht="20" thickBot="1" x14ac:dyDescent="0.25">
      <c r="A56" s="1">
        <v>0.22500000000000001</v>
      </c>
      <c r="B56" s="1">
        <v>0.227083333333333</v>
      </c>
      <c r="C56" s="2">
        <f t="shared" si="1"/>
        <v>324</v>
      </c>
      <c r="D56" s="2">
        <f t="shared" si="1"/>
        <v>327</v>
      </c>
      <c r="E56" t="s">
        <v>128</v>
      </c>
      <c r="F56" s="3" t="str">
        <f ca="1">IFERROR(__xludf.DUMMYFUNCTION("""COMPUTED_VALUE"""),"Gorgomanteia")</f>
        <v>Gorgomanteia</v>
      </c>
    </row>
    <row r="57" spans="1:6" ht="20" thickBot="1" x14ac:dyDescent="0.25">
      <c r="A57" s="1">
        <v>0.22916666666666599</v>
      </c>
      <c r="B57" s="1">
        <v>0.23125000000000001</v>
      </c>
      <c r="C57" s="2">
        <f t="shared" si="1"/>
        <v>330</v>
      </c>
      <c r="D57" s="2">
        <f t="shared" si="1"/>
        <v>333</v>
      </c>
      <c r="E57" t="s">
        <v>126</v>
      </c>
      <c r="F57" s="3" t="str">
        <f ca="1">IFERROR(__xludf.DUMMYFUNCTION("""COMPUTED_VALUE"""),"Into the Shadows")</f>
        <v>Into the Shadows</v>
      </c>
    </row>
    <row r="58" spans="1:6" ht="20" thickBot="1" x14ac:dyDescent="0.25">
      <c r="A58" s="1">
        <v>0.235416666666666</v>
      </c>
      <c r="B58" s="1">
        <v>0.240972222222222</v>
      </c>
      <c r="C58" s="2">
        <f t="shared" ref="C58:C104" si="2">HOUR(A58)*60+MINUTE(A58)</f>
        <v>339</v>
      </c>
      <c r="D58" s="2">
        <f t="shared" ref="D58:D104" si="3">HOUR(B58)*60+MINUTE(B58)</f>
        <v>347</v>
      </c>
      <c r="E58" t="s">
        <v>91</v>
      </c>
      <c r="F58" s="3" t="str">
        <f ca="1">IFERROR(__xludf.DUMMYFUNCTION("""COMPUTED_VALUE"""),"Petrification (1)")</f>
        <v>Petrification (1)</v>
      </c>
    </row>
    <row r="59" spans="1:6" ht="20" thickBot="1" x14ac:dyDescent="0.25">
      <c r="A59" s="1">
        <v>0.24027777777777778</v>
      </c>
      <c r="B59" s="1">
        <v>0.240972222222222</v>
      </c>
      <c r="C59" s="2">
        <f t="shared" si="2"/>
        <v>346</v>
      </c>
      <c r="D59" s="2">
        <f t="shared" si="3"/>
        <v>347</v>
      </c>
      <c r="E59" t="s">
        <v>130</v>
      </c>
      <c r="F59" s="3" t="str">
        <f ca="1">IFERROR(__xludf.DUMMYFUNCTION("""COMPUTED_VALUE"""),"Gorgospit (1)")</f>
        <v>Gorgospit (1)</v>
      </c>
    </row>
    <row r="60" spans="1:6" ht="20" thickBot="1" x14ac:dyDescent="0.25">
      <c r="A60" s="1">
        <v>0.24374999999999999</v>
      </c>
      <c r="B60" s="1">
        <v>0.24583333333333299</v>
      </c>
      <c r="C60" s="2">
        <f t="shared" si="2"/>
        <v>351</v>
      </c>
      <c r="D60" s="2">
        <f t="shared" si="3"/>
        <v>354</v>
      </c>
      <c r="E60" t="s">
        <v>94</v>
      </c>
      <c r="F60" s="3" t="str">
        <f ca="1">IFERROR(__xludf.DUMMYFUNCTION("""COMPUTED_VALUE"""),"Gorgoneion (1)")</f>
        <v>Gorgoneion (1)</v>
      </c>
    </row>
    <row r="61" spans="1:6" ht="20" thickBot="1" x14ac:dyDescent="0.25">
      <c r="A61" s="1">
        <v>0.24305555555555555</v>
      </c>
      <c r="B61" s="1">
        <v>0.24374999999999999</v>
      </c>
      <c r="C61" s="2">
        <f t="shared" si="2"/>
        <v>350</v>
      </c>
      <c r="D61" s="2">
        <f t="shared" si="3"/>
        <v>351</v>
      </c>
      <c r="E61" t="s">
        <v>97</v>
      </c>
      <c r="F61" s="3" t="str">
        <f ca="1">IFERROR(__xludf.DUMMYFUNCTION("""COMPUTED_VALUE"""),"Blood of the Gorgon (1)")</f>
        <v>Blood of the Gorgon (1)</v>
      </c>
    </row>
    <row r="62" spans="1:6" ht="20" thickBot="1" x14ac:dyDescent="0.25">
      <c r="A62" s="1">
        <v>0.24305555555555555</v>
      </c>
      <c r="B62" s="1">
        <v>0.24374999999999999</v>
      </c>
      <c r="C62" s="2">
        <f t="shared" si="2"/>
        <v>350</v>
      </c>
      <c r="D62" s="2">
        <f t="shared" si="3"/>
        <v>351</v>
      </c>
      <c r="E62" t="s">
        <v>100</v>
      </c>
      <c r="F62" s="3" t="str">
        <f ca="1">IFERROR(__xludf.DUMMYFUNCTION("""COMPUTED_VALUE"""),"Eye of the Gorgon (1)")</f>
        <v>Eye of the Gorgon (1)</v>
      </c>
    </row>
    <row r="63" spans="1:6" ht="20" thickBot="1" x14ac:dyDescent="0.25">
      <c r="A63" s="1">
        <v>0.24513888888888799</v>
      </c>
      <c r="B63" s="1">
        <v>0.24722222222222201</v>
      </c>
      <c r="C63" s="2">
        <f t="shared" si="2"/>
        <v>353</v>
      </c>
      <c r="D63" s="2">
        <f t="shared" si="3"/>
        <v>356</v>
      </c>
      <c r="E63" t="s">
        <v>133</v>
      </c>
      <c r="F63" s="3" t="str">
        <f ca="1">IFERROR(__xludf.DUMMYFUNCTION("""COMPUTED_VALUE"""),"Illusory Creation")</f>
        <v>Illusory Creation</v>
      </c>
    </row>
    <row r="64" spans="1:6" ht="20" thickBot="1" x14ac:dyDescent="0.25">
      <c r="A64" s="1">
        <v>0.24722222222222223</v>
      </c>
      <c r="B64" s="1">
        <v>0.24791666666666601</v>
      </c>
      <c r="C64" s="2">
        <f t="shared" si="2"/>
        <v>356</v>
      </c>
      <c r="D64" s="2">
        <f t="shared" si="3"/>
        <v>357</v>
      </c>
      <c r="E64" t="s">
        <v>97</v>
      </c>
      <c r="F64" s="3" t="str">
        <f ca="1">IFERROR(__xludf.DUMMYFUNCTION("""COMPUTED_VALUE"""),"Blood of the Gorgon (2)")</f>
        <v>Blood of the Gorgon (2)</v>
      </c>
    </row>
    <row r="65" spans="1:6" ht="20" thickBot="1" x14ac:dyDescent="0.25">
      <c r="A65" s="1">
        <v>0.24722222222222223</v>
      </c>
      <c r="B65" s="1">
        <v>0.24791666666666601</v>
      </c>
      <c r="C65" s="2">
        <f t="shared" si="2"/>
        <v>356</v>
      </c>
      <c r="D65" s="2">
        <f t="shared" si="3"/>
        <v>357</v>
      </c>
      <c r="E65" t="s">
        <v>100</v>
      </c>
      <c r="F65" s="3" t="str">
        <f ca="1">IFERROR(__xludf.DUMMYFUNCTION("""COMPUTED_VALUE"""),"Eye of the Gorgon (2)")</f>
        <v>Eye of the Gorgon (2)</v>
      </c>
    </row>
    <row r="66" spans="1:6" ht="20" thickBot="1" x14ac:dyDescent="0.25">
      <c r="A66" s="1">
        <v>0.25347222222222221</v>
      </c>
      <c r="B66" s="1">
        <v>0.25416666666666599</v>
      </c>
      <c r="C66" s="2">
        <f t="shared" si="2"/>
        <v>365</v>
      </c>
      <c r="D66" s="2">
        <f t="shared" si="3"/>
        <v>366</v>
      </c>
      <c r="E66" t="s">
        <v>135</v>
      </c>
      <c r="F66" s="3" t="str">
        <f ca="1">IFERROR(__xludf.DUMMYFUNCTION("""COMPUTED_VALUE"""),"Gorgospit (2)")</f>
        <v>Gorgospit (2)</v>
      </c>
    </row>
    <row r="67" spans="1:6" ht="20" thickBot="1" x14ac:dyDescent="0.25">
      <c r="A67" s="1">
        <v>0.25347222222222221</v>
      </c>
      <c r="B67" s="1">
        <v>0.25416666666666599</v>
      </c>
      <c r="C67" s="2">
        <f t="shared" si="2"/>
        <v>365</v>
      </c>
      <c r="D67" s="2">
        <f t="shared" si="3"/>
        <v>366</v>
      </c>
      <c r="E67" t="s">
        <v>136</v>
      </c>
      <c r="F67" s="3" t="str">
        <f ca="1">IFERROR(__xludf.DUMMYFUNCTION("""COMPUTED_VALUE"""),"Crown of the Gorgon")</f>
        <v>Crown of the Gorgon</v>
      </c>
    </row>
    <row r="68" spans="1:6" ht="20" thickBot="1" x14ac:dyDescent="0.25">
      <c r="A68" s="1">
        <v>0.25416666666666665</v>
      </c>
      <c r="B68" s="1">
        <v>0.25486111111111098</v>
      </c>
      <c r="C68" s="2">
        <f t="shared" si="2"/>
        <v>366</v>
      </c>
      <c r="D68" s="2">
        <f t="shared" si="3"/>
        <v>367</v>
      </c>
      <c r="E68" t="s">
        <v>138</v>
      </c>
      <c r="F68" s="3" t="str">
        <f ca="1">IFERROR(__xludf.DUMMYFUNCTION("""COMPUTED_VALUE"""),"Breath of the Gorgon")</f>
        <v>Breath of the Gorgon</v>
      </c>
    </row>
    <row r="69" spans="1:6" ht="20" thickBot="1" x14ac:dyDescent="0.25">
      <c r="A69" s="1">
        <v>0.26041666666666602</v>
      </c>
      <c r="B69" s="1">
        <v>0.26388888888888801</v>
      </c>
      <c r="C69" s="2">
        <f t="shared" si="2"/>
        <v>375</v>
      </c>
      <c r="D69" s="2">
        <f t="shared" si="3"/>
        <v>380</v>
      </c>
      <c r="E69" t="s">
        <v>45</v>
      </c>
      <c r="F69" s="3" t="str">
        <f ca="1">IFERROR(__xludf.DUMMYFUNCTION("""COMPUTED_VALUE"""),"Flameviper (1)")</f>
        <v>Flameviper (1)</v>
      </c>
    </row>
    <row r="70" spans="1:6" ht="20" thickBot="1" x14ac:dyDescent="0.25">
      <c r="A70" s="1">
        <v>0.26597222222222222</v>
      </c>
      <c r="B70" s="1">
        <v>0.266666666666666</v>
      </c>
      <c r="C70" s="2">
        <f t="shared" si="2"/>
        <v>383</v>
      </c>
      <c r="D70" s="2">
        <f t="shared" si="3"/>
        <v>384</v>
      </c>
      <c r="E70" t="s">
        <v>48</v>
      </c>
      <c r="F70" s="3" t="str">
        <f ca="1">IFERROR(__xludf.DUMMYFUNCTION("""COMPUTED_VALUE"""),"Flameviper (2)")</f>
        <v>Flameviper (2)</v>
      </c>
    </row>
    <row r="71" spans="1:6" ht="20" thickBot="1" x14ac:dyDescent="0.25">
      <c r="A71" s="1">
        <v>0.27291666666666597</v>
      </c>
      <c r="B71" s="1">
        <v>0.27500000000000002</v>
      </c>
      <c r="C71" s="2">
        <f t="shared" si="2"/>
        <v>393</v>
      </c>
      <c r="D71" s="2">
        <f t="shared" si="3"/>
        <v>396</v>
      </c>
      <c r="E71" t="s">
        <v>50</v>
      </c>
      <c r="F71" s="3" t="str">
        <f ca="1">IFERROR(__xludf.DUMMYFUNCTION("""COMPUTED_VALUE"""),"Reforged Reflection")</f>
        <v>Reforged Reflection</v>
      </c>
    </row>
    <row r="72" spans="1:6" ht="20" thickBot="1" x14ac:dyDescent="0.25">
      <c r="A72" s="1">
        <v>0.27916666666666667</v>
      </c>
      <c r="B72" s="1">
        <v>0.27986111111111101</v>
      </c>
      <c r="C72" s="2">
        <f t="shared" si="2"/>
        <v>402</v>
      </c>
      <c r="D72" s="2">
        <f t="shared" si="3"/>
        <v>403</v>
      </c>
      <c r="E72" t="s">
        <v>63</v>
      </c>
      <c r="F72" s="3" t="str">
        <f ca="1">IFERROR(__xludf.DUMMYFUNCTION("""COMPUTED_VALUE"""),"Footprint")</f>
        <v>Footprint</v>
      </c>
    </row>
    <row r="73" spans="1:6" ht="20" thickBot="1" x14ac:dyDescent="0.25">
      <c r="A73" s="1">
        <v>0.280555555555555</v>
      </c>
      <c r="B73" s="1">
        <v>0.28472222222222199</v>
      </c>
      <c r="C73" s="2">
        <f t="shared" si="2"/>
        <v>404</v>
      </c>
      <c r="D73" s="2">
        <f t="shared" si="3"/>
        <v>410</v>
      </c>
      <c r="E73" t="s">
        <v>118</v>
      </c>
      <c r="F73" s="3" t="str">
        <f ca="1">IFERROR(__xludf.DUMMYFUNCTION("""COMPUTED_VALUE"""),"Quadrupedal Crush/Impact")</f>
        <v>Quadrupedal Crush/Impact</v>
      </c>
    </row>
    <row r="74" spans="1:6" ht="20" thickBot="1" x14ac:dyDescent="0.25">
      <c r="A74" s="1">
        <v>0.28611111111111098</v>
      </c>
      <c r="B74" s="1">
        <v>0.28819444444444398</v>
      </c>
      <c r="C74" s="2">
        <f t="shared" si="2"/>
        <v>412</v>
      </c>
      <c r="D74" s="2">
        <f t="shared" si="3"/>
        <v>415</v>
      </c>
      <c r="E74" t="s">
        <v>147</v>
      </c>
      <c r="F74" s="3" t="str">
        <f ca="1">IFERROR(__xludf.DUMMYFUNCTION("""COMPUTED_VALUE"""),"Conceptual Tetraflare/Diflare")</f>
        <v>Conceptual Tetraflare/Diflare</v>
      </c>
    </row>
    <row r="75" spans="1:6" ht="20" thickBot="1" x14ac:dyDescent="0.25">
      <c r="A75" s="1">
        <v>0.29027777777777702</v>
      </c>
      <c r="B75" s="1">
        <v>0.29861111111111099</v>
      </c>
      <c r="C75" s="2">
        <f t="shared" si="2"/>
        <v>418</v>
      </c>
      <c r="D75" s="2">
        <f t="shared" si="3"/>
        <v>430</v>
      </c>
      <c r="E75" t="s">
        <v>121</v>
      </c>
      <c r="F75" s="3" t="str">
        <f ca="1">IFERROR(__xludf.DUMMYFUNCTION("""COMPUTED_VALUE"""),"Blazing Footfalls (Indicator)")</f>
        <v>Blazing Footfalls (Indicator)</v>
      </c>
    </row>
    <row r="76" spans="1:6" ht="20" thickBot="1" x14ac:dyDescent="0.25">
      <c r="A76" s="1">
        <v>0.2986111111111111</v>
      </c>
      <c r="B76" s="1">
        <v>0.29930555555555499</v>
      </c>
      <c r="C76" s="2">
        <f t="shared" si="2"/>
        <v>430</v>
      </c>
      <c r="D76" s="2">
        <f t="shared" si="3"/>
        <v>431</v>
      </c>
      <c r="E76" t="s">
        <v>124</v>
      </c>
      <c r="F76" s="3" t="str">
        <f ca="1">IFERROR(__xludf.DUMMYFUNCTION("""COMPUTED_VALUE"""),"Trailblaze (1)")</f>
        <v>Trailblaze (1)</v>
      </c>
    </row>
    <row r="77" spans="1:6" ht="20" thickBot="1" x14ac:dyDescent="0.25">
      <c r="A77" s="1">
        <v>0.29930555555555555</v>
      </c>
      <c r="B77" s="1">
        <v>0.3</v>
      </c>
      <c r="C77" s="2">
        <f t="shared" si="2"/>
        <v>431</v>
      </c>
      <c r="D77" s="2">
        <f t="shared" si="3"/>
        <v>432</v>
      </c>
      <c r="E77" t="s">
        <v>148</v>
      </c>
      <c r="F77" s="3" t="str">
        <f ca="1">IFERROR(__xludf.DUMMYFUNCTION("""COMPUTED_VALUE"""),"Emergent Tetraflare/Diflare")</f>
        <v>Emergent Tetraflare/Diflare</v>
      </c>
    </row>
    <row r="78" spans="1:6" ht="20" thickBot="1" x14ac:dyDescent="0.25">
      <c r="A78" s="1">
        <v>0.30138888888888887</v>
      </c>
      <c r="B78" s="1">
        <v>0.30208333333333298</v>
      </c>
      <c r="C78" s="2">
        <f t="shared" si="2"/>
        <v>434</v>
      </c>
      <c r="D78" s="2">
        <f t="shared" si="3"/>
        <v>435</v>
      </c>
      <c r="E78" t="s">
        <v>118</v>
      </c>
      <c r="F78" s="3" t="str">
        <f ca="1">IFERROR(__xludf.DUMMYFUNCTION("""COMPUTED_VALUE"""),"Quadrupedal Crush/Impact")</f>
        <v>Quadrupedal Crush/Impact</v>
      </c>
    </row>
    <row r="79" spans="1:6" ht="20" thickBot="1" x14ac:dyDescent="0.25">
      <c r="A79" s="1">
        <v>0.30486111111111108</v>
      </c>
      <c r="B79" s="1">
        <v>0.30555555555555503</v>
      </c>
      <c r="C79" s="2">
        <f t="shared" si="2"/>
        <v>439</v>
      </c>
      <c r="D79" s="2">
        <f t="shared" si="3"/>
        <v>440</v>
      </c>
      <c r="E79" t="s">
        <v>124</v>
      </c>
      <c r="F79" s="3" t="str">
        <f ca="1">IFERROR(__xludf.DUMMYFUNCTION("""COMPUTED_VALUE"""),"Trailblaze (2)")</f>
        <v>Trailblaze (2)</v>
      </c>
    </row>
    <row r="80" spans="1:6" ht="20" thickBot="1" x14ac:dyDescent="0.25">
      <c r="A80" s="1">
        <v>0.30624999999999997</v>
      </c>
      <c r="B80" s="1">
        <v>0.30694444444444402</v>
      </c>
      <c r="C80" s="2">
        <f t="shared" si="2"/>
        <v>441</v>
      </c>
      <c r="D80" s="2">
        <f t="shared" si="3"/>
        <v>442</v>
      </c>
      <c r="E80" t="s">
        <v>118</v>
      </c>
      <c r="F80" s="3" t="str">
        <f ca="1">IFERROR(__xludf.DUMMYFUNCTION("""COMPUTED_VALUE"""),"Quadrupedal Crush/Impact")</f>
        <v>Quadrupedal Crush/Impact</v>
      </c>
    </row>
    <row r="81" spans="1:6" ht="20" thickBot="1" x14ac:dyDescent="0.25">
      <c r="A81" s="1">
        <v>0.30902777777777779</v>
      </c>
      <c r="B81" s="1">
        <v>0.30972222222222223</v>
      </c>
      <c r="C81" s="2">
        <f t="shared" si="2"/>
        <v>445</v>
      </c>
      <c r="D81" s="2">
        <f t="shared" si="3"/>
        <v>446</v>
      </c>
      <c r="E81" t="s">
        <v>36</v>
      </c>
      <c r="F81" s="3" t="str">
        <f ca="1">IFERROR(__xludf.DUMMYFUNCTION("""COMPUTED_VALUE"""),"Torch Flame")</f>
        <v>Torch Flame</v>
      </c>
    </row>
    <row r="82" spans="1:6" ht="20" thickBot="1" x14ac:dyDescent="0.25">
      <c r="A82" s="1">
        <v>0.31527777777777777</v>
      </c>
      <c r="B82" s="1">
        <v>0.31875000000000003</v>
      </c>
      <c r="C82" s="2">
        <f t="shared" si="2"/>
        <v>454</v>
      </c>
      <c r="D82" s="2">
        <f t="shared" si="3"/>
        <v>459</v>
      </c>
      <c r="E82" t="s">
        <v>28</v>
      </c>
      <c r="F82" s="3" t="str">
        <f ca="1">IFERROR(__xludf.DUMMYFUNCTION("""COMPUTED_VALUE"""),"Genesis of Flame")</f>
        <v>Genesis of Flame</v>
      </c>
    </row>
    <row r="83" spans="1:6" ht="20" thickBot="1" x14ac:dyDescent="0.25">
      <c r="A83" s="1">
        <v>0.32430555555555557</v>
      </c>
      <c r="B83" s="1">
        <v>0.32777777777777778</v>
      </c>
      <c r="C83" s="2">
        <f t="shared" si="2"/>
        <v>467</v>
      </c>
      <c r="D83" s="2">
        <f t="shared" si="3"/>
        <v>472</v>
      </c>
      <c r="E83" t="s">
        <v>145</v>
      </c>
      <c r="F83" s="3" t="str">
        <f ca="1">IFERROR(__xludf.DUMMYFUNCTION("""COMPUTED_VALUE"""),"Genesis of Flame")</f>
        <v>Genesis of Flame</v>
      </c>
    </row>
    <row r="84" spans="1:6" x14ac:dyDescent="0.2">
      <c r="C84" s="2">
        <f t="shared" si="2"/>
        <v>0</v>
      </c>
      <c r="D84" s="2">
        <f t="shared" si="3"/>
        <v>0</v>
      </c>
    </row>
    <row r="85" spans="1:6" x14ac:dyDescent="0.2">
      <c r="C85" s="2">
        <f t="shared" si="2"/>
        <v>0</v>
      </c>
      <c r="D85" s="2">
        <f t="shared" si="3"/>
        <v>0</v>
      </c>
    </row>
    <row r="86" spans="1:6" x14ac:dyDescent="0.2">
      <c r="C86" s="2">
        <f t="shared" si="2"/>
        <v>0</v>
      </c>
      <c r="D86" s="2">
        <f t="shared" si="3"/>
        <v>0</v>
      </c>
    </row>
    <row r="87" spans="1:6" x14ac:dyDescent="0.2">
      <c r="C87" s="2">
        <f t="shared" si="2"/>
        <v>0</v>
      </c>
      <c r="D87" s="2">
        <f t="shared" si="3"/>
        <v>0</v>
      </c>
    </row>
    <row r="88" spans="1:6" x14ac:dyDescent="0.2">
      <c r="C88" s="2">
        <f t="shared" si="2"/>
        <v>0</v>
      </c>
      <c r="D88" s="2">
        <f t="shared" si="3"/>
        <v>0</v>
      </c>
    </row>
    <row r="89" spans="1:6" x14ac:dyDescent="0.2">
      <c r="C89" s="2">
        <f t="shared" si="2"/>
        <v>0</v>
      </c>
      <c r="D89" s="2">
        <f t="shared" si="3"/>
        <v>0</v>
      </c>
    </row>
    <row r="90" spans="1:6" x14ac:dyDescent="0.2">
      <c r="C90" s="2">
        <f t="shared" si="2"/>
        <v>0</v>
      </c>
      <c r="D90" s="2">
        <f t="shared" si="3"/>
        <v>0</v>
      </c>
    </row>
    <row r="91" spans="1:6" x14ac:dyDescent="0.2">
      <c r="C91" s="2">
        <f t="shared" si="2"/>
        <v>0</v>
      </c>
      <c r="D91" s="2">
        <f t="shared" si="3"/>
        <v>0</v>
      </c>
    </row>
    <row r="92" spans="1:6" x14ac:dyDescent="0.2">
      <c r="C92" s="2">
        <f t="shared" si="2"/>
        <v>0</v>
      </c>
      <c r="D92" s="2">
        <f t="shared" si="3"/>
        <v>0</v>
      </c>
    </row>
    <row r="93" spans="1:6" x14ac:dyDescent="0.2">
      <c r="C93" s="2">
        <f t="shared" si="2"/>
        <v>0</v>
      </c>
      <c r="D93" s="2">
        <f t="shared" si="3"/>
        <v>0</v>
      </c>
    </row>
    <row r="94" spans="1:6" x14ac:dyDescent="0.2">
      <c r="C94" s="2">
        <f t="shared" si="2"/>
        <v>0</v>
      </c>
      <c r="D94" s="2">
        <f t="shared" si="3"/>
        <v>0</v>
      </c>
    </row>
    <row r="95" spans="1:6" x14ac:dyDescent="0.2">
      <c r="C95" s="2">
        <f t="shared" si="2"/>
        <v>0</v>
      </c>
      <c r="D95" s="2">
        <f t="shared" si="3"/>
        <v>0</v>
      </c>
    </row>
    <row r="96" spans="1:6" x14ac:dyDescent="0.2">
      <c r="C96" s="2">
        <f t="shared" si="2"/>
        <v>0</v>
      </c>
      <c r="D96" s="2">
        <f t="shared" si="3"/>
        <v>0</v>
      </c>
    </row>
    <row r="97" spans="3:4" x14ac:dyDescent="0.2">
      <c r="C97" s="2">
        <f t="shared" si="2"/>
        <v>0</v>
      </c>
      <c r="D97" s="2">
        <f t="shared" si="3"/>
        <v>0</v>
      </c>
    </row>
    <row r="98" spans="3:4" x14ac:dyDescent="0.2">
      <c r="C98" s="2">
        <f t="shared" si="2"/>
        <v>0</v>
      </c>
      <c r="D98" s="2">
        <f t="shared" si="3"/>
        <v>0</v>
      </c>
    </row>
    <row r="99" spans="3:4" x14ac:dyDescent="0.2">
      <c r="C99" s="2">
        <f t="shared" si="2"/>
        <v>0</v>
      </c>
      <c r="D99" s="2">
        <f t="shared" si="3"/>
        <v>0</v>
      </c>
    </row>
    <row r="100" spans="3:4" x14ac:dyDescent="0.2">
      <c r="C100" s="2">
        <f t="shared" si="2"/>
        <v>0</v>
      </c>
      <c r="D100" s="2">
        <f t="shared" si="3"/>
        <v>0</v>
      </c>
    </row>
    <row r="101" spans="3:4" x14ac:dyDescent="0.2">
      <c r="C101" s="2">
        <f t="shared" si="2"/>
        <v>0</v>
      </c>
      <c r="D101" s="2">
        <f t="shared" si="3"/>
        <v>0</v>
      </c>
    </row>
    <row r="102" spans="3:4" x14ac:dyDescent="0.2">
      <c r="C102" s="2">
        <f t="shared" si="2"/>
        <v>0</v>
      </c>
      <c r="D102" s="2">
        <f t="shared" si="3"/>
        <v>0</v>
      </c>
    </row>
    <row r="103" spans="3:4" x14ac:dyDescent="0.2">
      <c r="C103" s="2">
        <f t="shared" si="2"/>
        <v>0</v>
      </c>
      <c r="D103" s="2">
        <f t="shared" si="3"/>
        <v>0</v>
      </c>
    </row>
    <row r="104" spans="3:4" x14ac:dyDescent="0.2">
      <c r="C104" s="2">
        <f t="shared" si="2"/>
        <v>0</v>
      </c>
      <c r="D104" s="2">
        <f t="shared" si="3"/>
        <v>0</v>
      </c>
    </row>
    <row r="105" spans="3:4" x14ac:dyDescent="0.2">
      <c r="C105" s="2">
        <f t="shared" ref="C105:C168" si="4">HOUR(A105)*60+MINUTE(A105)</f>
        <v>0</v>
      </c>
      <c r="D105" s="2">
        <f t="shared" ref="D105:D168" si="5">HOUR(B105)*60+MINUTE(B105)</f>
        <v>0</v>
      </c>
    </row>
    <row r="106" spans="3:4" x14ac:dyDescent="0.2">
      <c r="C106" s="2">
        <f t="shared" si="4"/>
        <v>0</v>
      </c>
      <c r="D106" s="2">
        <f t="shared" si="5"/>
        <v>0</v>
      </c>
    </row>
    <row r="107" spans="3:4" x14ac:dyDescent="0.2">
      <c r="C107" s="2">
        <f t="shared" si="4"/>
        <v>0</v>
      </c>
      <c r="D107" s="2">
        <f t="shared" si="5"/>
        <v>0</v>
      </c>
    </row>
    <row r="108" spans="3:4" x14ac:dyDescent="0.2">
      <c r="C108" s="2">
        <f t="shared" si="4"/>
        <v>0</v>
      </c>
      <c r="D108" s="2">
        <f t="shared" si="5"/>
        <v>0</v>
      </c>
    </row>
    <row r="109" spans="3:4" x14ac:dyDescent="0.2">
      <c r="C109" s="2">
        <f t="shared" si="4"/>
        <v>0</v>
      </c>
      <c r="D109" s="2">
        <f t="shared" si="5"/>
        <v>0</v>
      </c>
    </row>
    <row r="110" spans="3:4" x14ac:dyDescent="0.2">
      <c r="C110" s="2">
        <f t="shared" si="4"/>
        <v>0</v>
      </c>
      <c r="D110" s="2">
        <f t="shared" si="5"/>
        <v>0</v>
      </c>
    </row>
    <row r="111" spans="3:4" x14ac:dyDescent="0.2">
      <c r="C111" s="2">
        <f t="shared" si="4"/>
        <v>0</v>
      </c>
      <c r="D111" s="2">
        <f t="shared" si="5"/>
        <v>0</v>
      </c>
    </row>
    <row r="112" spans="3:4" x14ac:dyDescent="0.2">
      <c r="C112" s="2">
        <f t="shared" si="4"/>
        <v>0</v>
      </c>
      <c r="D112" s="2">
        <f t="shared" si="5"/>
        <v>0</v>
      </c>
    </row>
    <row r="113" spans="3:4" x14ac:dyDescent="0.2">
      <c r="C113" s="2">
        <f t="shared" si="4"/>
        <v>0</v>
      </c>
      <c r="D113" s="2">
        <f t="shared" si="5"/>
        <v>0</v>
      </c>
    </row>
    <row r="114" spans="3:4" x14ac:dyDescent="0.2">
      <c r="C114" s="2">
        <f t="shared" si="4"/>
        <v>0</v>
      </c>
      <c r="D114" s="2">
        <f t="shared" si="5"/>
        <v>0</v>
      </c>
    </row>
    <row r="115" spans="3:4" x14ac:dyDescent="0.2">
      <c r="C115" s="2">
        <f t="shared" si="4"/>
        <v>0</v>
      </c>
      <c r="D115" s="2">
        <f t="shared" si="5"/>
        <v>0</v>
      </c>
    </row>
    <row r="116" spans="3:4" x14ac:dyDescent="0.2">
      <c r="C116" s="2">
        <f t="shared" si="4"/>
        <v>0</v>
      </c>
      <c r="D116" s="2">
        <f t="shared" si="5"/>
        <v>0</v>
      </c>
    </row>
    <row r="117" spans="3:4" x14ac:dyDescent="0.2">
      <c r="C117" s="2">
        <f t="shared" si="4"/>
        <v>0</v>
      </c>
      <c r="D117" s="2">
        <f t="shared" si="5"/>
        <v>0</v>
      </c>
    </row>
    <row r="118" spans="3:4" x14ac:dyDescent="0.2">
      <c r="C118" s="2">
        <f t="shared" si="4"/>
        <v>0</v>
      </c>
      <c r="D118" s="2">
        <f t="shared" si="5"/>
        <v>0</v>
      </c>
    </row>
    <row r="119" spans="3:4" x14ac:dyDescent="0.2">
      <c r="C119" s="2">
        <f t="shared" si="4"/>
        <v>0</v>
      </c>
      <c r="D119" s="2">
        <f t="shared" si="5"/>
        <v>0</v>
      </c>
    </row>
    <row r="120" spans="3:4" x14ac:dyDescent="0.2">
      <c r="C120" s="2">
        <f t="shared" si="4"/>
        <v>0</v>
      </c>
      <c r="D120" s="2">
        <f t="shared" si="5"/>
        <v>0</v>
      </c>
    </row>
    <row r="121" spans="3:4" x14ac:dyDescent="0.2">
      <c r="C121" s="2">
        <f t="shared" si="4"/>
        <v>0</v>
      </c>
      <c r="D121" s="2">
        <f t="shared" si="5"/>
        <v>0</v>
      </c>
    </row>
    <row r="122" spans="3:4" x14ac:dyDescent="0.2">
      <c r="C122" s="2">
        <f t="shared" si="4"/>
        <v>0</v>
      </c>
      <c r="D122" s="2">
        <f t="shared" si="5"/>
        <v>0</v>
      </c>
    </row>
    <row r="123" spans="3:4" x14ac:dyDescent="0.2">
      <c r="C123" s="2">
        <f t="shared" si="4"/>
        <v>0</v>
      </c>
      <c r="D123" s="2">
        <f t="shared" si="5"/>
        <v>0</v>
      </c>
    </row>
    <row r="124" spans="3:4" x14ac:dyDescent="0.2">
      <c r="C124" s="2">
        <f t="shared" si="4"/>
        <v>0</v>
      </c>
      <c r="D124" s="2">
        <f t="shared" si="5"/>
        <v>0</v>
      </c>
    </row>
    <row r="125" spans="3:4" x14ac:dyDescent="0.2">
      <c r="C125" s="2">
        <f t="shared" si="4"/>
        <v>0</v>
      </c>
      <c r="D125" s="2">
        <f t="shared" si="5"/>
        <v>0</v>
      </c>
    </row>
    <row r="126" spans="3:4" x14ac:dyDescent="0.2">
      <c r="C126" s="2">
        <f t="shared" si="4"/>
        <v>0</v>
      </c>
      <c r="D126" s="2">
        <f t="shared" si="5"/>
        <v>0</v>
      </c>
    </row>
    <row r="127" spans="3:4" x14ac:dyDescent="0.2">
      <c r="C127" s="2">
        <f t="shared" si="4"/>
        <v>0</v>
      </c>
      <c r="D127" s="2">
        <f t="shared" si="5"/>
        <v>0</v>
      </c>
    </row>
    <row r="128" spans="3:4" x14ac:dyDescent="0.2">
      <c r="C128" s="2">
        <f t="shared" si="4"/>
        <v>0</v>
      </c>
      <c r="D128" s="2">
        <f t="shared" si="5"/>
        <v>0</v>
      </c>
    </row>
    <row r="129" spans="3:4" x14ac:dyDescent="0.2">
      <c r="C129" s="2">
        <f t="shared" si="4"/>
        <v>0</v>
      </c>
      <c r="D129" s="2">
        <f t="shared" si="5"/>
        <v>0</v>
      </c>
    </row>
    <row r="130" spans="3:4" x14ac:dyDescent="0.2">
      <c r="C130" s="2">
        <f t="shared" si="4"/>
        <v>0</v>
      </c>
      <c r="D130" s="2">
        <f t="shared" si="5"/>
        <v>0</v>
      </c>
    </row>
    <row r="131" spans="3:4" x14ac:dyDescent="0.2">
      <c r="C131" s="2">
        <f t="shared" si="4"/>
        <v>0</v>
      </c>
      <c r="D131" s="2">
        <f t="shared" si="5"/>
        <v>0</v>
      </c>
    </row>
    <row r="132" spans="3:4" x14ac:dyDescent="0.2">
      <c r="C132" s="2">
        <f t="shared" si="4"/>
        <v>0</v>
      </c>
      <c r="D132" s="2">
        <f t="shared" si="5"/>
        <v>0</v>
      </c>
    </row>
    <row r="133" spans="3:4" x14ac:dyDescent="0.2">
      <c r="C133" s="2">
        <f t="shared" si="4"/>
        <v>0</v>
      </c>
      <c r="D133" s="2">
        <f t="shared" si="5"/>
        <v>0</v>
      </c>
    </row>
    <row r="134" spans="3:4" x14ac:dyDescent="0.2">
      <c r="C134" s="2">
        <f t="shared" si="4"/>
        <v>0</v>
      </c>
      <c r="D134" s="2">
        <f t="shared" si="5"/>
        <v>0</v>
      </c>
    </row>
    <row r="135" spans="3:4" x14ac:dyDescent="0.2">
      <c r="C135" s="2">
        <f t="shared" si="4"/>
        <v>0</v>
      </c>
      <c r="D135" s="2">
        <f t="shared" si="5"/>
        <v>0</v>
      </c>
    </row>
    <row r="136" spans="3:4" x14ac:dyDescent="0.2">
      <c r="C136" s="2">
        <f t="shared" si="4"/>
        <v>0</v>
      </c>
      <c r="D136" s="2">
        <f t="shared" si="5"/>
        <v>0</v>
      </c>
    </row>
    <row r="137" spans="3:4" x14ac:dyDescent="0.2">
      <c r="C137" s="2">
        <f t="shared" si="4"/>
        <v>0</v>
      </c>
      <c r="D137" s="2">
        <f t="shared" si="5"/>
        <v>0</v>
      </c>
    </row>
    <row r="138" spans="3:4" x14ac:dyDescent="0.2">
      <c r="C138" s="2">
        <f t="shared" si="4"/>
        <v>0</v>
      </c>
      <c r="D138" s="2">
        <f t="shared" si="5"/>
        <v>0</v>
      </c>
    </row>
    <row r="139" spans="3:4" x14ac:dyDescent="0.2">
      <c r="C139" s="2">
        <f t="shared" si="4"/>
        <v>0</v>
      </c>
      <c r="D139" s="2">
        <f t="shared" si="5"/>
        <v>0</v>
      </c>
    </row>
    <row r="140" spans="3:4" x14ac:dyDescent="0.2">
      <c r="C140" s="2">
        <f t="shared" si="4"/>
        <v>0</v>
      </c>
      <c r="D140" s="2">
        <f t="shared" si="5"/>
        <v>0</v>
      </c>
    </row>
    <row r="141" spans="3:4" x14ac:dyDescent="0.2">
      <c r="C141" s="2">
        <f t="shared" si="4"/>
        <v>0</v>
      </c>
      <c r="D141" s="2">
        <f t="shared" si="5"/>
        <v>0</v>
      </c>
    </row>
    <row r="142" spans="3:4" x14ac:dyDescent="0.2">
      <c r="C142" s="2">
        <f t="shared" si="4"/>
        <v>0</v>
      </c>
      <c r="D142" s="2">
        <f t="shared" si="5"/>
        <v>0</v>
      </c>
    </row>
    <row r="143" spans="3:4" x14ac:dyDescent="0.2">
      <c r="C143" s="2">
        <f t="shared" si="4"/>
        <v>0</v>
      </c>
      <c r="D143" s="2">
        <f t="shared" si="5"/>
        <v>0</v>
      </c>
    </row>
    <row r="144" spans="3:4" x14ac:dyDescent="0.2">
      <c r="C144" s="2">
        <f t="shared" si="4"/>
        <v>0</v>
      </c>
      <c r="D144" s="2">
        <f t="shared" si="5"/>
        <v>0</v>
      </c>
    </row>
    <row r="145" spans="3:4" x14ac:dyDescent="0.2">
      <c r="C145" s="2">
        <f t="shared" si="4"/>
        <v>0</v>
      </c>
      <c r="D145" s="2">
        <f t="shared" si="5"/>
        <v>0</v>
      </c>
    </row>
    <row r="146" spans="3:4" x14ac:dyDescent="0.2">
      <c r="C146" s="2">
        <f t="shared" si="4"/>
        <v>0</v>
      </c>
      <c r="D146" s="2">
        <f t="shared" si="5"/>
        <v>0</v>
      </c>
    </row>
    <row r="147" spans="3:4" x14ac:dyDescent="0.2">
      <c r="C147" s="2">
        <f t="shared" si="4"/>
        <v>0</v>
      </c>
      <c r="D147" s="2">
        <f t="shared" si="5"/>
        <v>0</v>
      </c>
    </row>
    <row r="148" spans="3:4" x14ac:dyDescent="0.2">
      <c r="C148" s="2">
        <f t="shared" si="4"/>
        <v>0</v>
      </c>
      <c r="D148" s="2">
        <f t="shared" si="5"/>
        <v>0</v>
      </c>
    </row>
    <row r="149" spans="3:4" x14ac:dyDescent="0.2">
      <c r="C149" s="2">
        <f t="shared" si="4"/>
        <v>0</v>
      </c>
      <c r="D149" s="2">
        <f t="shared" si="5"/>
        <v>0</v>
      </c>
    </row>
    <row r="150" spans="3:4" x14ac:dyDescent="0.2">
      <c r="C150" s="2">
        <f t="shared" si="4"/>
        <v>0</v>
      </c>
      <c r="D150" s="2">
        <f t="shared" si="5"/>
        <v>0</v>
      </c>
    </row>
    <row r="151" spans="3:4" x14ac:dyDescent="0.2">
      <c r="C151" s="2">
        <f t="shared" si="4"/>
        <v>0</v>
      </c>
      <c r="D151" s="2">
        <f t="shared" si="5"/>
        <v>0</v>
      </c>
    </row>
    <row r="152" spans="3:4" x14ac:dyDescent="0.2">
      <c r="C152" s="2">
        <f t="shared" si="4"/>
        <v>0</v>
      </c>
      <c r="D152" s="2">
        <f t="shared" si="5"/>
        <v>0</v>
      </c>
    </row>
    <row r="153" spans="3:4" x14ac:dyDescent="0.2">
      <c r="C153" s="2">
        <f t="shared" si="4"/>
        <v>0</v>
      </c>
      <c r="D153" s="2">
        <f t="shared" si="5"/>
        <v>0</v>
      </c>
    </row>
    <row r="154" spans="3:4" x14ac:dyDescent="0.2">
      <c r="C154" s="2">
        <f t="shared" si="4"/>
        <v>0</v>
      </c>
      <c r="D154" s="2">
        <f t="shared" si="5"/>
        <v>0</v>
      </c>
    </row>
    <row r="155" spans="3:4" x14ac:dyDescent="0.2">
      <c r="C155" s="2">
        <f t="shared" si="4"/>
        <v>0</v>
      </c>
      <c r="D155" s="2">
        <f t="shared" si="5"/>
        <v>0</v>
      </c>
    </row>
    <row r="156" spans="3:4" x14ac:dyDescent="0.2">
      <c r="C156" s="2">
        <f t="shared" si="4"/>
        <v>0</v>
      </c>
      <c r="D156" s="2">
        <f t="shared" si="5"/>
        <v>0</v>
      </c>
    </row>
    <row r="157" spans="3:4" x14ac:dyDescent="0.2">
      <c r="C157" s="2">
        <f t="shared" si="4"/>
        <v>0</v>
      </c>
      <c r="D157" s="2">
        <f t="shared" si="5"/>
        <v>0</v>
      </c>
    </row>
    <row r="158" spans="3:4" x14ac:dyDescent="0.2">
      <c r="C158" s="2">
        <f t="shared" si="4"/>
        <v>0</v>
      </c>
      <c r="D158" s="2">
        <f t="shared" si="5"/>
        <v>0</v>
      </c>
    </row>
    <row r="159" spans="3:4" x14ac:dyDescent="0.2">
      <c r="C159" s="2">
        <f t="shared" si="4"/>
        <v>0</v>
      </c>
      <c r="D159" s="2">
        <f t="shared" si="5"/>
        <v>0</v>
      </c>
    </row>
    <row r="160" spans="3:4" x14ac:dyDescent="0.2">
      <c r="C160" s="2">
        <f t="shared" si="4"/>
        <v>0</v>
      </c>
      <c r="D160" s="2">
        <f t="shared" si="5"/>
        <v>0</v>
      </c>
    </row>
    <row r="161" spans="3:4" x14ac:dyDescent="0.2">
      <c r="C161" s="2">
        <f t="shared" si="4"/>
        <v>0</v>
      </c>
      <c r="D161" s="2">
        <f t="shared" si="5"/>
        <v>0</v>
      </c>
    </row>
    <row r="162" spans="3:4" x14ac:dyDescent="0.2">
      <c r="C162" s="2">
        <f t="shared" si="4"/>
        <v>0</v>
      </c>
      <c r="D162" s="2">
        <f t="shared" si="5"/>
        <v>0</v>
      </c>
    </row>
    <row r="163" spans="3:4" x14ac:dyDescent="0.2">
      <c r="C163" s="2">
        <f t="shared" si="4"/>
        <v>0</v>
      </c>
      <c r="D163" s="2">
        <f t="shared" si="5"/>
        <v>0</v>
      </c>
    </row>
    <row r="164" spans="3:4" x14ac:dyDescent="0.2">
      <c r="C164" s="2">
        <f t="shared" si="4"/>
        <v>0</v>
      </c>
      <c r="D164" s="2">
        <f t="shared" si="5"/>
        <v>0</v>
      </c>
    </row>
    <row r="165" spans="3:4" x14ac:dyDescent="0.2">
      <c r="C165" s="2">
        <f t="shared" si="4"/>
        <v>0</v>
      </c>
      <c r="D165" s="2">
        <f t="shared" si="5"/>
        <v>0</v>
      </c>
    </row>
    <row r="166" spans="3:4" x14ac:dyDescent="0.2">
      <c r="C166" s="2">
        <f t="shared" si="4"/>
        <v>0</v>
      </c>
      <c r="D166" s="2">
        <f t="shared" si="5"/>
        <v>0</v>
      </c>
    </row>
    <row r="167" spans="3:4" x14ac:dyDescent="0.2">
      <c r="C167" s="2">
        <f t="shared" si="4"/>
        <v>0</v>
      </c>
      <c r="D167" s="2">
        <f t="shared" si="5"/>
        <v>0</v>
      </c>
    </row>
    <row r="168" spans="3:4" x14ac:dyDescent="0.2">
      <c r="C168" s="2">
        <f t="shared" si="4"/>
        <v>0</v>
      </c>
      <c r="D168" s="2">
        <f t="shared" si="5"/>
        <v>0</v>
      </c>
    </row>
    <row r="169" spans="3:4" x14ac:dyDescent="0.2">
      <c r="C169" s="2">
        <f t="shared" ref="C169:C232" si="6">HOUR(A169)*60+MINUTE(A169)</f>
        <v>0</v>
      </c>
      <c r="D169" s="2">
        <f t="shared" ref="D169:D232" si="7">HOUR(B169)*60+MINUTE(B169)</f>
        <v>0</v>
      </c>
    </row>
    <row r="170" spans="3:4" x14ac:dyDescent="0.2">
      <c r="C170" s="2">
        <f t="shared" si="6"/>
        <v>0</v>
      </c>
      <c r="D170" s="2">
        <f t="shared" si="7"/>
        <v>0</v>
      </c>
    </row>
    <row r="171" spans="3:4" x14ac:dyDescent="0.2">
      <c r="C171" s="2">
        <f t="shared" si="6"/>
        <v>0</v>
      </c>
      <c r="D171" s="2">
        <f t="shared" si="7"/>
        <v>0</v>
      </c>
    </row>
    <row r="172" spans="3:4" x14ac:dyDescent="0.2">
      <c r="C172" s="2">
        <f t="shared" si="6"/>
        <v>0</v>
      </c>
      <c r="D172" s="2">
        <f t="shared" si="7"/>
        <v>0</v>
      </c>
    </row>
    <row r="173" spans="3:4" x14ac:dyDescent="0.2">
      <c r="C173" s="2">
        <f t="shared" si="6"/>
        <v>0</v>
      </c>
      <c r="D173" s="2">
        <f t="shared" si="7"/>
        <v>0</v>
      </c>
    </row>
    <row r="174" spans="3:4" x14ac:dyDescent="0.2">
      <c r="C174" s="2">
        <f t="shared" si="6"/>
        <v>0</v>
      </c>
      <c r="D174" s="2">
        <f t="shared" si="7"/>
        <v>0</v>
      </c>
    </row>
    <row r="175" spans="3:4" x14ac:dyDescent="0.2">
      <c r="C175" s="2">
        <f t="shared" si="6"/>
        <v>0</v>
      </c>
      <c r="D175" s="2">
        <f t="shared" si="7"/>
        <v>0</v>
      </c>
    </row>
    <row r="176" spans="3:4" x14ac:dyDescent="0.2">
      <c r="C176" s="2">
        <f t="shared" si="6"/>
        <v>0</v>
      </c>
      <c r="D176" s="2">
        <f t="shared" si="7"/>
        <v>0</v>
      </c>
    </row>
    <row r="177" spans="3:4" x14ac:dyDescent="0.2">
      <c r="C177" s="2">
        <f t="shared" si="6"/>
        <v>0</v>
      </c>
      <c r="D177" s="2">
        <f t="shared" si="7"/>
        <v>0</v>
      </c>
    </row>
    <row r="178" spans="3:4" x14ac:dyDescent="0.2">
      <c r="C178" s="2">
        <f t="shared" si="6"/>
        <v>0</v>
      </c>
      <c r="D178" s="2">
        <f t="shared" si="7"/>
        <v>0</v>
      </c>
    </row>
    <row r="179" spans="3:4" x14ac:dyDescent="0.2">
      <c r="C179" s="2">
        <f t="shared" si="6"/>
        <v>0</v>
      </c>
      <c r="D179" s="2">
        <f t="shared" si="7"/>
        <v>0</v>
      </c>
    </row>
    <row r="180" spans="3:4" x14ac:dyDescent="0.2">
      <c r="C180" s="2">
        <f t="shared" si="6"/>
        <v>0</v>
      </c>
      <c r="D180" s="2">
        <f t="shared" si="7"/>
        <v>0</v>
      </c>
    </row>
    <row r="181" spans="3:4" x14ac:dyDescent="0.2">
      <c r="C181" s="2">
        <f t="shared" si="6"/>
        <v>0</v>
      </c>
      <c r="D181" s="2">
        <f t="shared" si="7"/>
        <v>0</v>
      </c>
    </row>
    <row r="182" spans="3:4" x14ac:dyDescent="0.2">
      <c r="C182" s="2">
        <f t="shared" si="6"/>
        <v>0</v>
      </c>
      <c r="D182" s="2">
        <f t="shared" si="7"/>
        <v>0</v>
      </c>
    </row>
    <row r="183" spans="3:4" x14ac:dyDescent="0.2">
      <c r="C183" s="2">
        <f t="shared" si="6"/>
        <v>0</v>
      </c>
      <c r="D183" s="2">
        <f t="shared" si="7"/>
        <v>0</v>
      </c>
    </row>
    <row r="184" spans="3:4" x14ac:dyDescent="0.2">
      <c r="C184" s="2">
        <f t="shared" si="6"/>
        <v>0</v>
      </c>
      <c r="D184" s="2">
        <f t="shared" si="7"/>
        <v>0</v>
      </c>
    </row>
    <row r="185" spans="3:4" x14ac:dyDescent="0.2">
      <c r="C185" s="2">
        <f t="shared" si="6"/>
        <v>0</v>
      </c>
      <c r="D185" s="2">
        <f t="shared" si="7"/>
        <v>0</v>
      </c>
    </row>
    <row r="186" spans="3:4" x14ac:dyDescent="0.2">
      <c r="C186" s="2">
        <f t="shared" si="6"/>
        <v>0</v>
      </c>
      <c r="D186" s="2">
        <f t="shared" si="7"/>
        <v>0</v>
      </c>
    </row>
    <row r="187" spans="3:4" x14ac:dyDescent="0.2">
      <c r="C187" s="2">
        <f t="shared" si="6"/>
        <v>0</v>
      </c>
      <c r="D187" s="2">
        <f t="shared" si="7"/>
        <v>0</v>
      </c>
    </row>
    <row r="188" spans="3:4" x14ac:dyDescent="0.2">
      <c r="C188" s="2">
        <f t="shared" si="6"/>
        <v>0</v>
      </c>
      <c r="D188" s="2">
        <f t="shared" si="7"/>
        <v>0</v>
      </c>
    </row>
    <row r="189" spans="3:4" x14ac:dyDescent="0.2">
      <c r="C189" s="2">
        <f t="shared" si="6"/>
        <v>0</v>
      </c>
      <c r="D189" s="2">
        <f t="shared" si="7"/>
        <v>0</v>
      </c>
    </row>
    <row r="190" spans="3:4" x14ac:dyDescent="0.2">
      <c r="C190" s="2">
        <f t="shared" si="6"/>
        <v>0</v>
      </c>
      <c r="D190" s="2">
        <f t="shared" si="7"/>
        <v>0</v>
      </c>
    </row>
    <row r="191" spans="3:4" x14ac:dyDescent="0.2">
      <c r="C191" s="2">
        <f t="shared" si="6"/>
        <v>0</v>
      </c>
      <c r="D191" s="2">
        <f t="shared" si="7"/>
        <v>0</v>
      </c>
    </row>
    <row r="192" spans="3:4" x14ac:dyDescent="0.2">
      <c r="C192" s="2">
        <f t="shared" si="6"/>
        <v>0</v>
      </c>
      <c r="D192" s="2">
        <f t="shared" si="7"/>
        <v>0</v>
      </c>
    </row>
    <row r="193" spans="3:4" x14ac:dyDescent="0.2">
      <c r="C193" s="2">
        <f t="shared" si="6"/>
        <v>0</v>
      </c>
      <c r="D193" s="2">
        <f t="shared" si="7"/>
        <v>0</v>
      </c>
    </row>
    <row r="194" spans="3:4" x14ac:dyDescent="0.2">
      <c r="C194" s="2">
        <f t="shared" si="6"/>
        <v>0</v>
      </c>
      <c r="D194" s="2">
        <f t="shared" si="7"/>
        <v>0</v>
      </c>
    </row>
    <row r="195" spans="3:4" x14ac:dyDescent="0.2">
      <c r="C195" s="2">
        <f t="shared" si="6"/>
        <v>0</v>
      </c>
      <c r="D195" s="2">
        <f t="shared" si="7"/>
        <v>0</v>
      </c>
    </row>
    <row r="196" spans="3:4" x14ac:dyDescent="0.2">
      <c r="C196" s="2">
        <f t="shared" si="6"/>
        <v>0</v>
      </c>
      <c r="D196" s="2">
        <f t="shared" si="7"/>
        <v>0</v>
      </c>
    </row>
    <row r="197" spans="3:4" x14ac:dyDescent="0.2">
      <c r="C197" s="2">
        <f t="shared" si="6"/>
        <v>0</v>
      </c>
      <c r="D197" s="2">
        <f t="shared" si="7"/>
        <v>0</v>
      </c>
    </row>
    <row r="198" spans="3:4" x14ac:dyDescent="0.2">
      <c r="C198" s="2">
        <f t="shared" si="6"/>
        <v>0</v>
      </c>
      <c r="D198" s="2">
        <f t="shared" si="7"/>
        <v>0</v>
      </c>
    </row>
    <row r="199" spans="3:4" x14ac:dyDescent="0.2">
      <c r="C199" s="2">
        <f t="shared" si="6"/>
        <v>0</v>
      </c>
      <c r="D199" s="2">
        <f t="shared" si="7"/>
        <v>0</v>
      </c>
    </row>
    <row r="200" spans="3:4" x14ac:dyDescent="0.2">
      <c r="C200" s="2">
        <f t="shared" si="6"/>
        <v>0</v>
      </c>
      <c r="D200" s="2">
        <f t="shared" si="7"/>
        <v>0</v>
      </c>
    </row>
    <row r="201" spans="3:4" x14ac:dyDescent="0.2">
      <c r="C201" s="2">
        <f t="shared" si="6"/>
        <v>0</v>
      </c>
      <c r="D201" s="2">
        <f t="shared" si="7"/>
        <v>0</v>
      </c>
    </row>
    <row r="202" spans="3:4" x14ac:dyDescent="0.2">
      <c r="C202" s="2">
        <f t="shared" si="6"/>
        <v>0</v>
      </c>
      <c r="D202" s="2">
        <f t="shared" si="7"/>
        <v>0</v>
      </c>
    </row>
    <row r="203" spans="3:4" x14ac:dyDescent="0.2">
      <c r="C203" s="2">
        <f t="shared" si="6"/>
        <v>0</v>
      </c>
      <c r="D203" s="2">
        <f t="shared" si="7"/>
        <v>0</v>
      </c>
    </row>
    <row r="204" spans="3:4" x14ac:dyDescent="0.2">
      <c r="C204" s="2">
        <f t="shared" si="6"/>
        <v>0</v>
      </c>
      <c r="D204" s="2">
        <f t="shared" si="7"/>
        <v>0</v>
      </c>
    </row>
    <row r="205" spans="3:4" x14ac:dyDescent="0.2">
      <c r="C205" s="2">
        <f t="shared" si="6"/>
        <v>0</v>
      </c>
      <c r="D205" s="2">
        <f t="shared" si="7"/>
        <v>0</v>
      </c>
    </row>
    <row r="206" spans="3:4" x14ac:dyDescent="0.2">
      <c r="C206" s="2">
        <f t="shared" si="6"/>
        <v>0</v>
      </c>
      <c r="D206" s="2">
        <f t="shared" si="7"/>
        <v>0</v>
      </c>
    </row>
    <row r="207" spans="3:4" x14ac:dyDescent="0.2">
      <c r="C207" s="2">
        <f t="shared" si="6"/>
        <v>0</v>
      </c>
      <c r="D207" s="2">
        <f t="shared" si="7"/>
        <v>0</v>
      </c>
    </row>
    <row r="208" spans="3:4" x14ac:dyDescent="0.2">
      <c r="C208" s="2">
        <f t="shared" si="6"/>
        <v>0</v>
      </c>
      <c r="D208" s="2">
        <f t="shared" si="7"/>
        <v>0</v>
      </c>
    </row>
    <row r="209" spans="3:4" x14ac:dyDescent="0.2">
      <c r="C209" s="2">
        <f t="shared" si="6"/>
        <v>0</v>
      </c>
      <c r="D209" s="2">
        <f t="shared" si="7"/>
        <v>0</v>
      </c>
    </row>
    <row r="210" spans="3:4" x14ac:dyDescent="0.2">
      <c r="C210" s="2">
        <f t="shared" si="6"/>
        <v>0</v>
      </c>
      <c r="D210" s="2">
        <f t="shared" si="7"/>
        <v>0</v>
      </c>
    </row>
    <row r="211" spans="3:4" x14ac:dyDescent="0.2">
      <c r="C211" s="2">
        <f t="shared" si="6"/>
        <v>0</v>
      </c>
      <c r="D211" s="2">
        <f t="shared" si="7"/>
        <v>0</v>
      </c>
    </row>
    <row r="212" spans="3:4" x14ac:dyDescent="0.2">
      <c r="C212" s="2">
        <f t="shared" si="6"/>
        <v>0</v>
      </c>
      <c r="D212" s="2">
        <f t="shared" si="7"/>
        <v>0</v>
      </c>
    </row>
    <row r="213" spans="3:4" x14ac:dyDescent="0.2">
      <c r="C213" s="2">
        <f t="shared" si="6"/>
        <v>0</v>
      </c>
      <c r="D213" s="2">
        <f t="shared" si="7"/>
        <v>0</v>
      </c>
    </row>
    <row r="214" spans="3:4" x14ac:dyDescent="0.2">
      <c r="C214" s="2">
        <f t="shared" si="6"/>
        <v>0</v>
      </c>
      <c r="D214" s="2">
        <f t="shared" si="7"/>
        <v>0</v>
      </c>
    </row>
    <row r="215" spans="3:4" x14ac:dyDescent="0.2">
      <c r="C215" s="2">
        <f t="shared" si="6"/>
        <v>0</v>
      </c>
      <c r="D215" s="2">
        <f t="shared" si="7"/>
        <v>0</v>
      </c>
    </row>
    <row r="216" spans="3:4" x14ac:dyDescent="0.2">
      <c r="C216" s="2">
        <f t="shared" si="6"/>
        <v>0</v>
      </c>
      <c r="D216" s="2">
        <f t="shared" si="7"/>
        <v>0</v>
      </c>
    </row>
    <row r="217" spans="3:4" x14ac:dyDescent="0.2">
      <c r="C217" s="2">
        <f t="shared" si="6"/>
        <v>0</v>
      </c>
      <c r="D217" s="2">
        <f t="shared" si="7"/>
        <v>0</v>
      </c>
    </row>
    <row r="218" spans="3:4" x14ac:dyDescent="0.2">
      <c r="C218" s="2">
        <f t="shared" si="6"/>
        <v>0</v>
      </c>
      <c r="D218" s="2">
        <f t="shared" si="7"/>
        <v>0</v>
      </c>
    </row>
    <row r="219" spans="3:4" x14ac:dyDescent="0.2">
      <c r="C219" s="2">
        <f t="shared" si="6"/>
        <v>0</v>
      </c>
      <c r="D219" s="2">
        <f t="shared" si="7"/>
        <v>0</v>
      </c>
    </row>
    <row r="220" spans="3:4" x14ac:dyDescent="0.2">
      <c r="C220" s="2">
        <f t="shared" si="6"/>
        <v>0</v>
      </c>
      <c r="D220" s="2">
        <f t="shared" si="7"/>
        <v>0</v>
      </c>
    </row>
    <row r="221" spans="3:4" x14ac:dyDescent="0.2">
      <c r="C221" s="2">
        <f t="shared" si="6"/>
        <v>0</v>
      </c>
      <c r="D221" s="2">
        <f t="shared" si="7"/>
        <v>0</v>
      </c>
    </row>
    <row r="222" spans="3:4" x14ac:dyDescent="0.2">
      <c r="C222" s="2">
        <f t="shared" si="6"/>
        <v>0</v>
      </c>
      <c r="D222" s="2">
        <f t="shared" si="7"/>
        <v>0</v>
      </c>
    </row>
    <row r="223" spans="3:4" x14ac:dyDescent="0.2">
      <c r="C223" s="2">
        <f t="shared" si="6"/>
        <v>0</v>
      </c>
      <c r="D223" s="2">
        <f t="shared" si="7"/>
        <v>0</v>
      </c>
    </row>
    <row r="224" spans="3:4" x14ac:dyDescent="0.2">
      <c r="C224" s="2">
        <f t="shared" si="6"/>
        <v>0</v>
      </c>
      <c r="D224" s="2">
        <f t="shared" si="7"/>
        <v>0</v>
      </c>
    </row>
    <row r="225" spans="3:4" x14ac:dyDescent="0.2">
      <c r="C225" s="2">
        <f t="shared" si="6"/>
        <v>0</v>
      </c>
      <c r="D225" s="2">
        <f t="shared" si="7"/>
        <v>0</v>
      </c>
    </row>
    <row r="226" spans="3:4" x14ac:dyDescent="0.2">
      <c r="C226" s="2">
        <f t="shared" si="6"/>
        <v>0</v>
      </c>
      <c r="D226" s="2">
        <f t="shared" si="7"/>
        <v>0</v>
      </c>
    </row>
    <row r="227" spans="3:4" x14ac:dyDescent="0.2">
      <c r="C227" s="2">
        <f t="shared" si="6"/>
        <v>0</v>
      </c>
      <c r="D227" s="2">
        <f t="shared" si="7"/>
        <v>0</v>
      </c>
    </row>
    <row r="228" spans="3:4" x14ac:dyDescent="0.2">
      <c r="C228" s="2">
        <f t="shared" si="6"/>
        <v>0</v>
      </c>
      <c r="D228" s="2">
        <f t="shared" si="7"/>
        <v>0</v>
      </c>
    </row>
    <row r="229" spans="3:4" x14ac:dyDescent="0.2">
      <c r="C229" s="2">
        <f t="shared" si="6"/>
        <v>0</v>
      </c>
      <c r="D229" s="2">
        <f t="shared" si="7"/>
        <v>0</v>
      </c>
    </row>
    <row r="230" spans="3:4" x14ac:dyDescent="0.2">
      <c r="C230" s="2">
        <f t="shared" si="6"/>
        <v>0</v>
      </c>
      <c r="D230" s="2">
        <f t="shared" si="7"/>
        <v>0</v>
      </c>
    </row>
    <row r="231" spans="3:4" x14ac:dyDescent="0.2">
      <c r="C231" s="2">
        <f t="shared" si="6"/>
        <v>0</v>
      </c>
      <c r="D231" s="2">
        <f t="shared" si="7"/>
        <v>0</v>
      </c>
    </row>
    <row r="232" spans="3:4" x14ac:dyDescent="0.2">
      <c r="C232" s="2">
        <f t="shared" si="6"/>
        <v>0</v>
      </c>
      <c r="D232" s="2">
        <f t="shared" si="7"/>
        <v>0</v>
      </c>
    </row>
    <row r="233" spans="3:4" x14ac:dyDescent="0.2">
      <c r="C233" s="2">
        <f t="shared" ref="C233:C296" si="8">HOUR(A233)*60+MINUTE(A233)</f>
        <v>0</v>
      </c>
      <c r="D233" s="2">
        <f t="shared" ref="D233:D296" si="9">HOUR(B233)*60+MINUTE(B233)</f>
        <v>0</v>
      </c>
    </row>
    <row r="234" spans="3:4" x14ac:dyDescent="0.2">
      <c r="C234" s="2">
        <f t="shared" si="8"/>
        <v>0</v>
      </c>
      <c r="D234" s="2">
        <f t="shared" si="9"/>
        <v>0</v>
      </c>
    </row>
    <row r="235" spans="3:4" x14ac:dyDescent="0.2">
      <c r="C235" s="2">
        <f t="shared" si="8"/>
        <v>0</v>
      </c>
      <c r="D235" s="2">
        <f t="shared" si="9"/>
        <v>0</v>
      </c>
    </row>
    <row r="236" spans="3:4" x14ac:dyDescent="0.2">
      <c r="C236" s="2">
        <f t="shared" si="8"/>
        <v>0</v>
      </c>
      <c r="D236" s="2">
        <f t="shared" si="9"/>
        <v>0</v>
      </c>
    </row>
    <row r="237" spans="3:4" x14ac:dyDescent="0.2">
      <c r="C237" s="2">
        <f t="shared" si="8"/>
        <v>0</v>
      </c>
      <c r="D237" s="2">
        <f t="shared" si="9"/>
        <v>0</v>
      </c>
    </row>
    <row r="238" spans="3:4" x14ac:dyDescent="0.2">
      <c r="C238" s="2">
        <f t="shared" si="8"/>
        <v>0</v>
      </c>
      <c r="D238" s="2">
        <f t="shared" si="9"/>
        <v>0</v>
      </c>
    </row>
    <row r="239" spans="3:4" x14ac:dyDescent="0.2">
      <c r="C239" s="2">
        <f t="shared" si="8"/>
        <v>0</v>
      </c>
      <c r="D239" s="2">
        <f t="shared" si="9"/>
        <v>0</v>
      </c>
    </row>
    <row r="240" spans="3:4" x14ac:dyDescent="0.2">
      <c r="C240" s="2">
        <f t="shared" si="8"/>
        <v>0</v>
      </c>
      <c r="D240" s="2">
        <f t="shared" si="9"/>
        <v>0</v>
      </c>
    </row>
    <row r="241" spans="3:4" x14ac:dyDescent="0.2">
      <c r="C241" s="2">
        <f t="shared" si="8"/>
        <v>0</v>
      </c>
      <c r="D241" s="2">
        <f t="shared" si="9"/>
        <v>0</v>
      </c>
    </row>
    <row r="242" spans="3:4" x14ac:dyDescent="0.2">
      <c r="C242" s="2">
        <f t="shared" si="8"/>
        <v>0</v>
      </c>
      <c r="D242" s="2">
        <f t="shared" si="9"/>
        <v>0</v>
      </c>
    </row>
    <row r="243" spans="3:4" x14ac:dyDescent="0.2">
      <c r="C243" s="2">
        <f t="shared" si="8"/>
        <v>0</v>
      </c>
      <c r="D243" s="2">
        <f t="shared" si="9"/>
        <v>0</v>
      </c>
    </row>
    <row r="244" spans="3:4" x14ac:dyDescent="0.2">
      <c r="C244" s="2">
        <f t="shared" si="8"/>
        <v>0</v>
      </c>
      <c r="D244" s="2">
        <f t="shared" si="9"/>
        <v>0</v>
      </c>
    </row>
    <row r="245" spans="3:4" x14ac:dyDescent="0.2">
      <c r="C245" s="2">
        <f t="shared" si="8"/>
        <v>0</v>
      </c>
      <c r="D245" s="2">
        <f t="shared" si="9"/>
        <v>0</v>
      </c>
    </row>
    <row r="246" spans="3:4" x14ac:dyDescent="0.2">
      <c r="C246" s="2">
        <f t="shared" si="8"/>
        <v>0</v>
      </c>
      <c r="D246" s="2">
        <f t="shared" si="9"/>
        <v>0</v>
      </c>
    </row>
    <row r="247" spans="3:4" x14ac:dyDescent="0.2">
      <c r="C247" s="2">
        <f t="shared" si="8"/>
        <v>0</v>
      </c>
      <c r="D247" s="2">
        <f t="shared" si="9"/>
        <v>0</v>
      </c>
    </row>
    <row r="248" spans="3:4" x14ac:dyDescent="0.2">
      <c r="C248" s="2">
        <f t="shared" si="8"/>
        <v>0</v>
      </c>
      <c r="D248" s="2">
        <f t="shared" si="9"/>
        <v>0</v>
      </c>
    </row>
    <row r="249" spans="3:4" x14ac:dyDescent="0.2">
      <c r="C249" s="2">
        <f t="shared" si="8"/>
        <v>0</v>
      </c>
      <c r="D249" s="2">
        <f t="shared" si="9"/>
        <v>0</v>
      </c>
    </row>
    <row r="250" spans="3:4" x14ac:dyDescent="0.2">
      <c r="C250" s="2">
        <f t="shared" si="8"/>
        <v>0</v>
      </c>
      <c r="D250" s="2">
        <f t="shared" si="9"/>
        <v>0</v>
      </c>
    </row>
    <row r="251" spans="3:4" x14ac:dyDescent="0.2">
      <c r="C251" s="2">
        <f t="shared" si="8"/>
        <v>0</v>
      </c>
      <c r="D251" s="2">
        <f t="shared" si="9"/>
        <v>0</v>
      </c>
    </row>
    <row r="252" spans="3:4" x14ac:dyDescent="0.2">
      <c r="C252" s="2">
        <f t="shared" si="8"/>
        <v>0</v>
      </c>
      <c r="D252" s="2">
        <f t="shared" si="9"/>
        <v>0</v>
      </c>
    </row>
    <row r="253" spans="3:4" x14ac:dyDescent="0.2">
      <c r="C253" s="2">
        <f t="shared" si="8"/>
        <v>0</v>
      </c>
      <c r="D253" s="2">
        <f t="shared" si="9"/>
        <v>0</v>
      </c>
    </row>
    <row r="254" spans="3:4" x14ac:dyDescent="0.2">
      <c r="C254" s="2">
        <f t="shared" si="8"/>
        <v>0</v>
      </c>
      <c r="D254" s="2">
        <f t="shared" si="9"/>
        <v>0</v>
      </c>
    </row>
    <row r="255" spans="3:4" x14ac:dyDescent="0.2">
      <c r="C255" s="2">
        <f t="shared" si="8"/>
        <v>0</v>
      </c>
      <c r="D255" s="2">
        <f t="shared" si="9"/>
        <v>0</v>
      </c>
    </row>
    <row r="256" spans="3:4" x14ac:dyDescent="0.2">
      <c r="C256" s="2">
        <f t="shared" si="8"/>
        <v>0</v>
      </c>
      <c r="D256" s="2">
        <f t="shared" si="9"/>
        <v>0</v>
      </c>
    </row>
    <row r="257" spans="3:4" x14ac:dyDescent="0.2">
      <c r="C257" s="2">
        <f t="shared" si="8"/>
        <v>0</v>
      </c>
      <c r="D257" s="2">
        <f t="shared" si="9"/>
        <v>0</v>
      </c>
    </row>
    <row r="258" spans="3:4" x14ac:dyDescent="0.2">
      <c r="C258" s="2">
        <f t="shared" si="8"/>
        <v>0</v>
      </c>
      <c r="D258" s="2">
        <f t="shared" si="9"/>
        <v>0</v>
      </c>
    </row>
    <row r="259" spans="3:4" x14ac:dyDescent="0.2">
      <c r="C259" s="2">
        <f t="shared" si="8"/>
        <v>0</v>
      </c>
      <c r="D259" s="2">
        <f t="shared" si="9"/>
        <v>0</v>
      </c>
    </row>
    <row r="260" spans="3:4" x14ac:dyDescent="0.2">
      <c r="C260" s="2">
        <f t="shared" si="8"/>
        <v>0</v>
      </c>
      <c r="D260" s="2">
        <f t="shared" si="9"/>
        <v>0</v>
      </c>
    </row>
    <row r="261" spans="3:4" x14ac:dyDescent="0.2">
      <c r="C261" s="2">
        <f t="shared" si="8"/>
        <v>0</v>
      </c>
      <c r="D261" s="2">
        <f t="shared" si="9"/>
        <v>0</v>
      </c>
    </row>
    <row r="262" spans="3:4" x14ac:dyDescent="0.2">
      <c r="C262" s="2">
        <f t="shared" si="8"/>
        <v>0</v>
      </c>
      <c r="D262" s="2">
        <f t="shared" si="9"/>
        <v>0</v>
      </c>
    </row>
    <row r="263" spans="3:4" x14ac:dyDescent="0.2">
      <c r="C263" s="2">
        <f t="shared" si="8"/>
        <v>0</v>
      </c>
      <c r="D263" s="2">
        <f t="shared" si="9"/>
        <v>0</v>
      </c>
    </row>
    <row r="264" spans="3:4" x14ac:dyDescent="0.2">
      <c r="C264" s="2">
        <f t="shared" si="8"/>
        <v>0</v>
      </c>
      <c r="D264" s="2">
        <f t="shared" si="9"/>
        <v>0</v>
      </c>
    </row>
    <row r="265" spans="3:4" x14ac:dyDescent="0.2">
      <c r="C265" s="2">
        <f t="shared" si="8"/>
        <v>0</v>
      </c>
      <c r="D265" s="2">
        <f t="shared" si="9"/>
        <v>0</v>
      </c>
    </row>
    <row r="266" spans="3:4" x14ac:dyDescent="0.2">
      <c r="C266" s="2">
        <f t="shared" si="8"/>
        <v>0</v>
      </c>
      <c r="D266" s="2">
        <f t="shared" si="9"/>
        <v>0</v>
      </c>
    </row>
    <row r="267" spans="3:4" x14ac:dyDescent="0.2">
      <c r="C267" s="2">
        <f t="shared" si="8"/>
        <v>0</v>
      </c>
      <c r="D267" s="2">
        <f t="shared" si="9"/>
        <v>0</v>
      </c>
    </row>
    <row r="268" spans="3:4" x14ac:dyDescent="0.2">
      <c r="C268" s="2">
        <f t="shared" si="8"/>
        <v>0</v>
      </c>
      <c r="D268" s="2">
        <f t="shared" si="9"/>
        <v>0</v>
      </c>
    </row>
    <row r="269" spans="3:4" x14ac:dyDescent="0.2">
      <c r="C269" s="2">
        <f t="shared" si="8"/>
        <v>0</v>
      </c>
      <c r="D269" s="2">
        <f t="shared" si="9"/>
        <v>0</v>
      </c>
    </row>
    <row r="270" spans="3:4" x14ac:dyDescent="0.2">
      <c r="C270" s="2">
        <f t="shared" si="8"/>
        <v>0</v>
      </c>
      <c r="D270" s="2">
        <f t="shared" si="9"/>
        <v>0</v>
      </c>
    </row>
    <row r="271" spans="3:4" x14ac:dyDescent="0.2">
      <c r="C271" s="2">
        <f t="shared" si="8"/>
        <v>0</v>
      </c>
      <c r="D271" s="2">
        <f t="shared" si="9"/>
        <v>0</v>
      </c>
    </row>
    <row r="272" spans="3:4" x14ac:dyDescent="0.2">
      <c r="C272" s="2">
        <f t="shared" si="8"/>
        <v>0</v>
      </c>
      <c r="D272" s="2">
        <f t="shared" si="9"/>
        <v>0</v>
      </c>
    </row>
    <row r="273" spans="3:4" x14ac:dyDescent="0.2">
      <c r="C273" s="2">
        <f t="shared" si="8"/>
        <v>0</v>
      </c>
      <c r="D273" s="2">
        <f t="shared" si="9"/>
        <v>0</v>
      </c>
    </row>
    <row r="274" spans="3:4" x14ac:dyDescent="0.2">
      <c r="C274" s="2">
        <f t="shared" si="8"/>
        <v>0</v>
      </c>
      <c r="D274" s="2">
        <f t="shared" si="9"/>
        <v>0</v>
      </c>
    </row>
    <row r="275" spans="3:4" x14ac:dyDescent="0.2">
      <c r="C275" s="2">
        <f t="shared" si="8"/>
        <v>0</v>
      </c>
      <c r="D275" s="2">
        <f t="shared" si="9"/>
        <v>0</v>
      </c>
    </row>
    <row r="276" spans="3:4" x14ac:dyDescent="0.2">
      <c r="C276" s="2">
        <f t="shared" si="8"/>
        <v>0</v>
      </c>
      <c r="D276" s="2">
        <f t="shared" si="9"/>
        <v>0</v>
      </c>
    </row>
    <row r="277" spans="3:4" x14ac:dyDescent="0.2">
      <c r="C277" s="2">
        <f t="shared" si="8"/>
        <v>0</v>
      </c>
      <c r="D277" s="2">
        <f t="shared" si="9"/>
        <v>0</v>
      </c>
    </row>
    <row r="278" spans="3:4" x14ac:dyDescent="0.2">
      <c r="C278" s="2">
        <f t="shared" si="8"/>
        <v>0</v>
      </c>
      <c r="D278" s="2">
        <f t="shared" si="9"/>
        <v>0</v>
      </c>
    </row>
    <row r="279" spans="3:4" x14ac:dyDescent="0.2">
      <c r="C279" s="2">
        <f t="shared" si="8"/>
        <v>0</v>
      </c>
      <c r="D279" s="2">
        <f t="shared" si="9"/>
        <v>0</v>
      </c>
    </row>
    <row r="280" spans="3:4" x14ac:dyDescent="0.2">
      <c r="C280" s="2">
        <f t="shared" si="8"/>
        <v>0</v>
      </c>
      <c r="D280" s="2">
        <f t="shared" si="9"/>
        <v>0</v>
      </c>
    </row>
    <row r="281" spans="3:4" x14ac:dyDescent="0.2">
      <c r="C281" s="2">
        <f t="shared" si="8"/>
        <v>0</v>
      </c>
      <c r="D281" s="2">
        <f t="shared" si="9"/>
        <v>0</v>
      </c>
    </row>
    <row r="282" spans="3:4" x14ac:dyDescent="0.2">
      <c r="C282" s="2">
        <f t="shared" si="8"/>
        <v>0</v>
      </c>
      <c r="D282" s="2">
        <f t="shared" si="9"/>
        <v>0</v>
      </c>
    </row>
    <row r="283" spans="3:4" x14ac:dyDescent="0.2">
      <c r="C283" s="2">
        <f t="shared" si="8"/>
        <v>0</v>
      </c>
      <c r="D283" s="2">
        <f t="shared" si="9"/>
        <v>0</v>
      </c>
    </row>
    <row r="284" spans="3:4" x14ac:dyDescent="0.2">
      <c r="C284" s="2">
        <f t="shared" si="8"/>
        <v>0</v>
      </c>
      <c r="D284" s="2">
        <f t="shared" si="9"/>
        <v>0</v>
      </c>
    </row>
    <row r="285" spans="3:4" x14ac:dyDescent="0.2">
      <c r="C285" s="2">
        <f t="shared" si="8"/>
        <v>0</v>
      </c>
      <c r="D285" s="2">
        <f t="shared" si="9"/>
        <v>0</v>
      </c>
    </row>
    <row r="286" spans="3:4" x14ac:dyDescent="0.2">
      <c r="C286" s="2">
        <f t="shared" si="8"/>
        <v>0</v>
      </c>
      <c r="D286" s="2">
        <f t="shared" si="9"/>
        <v>0</v>
      </c>
    </row>
    <row r="287" spans="3:4" x14ac:dyDescent="0.2">
      <c r="C287" s="2">
        <f t="shared" si="8"/>
        <v>0</v>
      </c>
      <c r="D287" s="2">
        <f t="shared" si="9"/>
        <v>0</v>
      </c>
    </row>
    <row r="288" spans="3:4" x14ac:dyDescent="0.2">
      <c r="C288" s="2">
        <f t="shared" si="8"/>
        <v>0</v>
      </c>
      <c r="D288" s="2">
        <f t="shared" si="9"/>
        <v>0</v>
      </c>
    </row>
    <row r="289" spans="3:4" x14ac:dyDescent="0.2">
      <c r="C289" s="2">
        <f t="shared" si="8"/>
        <v>0</v>
      </c>
      <c r="D289" s="2">
        <f t="shared" si="9"/>
        <v>0</v>
      </c>
    </row>
    <row r="290" spans="3:4" x14ac:dyDescent="0.2">
      <c r="C290" s="2">
        <f t="shared" si="8"/>
        <v>0</v>
      </c>
      <c r="D290" s="2">
        <f t="shared" si="9"/>
        <v>0</v>
      </c>
    </row>
    <row r="291" spans="3:4" x14ac:dyDescent="0.2">
      <c r="C291" s="2">
        <f t="shared" si="8"/>
        <v>0</v>
      </c>
      <c r="D291" s="2">
        <f t="shared" si="9"/>
        <v>0</v>
      </c>
    </row>
    <row r="292" spans="3:4" x14ac:dyDescent="0.2">
      <c r="C292" s="2">
        <f t="shared" si="8"/>
        <v>0</v>
      </c>
      <c r="D292" s="2">
        <f t="shared" si="9"/>
        <v>0</v>
      </c>
    </row>
    <row r="293" spans="3:4" x14ac:dyDescent="0.2">
      <c r="C293" s="2">
        <f t="shared" si="8"/>
        <v>0</v>
      </c>
      <c r="D293" s="2">
        <f t="shared" si="9"/>
        <v>0</v>
      </c>
    </row>
    <row r="294" spans="3:4" x14ac:dyDescent="0.2">
      <c r="C294" s="2">
        <f t="shared" si="8"/>
        <v>0</v>
      </c>
      <c r="D294" s="2">
        <f t="shared" si="9"/>
        <v>0</v>
      </c>
    </row>
    <row r="295" spans="3:4" x14ac:dyDescent="0.2">
      <c r="C295" s="2">
        <f t="shared" si="8"/>
        <v>0</v>
      </c>
      <c r="D295" s="2">
        <f t="shared" si="9"/>
        <v>0</v>
      </c>
    </row>
    <row r="296" spans="3:4" x14ac:dyDescent="0.2">
      <c r="C296" s="2">
        <f t="shared" si="8"/>
        <v>0</v>
      </c>
      <c r="D296" s="2">
        <f t="shared" si="9"/>
        <v>0</v>
      </c>
    </row>
    <row r="297" spans="3:4" x14ac:dyDescent="0.2">
      <c r="C297" s="2">
        <f t="shared" ref="C297:C336" si="10">HOUR(A297)*60+MINUTE(A297)</f>
        <v>0</v>
      </c>
      <c r="D297" s="2">
        <f t="shared" ref="D297:D336" si="11">HOUR(B297)*60+MINUTE(B297)</f>
        <v>0</v>
      </c>
    </row>
    <row r="298" spans="3:4" x14ac:dyDescent="0.2">
      <c r="C298" s="2">
        <f t="shared" si="10"/>
        <v>0</v>
      </c>
      <c r="D298" s="2">
        <f t="shared" si="11"/>
        <v>0</v>
      </c>
    </row>
    <row r="299" spans="3:4" x14ac:dyDescent="0.2">
      <c r="C299" s="2">
        <f t="shared" si="10"/>
        <v>0</v>
      </c>
      <c r="D299" s="2">
        <f t="shared" si="11"/>
        <v>0</v>
      </c>
    </row>
    <row r="300" spans="3:4" x14ac:dyDescent="0.2">
      <c r="C300" s="2">
        <f t="shared" si="10"/>
        <v>0</v>
      </c>
      <c r="D300" s="2">
        <f t="shared" si="11"/>
        <v>0</v>
      </c>
    </row>
    <row r="301" spans="3:4" x14ac:dyDescent="0.2">
      <c r="C301" s="2">
        <f t="shared" si="10"/>
        <v>0</v>
      </c>
      <c r="D301" s="2">
        <f t="shared" si="11"/>
        <v>0</v>
      </c>
    </row>
    <row r="302" spans="3:4" x14ac:dyDescent="0.2">
      <c r="C302" s="2">
        <f t="shared" si="10"/>
        <v>0</v>
      </c>
      <c r="D302" s="2">
        <f t="shared" si="11"/>
        <v>0</v>
      </c>
    </row>
    <row r="303" spans="3:4" x14ac:dyDescent="0.2">
      <c r="C303" s="2">
        <f t="shared" si="10"/>
        <v>0</v>
      </c>
      <c r="D303" s="2">
        <f t="shared" si="11"/>
        <v>0</v>
      </c>
    </row>
    <row r="304" spans="3:4" x14ac:dyDescent="0.2">
      <c r="C304" s="2">
        <f t="shared" si="10"/>
        <v>0</v>
      </c>
      <c r="D304" s="2">
        <f t="shared" si="11"/>
        <v>0</v>
      </c>
    </row>
    <row r="305" spans="3:4" x14ac:dyDescent="0.2">
      <c r="C305" s="2">
        <f t="shared" si="10"/>
        <v>0</v>
      </c>
      <c r="D305" s="2">
        <f t="shared" si="11"/>
        <v>0</v>
      </c>
    </row>
    <row r="306" spans="3:4" x14ac:dyDescent="0.2">
      <c r="C306" s="2">
        <f t="shared" si="10"/>
        <v>0</v>
      </c>
      <c r="D306" s="2">
        <f t="shared" si="11"/>
        <v>0</v>
      </c>
    </row>
    <row r="307" spans="3:4" x14ac:dyDescent="0.2">
      <c r="C307" s="2">
        <f t="shared" si="10"/>
        <v>0</v>
      </c>
      <c r="D307" s="2">
        <f t="shared" si="11"/>
        <v>0</v>
      </c>
    </row>
    <row r="308" spans="3:4" x14ac:dyDescent="0.2">
      <c r="C308" s="2">
        <f t="shared" si="10"/>
        <v>0</v>
      </c>
      <c r="D308" s="2">
        <f t="shared" si="11"/>
        <v>0</v>
      </c>
    </row>
    <row r="309" spans="3:4" x14ac:dyDescent="0.2">
      <c r="C309" s="2">
        <f t="shared" si="10"/>
        <v>0</v>
      </c>
      <c r="D309" s="2">
        <f t="shared" si="11"/>
        <v>0</v>
      </c>
    </row>
    <row r="310" spans="3:4" x14ac:dyDescent="0.2">
      <c r="C310" s="2">
        <f t="shared" si="10"/>
        <v>0</v>
      </c>
      <c r="D310" s="2">
        <f t="shared" si="11"/>
        <v>0</v>
      </c>
    </row>
    <row r="311" spans="3:4" x14ac:dyDescent="0.2">
      <c r="C311" s="2">
        <f t="shared" si="10"/>
        <v>0</v>
      </c>
      <c r="D311" s="2">
        <f t="shared" si="11"/>
        <v>0</v>
      </c>
    </row>
    <row r="312" spans="3:4" x14ac:dyDescent="0.2">
      <c r="C312" s="2">
        <f t="shared" si="10"/>
        <v>0</v>
      </c>
      <c r="D312" s="2">
        <f t="shared" si="11"/>
        <v>0</v>
      </c>
    </row>
    <row r="313" spans="3:4" x14ac:dyDescent="0.2">
      <c r="C313" s="2">
        <f t="shared" si="10"/>
        <v>0</v>
      </c>
      <c r="D313" s="2">
        <f t="shared" si="11"/>
        <v>0</v>
      </c>
    </row>
    <row r="314" spans="3:4" x14ac:dyDescent="0.2">
      <c r="C314" s="2">
        <f t="shared" si="10"/>
        <v>0</v>
      </c>
      <c r="D314" s="2">
        <f t="shared" si="11"/>
        <v>0</v>
      </c>
    </row>
    <row r="315" spans="3:4" x14ac:dyDescent="0.2">
      <c r="C315" s="2">
        <f t="shared" si="10"/>
        <v>0</v>
      </c>
      <c r="D315" s="2">
        <f t="shared" si="11"/>
        <v>0</v>
      </c>
    </row>
    <row r="316" spans="3:4" x14ac:dyDescent="0.2">
      <c r="C316" s="2">
        <f t="shared" si="10"/>
        <v>0</v>
      </c>
      <c r="D316" s="2">
        <f t="shared" si="11"/>
        <v>0</v>
      </c>
    </row>
    <row r="317" spans="3:4" x14ac:dyDescent="0.2">
      <c r="C317" s="2">
        <f t="shared" si="10"/>
        <v>0</v>
      </c>
      <c r="D317" s="2">
        <f t="shared" si="11"/>
        <v>0</v>
      </c>
    </row>
    <row r="318" spans="3:4" x14ac:dyDescent="0.2">
      <c r="C318" s="2">
        <f t="shared" si="10"/>
        <v>0</v>
      </c>
      <c r="D318" s="2">
        <f t="shared" si="11"/>
        <v>0</v>
      </c>
    </row>
    <row r="319" spans="3:4" x14ac:dyDescent="0.2">
      <c r="C319" s="2">
        <f t="shared" si="10"/>
        <v>0</v>
      </c>
      <c r="D319" s="2">
        <f t="shared" si="11"/>
        <v>0</v>
      </c>
    </row>
    <row r="320" spans="3:4" x14ac:dyDescent="0.2">
      <c r="C320" s="2">
        <f t="shared" si="10"/>
        <v>0</v>
      </c>
      <c r="D320" s="2">
        <f t="shared" si="11"/>
        <v>0</v>
      </c>
    </row>
    <row r="321" spans="3:4" x14ac:dyDescent="0.2">
      <c r="C321" s="2">
        <f t="shared" si="10"/>
        <v>0</v>
      </c>
      <c r="D321" s="2">
        <f t="shared" si="11"/>
        <v>0</v>
      </c>
    </row>
    <row r="322" spans="3:4" x14ac:dyDescent="0.2">
      <c r="C322" s="2">
        <f t="shared" si="10"/>
        <v>0</v>
      </c>
      <c r="D322" s="2">
        <f t="shared" si="11"/>
        <v>0</v>
      </c>
    </row>
    <row r="323" spans="3:4" x14ac:dyDescent="0.2">
      <c r="C323" s="2">
        <f t="shared" si="10"/>
        <v>0</v>
      </c>
      <c r="D323" s="2">
        <f t="shared" si="11"/>
        <v>0</v>
      </c>
    </row>
    <row r="324" spans="3:4" x14ac:dyDescent="0.2">
      <c r="C324" s="2">
        <f t="shared" si="10"/>
        <v>0</v>
      </c>
      <c r="D324" s="2">
        <f t="shared" si="11"/>
        <v>0</v>
      </c>
    </row>
    <row r="325" spans="3:4" x14ac:dyDescent="0.2">
      <c r="C325" s="2">
        <f t="shared" si="10"/>
        <v>0</v>
      </c>
      <c r="D325" s="2">
        <f t="shared" si="11"/>
        <v>0</v>
      </c>
    </row>
    <row r="326" spans="3:4" x14ac:dyDescent="0.2">
      <c r="C326" s="2">
        <f t="shared" si="10"/>
        <v>0</v>
      </c>
      <c r="D326" s="2">
        <f t="shared" si="11"/>
        <v>0</v>
      </c>
    </row>
    <row r="327" spans="3:4" x14ac:dyDescent="0.2">
      <c r="C327" s="2">
        <f t="shared" si="10"/>
        <v>0</v>
      </c>
      <c r="D327" s="2">
        <f t="shared" si="11"/>
        <v>0</v>
      </c>
    </row>
    <row r="328" spans="3:4" x14ac:dyDescent="0.2">
      <c r="C328" s="2">
        <f t="shared" si="10"/>
        <v>0</v>
      </c>
      <c r="D328" s="2">
        <f t="shared" si="11"/>
        <v>0</v>
      </c>
    </row>
    <row r="329" spans="3:4" x14ac:dyDescent="0.2">
      <c r="C329" s="2">
        <f t="shared" si="10"/>
        <v>0</v>
      </c>
      <c r="D329" s="2">
        <f t="shared" si="11"/>
        <v>0</v>
      </c>
    </row>
    <row r="330" spans="3:4" x14ac:dyDescent="0.2">
      <c r="C330" s="2">
        <f t="shared" si="10"/>
        <v>0</v>
      </c>
      <c r="D330" s="2">
        <f t="shared" si="11"/>
        <v>0</v>
      </c>
    </row>
    <row r="331" spans="3:4" x14ac:dyDescent="0.2">
      <c r="C331" s="2">
        <f t="shared" si="10"/>
        <v>0</v>
      </c>
      <c r="D331" s="2">
        <f t="shared" si="11"/>
        <v>0</v>
      </c>
    </row>
    <row r="332" spans="3:4" x14ac:dyDescent="0.2">
      <c r="C332" s="2">
        <f t="shared" si="10"/>
        <v>0</v>
      </c>
      <c r="D332" s="2">
        <f t="shared" si="11"/>
        <v>0</v>
      </c>
    </row>
    <row r="333" spans="3:4" x14ac:dyDescent="0.2">
      <c r="C333" s="2">
        <f t="shared" si="10"/>
        <v>0</v>
      </c>
      <c r="D333" s="2">
        <f t="shared" si="11"/>
        <v>0</v>
      </c>
    </row>
    <row r="334" spans="3:4" x14ac:dyDescent="0.2">
      <c r="C334" s="2">
        <f t="shared" si="10"/>
        <v>0</v>
      </c>
      <c r="D334" s="2">
        <f t="shared" si="11"/>
        <v>0</v>
      </c>
    </row>
    <row r="335" spans="3:4" x14ac:dyDescent="0.2">
      <c r="C335" s="2">
        <f t="shared" si="10"/>
        <v>0</v>
      </c>
      <c r="D335" s="2">
        <f t="shared" si="11"/>
        <v>0</v>
      </c>
    </row>
    <row r="336" spans="3:4" x14ac:dyDescent="0.2">
      <c r="C336" s="2">
        <f t="shared" si="10"/>
        <v>0</v>
      </c>
      <c r="D336" s="2">
        <f t="shared" si="11"/>
        <v>0</v>
      </c>
    </row>
    <row r="337" spans="3:4" x14ac:dyDescent="0.2">
      <c r="C337" s="2"/>
      <c r="D337" s="2"/>
    </row>
    <row r="338" spans="3:4" x14ac:dyDescent="0.2">
      <c r="C338" s="2"/>
      <c r="D338" s="2"/>
    </row>
    <row r="339" spans="3:4" x14ac:dyDescent="0.2">
      <c r="C339" s="2"/>
      <c r="D339" s="2"/>
    </row>
    <row r="340" spans="3:4" x14ac:dyDescent="0.2">
      <c r="C340" s="2"/>
      <c r="D340" s="2"/>
    </row>
    <row r="341" spans="3:4" x14ac:dyDescent="0.2">
      <c r="C341" s="2"/>
      <c r="D341" s="2"/>
    </row>
    <row r="342" spans="3:4" x14ac:dyDescent="0.2">
      <c r="C342" s="2"/>
      <c r="D342" s="2"/>
    </row>
    <row r="343" spans="3:4" x14ac:dyDescent="0.2">
      <c r="C343" s="2"/>
      <c r="D343" s="2"/>
    </row>
    <row r="344" spans="3:4" x14ac:dyDescent="0.2">
      <c r="C344" s="2"/>
      <c r="D344" s="2"/>
    </row>
    <row r="345" spans="3:4" x14ac:dyDescent="0.2">
      <c r="C345" s="2"/>
      <c r="D345" s="2"/>
    </row>
    <row r="346" spans="3:4" x14ac:dyDescent="0.2">
      <c r="C346" s="2"/>
      <c r="D346" s="2"/>
    </row>
    <row r="347" spans="3:4" x14ac:dyDescent="0.2">
      <c r="C347" s="2"/>
      <c r="D347" s="2"/>
    </row>
    <row r="348" spans="3:4" x14ac:dyDescent="0.2">
      <c r="C348" s="2"/>
      <c r="D348" s="2"/>
    </row>
    <row r="349" spans="3:4" x14ac:dyDescent="0.2">
      <c r="C349" s="2"/>
      <c r="D349" s="2"/>
    </row>
    <row r="350" spans="3:4" x14ac:dyDescent="0.2">
      <c r="C350" s="2"/>
      <c r="D350" s="2"/>
    </row>
    <row r="351" spans="3:4" x14ac:dyDescent="0.2">
      <c r="C351" s="2"/>
      <c r="D351" s="2"/>
    </row>
    <row r="352" spans="3:4" x14ac:dyDescent="0.2">
      <c r="C352" s="2"/>
      <c r="D352" s="2"/>
    </row>
    <row r="353" spans="3:4" x14ac:dyDescent="0.2">
      <c r="C353" s="2"/>
      <c r="D353" s="2"/>
    </row>
    <row r="354" spans="3:4" x14ac:dyDescent="0.2">
      <c r="C354" s="2"/>
      <c r="D354" s="2"/>
    </row>
    <row r="355" spans="3:4" x14ac:dyDescent="0.2">
      <c r="C355" s="2"/>
      <c r="D355" s="2"/>
    </row>
    <row r="356" spans="3:4" x14ac:dyDescent="0.2">
      <c r="C356" s="2"/>
      <c r="D356" s="2"/>
    </row>
    <row r="357" spans="3:4" x14ac:dyDescent="0.2">
      <c r="C357" s="2"/>
      <c r="D357" s="2"/>
    </row>
    <row r="358" spans="3:4" x14ac:dyDescent="0.2">
      <c r="C358" s="2"/>
      <c r="D358" s="2"/>
    </row>
    <row r="359" spans="3:4" x14ac:dyDescent="0.2">
      <c r="C359" s="2"/>
      <c r="D359" s="2"/>
    </row>
    <row r="360" spans="3:4" x14ac:dyDescent="0.2">
      <c r="C360" s="2"/>
      <c r="D360" s="2"/>
    </row>
    <row r="361" spans="3:4" x14ac:dyDescent="0.2">
      <c r="C361" s="2"/>
      <c r="D361" s="2"/>
    </row>
    <row r="362" spans="3:4" x14ac:dyDescent="0.2">
      <c r="C362" s="2"/>
      <c r="D362" s="2"/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skills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Withrow</dc:creator>
  <cp:lastModifiedBy>Brooks Withrow</cp:lastModifiedBy>
  <dcterms:created xsi:type="dcterms:W3CDTF">2022-07-25T01:45:08Z</dcterms:created>
  <dcterms:modified xsi:type="dcterms:W3CDTF">2022-09-25T01:35:58Z</dcterms:modified>
</cp:coreProperties>
</file>