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on\UCF Course\Traffic Operations\project\Data and results\refined data\"/>
    </mc:Choice>
  </mc:AlternateContent>
  <bookViews>
    <workbookView xWindow="0" yWindow="0" windowWidth="28800" windowHeight="12435"/>
  </bookViews>
  <sheets>
    <sheet name="SBL" sheetId="1" r:id="rId1"/>
    <sheet name="WB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/>
  <c r="J6" i="2"/>
  <c r="J5" i="2"/>
  <c r="J4" i="2"/>
  <c r="J3" i="2"/>
  <c r="B14" i="1"/>
  <c r="B13" i="1"/>
  <c r="B12" i="1"/>
  <c r="B10" i="1"/>
  <c r="B9" i="1"/>
  <c r="F4" i="1"/>
  <c r="F5" i="1"/>
  <c r="F6" i="1"/>
  <c r="F3" i="1"/>
  <c r="B12" i="2" l="1"/>
  <c r="B13" i="2" s="1"/>
  <c r="B14" i="2" l="1"/>
</calcChain>
</file>

<file path=xl/sharedStrings.xml><?xml version="1.0" encoding="utf-8"?>
<sst xmlns="http://schemas.openxmlformats.org/spreadsheetml/2006/main" count="28" uniqueCount="14">
  <si>
    <t>Viq</t>
  </si>
  <si>
    <t>Nc</t>
  </si>
  <si>
    <t>Vtot</t>
  </si>
  <si>
    <t>Vstop</t>
  </si>
  <si>
    <t>dvq</t>
  </si>
  <si>
    <t>CF</t>
  </si>
  <si>
    <t>FVS</t>
  </si>
  <si>
    <t>dad</t>
  </si>
  <si>
    <t>d</t>
  </si>
  <si>
    <t>sum</t>
  </si>
  <si>
    <t>N</t>
  </si>
  <si>
    <t>#Vstop/lane/cycle</t>
  </si>
  <si>
    <t>*lowercase after first first letter are as subscript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</si>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</sst>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23" sqref="G23"/>
    </sheetView>
  </sheetViews>
  <sheetFormatPr defaultRowHeight="15" x14ac:dyDescent="0.25"/>
  <sheetData>
    <row r="1" spans="1:6" x14ac:dyDescent="0.25">
      <c r="B1" s="2" t="s">
        <v>13</v>
      </c>
      <c r="C1" s="2"/>
      <c r="D1" s="2"/>
      <c r="E1" s="2"/>
    </row>
    <row r="2" spans="1:6" x14ac:dyDescent="0.25">
      <c r="B2">
        <v>1</v>
      </c>
      <c r="C2">
        <v>2</v>
      </c>
      <c r="D2">
        <v>3</v>
      </c>
      <c r="E2">
        <v>4</v>
      </c>
      <c r="F2" t="s">
        <v>9</v>
      </c>
    </row>
    <row r="3" spans="1:6" x14ac:dyDescent="0.25">
      <c r="A3" t="s">
        <v>0</v>
      </c>
      <c r="B3">
        <v>544</v>
      </c>
      <c r="C3">
        <v>544</v>
      </c>
      <c r="D3">
        <v>420</v>
      </c>
      <c r="E3">
        <v>311</v>
      </c>
      <c r="F3">
        <f>SUM(B3:E3)</f>
        <v>1819</v>
      </c>
    </row>
    <row r="4" spans="1:6" x14ac:dyDescent="0.25">
      <c r="A4" t="s">
        <v>1</v>
      </c>
      <c r="B4">
        <v>13</v>
      </c>
      <c r="C4">
        <v>13</v>
      </c>
      <c r="D4">
        <v>13</v>
      </c>
      <c r="E4">
        <v>8</v>
      </c>
      <c r="F4">
        <f t="shared" ref="F4:F6" si="0">SUM(B4:E4)</f>
        <v>47</v>
      </c>
    </row>
    <row r="5" spans="1:6" x14ac:dyDescent="0.25">
      <c r="A5" t="s">
        <v>3</v>
      </c>
      <c r="B5">
        <v>101</v>
      </c>
      <c r="C5">
        <v>101</v>
      </c>
      <c r="D5">
        <v>85</v>
      </c>
      <c r="E5">
        <v>46</v>
      </c>
      <c r="F5">
        <f t="shared" si="0"/>
        <v>333</v>
      </c>
    </row>
    <row r="6" spans="1:6" x14ac:dyDescent="0.25">
      <c r="A6" t="s">
        <v>2</v>
      </c>
      <c r="B6">
        <v>113</v>
      </c>
      <c r="C6">
        <v>113</v>
      </c>
      <c r="D6">
        <v>104</v>
      </c>
      <c r="E6">
        <v>53</v>
      </c>
      <c r="F6">
        <f t="shared" si="0"/>
        <v>383</v>
      </c>
    </row>
    <row r="8" spans="1:6" x14ac:dyDescent="0.25">
      <c r="A8" t="s">
        <v>10</v>
      </c>
      <c r="B8" s="1">
        <v>2</v>
      </c>
    </row>
    <row r="9" spans="1:6" x14ac:dyDescent="0.25">
      <c r="A9" t="s">
        <v>4</v>
      </c>
      <c r="B9" s="1">
        <f>15*(F3/F6)*0.9</f>
        <v>64.116187989556124</v>
      </c>
    </row>
    <row r="10" spans="1:6" x14ac:dyDescent="0.25">
      <c r="A10" t="s">
        <v>11</v>
      </c>
      <c r="B10" s="1">
        <f>F5/(F4*2)</f>
        <v>3.5425531914893615</v>
      </c>
    </row>
    <row r="11" spans="1:6" x14ac:dyDescent="0.25">
      <c r="A11" t="s">
        <v>5</v>
      </c>
      <c r="B11" s="1">
        <v>5</v>
      </c>
    </row>
    <row r="12" spans="1:6" x14ac:dyDescent="0.25">
      <c r="A12" t="s">
        <v>6</v>
      </c>
      <c r="B12" s="1">
        <f>(F5/F6)</f>
        <v>0.86945169712793735</v>
      </c>
    </row>
    <row r="13" spans="1:6" x14ac:dyDescent="0.25">
      <c r="A13" t="s">
        <v>7</v>
      </c>
      <c r="B13" s="1">
        <f>B12*B11</f>
        <v>4.3472584856396868</v>
      </c>
    </row>
    <row r="14" spans="1:6" x14ac:dyDescent="0.25">
      <c r="A14" t="s">
        <v>8</v>
      </c>
      <c r="B14" s="1">
        <f>(B9+B13)</f>
        <v>68.463446475195809</v>
      </c>
    </row>
    <row r="19" spans="1:1" x14ac:dyDescent="0.25">
      <c r="A19" t="s">
        <v>12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5" x14ac:dyDescent="0.25"/>
  <cols>
    <col min="1" max="1" width="18.5703125" customWidth="1"/>
    <col min="2" max="2" width="14.42578125" customWidth="1"/>
  </cols>
  <sheetData>
    <row r="1" spans="1:10" x14ac:dyDescent="0.25">
      <c r="B1" s="2" t="s">
        <v>13</v>
      </c>
      <c r="C1" s="2"/>
      <c r="D1" s="2"/>
      <c r="E1" s="2"/>
      <c r="F1" s="2"/>
      <c r="G1" s="2"/>
      <c r="H1" s="2"/>
      <c r="I1" s="2"/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9</v>
      </c>
    </row>
    <row r="3" spans="1:10" x14ac:dyDescent="0.25">
      <c r="A3" t="s">
        <v>0</v>
      </c>
      <c r="B3">
        <v>177</v>
      </c>
      <c r="C3">
        <v>180</v>
      </c>
      <c r="D3">
        <v>253</v>
      </c>
      <c r="E3">
        <v>115</v>
      </c>
      <c r="F3">
        <v>244</v>
      </c>
      <c r="G3">
        <v>150</v>
      </c>
      <c r="H3">
        <v>218</v>
      </c>
      <c r="I3">
        <v>225</v>
      </c>
      <c r="J3">
        <f>SUM(B3:I3)</f>
        <v>1562</v>
      </c>
    </row>
    <row r="4" spans="1:10" x14ac:dyDescent="0.25">
      <c r="A4" t="s">
        <v>1</v>
      </c>
      <c r="B4">
        <v>6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f>SUM(B4:I4)</f>
        <v>41</v>
      </c>
    </row>
    <row r="5" spans="1:10" x14ac:dyDescent="0.25">
      <c r="A5" t="s">
        <v>3</v>
      </c>
      <c r="B5">
        <v>63</v>
      </c>
      <c r="C5">
        <v>35</v>
      </c>
      <c r="D5">
        <v>51</v>
      </c>
      <c r="E5">
        <v>24</v>
      </c>
      <c r="F5">
        <v>25</v>
      </c>
      <c r="G5">
        <v>24</v>
      </c>
      <c r="H5">
        <v>41</v>
      </c>
      <c r="I5">
        <v>36</v>
      </c>
      <c r="J5">
        <f>SUM(B5:I5)</f>
        <v>299</v>
      </c>
    </row>
    <row r="6" spans="1:10" x14ac:dyDescent="0.25">
      <c r="A6" t="s">
        <v>2</v>
      </c>
      <c r="B6">
        <v>97</v>
      </c>
      <c r="C6">
        <v>39</v>
      </c>
      <c r="D6">
        <v>58</v>
      </c>
      <c r="E6">
        <v>35</v>
      </c>
      <c r="F6">
        <v>34</v>
      </c>
      <c r="G6">
        <v>11</v>
      </c>
      <c r="H6">
        <v>48</v>
      </c>
      <c r="I6">
        <v>50</v>
      </c>
      <c r="J6">
        <f>SUM(B6:I6)</f>
        <v>372</v>
      </c>
    </row>
    <row r="8" spans="1:10" x14ac:dyDescent="0.25">
      <c r="A8" t="s">
        <v>10</v>
      </c>
      <c r="B8" s="1">
        <v>1</v>
      </c>
    </row>
    <row r="9" spans="1:10" x14ac:dyDescent="0.25">
      <c r="A9" t="s">
        <v>4</v>
      </c>
      <c r="B9" s="1">
        <f>15*(J3/J6)*0.9</f>
        <v>56.685483870967744</v>
      </c>
    </row>
    <row r="10" spans="1:10" x14ac:dyDescent="0.25">
      <c r="A10" t="s">
        <v>11</v>
      </c>
      <c r="B10" s="1">
        <f>J5/(J4*B8)</f>
        <v>7.2926829268292686</v>
      </c>
    </row>
    <row r="11" spans="1:10" x14ac:dyDescent="0.25">
      <c r="A11" t="s">
        <v>5</v>
      </c>
      <c r="B11" s="1">
        <v>5</v>
      </c>
    </row>
    <row r="12" spans="1:10" x14ac:dyDescent="0.25">
      <c r="A12" t="s">
        <v>6</v>
      </c>
      <c r="B12" s="1">
        <f>(J5/J6)</f>
        <v>0.80376344086021501</v>
      </c>
    </row>
    <row r="13" spans="1:10" x14ac:dyDescent="0.25">
      <c r="A13" t="s">
        <v>7</v>
      </c>
      <c r="B13" s="1">
        <f>B12*B11</f>
        <v>4.018817204301075</v>
      </c>
    </row>
    <row r="14" spans="1:10" x14ac:dyDescent="0.25">
      <c r="A14" t="s">
        <v>8</v>
      </c>
      <c r="B14" s="1">
        <f>(B9+B13)</f>
        <v>60.704301075268816</v>
      </c>
    </row>
    <row r="17" spans="1:1" x14ac:dyDescent="0.25">
      <c r="A17" t="s">
        <v>12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SBL</vt:lpstr>
      <vt:lpstr>WBL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Moon</cp:lastModifiedBy>
  <dcterms:created xsi:type="dcterms:W3CDTF">2020-10-18T16:49:43Z</dcterms:created>
  <dcterms:modified xsi:type="dcterms:W3CDTF">2020-10-22T23:38:26Z</dcterms:modified>
</cp:coreProperties>
</file>