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project\Jorge part\"/>
    </mc:Choice>
  </mc:AlternateContent>
  <xr:revisionPtr revIDLastSave="0" documentId="8_{3D7348F7-716D-47E6-83BE-2EA96611A975}" xr6:coauthVersionLast="45" xr6:coauthVersionMax="45" xr10:uidLastSave="{00000000-0000-0000-0000-000000000000}"/>
  <bookViews>
    <workbookView xWindow="3705" yWindow="1140" windowWidth="21600" windowHeight="11385" activeTab="1" xr2:uid="{00000000-000D-0000-FFFF-FFFF00000000}"/>
  </bookViews>
  <sheets>
    <sheet name="408 Intersection Timings " sheetId="4" r:id="rId1"/>
    <sheet name="Waterford Lakes Town Center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6" l="1"/>
  <c r="I24" i="6" l="1"/>
  <c r="E24" i="6"/>
  <c r="D24" i="6"/>
  <c r="C24" i="6"/>
  <c r="E27" i="6" s="1"/>
  <c r="F77" i="6" s="1"/>
  <c r="Q32" i="6"/>
  <c r="P32" i="6"/>
  <c r="O32" i="6"/>
  <c r="M32" i="6"/>
  <c r="L32" i="6"/>
  <c r="H24" i="6"/>
  <c r="G24" i="6"/>
  <c r="I66" i="6"/>
  <c r="H66" i="6"/>
  <c r="G66" i="6"/>
  <c r="E66" i="6"/>
  <c r="D66" i="6"/>
  <c r="C66" i="6"/>
  <c r="Q68" i="6"/>
  <c r="P68" i="6"/>
  <c r="O68" i="6"/>
  <c r="L68" i="6"/>
  <c r="K68" i="6"/>
  <c r="M69" i="4"/>
  <c r="D74" i="4"/>
  <c r="E24" i="4"/>
  <c r="M60" i="4"/>
  <c r="Q35" i="6" l="1"/>
  <c r="G74" i="6" s="1"/>
  <c r="I69" i="6"/>
  <c r="E74" i="6" s="1"/>
  <c r="M35" i="6"/>
  <c r="F74" i="6" s="1"/>
  <c r="I27" i="6"/>
  <c r="G77" i="6" s="1"/>
  <c r="Q77" i="6"/>
  <c r="E77" i="6" s="1"/>
  <c r="E69" i="6"/>
  <c r="D77" i="6" s="1"/>
  <c r="M68" i="6"/>
  <c r="M77" i="6" s="1"/>
  <c r="D74" i="6" s="1"/>
  <c r="M42" i="4"/>
  <c r="M41" i="4"/>
  <c r="M40" i="4"/>
  <c r="M39" i="4"/>
  <c r="M38" i="4"/>
  <c r="M37" i="4"/>
  <c r="M36" i="4"/>
  <c r="M35" i="4"/>
  <c r="M34" i="4"/>
  <c r="H74" i="6" l="1"/>
  <c r="H77" i="6"/>
  <c r="K60" i="4"/>
  <c r="O60" i="4"/>
  <c r="C24" i="4"/>
  <c r="C66" i="4"/>
  <c r="D66" i="4"/>
  <c r="E66" i="4"/>
  <c r="P60" i="4"/>
  <c r="Q60" i="4"/>
  <c r="D24" i="4"/>
  <c r="L60" i="4"/>
  <c r="G66" i="4"/>
  <c r="H66" i="4"/>
  <c r="I66" i="4"/>
  <c r="Q69" i="4" l="1"/>
  <c r="E77" i="4" s="1"/>
  <c r="E69" i="4"/>
  <c r="D77" i="4" s="1"/>
  <c r="E27" i="4"/>
  <c r="G77" i="4" s="1"/>
  <c r="I69" i="4"/>
  <c r="E74" i="4" s="1"/>
  <c r="H77" i="4" l="1"/>
  <c r="H74" i="4"/>
</calcChain>
</file>

<file path=xl/sharedStrings.xml><?xml version="1.0" encoding="utf-8"?>
<sst xmlns="http://schemas.openxmlformats.org/spreadsheetml/2006/main" count="96" uniqueCount="36">
  <si>
    <t xml:space="preserve">Green </t>
  </si>
  <si>
    <t>Yellow</t>
  </si>
  <si>
    <t>Red</t>
  </si>
  <si>
    <t xml:space="preserve"> </t>
  </si>
  <si>
    <t xml:space="preserve">Phase 8 (Total) </t>
  </si>
  <si>
    <t>Phase 5 (Total)</t>
  </si>
  <si>
    <t>NB Left (Phase 5)</t>
  </si>
  <si>
    <t>NB Through (Phase 2)</t>
  </si>
  <si>
    <t>SB Left (Phase 1)</t>
  </si>
  <si>
    <t>SB Through (Phase 6)</t>
  </si>
  <si>
    <t>Phase 2 (Total)</t>
  </si>
  <si>
    <t>Phase 1 (Total)</t>
  </si>
  <si>
    <t>Phase 6 (Total)</t>
  </si>
  <si>
    <t xml:space="preserve">Ring 1 </t>
  </si>
  <si>
    <t>Phase 1</t>
  </si>
  <si>
    <t>Phase 2</t>
  </si>
  <si>
    <t>Phase 3</t>
  </si>
  <si>
    <t>Phase 4</t>
  </si>
  <si>
    <t>Total</t>
  </si>
  <si>
    <t xml:space="preserve">Ring 2 </t>
  </si>
  <si>
    <t>Phase 5</t>
  </si>
  <si>
    <t>Phase 6</t>
  </si>
  <si>
    <t>Phase 7</t>
  </si>
  <si>
    <t>Phase 8</t>
  </si>
  <si>
    <t>Avg.</t>
  </si>
  <si>
    <t>Alafaya @ SR 408 North Side</t>
  </si>
  <si>
    <t>WB-All lanes (Phase 8)</t>
  </si>
  <si>
    <t>WB-Through (Phase 8)</t>
  </si>
  <si>
    <t>WB-Left (Phase 7)</t>
  </si>
  <si>
    <t>EB-Left (Phase 3)</t>
  </si>
  <si>
    <t>EB-Through (Phase 4)</t>
  </si>
  <si>
    <t xml:space="preserve">Phase 7 (Total) </t>
  </si>
  <si>
    <t xml:space="preserve">Phase 3 (Total) </t>
  </si>
  <si>
    <t xml:space="preserve">Phase 4 (Total) </t>
  </si>
  <si>
    <t>Alafaya @ Waterford Lakes Town Center</t>
  </si>
  <si>
    <t>2.27.63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</si>
</sst>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1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8" fontId="0" fillId="0" borderId="0" xfId="0" applyNumberForma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8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9"/>
  <sheetViews>
    <sheetView showGridLines="0" topLeftCell="A55" zoomScale="70" zoomScaleNormal="70" workbookViewId="0">
      <selection activeCell="K28" sqref="K28"/>
    </sheetView>
  </sheetViews>
  <sheetFormatPr defaultColWidth="8.85546875" defaultRowHeight="15" x14ac:dyDescent="0.25"/>
  <cols>
    <col min="3" max="3" width="9.7109375" customWidth="1"/>
    <col min="4" max="4" width="9.42578125" style="1" customWidth="1"/>
    <col min="5" max="5" width="8.85546875" style="1"/>
    <col min="11" max="11" width="8.85546875" style="1"/>
    <col min="12" max="12" width="9.42578125" bestFit="1" customWidth="1"/>
  </cols>
  <sheetData>
    <row r="2" spans="2:17" ht="21" x14ac:dyDescent="0.35">
      <c r="C2" s="10" t="s">
        <v>25</v>
      </c>
    </row>
    <row r="5" spans="2:17" x14ac:dyDescent="0.25">
      <c r="C5" s="34" t="s">
        <v>26</v>
      </c>
      <c r="D5" s="34"/>
      <c r="E5" s="34"/>
      <c r="K5" s="35"/>
      <c r="L5" s="35"/>
      <c r="M5" s="35"/>
      <c r="N5" s="22"/>
      <c r="O5" s="35"/>
      <c r="P5" s="35"/>
      <c r="Q5" s="35"/>
    </row>
    <row r="6" spans="2:17" x14ac:dyDescent="0.25">
      <c r="C6" s="11" t="s">
        <v>0</v>
      </c>
      <c r="D6" s="12" t="s">
        <v>1</v>
      </c>
      <c r="E6" s="13" t="s">
        <v>2</v>
      </c>
      <c r="K6" s="18"/>
      <c r="L6" s="18"/>
      <c r="M6" s="18"/>
      <c r="N6" s="22"/>
      <c r="O6" s="18"/>
      <c r="P6" s="18"/>
      <c r="Q6" s="18"/>
    </row>
    <row r="7" spans="2:17" ht="15.75" x14ac:dyDescent="0.25">
      <c r="B7" s="27"/>
      <c r="C7" s="28">
        <v>30.23</v>
      </c>
      <c r="D7" s="28">
        <v>3.31</v>
      </c>
      <c r="E7" s="28">
        <v>135.08000000000001</v>
      </c>
      <c r="K7" s="21"/>
      <c r="L7" s="21"/>
      <c r="M7" s="21"/>
      <c r="N7" s="22"/>
      <c r="O7" s="21"/>
      <c r="P7" s="21"/>
      <c r="Q7" s="21"/>
    </row>
    <row r="8" spans="2:17" ht="15.75" x14ac:dyDescent="0.25">
      <c r="C8" s="28">
        <v>20.59</v>
      </c>
      <c r="D8" s="28">
        <v>3.15</v>
      </c>
      <c r="E8" s="28">
        <v>134.11000000000001</v>
      </c>
      <c r="K8" s="21"/>
      <c r="L8" s="21"/>
      <c r="M8" s="21"/>
      <c r="N8" s="22"/>
      <c r="O8" s="21"/>
      <c r="P8" s="21"/>
      <c r="Q8" s="21"/>
    </row>
    <row r="9" spans="2:17" ht="15.75" x14ac:dyDescent="0.25">
      <c r="C9" s="28">
        <v>20.69</v>
      </c>
      <c r="D9" s="28">
        <v>3.32</v>
      </c>
      <c r="E9" s="28">
        <v>150.36000000000001</v>
      </c>
      <c r="K9" s="21"/>
      <c r="L9" s="21"/>
      <c r="M9" s="21"/>
      <c r="N9" s="22"/>
      <c r="O9" s="21"/>
      <c r="P9" s="21"/>
      <c r="Q9" s="21"/>
    </row>
    <row r="10" spans="2:17" ht="15.75" x14ac:dyDescent="0.25">
      <c r="C10" s="28">
        <v>22.24</v>
      </c>
      <c r="D10" s="28">
        <v>3.26</v>
      </c>
      <c r="E10" s="28">
        <v>137.27000000000001</v>
      </c>
      <c r="K10" s="21"/>
      <c r="L10" s="21"/>
      <c r="M10" s="21"/>
      <c r="N10" s="22"/>
      <c r="O10" s="21"/>
      <c r="P10" s="21"/>
      <c r="Q10" s="21"/>
    </row>
    <row r="11" spans="2:17" ht="15.75" x14ac:dyDescent="0.25">
      <c r="C11" s="28">
        <v>15.41</v>
      </c>
      <c r="D11" s="28">
        <v>3.25</v>
      </c>
      <c r="E11" s="28">
        <v>146.63999999999999</v>
      </c>
      <c r="K11" s="21"/>
      <c r="L11" s="21"/>
      <c r="M11" s="21"/>
      <c r="N11" s="22"/>
      <c r="O11" s="21"/>
      <c r="P11" s="21"/>
      <c r="Q11" s="21"/>
    </row>
    <row r="12" spans="2:17" ht="15.75" x14ac:dyDescent="0.25">
      <c r="B12" s="27"/>
      <c r="C12" s="28">
        <v>21.17</v>
      </c>
      <c r="D12" s="28">
        <v>3.27</v>
      </c>
      <c r="E12" s="28">
        <v>144.16999999999999</v>
      </c>
      <c r="K12" s="21"/>
      <c r="L12" s="21"/>
      <c r="M12" s="21"/>
      <c r="N12" s="22"/>
      <c r="O12" s="21"/>
      <c r="P12" s="21"/>
      <c r="Q12" s="21"/>
    </row>
    <row r="13" spans="2:17" ht="15.75" x14ac:dyDescent="0.25">
      <c r="C13" s="28">
        <v>29</v>
      </c>
      <c r="D13" s="28">
        <v>2</v>
      </c>
      <c r="E13" s="28">
        <v>135</v>
      </c>
      <c r="K13" s="21"/>
      <c r="L13" s="21"/>
      <c r="M13" s="21"/>
      <c r="N13" s="22"/>
      <c r="O13" s="21"/>
      <c r="P13" s="21"/>
      <c r="Q13" s="21"/>
    </row>
    <row r="14" spans="2:17" ht="15.75" x14ac:dyDescent="0.25">
      <c r="C14" s="28">
        <v>21</v>
      </c>
      <c r="D14" s="28">
        <v>2</v>
      </c>
      <c r="E14" s="28">
        <v>143</v>
      </c>
      <c r="K14" s="21"/>
      <c r="L14" s="21"/>
      <c r="M14" s="21"/>
      <c r="N14" s="22"/>
      <c r="O14" s="21"/>
      <c r="P14" s="21"/>
      <c r="Q14" s="21"/>
    </row>
    <row r="15" spans="2:17" ht="15.75" x14ac:dyDescent="0.25">
      <c r="C15" s="28">
        <v>23</v>
      </c>
      <c r="D15" s="28">
        <v>1</v>
      </c>
      <c r="E15" s="28">
        <v>150</v>
      </c>
      <c r="K15" s="21"/>
      <c r="L15" s="21"/>
      <c r="M15" s="21"/>
      <c r="N15" s="22"/>
      <c r="O15" s="21"/>
      <c r="P15" s="21"/>
      <c r="Q15" s="21"/>
    </row>
    <row r="16" spans="2:17" ht="15.75" x14ac:dyDescent="0.25">
      <c r="C16" s="28">
        <v>22</v>
      </c>
      <c r="D16" s="28">
        <v>3</v>
      </c>
      <c r="E16" s="28">
        <v>137</v>
      </c>
      <c r="K16" s="21"/>
      <c r="L16" s="21"/>
      <c r="M16" s="21"/>
      <c r="N16" s="22"/>
      <c r="O16" s="21"/>
      <c r="P16" s="21"/>
      <c r="Q16" s="21"/>
    </row>
    <row r="17" spans="2:17" ht="15.75" x14ac:dyDescent="0.25">
      <c r="C17" s="28">
        <v>15</v>
      </c>
      <c r="D17" s="28">
        <v>2</v>
      </c>
      <c r="E17" s="28">
        <v>147</v>
      </c>
      <c r="K17" s="21"/>
      <c r="L17" s="21"/>
      <c r="M17" s="21"/>
      <c r="N17" s="22"/>
      <c r="O17" s="21"/>
      <c r="P17" s="21"/>
      <c r="Q17" s="21"/>
    </row>
    <row r="18" spans="2:17" ht="15.75" x14ac:dyDescent="0.25">
      <c r="C18" s="28">
        <v>22</v>
      </c>
      <c r="D18" s="28">
        <v>2</v>
      </c>
      <c r="E18" s="28">
        <v>148</v>
      </c>
      <c r="K18" s="21"/>
      <c r="L18" s="21"/>
      <c r="M18" s="21"/>
      <c r="N18" s="22"/>
      <c r="O18" s="21"/>
      <c r="P18" s="21"/>
      <c r="Q18" s="21"/>
    </row>
    <row r="19" spans="2:17" x14ac:dyDescent="0.25">
      <c r="C19" s="9"/>
      <c r="D19" s="9"/>
      <c r="E19" s="9"/>
      <c r="K19" s="21"/>
      <c r="L19" s="21"/>
      <c r="M19" s="21"/>
      <c r="N19" s="22"/>
      <c r="O19" s="21"/>
      <c r="P19" s="21"/>
      <c r="Q19" s="21"/>
    </row>
    <row r="20" spans="2:17" x14ac:dyDescent="0.25">
      <c r="C20" s="9"/>
      <c r="D20" s="9"/>
      <c r="E20" s="9"/>
      <c r="K20" s="21"/>
      <c r="L20" s="21"/>
      <c r="M20" s="21"/>
      <c r="N20" s="22"/>
      <c r="O20" s="21"/>
      <c r="P20" s="21"/>
      <c r="Q20" s="21"/>
    </row>
    <row r="21" spans="2:17" x14ac:dyDescent="0.25">
      <c r="C21" s="9"/>
      <c r="D21" s="9"/>
      <c r="E21" s="9"/>
      <c r="K21" s="21"/>
      <c r="L21" s="21"/>
      <c r="M21" s="21"/>
      <c r="N21" s="22"/>
      <c r="O21" s="21"/>
      <c r="P21" s="21"/>
      <c r="Q21" s="21"/>
    </row>
    <row r="22" spans="2:17" x14ac:dyDescent="0.25">
      <c r="C22" s="9"/>
      <c r="D22" s="9"/>
      <c r="E22" s="9"/>
      <c r="K22" s="21"/>
      <c r="L22" s="21"/>
      <c r="M22" s="21"/>
      <c r="N22" s="22"/>
      <c r="O22" s="21"/>
      <c r="P22" s="21"/>
      <c r="Q22" s="21"/>
    </row>
    <row r="23" spans="2:17" x14ac:dyDescent="0.25">
      <c r="C23" s="9"/>
      <c r="D23" s="9"/>
      <c r="E23" s="9"/>
      <c r="K23" s="21"/>
      <c r="L23" s="21"/>
      <c r="M23" s="21"/>
      <c r="N23" s="22"/>
      <c r="O23" s="21"/>
      <c r="P23" s="21"/>
      <c r="Q23" s="21"/>
    </row>
    <row r="24" spans="2:17" x14ac:dyDescent="0.25">
      <c r="B24" s="19" t="s">
        <v>24</v>
      </c>
      <c r="C24" s="3">
        <f>AVERAGE(C7:C23)</f>
        <v>21.860833333333332</v>
      </c>
      <c r="D24" s="3">
        <f>AVERAGE(D7:D21)</f>
        <v>2.63</v>
      </c>
      <c r="E24" s="3">
        <f>AVERAGE(E7:E21)</f>
        <v>142.30250000000001</v>
      </c>
      <c r="K24" s="23"/>
      <c r="L24" s="23"/>
      <c r="M24" s="23"/>
      <c r="N24" s="22"/>
      <c r="O24" s="21"/>
      <c r="P24" s="21"/>
      <c r="Q24" s="21"/>
    </row>
    <row r="25" spans="2:17" x14ac:dyDescent="0.25">
      <c r="F25" s="1"/>
      <c r="K25" s="21"/>
      <c r="L25" s="22"/>
      <c r="M25" s="22"/>
      <c r="N25" s="22"/>
      <c r="O25" s="21"/>
      <c r="P25" s="21"/>
      <c r="Q25" s="21"/>
    </row>
    <row r="26" spans="2:17" x14ac:dyDescent="0.25">
      <c r="K26" s="21"/>
      <c r="L26" s="22"/>
      <c r="M26" s="22"/>
      <c r="N26" s="22"/>
      <c r="O26" s="23"/>
      <c r="P26" s="23"/>
      <c r="Q26" s="23"/>
    </row>
    <row r="27" spans="2:17" x14ac:dyDescent="0.25">
      <c r="D27" s="14" t="s">
        <v>4</v>
      </c>
      <c r="E27" s="8">
        <f>C24+D24+E24</f>
        <v>166.79333333333335</v>
      </c>
      <c r="K27" s="21"/>
      <c r="L27" s="22"/>
      <c r="M27" s="22"/>
      <c r="N27" s="22"/>
      <c r="O27" s="22"/>
      <c r="P27" s="22"/>
      <c r="Q27" s="22"/>
    </row>
    <row r="28" spans="2:17" x14ac:dyDescent="0.25">
      <c r="D28" s="14"/>
      <c r="E28" s="8"/>
      <c r="K28" s="21"/>
      <c r="L28" s="24"/>
      <c r="M28" s="25"/>
      <c r="N28" s="22"/>
      <c r="O28" s="22"/>
      <c r="P28" s="24"/>
      <c r="Q28" s="25"/>
    </row>
    <row r="29" spans="2:17" x14ac:dyDescent="0.25">
      <c r="K29" s="4"/>
      <c r="L29" s="5"/>
      <c r="M29" s="5"/>
      <c r="O29" s="8"/>
    </row>
    <row r="30" spans="2:17" x14ac:dyDescent="0.25">
      <c r="K30" s="4"/>
      <c r="L30" s="5"/>
      <c r="M30" s="5"/>
      <c r="O30" s="8"/>
    </row>
    <row r="31" spans="2:17" x14ac:dyDescent="0.25">
      <c r="K31" s="4"/>
      <c r="L31" s="5"/>
      <c r="M31" s="5"/>
    </row>
    <row r="32" spans="2:17" x14ac:dyDescent="0.25">
      <c r="C32" s="36" t="s">
        <v>6</v>
      </c>
      <c r="D32" s="37"/>
      <c r="E32" s="38"/>
      <c r="G32" s="34" t="s">
        <v>7</v>
      </c>
      <c r="H32" s="34"/>
      <c r="I32" s="34"/>
      <c r="K32" s="36" t="s">
        <v>8</v>
      </c>
      <c r="L32" s="37"/>
      <c r="M32" s="38"/>
      <c r="O32" s="34" t="s">
        <v>9</v>
      </c>
      <c r="P32" s="34"/>
      <c r="Q32" s="34"/>
    </row>
    <row r="33" spans="2:17" x14ac:dyDescent="0.25">
      <c r="C33" s="11" t="s">
        <v>0</v>
      </c>
      <c r="D33" s="12" t="s">
        <v>1</v>
      </c>
      <c r="E33" s="13" t="s">
        <v>2</v>
      </c>
      <c r="G33" s="11" t="s">
        <v>0</v>
      </c>
      <c r="H33" s="12" t="s">
        <v>1</v>
      </c>
      <c r="I33" s="13" t="s">
        <v>2</v>
      </c>
      <c r="K33" s="11" t="s">
        <v>0</v>
      </c>
      <c r="L33" s="12" t="s">
        <v>1</v>
      </c>
      <c r="M33" s="13" t="s">
        <v>2</v>
      </c>
      <c r="O33" s="11" t="s">
        <v>0</v>
      </c>
      <c r="P33" s="12" t="s">
        <v>1</v>
      </c>
      <c r="Q33" s="13" t="s">
        <v>2</v>
      </c>
    </row>
    <row r="34" spans="2:17" x14ac:dyDescent="0.25">
      <c r="B34" s="27">
        <v>0.6875</v>
      </c>
      <c r="C34" s="29">
        <v>47</v>
      </c>
      <c r="D34" s="29">
        <v>4</v>
      </c>
      <c r="E34" s="29">
        <v>115</v>
      </c>
      <c r="F34" s="27">
        <v>0.6875</v>
      </c>
      <c r="G34" s="29">
        <v>109</v>
      </c>
      <c r="H34" s="29">
        <v>4</v>
      </c>
      <c r="I34" s="29">
        <v>64</v>
      </c>
      <c r="J34" s="27">
        <v>0.66666666666666663</v>
      </c>
      <c r="K34" s="26">
        <v>7</v>
      </c>
      <c r="L34" s="26">
        <v>3</v>
      </c>
      <c r="M34" s="26">
        <f>2*60+45</f>
        <v>165</v>
      </c>
      <c r="N34" s="27">
        <v>0.6743055555555556</v>
      </c>
      <c r="O34" s="30">
        <v>71.430000000000007</v>
      </c>
      <c r="P34" s="30">
        <v>4.1900000000000004</v>
      </c>
      <c r="Q34" s="30">
        <v>103.83</v>
      </c>
    </row>
    <row r="35" spans="2:17" x14ac:dyDescent="0.25">
      <c r="C35" s="29">
        <v>45</v>
      </c>
      <c r="D35" s="29">
        <v>5</v>
      </c>
      <c r="E35" s="29">
        <v>122</v>
      </c>
      <c r="G35" s="29">
        <v>100</v>
      </c>
      <c r="H35" s="29">
        <v>5</v>
      </c>
      <c r="I35" s="29">
        <v>54</v>
      </c>
      <c r="K35" s="26">
        <v>9</v>
      </c>
      <c r="L35" s="26">
        <v>3</v>
      </c>
      <c r="M35" s="26">
        <f>2*60+25</f>
        <v>145</v>
      </c>
      <c r="O35" s="30">
        <v>64.03</v>
      </c>
      <c r="P35" s="30">
        <v>4.18</v>
      </c>
      <c r="Q35" s="30">
        <v>89.11</v>
      </c>
    </row>
    <row r="36" spans="2:17" x14ac:dyDescent="0.25">
      <c r="C36" s="29">
        <v>44</v>
      </c>
      <c r="D36" s="29">
        <v>4</v>
      </c>
      <c r="E36" s="29">
        <v>122</v>
      </c>
      <c r="G36" s="29">
        <v>109</v>
      </c>
      <c r="H36" s="29">
        <v>5</v>
      </c>
      <c r="I36" s="29">
        <v>45</v>
      </c>
      <c r="K36" s="26">
        <v>6</v>
      </c>
      <c r="L36" s="26">
        <v>4</v>
      </c>
      <c r="M36" s="26">
        <f>2*60+36</f>
        <v>156</v>
      </c>
      <c r="O36" s="30">
        <v>76.92</v>
      </c>
      <c r="P36" s="30">
        <v>3.88</v>
      </c>
      <c r="Q36" s="30">
        <v>78.27</v>
      </c>
    </row>
    <row r="37" spans="2:17" x14ac:dyDescent="0.25">
      <c r="C37" s="29">
        <v>42</v>
      </c>
      <c r="D37" s="29">
        <v>4</v>
      </c>
      <c r="E37" s="29">
        <v>123</v>
      </c>
      <c r="G37" s="29">
        <v>119</v>
      </c>
      <c r="H37" s="29">
        <v>4</v>
      </c>
      <c r="I37" s="29">
        <v>45</v>
      </c>
      <c r="K37" s="26">
        <v>7</v>
      </c>
      <c r="L37" s="26">
        <v>4</v>
      </c>
      <c r="M37" s="26">
        <f t="shared" ref="M37:M38" si="0">2*60+36</f>
        <v>156</v>
      </c>
      <c r="O37" s="30">
        <v>86.85</v>
      </c>
      <c r="P37" s="30">
        <v>3.46</v>
      </c>
      <c r="Q37" s="30">
        <v>77.58</v>
      </c>
    </row>
    <row r="38" spans="2:17" x14ac:dyDescent="0.25">
      <c r="C38" s="29">
        <v>41</v>
      </c>
      <c r="D38" s="29">
        <v>4</v>
      </c>
      <c r="E38" s="29">
        <v>129</v>
      </c>
      <c r="G38" s="29">
        <v>119</v>
      </c>
      <c r="H38" s="29">
        <v>4</v>
      </c>
      <c r="I38" s="29">
        <v>55</v>
      </c>
      <c r="K38" s="26">
        <v>7</v>
      </c>
      <c r="L38" s="26">
        <v>4</v>
      </c>
      <c r="M38" s="26">
        <f t="shared" si="0"/>
        <v>156</v>
      </c>
      <c r="O38" s="30">
        <v>93.31</v>
      </c>
      <c r="P38" s="30">
        <v>4.04</v>
      </c>
      <c r="Q38" s="30">
        <v>78.77</v>
      </c>
    </row>
    <row r="39" spans="2:17" x14ac:dyDescent="0.25">
      <c r="B39" s="27">
        <v>0.77083333333333337</v>
      </c>
      <c r="C39" s="29">
        <v>37</v>
      </c>
      <c r="D39" s="29">
        <v>4</v>
      </c>
      <c r="E39" s="29">
        <v>125</v>
      </c>
      <c r="F39" s="27">
        <v>0.77083333333333337</v>
      </c>
      <c r="G39" s="29">
        <v>105</v>
      </c>
      <c r="H39" s="29">
        <v>4</v>
      </c>
      <c r="I39" s="29">
        <v>55</v>
      </c>
      <c r="J39" s="27">
        <v>0.77083333333333337</v>
      </c>
      <c r="K39" s="26">
        <v>6</v>
      </c>
      <c r="L39" s="26">
        <v>4</v>
      </c>
      <c r="M39" s="26">
        <f>2*60+45</f>
        <v>165</v>
      </c>
      <c r="N39" s="27">
        <v>0.7729166666666667</v>
      </c>
      <c r="O39" s="30">
        <v>80.69</v>
      </c>
      <c r="P39" s="30">
        <v>4.38</v>
      </c>
      <c r="Q39" s="30">
        <v>70.19</v>
      </c>
    </row>
    <row r="40" spans="2:17" x14ac:dyDescent="0.25">
      <c r="C40" s="29">
        <v>37</v>
      </c>
      <c r="D40" s="29">
        <v>4</v>
      </c>
      <c r="E40" s="29">
        <v>121</v>
      </c>
      <c r="G40" s="29">
        <v>103</v>
      </c>
      <c r="H40" s="29">
        <v>5</v>
      </c>
      <c r="I40" s="29">
        <v>42</v>
      </c>
      <c r="K40" s="26">
        <v>7</v>
      </c>
      <c r="L40" s="26">
        <v>4</v>
      </c>
      <c r="M40" s="26">
        <f>2*60+36</f>
        <v>156</v>
      </c>
      <c r="O40" s="30">
        <v>79.41</v>
      </c>
      <c r="P40" s="30">
        <v>4.37</v>
      </c>
      <c r="Q40" s="30">
        <v>28.4</v>
      </c>
    </row>
    <row r="41" spans="2:17" x14ac:dyDescent="0.25">
      <c r="C41" s="29">
        <v>10</v>
      </c>
      <c r="D41" s="29">
        <v>4</v>
      </c>
      <c r="E41" s="29">
        <v>27</v>
      </c>
      <c r="G41" s="29">
        <v>125</v>
      </c>
      <c r="H41" s="29">
        <v>5</v>
      </c>
      <c r="I41" s="29">
        <v>51</v>
      </c>
      <c r="K41" s="26">
        <v>9</v>
      </c>
      <c r="L41" s="26">
        <v>4</v>
      </c>
      <c r="M41" s="26">
        <f>5*60+23</f>
        <v>323</v>
      </c>
      <c r="O41" s="30">
        <v>13.05</v>
      </c>
      <c r="P41" s="30">
        <v>3.72</v>
      </c>
      <c r="Q41" s="30">
        <v>52.86</v>
      </c>
    </row>
    <row r="42" spans="2:17" x14ac:dyDescent="0.25">
      <c r="C42" s="29">
        <v>6</v>
      </c>
      <c r="D42" s="29">
        <v>4</v>
      </c>
      <c r="E42" s="29">
        <v>124</v>
      </c>
      <c r="G42" s="29">
        <v>104</v>
      </c>
      <c r="H42" s="29">
        <v>5</v>
      </c>
      <c r="I42" s="29">
        <v>28</v>
      </c>
      <c r="K42" s="26">
        <v>7</v>
      </c>
      <c r="L42" s="26">
        <v>4</v>
      </c>
      <c r="M42" s="26">
        <f>3*60+3</f>
        <v>183</v>
      </c>
      <c r="O42" s="30">
        <v>78.55</v>
      </c>
      <c r="P42" s="30">
        <v>4.54</v>
      </c>
      <c r="Q42" s="30">
        <v>54.83</v>
      </c>
    </row>
    <row r="43" spans="2:17" x14ac:dyDescent="0.25">
      <c r="C43" s="29">
        <v>19</v>
      </c>
      <c r="D43" s="29">
        <v>4</v>
      </c>
      <c r="E43" s="29">
        <v>75</v>
      </c>
      <c r="G43" s="29">
        <v>142</v>
      </c>
      <c r="H43" s="29">
        <v>4</v>
      </c>
      <c r="I43" s="29">
        <v>45</v>
      </c>
      <c r="K43" s="9"/>
      <c r="L43" s="7"/>
      <c r="M43" s="7"/>
      <c r="O43" s="30">
        <v>30.79</v>
      </c>
      <c r="P43" s="30">
        <v>4.38</v>
      </c>
      <c r="Q43" s="30">
        <v>34.619999999999997</v>
      </c>
    </row>
    <row r="44" spans="2:17" x14ac:dyDescent="0.25">
      <c r="C44" s="29">
        <v>5</v>
      </c>
      <c r="D44" s="29">
        <v>2</v>
      </c>
      <c r="E44" s="29">
        <v>66</v>
      </c>
      <c r="G44" s="29">
        <v>119</v>
      </c>
      <c r="H44" s="29">
        <v>5</v>
      </c>
      <c r="I44" s="29">
        <v>43</v>
      </c>
      <c r="K44" s="9"/>
      <c r="L44" s="7"/>
      <c r="M44" s="7"/>
      <c r="O44" s="30">
        <v>39.020000000000003</v>
      </c>
      <c r="P44" s="30">
        <v>4.37</v>
      </c>
      <c r="Q44" s="30">
        <v>77.98</v>
      </c>
    </row>
    <row r="45" spans="2:17" x14ac:dyDescent="0.25">
      <c r="C45" s="29">
        <v>42</v>
      </c>
      <c r="D45" s="29">
        <v>3</v>
      </c>
      <c r="E45" s="29">
        <v>122</v>
      </c>
      <c r="G45" s="9"/>
      <c r="H45" s="7"/>
      <c r="I45" s="7"/>
      <c r="K45" s="9"/>
      <c r="L45" s="7"/>
      <c r="M45" s="7"/>
      <c r="O45" s="30">
        <v>86.289999999999992</v>
      </c>
      <c r="P45" s="30">
        <v>3.68</v>
      </c>
      <c r="Q45" s="30">
        <v>106.63</v>
      </c>
    </row>
    <row r="46" spans="2:17" x14ac:dyDescent="0.25">
      <c r="C46" s="9"/>
      <c r="D46" s="7"/>
      <c r="E46" s="7"/>
      <c r="G46" s="9"/>
      <c r="H46" s="7"/>
      <c r="I46" s="7"/>
      <c r="K46" s="9"/>
      <c r="L46" s="7"/>
      <c r="M46" s="7"/>
      <c r="O46" s="9"/>
      <c r="P46" s="7"/>
      <c r="Q46" s="7"/>
    </row>
    <row r="47" spans="2:17" x14ac:dyDescent="0.25">
      <c r="C47" s="9"/>
      <c r="D47" s="7"/>
      <c r="E47" s="7"/>
      <c r="G47" s="9"/>
      <c r="H47" s="7"/>
      <c r="I47" s="7"/>
      <c r="K47" s="9"/>
      <c r="L47" s="7"/>
      <c r="M47" s="7"/>
      <c r="O47" s="9"/>
      <c r="P47" s="7"/>
      <c r="Q47" s="7"/>
    </row>
    <row r="48" spans="2:17" x14ac:dyDescent="0.25">
      <c r="C48" s="9"/>
      <c r="D48" s="7"/>
      <c r="E48" s="7"/>
      <c r="G48" s="9"/>
      <c r="H48" s="7"/>
      <c r="I48" s="7"/>
      <c r="K48" s="9"/>
      <c r="L48" s="7"/>
      <c r="M48" s="7"/>
      <c r="O48" s="9"/>
      <c r="P48" s="7"/>
      <c r="Q48" s="7"/>
    </row>
    <row r="49" spans="3:17" x14ac:dyDescent="0.25">
      <c r="C49" s="9"/>
      <c r="D49" s="7"/>
      <c r="E49" s="7"/>
      <c r="G49" s="9"/>
      <c r="H49" s="7"/>
      <c r="I49" s="7"/>
      <c r="K49" s="9"/>
      <c r="L49" s="7"/>
      <c r="M49" s="7"/>
      <c r="O49" s="9"/>
      <c r="P49" s="7"/>
      <c r="Q49" s="7"/>
    </row>
    <row r="50" spans="3:17" x14ac:dyDescent="0.25">
      <c r="C50" s="9"/>
      <c r="D50" s="7"/>
      <c r="E50" s="7"/>
      <c r="G50" s="9"/>
      <c r="H50" s="7"/>
      <c r="I50" s="7"/>
      <c r="K50" s="9"/>
      <c r="L50" s="7"/>
      <c r="M50" s="7"/>
      <c r="O50" s="9"/>
      <c r="P50" s="7"/>
      <c r="Q50" s="7"/>
    </row>
    <row r="51" spans="3:17" x14ac:dyDescent="0.25">
      <c r="C51" s="9"/>
      <c r="D51" s="7"/>
      <c r="E51" s="7"/>
      <c r="G51" s="9"/>
      <c r="H51" s="7"/>
      <c r="I51" s="7"/>
      <c r="K51" s="9"/>
      <c r="L51" s="7"/>
      <c r="M51" s="7"/>
      <c r="O51" s="9"/>
      <c r="P51" s="7"/>
      <c r="Q51" s="7"/>
    </row>
    <row r="52" spans="3:17" x14ac:dyDescent="0.25">
      <c r="C52" s="9"/>
      <c r="D52" s="7"/>
      <c r="E52" s="7"/>
      <c r="G52" s="9"/>
      <c r="H52" s="7"/>
      <c r="I52" s="7"/>
      <c r="K52" s="9"/>
      <c r="L52" s="7"/>
      <c r="M52" s="7"/>
      <c r="O52" s="9"/>
      <c r="P52" s="7"/>
      <c r="Q52" s="7"/>
    </row>
    <row r="53" spans="3:17" x14ac:dyDescent="0.25">
      <c r="C53" s="9"/>
      <c r="D53" s="7"/>
      <c r="E53" s="7"/>
      <c r="G53" s="9"/>
      <c r="H53" s="7"/>
      <c r="I53" s="7"/>
      <c r="K53" s="9"/>
      <c r="L53" s="7"/>
      <c r="M53" s="7"/>
      <c r="O53" s="9"/>
      <c r="P53" s="7"/>
      <c r="Q53" s="7"/>
    </row>
    <row r="54" spans="3:17" x14ac:dyDescent="0.25">
      <c r="C54" s="9"/>
      <c r="D54" s="7"/>
      <c r="E54" s="7"/>
      <c r="G54" s="9"/>
      <c r="H54" s="7"/>
      <c r="I54" s="7"/>
      <c r="K54" s="9"/>
      <c r="L54" s="7"/>
      <c r="M54" s="7"/>
      <c r="O54" s="9"/>
      <c r="P54" s="7"/>
      <c r="Q54" s="7"/>
    </row>
    <row r="55" spans="3:17" x14ac:dyDescent="0.25">
      <c r="C55" s="9"/>
      <c r="D55" s="7"/>
      <c r="E55" s="7"/>
      <c r="G55" s="9"/>
      <c r="H55" s="7"/>
      <c r="I55" s="7"/>
      <c r="K55" s="9"/>
      <c r="L55" s="7"/>
      <c r="M55" s="7"/>
      <c r="O55" s="9"/>
      <c r="P55" s="7"/>
      <c r="Q55" s="7"/>
    </row>
    <row r="56" spans="3:17" x14ac:dyDescent="0.25">
      <c r="C56" s="9"/>
      <c r="D56" s="7"/>
      <c r="E56" s="7"/>
      <c r="G56" s="9"/>
      <c r="H56" s="7"/>
      <c r="I56" s="7"/>
      <c r="K56" s="9"/>
      <c r="L56" s="7"/>
      <c r="M56" s="7"/>
      <c r="O56" s="9"/>
      <c r="P56" s="7"/>
      <c r="Q56" s="7"/>
    </row>
    <row r="57" spans="3:17" x14ac:dyDescent="0.25">
      <c r="C57" s="9"/>
      <c r="D57" s="7"/>
      <c r="E57" s="7"/>
      <c r="G57" s="9"/>
      <c r="H57" s="7"/>
      <c r="I57" s="7"/>
      <c r="K57" s="9"/>
      <c r="L57" s="7"/>
      <c r="M57" s="7"/>
      <c r="O57" s="9"/>
      <c r="P57" s="7"/>
      <c r="Q57" s="7"/>
    </row>
    <row r="58" spans="3:17" x14ac:dyDescent="0.25">
      <c r="C58" s="9"/>
      <c r="D58" s="7"/>
      <c r="E58" s="7"/>
      <c r="G58" s="9"/>
      <c r="H58" s="7"/>
      <c r="I58" s="7"/>
      <c r="K58" s="9"/>
      <c r="L58" s="7"/>
      <c r="M58" s="7"/>
      <c r="O58" s="20"/>
      <c r="P58" s="7"/>
      <c r="Q58" s="7"/>
    </row>
    <row r="59" spans="3:17" x14ac:dyDescent="0.25">
      <c r="C59" s="9"/>
      <c r="D59" s="7"/>
      <c r="E59" s="7"/>
      <c r="G59" s="9"/>
      <c r="H59" s="7"/>
      <c r="I59" s="7"/>
      <c r="K59" s="9"/>
      <c r="L59" s="7"/>
      <c r="M59" s="7"/>
      <c r="O59" s="9"/>
      <c r="P59" s="7"/>
      <c r="Q59" s="7"/>
    </row>
    <row r="60" spans="3:17" x14ac:dyDescent="0.25">
      <c r="C60" s="9"/>
      <c r="D60" s="7"/>
      <c r="E60" s="7"/>
      <c r="G60" s="9"/>
      <c r="H60" s="7"/>
      <c r="I60" s="7"/>
      <c r="K60" s="6">
        <f>AVERAGE(K34:K59)</f>
        <v>7.2222222222222223</v>
      </c>
      <c r="L60" s="6">
        <f>AVERAGE(L34:L57)</f>
        <v>3.7777777777777777</v>
      </c>
      <c r="M60" s="6">
        <f>AVERAGE(M34:M57)</f>
        <v>178.33333333333334</v>
      </c>
      <c r="O60" s="6">
        <f>AVERAGE(O34:O59)</f>
        <v>66.694999999999979</v>
      </c>
      <c r="P60" s="6">
        <f>AVERAGE(P34:P57)</f>
        <v>4.0991666666666662</v>
      </c>
      <c r="Q60" s="6">
        <f>AVERAGE(Q34:Q57)</f>
        <v>71.089166666666671</v>
      </c>
    </row>
    <row r="61" spans="3:17" x14ac:dyDescent="0.25">
      <c r="C61" s="9"/>
      <c r="D61" s="7"/>
      <c r="E61" s="7"/>
      <c r="G61" s="9"/>
      <c r="H61" s="7"/>
      <c r="I61" s="7"/>
    </row>
    <row r="62" spans="3:17" x14ac:dyDescent="0.25">
      <c r="C62" s="9"/>
      <c r="D62" s="7"/>
      <c r="E62" s="7"/>
      <c r="G62" s="9"/>
      <c r="H62" s="7"/>
      <c r="I62" s="7"/>
      <c r="K62" s="4"/>
      <c r="L62" s="5"/>
      <c r="M62" s="5"/>
      <c r="O62" s="4"/>
      <c r="P62" s="5"/>
      <c r="Q62" s="5"/>
    </row>
    <row r="63" spans="3:17" x14ac:dyDescent="0.25">
      <c r="C63" s="9"/>
      <c r="D63" s="7"/>
      <c r="E63" s="7"/>
      <c r="G63" s="9"/>
      <c r="H63" s="7"/>
      <c r="I63" s="7"/>
      <c r="K63" s="4"/>
      <c r="L63" s="5"/>
      <c r="M63" s="5"/>
      <c r="O63" s="4"/>
      <c r="P63" s="5"/>
      <c r="Q63" s="5"/>
    </row>
    <row r="64" spans="3:17" x14ac:dyDescent="0.25">
      <c r="C64" s="9"/>
      <c r="D64" s="7"/>
      <c r="E64" s="7"/>
      <c r="G64" s="9"/>
      <c r="H64" s="7"/>
      <c r="I64" s="7"/>
      <c r="K64" s="4"/>
      <c r="L64" s="5"/>
      <c r="M64" s="5"/>
      <c r="O64" s="4"/>
      <c r="P64" s="5"/>
      <c r="Q64" s="5"/>
    </row>
    <row r="65" spans="3:17" x14ac:dyDescent="0.25">
      <c r="C65" s="9"/>
      <c r="D65" s="7"/>
      <c r="E65" s="7"/>
      <c r="G65" s="9"/>
      <c r="H65" s="7"/>
      <c r="I65" s="7"/>
      <c r="K65" s="4"/>
      <c r="L65" s="5"/>
      <c r="M65" s="5"/>
      <c r="O65" s="4"/>
      <c r="P65" s="5"/>
      <c r="Q65" s="5"/>
    </row>
    <row r="66" spans="3:17" x14ac:dyDescent="0.25">
      <c r="C66" s="6">
        <f>AVERAGE(C34:C64)</f>
        <v>31.25</v>
      </c>
      <c r="D66" s="6">
        <f>AVERAGE(D34:D64)</f>
        <v>3.8333333333333335</v>
      </c>
      <c r="E66" s="6">
        <f>AVERAGE(E34:E64)</f>
        <v>105.91666666666667</v>
      </c>
      <c r="G66" s="3">
        <f>AVERAGE(G34:G64)</f>
        <v>114</v>
      </c>
      <c r="H66" s="3">
        <f>AVERAGE(H34:H64)</f>
        <v>4.5454545454545459</v>
      </c>
      <c r="I66" s="3">
        <f>AVERAGE(I34:I64)</f>
        <v>47.909090909090907</v>
      </c>
      <c r="K66" s="3"/>
      <c r="P66" s="5"/>
      <c r="Q66" s="5"/>
    </row>
    <row r="69" spans="3:17" x14ac:dyDescent="0.25">
      <c r="D69" s="14" t="s">
        <v>5</v>
      </c>
      <c r="E69" s="8">
        <f>C66+D66+E66</f>
        <v>141</v>
      </c>
      <c r="H69" s="14" t="s">
        <v>10</v>
      </c>
      <c r="I69" s="8">
        <f>G66+H66+I66</f>
        <v>166.45454545454544</v>
      </c>
      <c r="L69" s="14" t="s">
        <v>11</v>
      </c>
      <c r="M69" s="8">
        <f>K60+L60+M60</f>
        <v>189.33333333333334</v>
      </c>
      <c r="P69" s="14" t="s">
        <v>12</v>
      </c>
      <c r="Q69" s="8">
        <f>O60+P60+Q60</f>
        <v>141.88333333333333</v>
      </c>
    </row>
    <row r="73" spans="3:17" x14ac:dyDescent="0.25">
      <c r="C73" s="16" t="s">
        <v>13</v>
      </c>
      <c r="D73" s="15" t="s">
        <v>14</v>
      </c>
      <c r="E73" s="15" t="s">
        <v>15</v>
      </c>
      <c r="F73" s="15" t="s">
        <v>16</v>
      </c>
      <c r="G73" s="15" t="s">
        <v>17</v>
      </c>
      <c r="H73" s="15" t="s">
        <v>18</v>
      </c>
    </row>
    <row r="74" spans="3:17" x14ac:dyDescent="0.25">
      <c r="D74" s="2">
        <f>M69</f>
        <v>189.33333333333334</v>
      </c>
      <c r="E74" s="2">
        <f>I69</f>
        <v>166.45454545454544</v>
      </c>
      <c r="F74" s="2">
        <v>0</v>
      </c>
      <c r="G74" s="2">
        <v>0</v>
      </c>
      <c r="H74" s="3">
        <f>SUM(D74:G74)</f>
        <v>355.78787878787875</v>
      </c>
    </row>
    <row r="76" spans="3:17" x14ac:dyDescent="0.25">
      <c r="C76" s="16" t="s">
        <v>19</v>
      </c>
      <c r="D76" s="15" t="s">
        <v>20</v>
      </c>
      <c r="E76" s="15" t="s">
        <v>21</v>
      </c>
      <c r="F76" s="15" t="s">
        <v>22</v>
      </c>
      <c r="G76" s="15" t="s">
        <v>23</v>
      </c>
      <c r="H76" s="15" t="s">
        <v>18</v>
      </c>
    </row>
    <row r="77" spans="3:17" x14ac:dyDescent="0.25">
      <c r="D77" s="2">
        <f>E69</f>
        <v>141</v>
      </c>
      <c r="E77" s="2">
        <f>Q69</f>
        <v>141.88333333333333</v>
      </c>
      <c r="F77" s="2">
        <v>0</v>
      </c>
      <c r="G77" s="2">
        <f>E27</f>
        <v>166.79333333333335</v>
      </c>
      <c r="H77" s="3">
        <f>SUM(D77:G77)</f>
        <v>449.67666666666668</v>
      </c>
    </row>
    <row r="79" spans="3:17" ht="13.5" customHeight="1" x14ac:dyDescent="0.25"/>
    <row r="80" spans="3:17" ht="0.75" hidden="1" x14ac:dyDescent="0.25"/>
    <row r="81" spans="3:17" ht="77.25" customHeight="1" x14ac:dyDescent="0.25">
      <c r="C81" s="17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</row>
    <row r="82" spans="3:17" ht="9.75" customHeight="1" x14ac:dyDescent="0.25"/>
    <row r="83" spans="3:17" ht="32.25" customHeight="1" x14ac:dyDescent="0.25"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3:17" ht="9" customHeight="1" x14ac:dyDescent="0.25"/>
    <row r="85" spans="3:17" ht="45" customHeight="1" x14ac:dyDescent="0.25"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</row>
    <row r="87" spans="3:17" x14ac:dyDescent="0.25">
      <c r="D87" s="2"/>
    </row>
    <row r="88" spans="3:17" x14ac:dyDescent="0.25">
      <c r="D88" s="3"/>
    </row>
    <row r="89" spans="3:17" x14ac:dyDescent="0.25">
      <c r="J89" t="s">
        <v>3</v>
      </c>
    </row>
  </sheetData>
  <mergeCells count="10">
    <mergeCell ref="D81:Q81"/>
    <mergeCell ref="D83:Q83"/>
    <mergeCell ref="D85:Q85"/>
    <mergeCell ref="C5:E5"/>
    <mergeCell ref="K5:M5"/>
    <mergeCell ref="O5:Q5"/>
    <mergeCell ref="C32:E32"/>
    <mergeCell ref="G32:I32"/>
    <mergeCell ref="K32:M32"/>
    <mergeCell ref="O32:Q32"/>
  </mergeCells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ADCF-83CA-4820-99E3-332A368E1373}">
  <dimension ref="B2:Q93"/>
  <sheetViews>
    <sheetView showGridLines="0" tabSelected="1" topLeftCell="A46" zoomScale="70" zoomScaleNormal="70" workbookViewId="0">
      <selection activeCell="D74" sqref="D74"/>
    </sheetView>
  </sheetViews>
  <sheetFormatPr defaultColWidth="8.85546875" defaultRowHeight="15" x14ac:dyDescent="0.25"/>
  <cols>
    <col min="3" max="3" width="9.7109375" customWidth="1"/>
    <col min="4" max="4" width="9.42578125" style="1" customWidth="1"/>
    <col min="5" max="5" width="8.85546875" style="1"/>
    <col min="11" max="11" width="8.85546875" style="1"/>
    <col min="12" max="12" width="9.42578125" bestFit="1" customWidth="1"/>
  </cols>
  <sheetData>
    <row r="2" spans="2:17" ht="21" x14ac:dyDescent="0.35">
      <c r="C2" s="10" t="s">
        <v>34</v>
      </c>
    </row>
    <row r="4" spans="2:17" x14ac:dyDescent="0.25">
      <c r="K4"/>
    </row>
    <row r="5" spans="2:17" x14ac:dyDescent="0.25">
      <c r="C5" s="36" t="s">
        <v>28</v>
      </c>
      <c r="D5" s="37"/>
      <c r="E5" s="38"/>
      <c r="G5" s="36" t="s">
        <v>27</v>
      </c>
      <c r="H5" s="37"/>
      <c r="I5" s="38"/>
      <c r="K5" s="36" t="s">
        <v>29</v>
      </c>
      <c r="L5" s="37"/>
      <c r="M5" s="38"/>
      <c r="O5" s="36" t="s">
        <v>30</v>
      </c>
      <c r="P5" s="37"/>
      <c r="Q5" s="38"/>
    </row>
    <row r="6" spans="2:17" x14ac:dyDescent="0.25">
      <c r="C6" s="11" t="s">
        <v>0</v>
      </c>
      <c r="D6" s="12" t="s">
        <v>1</v>
      </c>
      <c r="E6" s="13" t="s">
        <v>2</v>
      </c>
      <c r="G6" s="11" t="s">
        <v>0</v>
      </c>
      <c r="H6" s="12" t="s">
        <v>1</v>
      </c>
      <c r="I6" s="13" t="s">
        <v>2</v>
      </c>
      <c r="K6" s="11" t="s">
        <v>0</v>
      </c>
      <c r="L6" s="12" t="s">
        <v>1</v>
      </c>
      <c r="M6" s="13" t="s">
        <v>2</v>
      </c>
      <c r="O6" s="11" t="s">
        <v>0</v>
      </c>
      <c r="P6" s="12" t="s">
        <v>1</v>
      </c>
      <c r="Q6" s="13" t="s">
        <v>2</v>
      </c>
    </row>
    <row r="7" spans="2:17" ht="15.75" x14ac:dyDescent="0.25">
      <c r="B7" s="27"/>
      <c r="C7" s="28">
        <v>25.88</v>
      </c>
      <c r="D7" s="28">
        <v>3.59</v>
      </c>
      <c r="E7" s="28">
        <v>144.69999999999999</v>
      </c>
      <c r="G7" s="28">
        <v>48.02</v>
      </c>
      <c r="H7" s="28">
        <v>2.38</v>
      </c>
      <c r="I7" s="28">
        <v>120.93</v>
      </c>
      <c r="K7" s="28">
        <v>7.31</v>
      </c>
      <c r="L7" s="28">
        <v>2.63</v>
      </c>
      <c r="M7" s="28">
        <v>157.31</v>
      </c>
      <c r="O7" s="28">
        <v>22.72</v>
      </c>
      <c r="P7" s="28">
        <v>3.41</v>
      </c>
      <c r="Q7" s="28">
        <v>149.09</v>
      </c>
    </row>
    <row r="8" spans="2:17" ht="15.75" x14ac:dyDescent="0.25">
      <c r="C8" s="28">
        <v>15.01</v>
      </c>
      <c r="D8" s="28">
        <v>4.4000000000000004</v>
      </c>
      <c r="E8" s="28">
        <v>141.71</v>
      </c>
      <c r="G8" s="28">
        <v>32.75</v>
      </c>
      <c r="H8" s="28">
        <v>1.18</v>
      </c>
      <c r="I8" s="28">
        <v>143.19999999999999</v>
      </c>
      <c r="K8" s="28">
        <v>7.23</v>
      </c>
      <c r="L8" s="28">
        <v>3.21</v>
      </c>
      <c r="M8" s="28">
        <v>157.42000000000002</v>
      </c>
      <c r="O8" s="28">
        <v>28.71</v>
      </c>
      <c r="P8" s="28">
        <v>3.1</v>
      </c>
      <c r="Q8" s="28">
        <v>131</v>
      </c>
    </row>
    <row r="9" spans="2:17" ht="15.75" x14ac:dyDescent="0.25">
      <c r="C9" s="28">
        <v>20.64</v>
      </c>
      <c r="D9" s="28">
        <v>3.19</v>
      </c>
      <c r="E9" s="28">
        <v>144.82</v>
      </c>
      <c r="G9" s="28">
        <v>24.47</v>
      </c>
      <c r="H9" s="28">
        <v>0.97</v>
      </c>
      <c r="I9" s="28">
        <v>129.06</v>
      </c>
      <c r="K9" s="28">
        <v>8.2799999999999994</v>
      </c>
      <c r="L9" s="28">
        <v>3.03</v>
      </c>
      <c r="M9" s="28">
        <v>155.30000000000001</v>
      </c>
      <c r="O9" s="28">
        <v>20.79</v>
      </c>
      <c r="P9" s="28">
        <v>3.29</v>
      </c>
      <c r="Q9" s="28">
        <v>143.27000000000001</v>
      </c>
    </row>
    <row r="10" spans="2:17" ht="15.75" x14ac:dyDescent="0.25">
      <c r="C10" s="28">
        <v>28.9</v>
      </c>
      <c r="D10" s="28">
        <v>3.27</v>
      </c>
      <c r="E10" s="28">
        <v>136.91</v>
      </c>
      <c r="G10" s="28">
        <v>35.32</v>
      </c>
      <c r="H10" s="28">
        <v>2.96</v>
      </c>
      <c r="I10" s="28">
        <v>163.31</v>
      </c>
      <c r="K10" s="28">
        <v>21.96</v>
      </c>
      <c r="L10" s="28">
        <v>3.04</v>
      </c>
      <c r="M10" s="28">
        <v>144.35</v>
      </c>
      <c r="O10" s="28">
        <v>21.67</v>
      </c>
      <c r="P10" s="28">
        <v>2.76</v>
      </c>
      <c r="Q10" s="28">
        <v>152.38999999999999</v>
      </c>
    </row>
    <row r="11" spans="2:17" ht="15.75" x14ac:dyDescent="0.25">
      <c r="C11" s="28">
        <v>16.89</v>
      </c>
      <c r="D11" s="28">
        <v>3.4</v>
      </c>
      <c r="E11" s="28">
        <v>146.15</v>
      </c>
      <c r="G11" s="28">
        <v>31.24</v>
      </c>
      <c r="H11" s="28">
        <v>3.39</v>
      </c>
      <c r="I11" s="28">
        <v>130.61000000000001</v>
      </c>
      <c r="K11" s="28">
        <v>8.18</v>
      </c>
      <c r="L11" s="28">
        <v>1.57</v>
      </c>
      <c r="M11" s="28">
        <v>161.74</v>
      </c>
      <c r="O11" s="28">
        <v>13.22</v>
      </c>
      <c r="P11" s="28">
        <v>3.25</v>
      </c>
      <c r="Q11" s="28">
        <v>143.58000000000001</v>
      </c>
    </row>
    <row r="12" spans="2:17" ht="15.75" x14ac:dyDescent="0.25">
      <c r="B12" s="27"/>
      <c r="C12" s="28">
        <v>28.26</v>
      </c>
      <c r="D12" s="28">
        <v>3.36</v>
      </c>
      <c r="E12" s="28">
        <v>128.44</v>
      </c>
      <c r="G12" s="28">
        <v>33.94</v>
      </c>
      <c r="H12" s="28">
        <v>2.87</v>
      </c>
      <c r="I12" s="28">
        <v>124.05</v>
      </c>
      <c r="K12" s="28">
        <v>6.27</v>
      </c>
      <c r="L12" s="28">
        <v>2.8</v>
      </c>
      <c r="M12" s="28">
        <v>156.04</v>
      </c>
      <c r="O12" s="28">
        <v>20.149999999999999</v>
      </c>
      <c r="P12" s="28">
        <v>3.77</v>
      </c>
      <c r="Q12" s="28">
        <v>151.4</v>
      </c>
    </row>
    <row r="13" spans="2:17" ht="15.75" x14ac:dyDescent="0.25">
      <c r="C13" s="28">
        <v>21.11</v>
      </c>
      <c r="D13" s="28">
        <v>3.33</v>
      </c>
      <c r="E13" s="28">
        <v>151.69</v>
      </c>
      <c r="G13" s="28">
        <v>40.700000000000003</v>
      </c>
      <c r="H13" s="28">
        <v>3.48</v>
      </c>
      <c r="I13" s="28">
        <v>135.27000000000001</v>
      </c>
      <c r="K13" s="28">
        <v>6.63</v>
      </c>
      <c r="L13" s="28">
        <v>3.43</v>
      </c>
      <c r="M13" s="28">
        <v>149.57</v>
      </c>
      <c r="O13" s="28">
        <v>13.02</v>
      </c>
      <c r="P13" s="28">
        <v>3.24</v>
      </c>
      <c r="Q13" s="28">
        <v>135.88</v>
      </c>
    </row>
    <row r="14" spans="2:17" ht="15.75" x14ac:dyDescent="0.25">
      <c r="C14" s="28">
        <v>21.07</v>
      </c>
      <c r="D14" s="28">
        <v>3.27</v>
      </c>
      <c r="E14" s="28">
        <v>144.04</v>
      </c>
      <c r="G14" s="28">
        <v>23.41</v>
      </c>
      <c r="H14" s="28">
        <v>1.02</v>
      </c>
      <c r="I14" s="28">
        <v>138.44</v>
      </c>
      <c r="K14" s="28">
        <v>7.97</v>
      </c>
      <c r="L14" s="28">
        <v>3.25</v>
      </c>
      <c r="M14" s="28">
        <v>164.64</v>
      </c>
      <c r="O14" s="28">
        <v>28.52</v>
      </c>
      <c r="P14" s="28">
        <v>2.77</v>
      </c>
      <c r="Q14" s="28">
        <v>145.26</v>
      </c>
    </row>
    <row r="15" spans="2:17" ht="15.75" x14ac:dyDescent="0.25">
      <c r="C15" s="28">
        <v>21.24</v>
      </c>
      <c r="D15" s="28">
        <v>2.95</v>
      </c>
      <c r="E15" s="28">
        <v>143.82</v>
      </c>
      <c r="G15" s="28">
        <v>34.81</v>
      </c>
      <c r="H15" s="28">
        <v>3.4</v>
      </c>
      <c r="I15" s="28">
        <v>130.61000000000001</v>
      </c>
      <c r="K15" s="28">
        <v>12.17</v>
      </c>
      <c r="L15" s="28">
        <v>3.5</v>
      </c>
      <c r="M15" s="28">
        <v>152.28</v>
      </c>
      <c r="O15" s="28">
        <v>11.99</v>
      </c>
      <c r="P15" s="28">
        <v>2.67</v>
      </c>
      <c r="Q15" s="28">
        <v>152.74</v>
      </c>
    </row>
    <row r="16" spans="2:17" ht="15.75" x14ac:dyDescent="0.25">
      <c r="C16" s="28">
        <v>28.86</v>
      </c>
      <c r="D16" s="28">
        <v>3.34</v>
      </c>
      <c r="E16" s="28">
        <v>144.9</v>
      </c>
      <c r="G16" s="28">
        <v>42.28</v>
      </c>
      <c r="H16" s="28">
        <v>2.54</v>
      </c>
      <c r="I16" s="28">
        <v>133.15</v>
      </c>
      <c r="K16" s="28">
        <v>7.21</v>
      </c>
      <c r="L16" s="28">
        <v>3.18</v>
      </c>
      <c r="M16" s="28">
        <v>157.81</v>
      </c>
      <c r="O16" s="28">
        <v>22.02</v>
      </c>
      <c r="P16" s="28">
        <v>2.11</v>
      </c>
      <c r="Q16" s="28">
        <v>140.51</v>
      </c>
    </row>
    <row r="17" spans="2:17" ht="15.75" x14ac:dyDescent="0.25">
      <c r="C17" s="28">
        <v>21.89</v>
      </c>
      <c r="D17" s="28">
        <v>3.08</v>
      </c>
      <c r="E17" s="28">
        <v>133.28</v>
      </c>
      <c r="G17" s="28">
        <v>41.28</v>
      </c>
      <c r="H17" s="28">
        <v>2.2000000000000002</v>
      </c>
      <c r="I17" s="28">
        <v>111.3</v>
      </c>
      <c r="K17" s="28">
        <v>6.66</v>
      </c>
      <c r="L17" s="28">
        <v>3.27</v>
      </c>
      <c r="M17" s="28">
        <v>148.27000000000001</v>
      </c>
      <c r="O17" s="28">
        <v>24.4</v>
      </c>
      <c r="P17" s="28">
        <v>3.64</v>
      </c>
      <c r="Q17" s="28">
        <v>22.6</v>
      </c>
    </row>
    <row r="18" spans="2:17" ht="15.75" x14ac:dyDescent="0.25">
      <c r="C18" s="28">
        <v>12.36</v>
      </c>
      <c r="D18" s="28">
        <v>3.23</v>
      </c>
      <c r="E18" s="28">
        <v>138.66</v>
      </c>
      <c r="G18" s="28">
        <v>31.22</v>
      </c>
      <c r="H18" s="28">
        <v>2.36</v>
      </c>
      <c r="I18" s="28">
        <v>144.25</v>
      </c>
      <c r="K18" s="28">
        <v>7.27</v>
      </c>
      <c r="L18" s="28">
        <v>3.45</v>
      </c>
      <c r="M18" s="28">
        <v>167.11</v>
      </c>
      <c r="O18" s="28" t="s">
        <v>35</v>
      </c>
      <c r="P18" s="28">
        <v>3.65</v>
      </c>
      <c r="Q18" s="28">
        <v>144.47999999999999</v>
      </c>
    </row>
    <row r="19" spans="2:17" ht="15.75" x14ac:dyDescent="0.25">
      <c r="C19" s="32">
        <v>22.06</v>
      </c>
      <c r="D19" s="32">
        <v>3.26</v>
      </c>
      <c r="E19" s="32">
        <v>138.6</v>
      </c>
      <c r="G19" s="32">
        <v>35.75</v>
      </c>
      <c r="H19" s="32">
        <v>3.09</v>
      </c>
      <c r="I19" s="32">
        <v>125.12</v>
      </c>
      <c r="K19" s="28">
        <v>9.93</v>
      </c>
      <c r="L19" s="28">
        <v>3.34</v>
      </c>
      <c r="M19" s="28">
        <v>145.19999999999999</v>
      </c>
      <c r="O19" s="28">
        <v>19.93</v>
      </c>
      <c r="P19" s="28">
        <v>3.09</v>
      </c>
      <c r="Q19" s="28">
        <v>125.8</v>
      </c>
    </row>
    <row r="20" spans="2:17" ht="15.75" x14ac:dyDescent="0.25">
      <c r="C20" s="32">
        <v>31.25</v>
      </c>
      <c r="D20" s="32">
        <v>3.33</v>
      </c>
      <c r="E20" s="32">
        <v>134.4</v>
      </c>
      <c r="G20" s="32">
        <v>40.06</v>
      </c>
      <c r="H20" s="32">
        <v>2.39</v>
      </c>
      <c r="I20" s="32">
        <v>124.66</v>
      </c>
      <c r="K20" s="28">
        <v>5.49</v>
      </c>
      <c r="L20" s="28">
        <v>3.3</v>
      </c>
      <c r="M20" s="28">
        <v>165.45</v>
      </c>
      <c r="O20" s="28">
        <v>24.04</v>
      </c>
      <c r="P20" s="28">
        <v>4.17</v>
      </c>
      <c r="Q20" s="28">
        <v>156.03</v>
      </c>
    </row>
    <row r="21" spans="2:17" ht="15.75" x14ac:dyDescent="0.25">
      <c r="C21" s="32">
        <v>21.13</v>
      </c>
      <c r="D21" s="32">
        <v>3.86</v>
      </c>
      <c r="E21" s="32">
        <v>137.91</v>
      </c>
      <c r="G21" s="32">
        <v>40.729999999999997</v>
      </c>
      <c r="H21" s="32">
        <v>2.9</v>
      </c>
      <c r="I21" s="32">
        <v>118.27</v>
      </c>
      <c r="K21" s="28">
        <v>9.17</v>
      </c>
      <c r="L21" s="28">
        <v>3.38</v>
      </c>
      <c r="M21" s="28">
        <v>151.46</v>
      </c>
      <c r="O21" s="28">
        <v>22.74</v>
      </c>
      <c r="P21" s="28">
        <v>3.15</v>
      </c>
      <c r="Q21" s="28">
        <v>146.87</v>
      </c>
    </row>
    <row r="22" spans="2:17" ht="15.75" x14ac:dyDescent="0.25">
      <c r="C22" s="32">
        <v>23.9</v>
      </c>
      <c r="D22" s="32">
        <v>2.84</v>
      </c>
      <c r="E22" s="32">
        <v>135.19999999999999</v>
      </c>
      <c r="G22" s="32">
        <v>41.19</v>
      </c>
      <c r="H22" s="32">
        <v>2.75</v>
      </c>
      <c r="I22" s="32">
        <v>132.22</v>
      </c>
      <c r="K22" s="28">
        <v>9.2100000000000009</v>
      </c>
      <c r="L22" s="28">
        <v>3.31</v>
      </c>
      <c r="M22" s="28">
        <v>156.53</v>
      </c>
      <c r="O22" s="28">
        <v>18.59</v>
      </c>
      <c r="P22" s="28">
        <v>2.59</v>
      </c>
      <c r="Q22" s="28">
        <v>137.77000000000001</v>
      </c>
    </row>
    <row r="23" spans="2:17" ht="15.75" x14ac:dyDescent="0.25">
      <c r="C23" s="32">
        <v>25.49</v>
      </c>
      <c r="D23" s="32">
        <v>3.17</v>
      </c>
      <c r="E23" s="32">
        <v>156.44999999999999</v>
      </c>
      <c r="G23" s="32">
        <v>17.2</v>
      </c>
      <c r="H23" s="32">
        <v>2.73</v>
      </c>
      <c r="I23" s="32">
        <v>151.83000000000001</v>
      </c>
      <c r="K23" s="28">
        <v>7.34</v>
      </c>
      <c r="L23" s="28">
        <v>3.2</v>
      </c>
      <c r="M23" s="28">
        <v>152.37</v>
      </c>
      <c r="O23" s="28">
        <v>27.09</v>
      </c>
      <c r="P23" s="28">
        <v>3.42</v>
      </c>
      <c r="Q23" s="28">
        <v>134.61000000000001</v>
      </c>
    </row>
    <row r="24" spans="2:17" ht="15.75" x14ac:dyDescent="0.25">
      <c r="B24" s="19" t="s">
        <v>24</v>
      </c>
      <c r="C24" s="3">
        <f>AVERAGE(C7:C23)</f>
        <v>22.702352941176471</v>
      </c>
      <c r="D24" s="3">
        <f>AVERAGE(D7:D23)</f>
        <v>3.3452941176470583</v>
      </c>
      <c r="E24" s="3">
        <f>AVERAGE(E7:E21)</f>
        <v>140.66866666666667</v>
      </c>
      <c r="G24" s="3">
        <f>AVERAGE(G7:G23)</f>
        <v>34.962941176470594</v>
      </c>
      <c r="H24" s="3">
        <f>AVERAGE(H7:H21)</f>
        <v>2.4753333333333329</v>
      </c>
      <c r="I24" s="3">
        <f>AVERAGE(I7:I23)</f>
        <v>132.7223529411765</v>
      </c>
      <c r="K24" s="28">
        <v>6.18</v>
      </c>
      <c r="L24" s="28">
        <v>3.34</v>
      </c>
      <c r="M24" s="28">
        <v>152.34</v>
      </c>
      <c r="O24" s="28">
        <v>24.05</v>
      </c>
      <c r="P24" s="28">
        <v>3.37</v>
      </c>
      <c r="Q24" s="28">
        <v>136.99</v>
      </c>
    </row>
    <row r="25" spans="2:17" ht="15.75" x14ac:dyDescent="0.25">
      <c r="F25" s="1"/>
      <c r="H25" s="1"/>
      <c r="I25" s="1"/>
      <c r="K25" s="28">
        <v>6.18</v>
      </c>
      <c r="L25" s="28">
        <v>3.34</v>
      </c>
      <c r="M25" s="28">
        <v>152.34</v>
      </c>
      <c r="O25" s="28">
        <v>11.61</v>
      </c>
      <c r="P25" s="28">
        <v>3.7</v>
      </c>
      <c r="Q25" s="28">
        <v>161.31</v>
      </c>
    </row>
    <row r="26" spans="2:17" ht="15.75" x14ac:dyDescent="0.25">
      <c r="H26" s="1"/>
      <c r="I26" s="1"/>
      <c r="K26" s="28">
        <v>20.350000000000001</v>
      </c>
      <c r="L26" s="28">
        <v>3.39</v>
      </c>
      <c r="M26" s="28">
        <v>161.57</v>
      </c>
      <c r="O26" s="28">
        <v>19.559999999999999</v>
      </c>
      <c r="P26" s="28">
        <v>3.2</v>
      </c>
      <c r="Q26" s="28">
        <v>150.05000000000001</v>
      </c>
    </row>
    <row r="27" spans="2:17" x14ac:dyDescent="0.25">
      <c r="D27" s="14" t="s">
        <v>31</v>
      </c>
      <c r="E27" s="8">
        <f>C24+D24+E24</f>
        <v>166.71631372549018</v>
      </c>
      <c r="H27" s="14" t="s">
        <v>4</v>
      </c>
      <c r="I27" s="8">
        <f>G24+H24+I24</f>
        <v>170.16062745098043</v>
      </c>
      <c r="K27" s="32"/>
      <c r="L27" s="32"/>
      <c r="M27" s="32"/>
      <c r="O27" s="32"/>
      <c r="P27" s="32"/>
      <c r="Q27" s="32"/>
    </row>
    <row r="28" spans="2:17" x14ac:dyDescent="0.25">
      <c r="D28" s="14"/>
      <c r="E28" s="8"/>
      <c r="K28" s="32"/>
      <c r="L28" s="32"/>
      <c r="M28" s="32"/>
      <c r="O28" s="32"/>
      <c r="P28" s="32"/>
      <c r="Q28" s="32"/>
    </row>
    <row r="29" spans="2:17" x14ac:dyDescent="0.25">
      <c r="K29" s="32"/>
      <c r="L29" s="32"/>
      <c r="M29" s="32"/>
      <c r="O29" s="32"/>
      <c r="P29" s="32"/>
      <c r="Q29" s="32"/>
    </row>
    <row r="30" spans="2:17" x14ac:dyDescent="0.25">
      <c r="K30" s="32"/>
      <c r="L30" s="32"/>
      <c r="M30" s="32"/>
      <c r="O30" s="32"/>
      <c r="P30" s="32"/>
      <c r="Q30" s="32"/>
    </row>
    <row r="31" spans="2:17" x14ac:dyDescent="0.25">
      <c r="K31" s="32"/>
      <c r="L31" s="32"/>
      <c r="M31" s="32"/>
      <c r="O31" s="32"/>
      <c r="P31" s="32"/>
      <c r="Q31" s="32"/>
    </row>
    <row r="32" spans="2:17" x14ac:dyDescent="0.25">
      <c r="C32" s="36" t="s">
        <v>6</v>
      </c>
      <c r="D32" s="37"/>
      <c r="E32" s="38"/>
      <c r="G32" s="34" t="s">
        <v>7</v>
      </c>
      <c r="H32" s="34"/>
      <c r="I32" s="34"/>
      <c r="K32" s="3">
        <f>AVERAGE(K7:K31)</f>
        <v>9.0495000000000001</v>
      </c>
      <c r="L32" s="3">
        <f>AVERAGE(L7:L29)</f>
        <v>3.1480000000000006</v>
      </c>
      <c r="M32" s="3">
        <f>AVERAGE(M7:M29)</f>
        <v>155.45500000000001</v>
      </c>
      <c r="O32" s="3">
        <f>AVERAGE(O7:O31)</f>
        <v>20.78</v>
      </c>
      <c r="P32" s="3">
        <f>AVERAGE(P7:P29)</f>
        <v>3.2174999999999998</v>
      </c>
      <c r="Q32" s="3">
        <f>AVERAGE(Q7:Q29)</f>
        <v>138.08149999999998</v>
      </c>
    </row>
    <row r="33" spans="2:17" x14ac:dyDescent="0.25">
      <c r="C33" s="11" t="s">
        <v>0</v>
      </c>
      <c r="D33" s="12" t="s">
        <v>1</v>
      </c>
      <c r="E33" s="13" t="s">
        <v>2</v>
      </c>
      <c r="G33" s="11" t="s">
        <v>0</v>
      </c>
      <c r="H33" s="12" t="s">
        <v>1</v>
      </c>
      <c r="I33" s="13" t="s">
        <v>2</v>
      </c>
      <c r="K33"/>
      <c r="L33" s="1"/>
      <c r="M33" s="1"/>
      <c r="P33" s="1"/>
      <c r="Q33" s="1"/>
    </row>
    <row r="34" spans="2:17" x14ac:dyDescent="0.25">
      <c r="B34" s="27"/>
      <c r="C34" s="29">
        <v>29</v>
      </c>
      <c r="D34" s="29">
        <v>4</v>
      </c>
      <c r="E34" s="29">
        <v>118</v>
      </c>
      <c r="F34" s="27"/>
      <c r="G34" s="29">
        <v>54</v>
      </c>
      <c r="H34" s="29">
        <v>4</v>
      </c>
      <c r="I34" s="29">
        <v>85</v>
      </c>
      <c r="J34" s="27"/>
      <c r="K34"/>
      <c r="L34" s="1"/>
      <c r="M34" s="1"/>
      <c r="N34" s="27"/>
      <c r="P34" s="1"/>
      <c r="Q34" s="1"/>
    </row>
    <row r="35" spans="2:17" x14ac:dyDescent="0.25">
      <c r="C35" s="29"/>
      <c r="D35" s="29"/>
      <c r="E35" s="29"/>
      <c r="G35" s="29"/>
      <c r="H35" s="29"/>
      <c r="I35" s="29"/>
      <c r="K35"/>
      <c r="L35" s="14" t="s">
        <v>32</v>
      </c>
      <c r="M35" s="8">
        <f>K32+L32+M32</f>
        <v>167.6525</v>
      </c>
      <c r="P35" s="14" t="s">
        <v>33</v>
      </c>
      <c r="Q35" s="8">
        <f>O32+P32+Q32</f>
        <v>162.07899999999998</v>
      </c>
    </row>
    <row r="36" spans="2:17" x14ac:dyDescent="0.25">
      <c r="C36" s="29"/>
      <c r="D36" s="29"/>
      <c r="E36" s="29"/>
      <c r="G36" s="29"/>
      <c r="H36" s="29"/>
      <c r="I36" s="29"/>
      <c r="K36"/>
    </row>
    <row r="37" spans="2:17" x14ac:dyDescent="0.25">
      <c r="C37" s="29"/>
      <c r="D37" s="29"/>
      <c r="E37" s="29"/>
      <c r="G37" s="29"/>
      <c r="H37" s="29"/>
      <c r="I37" s="29"/>
      <c r="K37" s="4"/>
      <c r="L37" s="5"/>
      <c r="M37" s="5"/>
      <c r="O37" s="8"/>
    </row>
    <row r="38" spans="2:17" x14ac:dyDescent="0.25">
      <c r="C38" s="29"/>
      <c r="D38" s="29"/>
      <c r="E38" s="29"/>
      <c r="G38" s="29"/>
      <c r="H38" s="29"/>
      <c r="I38" s="29"/>
      <c r="K38" s="4"/>
      <c r="L38" s="5"/>
      <c r="M38" s="5"/>
      <c r="O38" s="8"/>
    </row>
    <row r="39" spans="2:17" x14ac:dyDescent="0.25">
      <c r="B39" s="27"/>
      <c r="C39" s="29"/>
      <c r="D39" s="29"/>
      <c r="E39" s="29"/>
      <c r="F39" s="27"/>
      <c r="G39" s="29"/>
      <c r="H39" s="29"/>
      <c r="I39" s="29"/>
      <c r="J39" s="27"/>
      <c r="K39" s="4"/>
      <c r="L39" s="5"/>
      <c r="M39" s="5"/>
      <c r="N39" s="27"/>
    </row>
    <row r="40" spans="2:17" x14ac:dyDescent="0.25">
      <c r="C40" s="29"/>
      <c r="D40" s="29"/>
      <c r="E40" s="29"/>
      <c r="G40" s="29"/>
      <c r="H40" s="29"/>
      <c r="I40" s="29"/>
      <c r="K40" s="36" t="s">
        <v>8</v>
      </c>
      <c r="L40" s="37"/>
      <c r="M40" s="38"/>
      <c r="O40" s="34" t="s">
        <v>9</v>
      </c>
      <c r="P40" s="34"/>
      <c r="Q40" s="34"/>
    </row>
    <row r="41" spans="2:17" x14ac:dyDescent="0.25">
      <c r="C41" s="29"/>
      <c r="D41" s="29"/>
      <c r="E41" s="29"/>
      <c r="G41" s="29"/>
      <c r="H41" s="29"/>
      <c r="I41" s="29"/>
      <c r="K41" s="11" t="s">
        <v>0</v>
      </c>
      <c r="L41" s="12" t="s">
        <v>1</v>
      </c>
      <c r="M41" s="13" t="s">
        <v>2</v>
      </c>
      <c r="O41" s="11" t="s">
        <v>0</v>
      </c>
      <c r="P41" s="12" t="s">
        <v>1</v>
      </c>
      <c r="Q41" s="13" t="s">
        <v>2</v>
      </c>
    </row>
    <row r="42" spans="2:17" x14ac:dyDescent="0.25">
      <c r="C42" s="29"/>
      <c r="D42" s="29"/>
      <c r="E42" s="29"/>
      <c r="G42" s="29"/>
      <c r="H42" s="29"/>
      <c r="I42" s="29"/>
      <c r="K42" s="32">
        <v>12</v>
      </c>
      <c r="L42" s="32">
        <v>5</v>
      </c>
      <c r="M42" s="32">
        <v>91</v>
      </c>
      <c r="O42" s="32">
        <v>64</v>
      </c>
      <c r="P42" s="32">
        <v>3</v>
      </c>
      <c r="Q42" s="32">
        <v>90</v>
      </c>
    </row>
    <row r="43" spans="2:17" x14ac:dyDescent="0.25">
      <c r="C43" s="29"/>
      <c r="D43" s="29"/>
      <c r="E43" s="29"/>
      <c r="G43" s="29"/>
      <c r="H43" s="29"/>
      <c r="I43" s="29"/>
      <c r="K43" s="32">
        <v>18</v>
      </c>
      <c r="L43" s="32">
        <v>4</v>
      </c>
      <c r="M43" s="32">
        <v>90</v>
      </c>
      <c r="O43" s="32">
        <v>78</v>
      </c>
      <c r="P43" s="32">
        <v>4</v>
      </c>
      <c r="Q43" s="32">
        <v>83</v>
      </c>
    </row>
    <row r="44" spans="2:17" x14ac:dyDescent="0.25">
      <c r="C44" s="29"/>
      <c r="D44" s="29"/>
      <c r="E44" s="29"/>
      <c r="G44" s="29"/>
      <c r="H44" s="29"/>
      <c r="I44" s="29"/>
      <c r="K44" s="32">
        <v>13</v>
      </c>
      <c r="L44" s="32">
        <v>4</v>
      </c>
      <c r="M44" s="32">
        <v>90</v>
      </c>
      <c r="O44" s="32">
        <v>72</v>
      </c>
      <c r="P44" s="32">
        <v>4</v>
      </c>
      <c r="Q44" s="32">
        <v>92</v>
      </c>
    </row>
    <row r="45" spans="2:17" x14ac:dyDescent="0.25">
      <c r="C45" s="29"/>
      <c r="D45" s="29"/>
      <c r="E45" s="29"/>
      <c r="G45" s="32"/>
      <c r="H45" s="7"/>
      <c r="I45" s="7"/>
      <c r="K45" s="32">
        <v>15</v>
      </c>
      <c r="L45" s="32">
        <v>4</v>
      </c>
      <c r="M45" s="32">
        <v>92</v>
      </c>
      <c r="O45" s="32">
        <v>64</v>
      </c>
      <c r="P45" s="32">
        <v>4</v>
      </c>
      <c r="Q45" s="32">
        <v>95</v>
      </c>
    </row>
    <row r="46" spans="2:17" x14ac:dyDescent="0.25">
      <c r="C46" s="32"/>
      <c r="D46" s="7"/>
      <c r="E46" s="7"/>
      <c r="G46" s="32"/>
      <c r="H46" s="7"/>
      <c r="I46" s="7"/>
      <c r="K46" s="32">
        <v>17</v>
      </c>
      <c r="L46" s="32">
        <v>4</v>
      </c>
      <c r="M46" s="32">
        <v>90</v>
      </c>
      <c r="O46" s="32">
        <v>75</v>
      </c>
      <c r="P46" s="32">
        <v>4</v>
      </c>
      <c r="Q46" s="32">
        <v>95</v>
      </c>
    </row>
    <row r="47" spans="2:17" x14ac:dyDescent="0.25">
      <c r="C47" s="32"/>
      <c r="D47" s="7"/>
      <c r="E47" s="7"/>
      <c r="G47" s="32"/>
      <c r="H47" s="7"/>
      <c r="I47" s="7"/>
      <c r="K47" s="32">
        <v>14</v>
      </c>
      <c r="L47" s="32">
        <v>5</v>
      </c>
      <c r="M47" s="32">
        <v>92</v>
      </c>
      <c r="O47" s="32">
        <v>75</v>
      </c>
      <c r="P47" s="32">
        <v>2</v>
      </c>
      <c r="Q47" s="32">
        <v>72</v>
      </c>
    </row>
    <row r="48" spans="2:17" x14ac:dyDescent="0.25">
      <c r="C48" s="32"/>
      <c r="D48" s="7"/>
      <c r="E48" s="7"/>
      <c r="G48" s="32"/>
      <c r="H48" s="7"/>
      <c r="I48" s="7"/>
      <c r="K48" s="32">
        <v>8</v>
      </c>
      <c r="L48" s="32">
        <v>4</v>
      </c>
      <c r="M48" s="32">
        <v>90</v>
      </c>
      <c r="O48" s="32">
        <v>79</v>
      </c>
      <c r="P48" s="32">
        <v>4</v>
      </c>
      <c r="Q48" s="32">
        <v>93</v>
      </c>
    </row>
    <row r="49" spans="3:17" x14ac:dyDescent="0.25">
      <c r="C49" s="32"/>
      <c r="D49" s="7"/>
      <c r="E49" s="7"/>
      <c r="G49" s="32"/>
      <c r="H49" s="7"/>
      <c r="I49" s="7"/>
      <c r="K49" s="32">
        <v>9</v>
      </c>
      <c r="L49" s="32">
        <v>4</v>
      </c>
      <c r="M49" s="32">
        <v>96</v>
      </c>
      <c r="O49" s="32">
        <v>74</v>
      </c>
      <c r="P49" s="32">
        <v>4</v>
      </c>
      <c r="Q49" s="32">
        <v>90</v>
      </c>
    </row>
    <row r="50" spans="3:17" x14ac:dyDescent="0.25">
      <c r="C50" s="32"/>
      <c r="D50" s="7"/>
      <c r="E50" s="7"/>
      <c r="G50" s="32"/>
      <c r="H50" s="7"/>
      <c r="I50" s="7"/>
      <c r="K50" s="32"/>
      <c r="L50" s="32"/>
      <c r="M50" s="32"/>
      <c r="O50" s="30"/>
      <c r="P50" s="30"/>
      <c r="Q50" s="30"/>
    </row>
    <row r="51" spans="3:17" x14ac:dyDescent="0.25">
      <c r="C51" s="32"/>
      <c r="D51" s="7"/>
      <c r="E51" s="7"/>
      <c r="G51" s="32"/>
      <c r="H51" s="7"/>
      <c r="I51" s="7"/>
      <c r="K51" s="32"/>
      <c r="L51" s="7"/>
      <c r="M51" s="7"/>
      <c r="O51" s="30"/>
      <c r="P51" s="30"/>
      <c r="Q51" s="30"/>
    </row>
    <row r="52" spans="3:17" x14ac:dyDescent="0.25">
      <c r="C52" s="32"/>
      <c r="D52" s="7"/>
      <c r="E52" s="7"/>
      <c r="G52" s="32"/>
      <c r="H52" s="7"/>
      <c r="I52" s="7"/>
      <c r="K52" s="32"/>
      <c r="L52" s="7"/>
      <c r="M52" s="7"/>
      <c r="O52" s="30"/>
      <c r="P52" s="30"/>
      <c r="Q52" s="30"/>
    </row>
    <row r="53" spans="3:17" x14ac:dyDescent="0.25">
      <c r="C53" s="32"/>
      <c r="D53" s="7"/>
      <c r="E53" s="7"/>
      <c r="G53" s="32"/>
      <c r="H53" s="7"/>
      <c r="I53" s="7"/>
      <c r="K53" s="32"/>
      <c r="L53" s="7"/>
      <c r="M53" s="7"/>
      <c r="O53" s="30"/>
      <c r="P53" s="30"/>
      <c r="Q53" s="30"/>
    </row>
    <row r="54" spans="3:17" x14ac:dyDescent="0.25">
      <c r="C54" s="32"/>
      <c r="D54" s="7"/>
      <c r="E54" s="7"/>
      <c r="G54" s="32"/>
      <c r="H54" s="7"/>
      <c r="I54" s="7"/>
      <c r="K54" s="32"/>
      <c r="L54" s="7"/>
      <c r="M54" s="7"/>
      <c r="O54" s="32"/>
      <c r="P54" s="7"/>
      <c r="Q54" s="7"/>
    </row>
    <row r="55" spans="3:17" x14ac:dyDescent="0.25">
      <c r="C55" s="32"/>
      <c r="D55" s="7"/>
      <c r="E55" s="7"/>
      <c r="G55" s="32"/>
      <c r="H55" s="7"/>
      <c r="I55" s="7"/>
      <c r="K55" s="32"/>
      <c r="L55" s="7"/>
      <c r="M55" s="7"/>
      <c r="O55" s="32"/>
      <c r="P55" s="7"/>
      <c r="Q55" s="7"/>
    </row>
    <row r="56" spans="3:17" x14ac:dyDescent="0.25">
      <c r="C56" s="32"/>
      <c r="D56" s="7"/>
      <c r="E56" s="7"/>
      <c r="G56" s="32"/>
      <c r="H56" s="7"/>
      <c r="I56" s="7"/>
      <c r="K56" s="32"/>
      <c r="L56" s="7"/>
      <c r="M56" s="7"/>
      <c r="O56" s="32"/>
      <c r="P56" s="7"/>
      <c r="Q56" s="7"/>
    </row>
    <row r="57" spans="3:17" x14ac:dyDescent="0.25">
      <c r="C57" s="32"/>
      <c r="D57" s="7"/>
      <c r="E57" s="7"/>
      <c r="G57" s="32"/>
      <c r="H57" s="7"/>
      <c r="I57" s="7"/>
      <c r="K57" s="32"/>
      <c r="L57" s="7"/>
      <c r="M57" s="7"/>
      <c r="O57" s="32"/>
      <c r="P57" s="7"/>
      <c r="Q57" s="7"/>
    </row>
    <row r="58" spans="3:17" x14ac:dyDescent="0.25">
      <c r="C58" s="32"/>
      <c r="D58" s="7"/>
      <c r="E58" s="7"/>
      <c r="G58" s="32"/>
      <c r="H58" s="7"/>
      <c r="I58" s="7"/>
      <c r="K58" s="32"/>
      <c r="L58" s="7"/>
      <c r="M58" s="7"/>
      <c r="O58" s="32"/>
      <c r="P58" s="7"/>
      <c r="Q58" s="7"/>
    </row>
    <row r="59" spans="3:17" x14ac:dyDescent="0.25">
      <c r="C59" s="32"/>
      <c r="D59" s="7"/>
      <c r="E59" s="7"/>
      <c r="G59" s="32"/>
      <c r="H59" s="7"/>
      <c r="I59" s="7"/>
      <c r="K59" s="32"/>
      <c r="L59" s="7"/>
      <c r="M59" s="7"/>
      <c r="O59" s="32"/>
      <c r="P59" s="7"/>
      <c r="Q59" s="7"/>
    </row>
    <row r="60" spans="3:17" x14ac:dyDescent="0.25">
      <c r="C60" s="32"/>
      <c r="D60" s="7"/>
      <c r="E60" s="7"/>
      <c r="G60" s="32"/>
      <c r="H60" s="7"/>
      <c r="I60" s="7"/>
      <c r="K60" s="32"/>
      <c r="L60" s="7"/>
      <c r="M60" s="7"/>
      <c r="O60" s="32"/>
      <c r="P60" s="7"/>
      <c r="Q60" s="7"/>
    </row>
    <row r="61" spans="3:17" x14ac:dyDescent="0.25">
      <c r="C61" s="32"/>
      <c r="D61" s="7"/>
      <c r="E61" s="7"/>
      <c r="G61" s="32"/>
      <c r="H61" s="7"/>
      <c r="I61" s="7"/>
      <c r="K61" s="32"/>
      <c r="L61" s="7"/>
      <c r="M61" s="7"/>
      <c r="O61" s="32"/>
      <c r="P61" s="7"/>
      <c r="Q61" s="7"/>
    </row>
    <row r="62" spans="3:17" x14ac:dyDescent="0.25">
      <c r="C62" s="32"/>
      <c r="D62" s="7"/>
      <c r="E62" s="7"/>
      <c r="G62" s="32"/>
      <c r="H62" s="7"/>
      <c r="I62" s="7"/>
      <c r="K62" s="32"/>
      <c r="L62" s="7"/>
      <c r="M62" s="7"/>
      <c r="O62" s="32"/>
      <c r="P62" s="7"/>
      <c r="Q62" s="7"/>
    </row>
    <row r="63" spans="3:17" x14ac:dyDescent="0.25">
      <c r="C63" s="32"/>
      <c r="D63" s="7"/>
      <c r="E63" s="7"/>
      <c r="G63" s="32"/>
      <c r="H63" s="7"/>
      <c r="I63" s="7"/>
      <c r="K63" s="32"/>
      <c r="L63" s="7"/>
      <c r="M63" s="7"/>
      <c r="O63" s="32"/>
      <c r="P63" s="7"/>
      <c r="Q63" s="7"/>
    </row>
    <row r="64" spans="3:17" x14ac:dyDescent="0.25">
      <c r="C64" s="32"/>
      <c r="D64" s="7"/>
      <c r="E64" s="7"/>
      <c r="G64" s="32"/>
      <c r="H64" s="7"/>
      <c r="I64" s="7"/>
      <c r="K64" s="32"/>
      <c r="L64" s="7"/>
      <c r="M64" s="7"/>
      <c r="O64" s="32"/>
      <c r="P64" s="7"/>
      <c r="Q64" s="7"/>
    </row>
    <row r="65" spans="3:17" x14ac:dyDescent="0.25">
      <c r="C65" s="32"/>
      <c r="D65" s="7"/>
      <c r="E65" s="7"/>
      <c r="G65" s="32"/>
      <c r="H65" s="7"/>
      <c r="I65" s="7"/>
      <c r="K65" s="32"/>
      <c r="L65" s="7"/>
      <c r="M65" s="7"/>
      <c r="O65" s="32"/>
      <c r="P65" s="7"/>
      <c r="Q65" s="7"/>
    </row>
    <row r="66" spans="3:17" x14ac:dyDescent="0.25">
      <c r="C66" s="6">
        <f>AVERAGE(C34:C64)</f>
        <v>29</v>
      </c>
      <c r="D66" s="6">
        <f>AVERAGE(D34:D64)</f>
        <v>4</v>
      </c>
      <c r="E66" s="6">
        <f>AVERAGE(E34:E64)</f>
        <v>118</v>
      </c>
      <c r="G66" s="3">
        <f>AVERAGE(G34:G64)</f>
        <v>54</v>
      </c>
      <c r="H66" s="3">
        <f>AVERAGE(H34:H64)</f>
        <v>4</v>
      </c>
      <c r="I66" s="3">
        <f>AVERAGE(I34:I64)</f>
        <v>85</v>
      </c>
      <c r="K66" s="32"/>
      <c r="L66" s="7"/>
      <c r="M66" s="7"/>
      <c r="O66" s="20"/>
      <c r="P66" s="7"/>
      <c r="Q66" s="7"/>
    </row>
    <row r="67" spans="3:17" x14ac:dyDescent="0.25">
      <c r="K67" s="32"/>
      <c r="L67" s="7"/>
      <c r="M67" s="7"/>
      <c r="O67" s="32"/>
      <c r="P67" s="7"/>
      <c r="Q67" s="7"/>
    </row>
    <row r="68" spans="3:17" x14ac:dyDescent="0.25">
      <c r="K68" s="6">
        <f>AVERAGE(K42:K67)</f>
        <v>13.25</v>
      </c>
      <c r="L68" s="6">
        <f>AVERAGE(L42:L65)</f>
        <v>4.25</v>
      </c>
      <c r="M68" s="6">
        <f>AVERAGE(M42:M65)</f>
        <v>91.375</v>
      </c>
      <c r="O68" s="6">
        <f>AVERAGE(O42:O67)</f>
        <v>72.625</v>
      </c>
      <c r="P68" s="6">
        <f>AVERAGE(P42:P65)</f>
        <v>3.625</v>
      </c>
      <c r="Q68" s="6">
        <f>AVERAGE(Q42:Q65)</f>
        <v>88.75</v>
      </c>
    </row>
    <row r="69" spans="3:17" x14ac:dyDescent="0.25">
      <c r="D69" s="14" t="s">
        <v>5</v>
      </c>
      <c r="E69" s="8">
        <f>C66+D66+E66</f>
        <v>151</v>
      </c>
      <c r="H69" s="14" t="s">
        <v>10</v>
      </c>
      <c r="I69" s="8">
        <f>G66+H66+I66</f>
        <v>143</v>
      </c>
    </row>
    <row r="70" spans="3:17" x14ac:dyDescent="0.25">
      <c r="K70" s="4"/>
      <c r="L70" s="5"/>
      <c r="M70" s="5"/>
      <c r="O70" s="4"/>
      <c r="P70" s="5"/>
      <c r="Q70" s="5"/>
    </row>
    <row r="71" spans="3:17" x14ac:dyDescent="0.25">
      <c r="K71" s="4"/>
      <c r="L71" s="5"/>
      <c r="M71" s="5"/>
      <c r="O71" s="4"/>
      <c r="P71" s="5"/>
      <c r="Q71" s="5"/>
    </row>
    <row r="72" spans="3:17" x14ac:dyDescent="0.25">
      <c r="K72" s="4"/>
      <c r="L72" s="5"/>
      <c r="M72" s="5"/>
      <c r="O72" s="4"/>
      <c r="P72" s="5"/>
      <c r="Q72" s="5"/>
    </row>
    <row r="73" spans="3:17" x14ac:dyDescent="0.25">
      <c r="C73" s="16" t="s">
        <v>13</v>
      </c>
      <c r="D73" s="15" t="s">
        <v>14</v>
      </c>
      <c r="E73" s="15" t="s">
        <v>15</v>
      </c>
      <c r="F73" s="15" t="s">
        <v>16</v>
      </c>
      <c r="G73" s="15" t="s">
        <v>17</v>
      </c>
      <c r="H73" s="15" t="s">
        <v>18</v>
      </c>
      <c r="K73" s="4"/>
      <c r="L73" s="5"/>
      <c r="M73" s="5"/>
      <c r="O73" s="4"/>
      <c r="P73" s="5"/>
      <c r="Q73" s="5"/>
    </row>
    <row r="74" spans="3:17" x14ac:dyDescent="0.25">
      <c r="D74" s="2">
        <f>M77</f>
        <v>108.875</v>
      </c>
      <c r="E74" s="2">
        <f>I69</f>
        <v>143</v>
      </c>
      <c r="F74" s="2">
        <f>M35</f>
        <v>167.6525</v>
      </c>
      <c r="G74" s="2">
        <f>Q35</f>
        <v>162.07899999999998</v>
      </c>
      <c r="H74" s="3">
        <f>SUM(D74:G74)</f>
        <v>581.60649999999998</v>
      </c>
      <c r="K74" s="3"/>
      <c r="P74" s="5"/>
      <c r="Q74" s="5"/>
    </row>
    <row r="76" spans="3:17" x14ac:dyDescent="0.25">
      <c r="C76" s="16" t="s">
        <v>19</v>
      </c>
      <c r="D76" s="15" t="s">
        <v>20</v>
      </c>
      <c r="E76" s="15" t="s">
        <v>21</v>
      </c>
      <c r="F76" s="15" t="s">
        <v>22</v>
      </c>
      <c r="G76" s="15" t="s">
        <v>23</v>
      </c>
      <c r="H76" s="15" t="s">
        <v>18</v>
      </c>
    </row>
    <row r="77" spans="3:17" x14ac:dyDescent="0.25">
      <c r="D77" s="2">
        <f>E69</f>
        <v>151</v>
      </c>
      <c r="E77" s="2">
        <f>Q77</f>
        <v>165</v>
      </c>
      <c r="F77" s="2">
        <f>E27</f>
        <v>166.71631372549018</v>
      </c>
      <c r="G77" s="2">
        <f>I27</f>
        <v>170.16062745098043</v>
      </c>
      <c r="H77" s="3">
        <f>SUM(D77:G77)</f>
        <v>652.87694117647061</v>
      </c>
      <c r="L77" s="14" t="s">
        <v>11</v>
      </c>
      <c r="M77" s="8">
        <f>K68+L68+M68</f>
        <v>108.875</v>
      </c>
      <c r="P77" s="14" t="s">
        <v>12</v>
      </c>
      <c r="Q77" s="8">
        <f>O68+P68+Q68</f>
        <v>165</v>
      </c>
    </row>
    <row r="79" spans="3:17" ht="13.5" customHeight="1" x14ac:dyDescent="0.25"/>
    <row r="80" spans="3:17" hidden="1" x14ac:dyDescent="0.25"/>
    <row r="81" spans="3:17" ht="77.25" customHeight="1" x14ac:dyDescent="0.25">
      <c r="C81" s="17"/>
      <c r="D81" s="31"/>
      <c r="E81" s="31"/>
      <c r="F81" s="31"/>
      <c r="G81" s="31"/>
      <c r="H81" s="31"/>
      <c r="I81" s="31"/>
      <c r="J81" s="31"/>
      <c r="N81" s="31"/>
    </row>
    <row r="82" spans="3:17" ht="9.75" customHeight="1" x14ac:dyDescent="0.25"/>
    <row r="83" spans="3:17" ht="32.25" customHeight="1" x14ac:dyDescent="0.25">
      <c r="D83" s="31"/>
      <c r="E83" s="31"/>
      <c r="F83" s="31"/>
      <c r="G83" s="31"/>
      <c r="H83" s="31"/>
      <c r="I83" s="31"/>
      <c r="J83" s="31"/>
      <c r="N83" s="31"/>
    </row>
    <row r="84" spans="3:17" ht="9" customHeight="1" x14ac:dyDescent="0.25"/>
    <row r="85" spans="3:17" ht="45" customHeight="1" x14ac:dyDescent="0.25">
      <c r="D85" s="31"/>
      <c r="E85" s="31"/>
      <c r="F85" s="31"/>
      <c r="G85" s="31"/>
      <c r="H85" s="31"/>
      <c r="I85" s="31"/>
      <c r="J85" s="31"/>
      <c r="N85" s="31"/>
    </row>
    <row r="87" spans="3:17" x14ac:dyDescent="0.25">
      <c r="D87" s="2"/>
    </row>
    <row r="88" spans="3:17" x14ac:dyDescent="0.25">
      <c r="D88" s="3"/>
    </row>
    <row r="89" spans="3:17" x14ac:dyDescent="0.25">
      <c r="J89" t="s">
        <v>3</v>
      </c>
      <c r="K89" s="31"/>
      <c r="L89" s="31"/>
      <c r="M89" s="31"/>
      <c r="O89" s="31"/>
      <c r="P89" s="31"/>
      <c r="Q89" s="31"/>
    </row>
    <row r="91" spans="3:17" x14ac:dyDescent="0.25">
      <c r="K91" s="31"/>
      <c r="L91" s="31"/>
      <c r="M91" s="31"/>
      <c r="O91" s="31"/>
      <c r="P91" s="31"/>
      <c r="Q91" s="31"/>
    </row>
    <row r="93" spans="3:17" x14ac:dyDescent="0.25">
      <c r="K93" s="31"/>
      <c r="L93" s="31"/>
      <c r="M93" s="31"/>
      <c r="O93" s="31"/>
      <c r="P93" s="31"/>
      <c r="Q93" s="31"/>
    </row>
  </sheetData>
  <mergeCells count="8">
    <mergeCell ref="G5:I5"/>
    <mergeCell ref="C5:E5"/>
    <mergeCell ref="K5:M5"/>
    <mergeCell ref="O5:Q5"/>
    <mergeCell ref="C32:E32"/>
    <mergeCell ref="G32:I32"/>
    <mergeCell ref="K40:M40"/>
    <mergeCell ref="O40:Q40"/>
  </mergeCells>
  <pageMargins left="0.7" right="0.7" top="0.75" bottom="0.75" header="0.3" footer="0.3"/>
  <pageSetup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408 Intersection Timings </vt:lpstr>
      <vt:lpstr>Waterford Lakes Town 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Yaffee</dc:creator>
  <cp:lastModifiedBy>Jorge Ugan</cp:lastModifiedBy>
  <dcterms:created xsi:type="dcterms:W3CDTF">2016-03-20T16:40:05Z</dcterms:created>
  <dcterms:modified xsi:type="dcterms:W3CDTF">2020-10-17T18:05:20Z</dcterms:modified>
</cp:coreProperties>
</file>